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ห้อง" sheetId="1" r:id="rId5"/>
    <sheet state="visible" name="2-1 ลูกค้า" sheetId="2" r:id="rId6"/>
    <sheet state="visible" name="2-2 จองห้อง" sheetId="3" r:id="rId7"/>
    <sheet state="visible" name="Setting" sheetId="4" r:id="rId8"/>
    <sheet state="visible" name="ประวัติมิเตอร์น้ำไฟ" sheetId="5" r:id="rId9"/>
    <sheet state="hidden" name="report1" sheetId="6" r:id="rId10"/>
    <sheet state="visible" name="ใบแจ้งค่าเช่า" sheetId="7" r:id="rId11"/>
    <sheet state="hidden" name="wax.run" sheetId="8" r:id="rId12"/>
    <sheet state="hidden" name="wax.log" sheetId="9" r:id="rId13"/>
    <sheet state="hidden" name="สมุดบัญชี" sheetId="10" r:id="rId14"/>
    <sheet state="visible" name="ฟอร์มรายงาน อำเภอ" sheetId="11" r:id="rId15"/>
    <sheet state="visible" name="ฟอร์มใบเสร็จรับเงิน-ห้องพัก" sheetId="12" r:id="rId16"/>
    <sheet state="visible" name="Log_Status" sheetId="13" r:id="rId17"/>
    <sheet state="visible" name="DocList" sheetId="14" r:id="rId18"/>
    <sheet state="visible" name="ฟอร์มอบจ_ค่าธรรมเนียม" sheetId="15" r:id="rId19"/>
    <sheet state="hidden" name="สมุดบัญชีประจำวัน" sheetId="16" r:id="rId20"/>
  </sheets>
  <definedNames>
    <definedName localSheetId="11" name="ID">'ฟอร์มใบเสร็จรับเงิน-ห้องพัก'!$E$3</definedName>
    <definedName hidden="1" localSheetId="1" name="_xlnm._FilterDatabase">'2-1 ลูกค้า'!$A$1:$H$1023</definedName>
    <definedName hidden="1" localSheetId="2" name="_xlnm._FilterDatabase">'2-2 จองห้อง'!$A$1:$P$451</definedName>
    <definedName hidden="1" localSheetId="14" name="_xlnm._FilterDatabase">'ฟอร์มอบจ_ค่าธรรมเนียม'!$B$7:$I$213</definedName>
    <definedName hidden="1" localSheetId="15" name="_xlnm._FilterDatabase">'สมุดบัญชีประจำวัน'!$A$1:$J$963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Code cell for button "run" on "report1" sheet</t>
      </text>
    </comment>
  </commentList>
</comments>
</file>

<file path=xl/sharedStrings.xml><?xml version="1.0" encoding="utf-8"?>
<sst xmlns="http://schemas.openxmlformats.org/spreadsheetml/2006/main" count="12953" uniqueCount="3850">
  <si>
    <t>ห้อง</t>
  </si>
  <si>
    <t>ตึก</t>
  </si>
  <si>
    <t>ชั้น</t>
  </si>
  <si>
    <t>ประเภทห้อง</t>
  </si>
  <si>
    <t>ค่าห้องต่อคืน</t>
  </si>
  <si>
    <t>สถานะ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</si>
  <si>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</si>
  <si>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</si>
  <si>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</si>
  <si>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</si>
  <si>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</si>
  <si>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</si>
  <si>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</si>
  <si>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</si>
  <si>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</si>
  <si>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</si>
  <si>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</si>
  <si>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</si>
  <si>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</si>
  <si>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</si>
  <si>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</si>
  <si>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ปิดปรับปรุง</t>
  </si>
  <si>
    <t>A202</t>
  </si>
  <si>
    <t>A203</t>
  </si>
  <si>
    <t>A204</t>
  </si>
  <si>
    <t>3500/เดือน</t>
  </si>
  <si>
    <t>ไม่ว่าง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</si>
  <si>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</si>
  <si>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</si>
  <si>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</si>
  <si>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</si>
  <si>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</si>
  <si>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</si>
  <si>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</si>
  <si>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</si>
  <si>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</si>
  <si>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</si>
  <si>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</si>
  <si>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</si>
  <si>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</si>
  <si>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</si>
  <si>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</si>
  <si>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</si>
  <si>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</si>
  <si>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</si>
  <si>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</si>
  <si>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</si>
  <si>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</si>
  <si>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</si>
  <si>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</si>
  <si>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</si>
  <si>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</si>
  <si>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</si>
  <si>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</si>
  <si>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</si>
  <si>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</si>
  <si>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</si>
  <si>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</si>
  <si>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</si>
  <si>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</si>
  <si>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</si>
  <si>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</si>
  <si>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</si>
  <si>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</si>
  <si>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</si>
  <si>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id ลูกค้า</t>
  </si>
  <si>
    <t>ชื่อลูกค้า</t>
  </si>
  <si>
    <t>เบอร์โทร</t>
  </si>
  <si>
    <t>ที่อยู่</t>
  </si>
  <si>
    <t>ประเทศ</t>
  </si>
  <si>
    <t>เลขบัตร ปชช</t>
  </si>
  <si>
    <t>หมายเลข passport</t>
  </si>
  <si>
    <t>ID + customer</t>
  </si>
  <si>
    <t>CM01155</t>
  </si>
  <si>
    <t>ชัชพล หลวงชา</t>
  </si>
  <si>
    <t>-</t>
  </si>
  <si>
    <t>ไทย</t>
  </si>
  <si>
    <t>CM01156</t>
  </si>
  <si>
    <t>คุณปอนด์</t>
  </si>
  <si>
    <t>CM01156 คุณปอนด์</t>
  </si>
  <si>
    <t>CM01157</t>
  </si>
  <si>
    <t>เพลง</t>
  </si>
  <si>
    <t>CM01157 เพลง</t>
  </si>
  <si>
    <t>CM01158</t>
  </si>
  <si>
    <t>โสภณ</t>
  </si>
  <si>
    <t>CM01158 โสภณ</t>
  </si>
  <si>
    <t>CM01159</t>
  </si>
  <si>
    <t>บริษัท โชวี่</t>
  </si>
  <si>
    <t>CM01159 บริษัท โชวี่</t>
  </si>
  <si>
    <t>CM01160</t>
  </si>
  <si>
    <t>คุณส้ม</t>
  </si>
  <si>
    <t>CM01160 คุณส้ม</t>
  </si>
  <si>
    <t>CM01161</t>
  </si>
  <si>
    <t>เต้</t>
  </si>
  <si>
    <t>CM01161 เต้</t>
  </si>
  <si>
    <t>CM01162</t>
  </si>
  <si>
    <t>อธิวัฒน์ ยาทองไชย</t>
  </si>
  <si>
    <t>CM01162 อธิวัฒน์ ยาทองไชย</t>
  </si>
  <si>
    <t>CM01163</t>
  </si>
  <si>
    <t>พัชรินทร์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</si>
  <si>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</si>
  <si>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</si>
  <si>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</si>
  <si>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</si>
  <si>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</si>
  <si>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</si>
  <si>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CM01165 กำธร โพธิ์เสน</t>
  </si>
  <si>
    <t>CM01166</t>
  </si>
  <si>
    <t>คุณเป๊ก</t>
  </si>
  <si>
    <t>CM01166 คุณเป๊ก</t>
  </si>
  <si>
    <t>CM01167</t>
  </si>
  <si>
    <t>พิชิตชัย</t>
  </si>
  <si>
    <t>CM01167 พิชิตชัย</t>
  </si>
  <si>
    <t>CM01125</t>
  </si>
  <si>
    <t>คุณ พีระ ตรีบวรกุศล</t>
  </si>
  <si>
    <t>CM01125 คุณ พีระ ตรีบวรกุศล</t>
  </si>
  <si>
    <t>CM01169</t>
  </si>
  <si>
    <t>บรรเจิด หอยทอง</t>
  </si>
  <si>
    <t>CM01169 บรรเจิด หอยทอง</t>
  </si>
  <si>
    <t>CM01170</t>
  </si>
  <si>
    <t>สมภพ โชติวงษ์</t>
  </si>
  <si>
    <t>CM01170 สมภพ โชติวงษ์</t>
  </si>
  <si>
    <t>CM01171</t>
  </si>
  <si>
    <t>คุณสุพัตรา</t>
  </si>
  <si>
    <t>CM01171 คุณสุพัตรา</t>
  </si>
  <si>
    <t>CM01172</t>
  </si>
  <si>
    <t>ลุงเลียม</t>
  </si>
  <si>
    <t>CM01172 ลุงเลียม</t>
  </si>
  <si>
    <t>CM01173</t>
  </si>
  <si>
    <t>วิชิต</t>
  </si>
  <si>
    <t>CM01173 วิชิต</t>
  </si>
  <si>
    <t>CM01174</t>
  </si>
  <si>
    <t>น้องฟ้า</t>
  </si>
  <si>
    <t>CM01174 น้องฟ้า</t>
  </si>
  <si>
    <t>CM01175</t>
  </si>
  <si>
    <t>ธีรพงษ์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</si>
  <si>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</si>
  <si>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</si>
  <si>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</si>
  <si>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</si>
  <si>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</si>
  <si>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</si>
  <si>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</si>
  <si>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</si>
  <si>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</si>
  <si>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CM01178 สำเริง เดือนคล้อย</t>
  </si>
  <si>
    <t>CM01179</t>
  </si>
  <si>
    <t>จิณิพงษ์ ละการชั่ว</t>
  </si>
  <si>
    <t>CM01179 จิณิพงษ์ ละการชั่ว</t>
  </si>
  <si>
    <t>CM01180</t>
  </si>
  <si>
    <t>ธาราวุธ</t>
  </si>
  <si>
    <t>CM01180 ธาราวุธ</t>
  </si>
  <si>
    <t>CM01181</t>
  </si>
  <si>
    <t>จีระเดช แข็งขัน</t>
  </si>
  <si>
    <t>CM01181 จีระเดช แข็งขัน</t>
  </si>
  <si>
    <t>CM01182</t>
  </si>
  <si>
    <t>นายวิทยา ชัยระเทศ</t>
  </si>
  <si>
    <t>CM01182 นายวิทยา ชัยระเทศ</t>
  </si>
  <si>
    <t>CM01183</t>
  </si>
  <si>
    <t>ชญานิศ ชินใหม่</t>
  </si>
  <si>
    <t>CM01183 ชญานิศ ชินใหม่</t>
  </si>
  <si>
    <t>CM01184</t>
  </si>
  <si>
    <t>สุกัญญา</t>
  </si>
  <si>
    <t>CM01184 สุกัญญา</t>
  </si>
  <si>
    <t>CM01185</t>
  </si>
  <si>
    <t>ชัยศักดิ์ อัดตละ</t>
  </si>
  <si>
    <t>CM01185 ชัยศักดิ์ อัดตละ</t>
  </si>
  <si>
    <t>CM01186</t>
  </si>
  <si>
    <t>ภณัชกร</t>
  </si>
  <si>
    <t>CM01186 ภณัชกร</t>
  </si>
  <si>
    <t>CM01187</t>
  </si>
  <si>
    <t>ต่าย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</si>
  <si>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</si>
  <si>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</si>
  <si>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</si>
  <si>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</si>
  <si>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</si>
  <si>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</si>
  <si>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</si>
  <si>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CM01189 วิญญู</t>
  </si>
  <si>
    <t>CM01190</t>
  </si>
  <si>
    <t>คุณสมบัติ</t>
  </si>
  <si>
    <t>CM01190 คุณสมบัติ</t>
  </si>
  <si>
    <t>CM01191</t>
  </si>
  <si>
    <t>สันติ ขอมกิ่ง</t>
  </si>
  <si>
    <t>CM01191 สันติ ขอมกิ่ง</t>
  </si>
  <si>
    <t>CM01192</t>
  </si>
  <si>
    <t>มนัส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</si>
  <si>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</si>
  <si>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</si>
  <si>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</si>
  <si>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</si>
  <si>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</si>
  <si>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</si>
  <si>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</si>
  <si>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</si>
  <si>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</si>
  <si>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</si>
  <si>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CM01195 ปณต โพธิ์สว่าง</t>
  </si>
  <si>
    <t>CM01196</t>
  </si>
  <si>
    <t>สุจิตรา ธรรมเจริญ</t>
  </si>
  <si>
    <t>CM01196 สุจิตรา ธรรมเจริญ</t>
  </si>
  <si>
    <t>CM01197</t>
  </si>
  <si>
    <t>ประนมไพร</t>
  </si>
  <si>
    <t>CM01197 ประนมไพร</t>
  </si>
  <si>
    <t>CM01198</t>
  </si>
  <si>
    <t>วินัย</t>
  </si>
  <si>
    <t>CM01198 วินัย</t>
  </si>
  <si>
    <t>CM01199</t>
  </si>
  <si>
    <t>ชุตินันต์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</si>
  <si>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</si>
  <si>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</si>
  <si>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</si>
  <si>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</si>
  <si>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</si>
  <si>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</si>
  <si>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</si>
  <si>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</si>
  <si>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</si>
  <si>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</si>
  <si>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</si>
  <si>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</si>
  <si>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</si>
  <si>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</si>
  <si>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</si>
  <si>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</si>
  <si>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</si>
  <si>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</si>
  <si>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</si>
  <si>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</si>
  <si>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CM01205 ศราวุฒิ</t>
  </si>
  <si>
    <t>CM01206</t>
  </si>
  <si>
    <t>ครูยา</t>
  </si>
  <si>
    <t>CM01206 ครูยา</t>
  </si>
  <si>
    <t>CM01207</t>
  </si>
  <si>
    <t>ทองใส</t>
  </si>
  <si>
    <t>CM01207 ทองใส</t>
  </si>
  <si>
    <t>CM01208</t>
  </si>
  <si>
    <t>ยุทธพงษ์</t>
  </si>
  <si>
    <t>CM01208 ยุทธพงษ์</t>
  </si>
  <si>
    <t>CM01209</t>
  </si>
  <si>
    <t>ช่อผกา</t>
  </si>
  <si>
    <t>CM01209 ช่อผกา</t>
  </si>
  <si>
    <t>CM01210</t>
  </si>
  <si>
    <t>รัฐธรรมนูญ</t>
  </si>
  <si>
    <t>CM01210 รัฐธรรมนูญ</t>
  </si>
  <si>
    <t>CM01211</t>
  </si>
  <si>
    <t>จุติพร เทยเลอร์</t>
  </si>
  <si>
    <t>CM01211 จุติพร เทยเลอร์</t>
  </si>
  <si>
    <t>CM01212</t>
  </si>
  <si>
    <t>บริษัท เอคโค่</t>
  </si>
  <si>
    <t>CM01212 บริษัท เอคโค่</t>
  </si>
  <si>
    <t>CM01213</t>
  </si>
  <si>
    <t>วรวุธ</t>
  </si>
  <si>
    <t>CM01213 วรวุธ</t>
  </si>
  <si>
    <t>CM01214</t>
  </si>
  <si>
    <t>คุณตุ๊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</si>
  <si>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</si>
  <si>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</si>
  <si>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</si>
  <si>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</si>
  <si>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</si>
  <si>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</si>
  <si>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</si>
  <si>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</si>
  <si>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</si>
  <si>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CM01217 พิศิษ</t>
  </si>
  <si>
    <t>CM01218</t>
  </si>
  <si>
    <t>สุชาติ</t>
  </si>
  <si>
    <t>CM01218 สุชาติ</t>
  </si>
  <si>
    <t>CM01219</t>
  </si>
  <si>
    <t>ทนากร</t>
  </si>
  <si>
    <t>CM01219 ทนากร</t>
  </si>
  <si>
    <t>CM01220</t>
  </si>
  <si>
    <t>บริษัท ออโตคอร์ป โฮลดิ้ง จำกัด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</si>
  <si>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</si>
  <si>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</si>
  <si>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</si>
  <si>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</si>
  <si>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</si>
  <si>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</si>
  <si>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</si>
  <si>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</si>
  <si>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</si>
  <si>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</si>
  <si>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CM01223 คุณ วรพล</t>
  </si>
  <si>
    <t>CM01224</t>
  </si>
  <si>
    <t>มานพ</t>
  </si>
  <si>
    <t>CM01224 มานพ</t>
  </si>
  <si>
    <t>CM01225</t>
  </si>
  <si>
    <t>กิ่งกานณ์ กุลาวงษ์</t>
  </si>
  <si>
    <t>CM01225 กิ่งกานณ์ กุลาวงษ์</t>
  </si>
  <si>
    <t>CM01226</t>
  </si>
  <si>
    <t>กรรณิกา</t>
  </si>
  <si>
    <t>CM01226 กรรณิกา</t>
  </si>
  <si>
    <t>CM01227</t>
  </si>
  <si>
    <t>น.ส. ชนิทณี เดชบุรีรัมธ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</si>
  <si>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</si>
  <si>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</si>
  <si>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</si>
  <si>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</si>
  <si>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</si>
  <si>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</si>
  <si>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</si>
  <si>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</si>
  <si>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</si>
  <si>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</si>
  <si>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</si>
  <si>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</si>
  <si>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</si>
  <si>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</si>
  <si>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</si>
  <si>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</si>
  <si>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CM01232 ธวัชชัย</t>
  </si>
  <si>
    <t>CM01233</t>
  </si>
  <si>
    <t>อาทิตย์</t>
  </si>
  <si>
    <t>CM01233 อาทิตย์</t>
  </si>
  <si>
    <t>CM01234</t>
  </si>
  <si>
    <t>ชาวลิต</t>
  </si>
  <si>
    <t>CM01234 ชาวลิต</t>
  </si>
  <si>
    <t>CM01235</t>
  </si>
  <si>
    <t>สมควร</t>
  </si>
  <si>
    <t>CM01235 สมควร</t>
  </si>
  <si>
    <t>CM01236</t>
  </si>
  <si>
    <t>คุณทาม</t>
  </si>
  <si>
    <t>CM01236 คุณทาม</t>
  </si>
  <si>
    <t>CM01237</t>
  </si>
  <si>
    <t>ลลิตา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</si>
  <si>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</si>
  <si>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</si>
  <si>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</si>
  <si>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</si>
  <si>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</si>
  <si>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</si>
  <si>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</si>
  <si>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</si>
  <si>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</si>
  <si>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</si>
  <si>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</si>
  <si>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</si>
  <si>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CM01241 ฐิติกา</t>
  </si>
  <si>
    <t>CM01242</t>
  </si>
  <si>
    <t>วัชรินทร์</t>
  </si>
  <si>
    <t>CM01242 วัชรินทร์</t>
  </si>
  <si>
    <t>CM01243</t>
  </si>
  <si>
    <t>ชญานี</t>
  </si>
  <si>
    <t>CM01243 ชญานี</t>
  </si>
  <si>
    <t>CM01244</t>
  </si>
  <si>
    <t>อนุชิต</t>
  </si>
  <si>
    <t>CM01244 อนุชิต</t>
  </si>
  <si>
    <t>CM01245</t>
  </si>
  <si>
    <t>โชติรส</t>
  </si>
  <si>
    <t>CM01245 โชติรส</t>
  </si>
  <si>
    <t>CM01246</t>
  </si>
  <si>
    <t>ธิดารัตน์</t>
  </si>
  <si>
    <t>CM01246 ธิดารัตน์</t>
  </si>
  <si>
    <t>CM01247</t>
  </si>
  <si>
    <t>ภาณุวัฒน์</t>
  </si>
  <si>
    <t>CM01247 ภาณุวัฒน์</t>
  </si>
  <si>
    <t>CM01248</t>
  </si>
  <si>
    <t>สวภณ</t>
  </si>
  <si>
    <t>CM01248 สวภณ</t>
  </si>
  <si>
    <t>CM01249</t>
  </si>
  <si>
    <t>ณัฐภัทร</t>
  </si>
  <si>
    <t>CM01249 ณัฐภัทร</t>
  </si>
  <si>
    <t>CM01250</t>
  </si>
  <si>
    <t>ตองสาม</t>
  </si>
  <si>
    <t>CM01250 ตองสาม</t>
  </si>
  <si>
    <t>CM01251</t>
  </si>
  <si>
    <t>ธิติยา</t>
  </si>
  <si>
    <t>CM01251 ธิติยา</t>
  </si>
  <si>
    <t>CM01252</t>
  </si>
  <si>
    <t>สุระชัย</t>
  </si>
  <si>
    <t>CM01252 สุระชัย</t>
  </si>
  <si>
    <t>CM01253</t>
  </si>
  <si>
    <t>อภิวัฒน์</t>
  </si>
  <si>
    <t>CM01253 อภิวัฒน์</t>
  </si>
  <si>
    <t>CM01254</t>
  </si>
  <si>
    <t>กชพรรณ</t>
  </si>
  <si>
    <t>CM01254 กชพรรณ</t>
  </si>
  <si>
    <t>CM01255</t>
  </si>
  <si>
    <t>เอ้</t>
  </si>
  <si>
    <t>CM01255 เอ้</t>
  </si>
  <si>
    <t>CM01256</t>
  </si>
  <si>
    <t>วัฒนา สีอ่อง</t>
  </si>
  <si>
    <t>CM01256 วัฒนา สีอ่อง</t>
  </si>
  <si>
    <t>CM01257</t>
  </si>
  <si>
    <t>จรัสชัย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</si>
  <si>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</si>
  <si>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</si>
  <si>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</si>
  <si>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</si>
  <si>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</si>
  <si>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</si>
  <si>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CM01259 สุนันท์</t>
  </si>
  <si>
    <t>CM01260</t>
  </si>
  <si>
    <t>เอกสิทธ์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</si>
  <si>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</si>
  <si>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</si>
  <si>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</si>
  <si>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</si>
  <si>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</si>
  <si>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</si>
  <si>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</si>
  <si>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</si>
  <si>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</si>
  <si>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</si>
  <si>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</si>
  <si>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</si>
  <si>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</si>
  <si>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</si>
  <si>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</si>
  <si>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</si>
  <si>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</si>
  <si>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</si>
  <si>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CM01266 เสกสรรค์</t>
  </si>
  <si>
    <t>CM01267</t>
  </si>
  <si>
    <t>กรภัทร</t>
  </si>
  <si>
    <t>CM01267 กรภัทร</t>
  </si>
  <si>
    <t>อริสรา</t>
  </si>
  <si>
    <t>CM01225 อริสรา</t>
  </si>
  <si>
    <t>CM01269</t>
  </si>
  <si>
    <t>นัฐพงษ์</t>
  </si>
  <si>
    <t>CM01269 นัฐพงษ์</t>
  </si>
  <si>
    <t>CM01270</t>
  </si>
  <si>
    <t>ประสงค์</t>
  </si>
  <si>
    <t>CM01270 ประสงค์</t>
  </si>
  <si>
    <t>CM01271</t>
  </si>
  <si>
    <t>กรมประมง</t>
  </si>
  <si>
    <t>CM01271 กรมประมง</t>
  </si>
  <si>
    <t>CM01272</t>
  </si>
  <si>
    <t>นาย นันฑิตา</t>
  </si>
  <si>
    <t>CM01272 นาย นันฑิตา</t>
  </si>
  <si>
    <t>CM01273</t>
  </si>
  <si>
    <t>อภิญญา</t>
  </si>
  <si>
    <t>CM01273 อภิญญา</t>
  </si>
  <si>
    <t>CM01274</t>
  </si>
  <si>
    <t>ศศิพร</t>
  </si>
  <si>
    <t>CM01274 ศศิพร</t>
  </si>
  <si>
    <t>CM01275</t>
  </si>
  <si>
    <t>ดารินทร์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</si>
  <si>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</si>
  <si>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</si>
  <si>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</si>
  <si>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</si>
  <si>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</si>
  <si>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</si>
  <si>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CM01277 ประวิทย์</t>
  </si>
  <si>
    <t>CM01278</t>
  </si>
  <si>
    <t>แทนรัก</t>
  </si>
  <si>
    <t>CM01278 แทนรัก</t>
  </si>
  <si>
    <t>CM01279</t>
  </si>
  <si>
    <t>อรรณพ ลอนชา</t>
  </si>
  <si>
    <t>CM01279 อรรณพ ลอนชา</t>
  </si>
  <si>
    <t>CM01280</t>
  </si>
  <si>
    <t>วิชัย ศรีมาลา</t>
  </si>
  <si>
    <t>CM01280 วิชัย ศรีมาลา</t>
  </si>
  <si>
    <t>CM01281</t>
  </si>
  <si>
    <t>สิรภพ สีพรม</t>
  </si>
  <si>
    <t>CM01281 สิรภพ สีพรม</t>
  </si>
  <si>
    <t>CM01282</t>
  </si>
  <si>
    <t>ธนพิทักษ์ อุปชัย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</si>
  <si>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</si>
  <si>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</si>
  <si>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</si>
  <si>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</si>
  <si>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</si>
  <si>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</si>
  <si>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CM01284 คุณหนึ่ง</t>
  </si>
  <si>
    <t>CM01285</t>
  </si>
  <si>
    <t>รุ่งนภา บัวโอกาส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</si>
  <si>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</si>
  <si>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</si>
  <si>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</si>
  <si>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</si>
  <si>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</si>
  <si>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</si>
  <si>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</si>
  <si>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CM01287 สามรวมมิตร</t>
  </si>
  <si>
    <t>CM01288</t>
  </si>
  <si>
    <t>สมชาย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</si>
  <si>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</si>
  <si>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</si>
  <si>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</si>
  <si>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</si>
  <si>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</si>
  <si>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</si>
  <si>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CM01290 ณัฐวัฒน์</t>
  </si>
  <si>
    <t>CM01291</t>
  </si>
  <si>
    <t>น.ส.ณัฐฌา</t>
  </si>
  <si>
    <t>CM01291 น.ส.ณัฐฌา</t>
  </si>
  <si>
    <t>CM01292</t>
  </si>
  <si>
    <t>วัชระ  พรหม</t>
  </si>
  <si>
    <t>CM01292 วัชระ  พรหม</t>
  </si>
  <si>
    <t>CM01293</t>
  </si>
  <si>
    <t>คุณศรชัย</t>
  </si>
  <si>
    <t>CM01293 คุณศรชัย</t>
  </si>
  <si>
    <t>CM01294</t>
  </si>
  <si>
    <t>ศรัณย์ รื่นรมย์</t>
  </si>
  <si>
    <t>CM01294 ศรัณย์ รื่นรมย์</t>
  </si>
  <si>
    <t>CM01295</t>
  </si>
  <si>
    <t>วิชิต ผิวขวา</t>
  </si>
  <si>
    <t>CM01295 วิชิต ผิวขวา</t>
  </si>
  <si>
    <t>CM01296</t>
  </si>
  <si>
    <t>ถิรายุ</t>
  </si>
  <si>
    <t>CM01296 ถิรายุ</t>
  </si>
  <si>
    <t>CM01297</t>
  </si>
  <si>
    <t>กฤษฎา</t>
  </si>
  <si>
    <t>CM01297 กฤษฎา</t>
  </si>
  <si>
    <t>CM01298</t>
  </si>
  <si>
    <t>วิรัตน์</t>
  </si>
  <si>
    <t>CM01298 วิรัตน์</t>
  </si>
  <si>
    <t>CM01299</t>
  </si>
  <si>
    <t>นาย สมใจ บุญส่ง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</si>
  <si>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</si>
  <si>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</si>
  <si>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</si>
  <si>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</si>
  <si>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</si>
  <si>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</si>
  <si>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CM01301 สงกรานต์</t>
  </si>
  <si>
    <t>CM01302</t>
  </si>
  <si>
    <t>ธเนศ</t>
  </si>
  <si>
    <t>CM01302 ธเนศ</t>
  </si>
  <si>
    <t>CM01303</t>
  </si>
  <si>
    <t>เกรียงศักดิ์</t>
  </si>
  <si>
    <t>CM01303 เกรียงศักดิ์</t>
  </si>
  <si>
    <t>CM01304</t>
  </si>
  <si>
    <t>เพ็ญระพร</t>
  </si>
  <si>
    <t>CM01304 เพ็ญระพร</t>
  </si>
  <si>
    <t>CM01305</t>
  </si>
  <si>
    <t>สังวาล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</si>
  <si>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</si>
  <si>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</si>
  <si>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</si>
  <si>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</si>
  <si>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</si>
  <si>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</si>
  <si>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CM01307 บริษัท ตระกลูชัย</t>
  </si>
  <si>
    <t>CM01308</t>
  </si>
  <si>
    <t>คมไพสิฐ</t>
  </si>
  <si>
    <t>CM01308 คมไพสิฐ</t>
  </si>
  <si>
    <t>CM01309</t>
  </si>
  <si>
    <t>คุณปั่น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</si>
  <si>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</si>
  <si>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</si>
  <si>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</si>
  <si>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</si>
  <si>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</si>
  <si>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</si>
  <si>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</si>
  <si>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</si>
  <si>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</si>
  <si>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CM01312 กัลยากร</t>
  </si>
  <si>
    <t>CM01313</t>
  </si>
  <si>
    <t>ธวัช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</si>
  <si>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</si>
  <si>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</si>
  <si>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</si>
  <si>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</si>
  <si>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</si>
  <si>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</si>
  <si>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CM01315 ศศิธร  สามา</t>
  </si>
  <si>
    <t>CM01316</t>
  </si>
  <si>
    <t>ชัยโย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</si>
  <si>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</si>
  <si>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</si>
  <si>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</si>
  <si>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</si>
  <si>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</si>
  <si>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</si>
  <si>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CM01318 นรเสฎธิ์  ไหล่จิตรภาชัยกร</t>
  </si>
  <si>
    <t>CM01319</t>
  </si>
  <si>
    <t>ยุวดี  อุบลแก้ว</t>
  </si>
  <si>
    <t>CM01319 ยุวดี  อุบลแก้ว</t>
  </si>
  <si>
    <t>CM01320</t>
  </si>
  <si>
    <t>เศตวรรต  ไชยสุระ</t>
  </si>
  <si>
    <t>CM01320 เศตวรรต  ไชยสุระ</t>
  </si>
  <si>
    <t>CM01321</t>
  </si>
  <si>
    <t>ประดิษฐ์</t>
  </si>
  <si>
    <t>CM01321 ประดิษฐ์</t>
  </si>
  <si>
    <t>CM01322</t>
  </si>
  <si>
    <t>ภาคิน</t>
  </si>
  <si>
    <t>CM01322 ภาคิน</t>
  </si>
  <si>
    <t>CM01323</t>
  </si>
  <si>
    <t>อภิรมศักดิ์  สุขะ</t>
  </si>
  <si>
    <t>CM01323 อภิรมศักดิ์  สุขะ</t>
  </si>
  <si>
    <t>CM01324</t>
  </si>
  <si>
    <t>มณีรัตน์</t>
  </si>
  <si>
    <t>CM01324 มณีรัตน์</t>
  </si>
  <si>
    <t>CM01325</t>
  </si>
  <si>
    <t>ครรชิต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</si>
  <si>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</si>
  <si>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</si>
  <si>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</si>
  <si>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</si>
  <si>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</si>
  <si>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</si>
  <si>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CM01327 อรรถวิชญ์  จรถวิล</t>
  </si>
  <si>
    <t>CM01328</t>
  </si>
  <si>
    <t>มังกร</t>
  </si>
  <si>
    <t>CM01328 มังกร</t>
  </si>
  <si>
    <t>CM01329</t>
  </si>
  <si>
    <t>กิตติศักดิ์</t>
  </si>
  <si>
    <t>CM01329 กิตติศักดิ์</t>
  </si>
  <si>
    <t>CM01330</t>
  </si>
  <si>
    <t>บุญเกิด</t>
  </si>
  <si>
    <t>CM01330 บุญเกิด</t>
  </si>
  <si>
    <t>CM01331</t>
  </si>
  <si>
    <t>คุณอนงค์</t>
  </si>
  <si>
    <t>CM01331 คุณอนงค์</t>
  </si>
  <si>
    <t>CM01332</t>
  </si>
  <si>
    <t>ศิรินทิพย์   ทวี</t>
  </si>
  <si>
    <t>CM01332 ศิรินทิพย์   ทวี</t>
  </si>
  <si>
    <t>CM01333</t>
  </si>
  <si>
    <t>ศรินญา</t>
  </si>
  <si>
    <t>CM01333 ศรินญา</t>
  </si>
  <si>
    <t>CM01334</t>
  </si>
  <si>
    <t>วุฒิชัย  เศษรักษา</t>
  </si>
  <si>
    <t>CM01334 วุฒิชัย  เศษรักษา</t>
  </si>
  <si>
    <t>CM01335</t>
  </si>
  <si>
    <t>อาทิตย์ กองกาณ</t>
  </si>
  <si>
    <t>CM01335 อาทิตย์ กองกาณ</t>
  </si>
  <si>
    <t>CM01336</t>
  </si>
  <si>
    <t>พรรณรัตน์</t>
  </si>
  <si>
    <t>CM01336 พรรณรัตน์</t>
  </si>
  <si>
    <t>CM01337</t>
  </si>
  <si>
    <t>น.ส.ธิติมา พิมปัดชา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</si>
  <si>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</si>
  <si>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</si>
  <si>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</si>
  <si>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</si>
  <si>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CM01338 อิสริยะ ภูนาเมือง</t>
  </si>
  <si>
    <t>CM01339</t>
  </si>
  <si>
    <t>จีรนันท์ มงคลเสริม</t>
  </si>
  <si>
    <t>CM01339 จีรนันท์ มงคลเสริม</t>
  </si>
  <si>
    <t>CM01340</t>
  </si>
  <si>
    <t>นายประเวศ สาคี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</si>
  <si>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</si>
  <si>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</si>
  <si>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</si>
  <si>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</si>
  <si>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CM01341 GUBEW</t>
  </si>
  <si>
    <t>CM01342</t>
  </si>
  <si>
    <t>เอกนกร โสมอินทร์</t>
  </si>
  <si>
    <t>CM01342 เอกนกร โสมอินทร์</t>
  </si>
  <si>
    <t>CM01343</t>
  </si>
  <si>
    <t>ตุ๊ก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</si>
  <si>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</si>
  <si>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</si>
  <si>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</si>
  <si>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</si>
  <si>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</si>
  <si>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</si>
  <si>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</si>
  <si>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</si>
  <si>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</si>
  <si>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</si>
  <si>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</si>
  <si>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</si>
  <si>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</si>
  <si>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</si>
  <si>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</si>
  <si>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</si>
  <si>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</si>
  <si>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</si>
  <si>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</si>
  <si>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</si>
  <si>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CM01349 ชวลิต เข็มศิริ</t>
  </si>
  <si>
    <t>CM01350</t>
  </si>
  <si>
    <t>คุณกิ้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</si>
  <si>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</si>
  <si>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</si>
  <si>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</si>
  <si>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</si>
  <si>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</si>
  <si>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</si>
  <si>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</si>
  <si>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CM01352 จิตสุภา เจริญพันธ์</t>
  </si>
  <si>
    <t>CM01353</t>
  </si>
  <si>
    <t>ชณัฐษิกาญจน์ สิงห์ทอง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</si>
  <si>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</si>
  <si>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</si>
  <si>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</si>
  <si>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</si>
  <si>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</si>
  <si>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</si>
  <si>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</si>
  <si>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</si>
  <si>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</si>
  <si>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CM01147 เหนือฟ้า</t>
  </si>
  <si>
    <t>CM01148</t>
  </si>
  <si>
    <t>ทวีศักดิ์</t>
  </si>
  <si>
    <t>CM01148 ทวีศักดิ์</t>
  </si>
  <si>
    <t>CM01149</t>
  </si>
  <si>
    <t>สุริยันห์  ยิ่งลาท</t>
  </si>
  <si>
    <t>CM01149 สุริยันห์  ยิ่งลาท</t>
  </si>
  <si>
    <t>CM01150</t>
  </si>
  <si>
    <t>วีระยุทธ  วีระกร</t>
  </si>
  <si>
    <t>CM01150 วีระยุทธ  วีระกร</t>
  </si>
  <si>
    <t>CM01151</t>
  </si>
  <si>
    <t>ดวงฤดี ธนพรรัชต์</t>
  </si>
  <si>
    <t>CM01151 ดวงฤดี ธนพรรัชต์</t>
  </si>
  <si>
    <t>CM01152</t>
  </si>
  <si>
    <t>ณัฐวุฒิ โพธิ์สว่าง</t>
  </si>
  <si>
    <t>CM01152 ณัฐวุฒิ โพธิ์สว่าง</t>
  </si>
  <si>
    <t>CM01153</t>
  </si>
  <si>
    <t>อภิชาติ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</si>
  <si>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</si>
  <si>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</si>
  <si>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</si>
  <si>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</si>
  <si>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</si>
  <si>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</si>
  <si>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</si>
  <si>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</si>
  <si>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</si>
  <si>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</si>
  <si>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</si>
  <si>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</si>
  <si>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</si>
  <si>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</si>
  <si>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</si>
  <si>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</si>
  <si>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</si>
  <si>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</si>
  <si>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</si>
  <si>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</si>
  <si>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</si>
  <si>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</si>
  <si>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</si>
  <si>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CM01359 คุณสิทธิ์</t>
  </si>
  <si>
    <t>CM01360</t>
  </si>
  <si>
    <t>ณัชพล สุทธิโสรณ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</si>
  <si>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</si>
  <si>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</si>
  <si>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</si>
  <si>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</si>
  <si>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</si>
  <si>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</si>
  <si>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</si>
  <si>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</si>
  <si>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</si>
  <si>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</si>
  <si>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</si>
  <si>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</si>
  <si>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</si>
  <si>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</si>
  <si>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</si>
  <si>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</si>
  <si>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</si>
  <si>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</si>
  <si>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</si>
  <si>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</si>
  <si>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</si>
  <si>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</si>
  <si>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</si>
  <si>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</si>
  <si>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ทวีทรัพย์ ไตรณรงค์</t>
  </si>
  <si>
    <t>CM01325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</si>
  <si>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</si>
  <si>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</si>
  <si>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</si>
  <si>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</si>
  <si>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</si>
  <si>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</si>
  <si>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</si>
  <si>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</si>
  <si>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</si>
  <si>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</si>
  <si>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</si>
  <si>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</si>
  <si>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</si>
  <si>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</si>
  <si>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</si>
  <si>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</si>
  <si>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</si>
  <si>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</si>
  <si>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CM01373 สวภณ วงศ์กองแก้ว</t>
  </si>
  <si>
    <t>CM01374</t>
  </si>
  <si>
    <t>ร.ต.ท. สุรพล ถาวงศ์พันธ์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</si>
  <si>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</si>
  <si>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</si>
  <si>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</si>
  <si>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</si>
  <si>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</si>
  <si>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</si>
  <si>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</si>
  <si>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</si>
  <si>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</si>
  <si>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</si>
  <si>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</si>
  <si>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</si>
  <si>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</si>
  <si>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</si>
  <si>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</si>
  <si>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</si>
  <si>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</si>
  <si>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</si>
  <si>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</si>
  <si>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</si>
  <si>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</si>
  <si>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</si>
  <si>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</si>
  <si>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</si>
  <si>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</si>
  <si>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</si>
  <si>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</si>
  <si>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</si>
  <si>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</si>
  <si>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</si>
  <si>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</si>
  <si>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CM01383 ชาญชัย</t>
  </si>
  <si>
    <t>CM01384</t>
  </si>
  <si>
    <t>ฉัตรชัย มุกตรี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</si>
  <si>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</si>
  <si>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</si>
  <si>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</si>
  <si>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</si>
  <si>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</si>
  <si>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</si>
  <si>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</si>
  <si>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</si>
  <si>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</si>
  <si>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</si>
  <si>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</si>
  <si>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</si>
  <si>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</si>
  <si>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</si>
  <si>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</si>
  <si>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</si>
  <si>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</si>
  <si>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</si>
  <si>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</si>
  <si>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</si>
  <si>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</si>
  <si>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</si>
  <si>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</si>
  <si>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</si>
  <si>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</si>
  <si>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</si>
  <si>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</si>
  <si>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</si>
  <si>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</si>
  <si>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</si>
  <si>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</si>
  <si>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</si>
  <si>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</si>
  <si>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</si>
  <si>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</si>
  <si>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</si>
  <si>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</si>
  <si>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</si>
  <si>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</si>
  <si>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CM01396 ภัทรากร แก้วศิริ</t>
  </si>
  <si>
    <t>CM01397</t>
  </si>
  <si>
    <t>คุณพลอย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</si>
  <si>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</si>
  <si>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</si>
  <si>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</si>
  <si>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</si>
  <si>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</si>
  <si>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</si>
  <si>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</si>
  <si>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</si>
  <si>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</si>
  <si>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</si>
  <si>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</si>
  <si>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</si>
  <si>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</si>
  <si>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</si>
  <si>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</si>
  <si>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CM01401 นิทาวดี</t>
  </si>
  <si>
    <t>CM01402</t>
  </si>
  <si>
    <t>เกรียงไกร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</si>
  <si>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</si>
  <si>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</si>
  <si>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</si>
  <si>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</si>
  <si>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</si>
  <si>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</si>
  <si>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CM01404 มาดัน สิงห์</t>
  </si>
  <si>
    <t>CM01405</t>
  </si>
  <si>
    <t>ลุงวร</t>
  </si>
  <si>
    <t>CM01405 ลุงวร</t>
  </si>
  <si>
    <t>CM01406</t>
  </si>
  <si>
    <t>คุณน้ำ</t>
  </si>
  <si>
    <t>CM01406 คุณน้ำ</t>
  </si>
  <si>
    <t>CM01407</t>
  </si>
  <si>
    <t>คุณณัฐพล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</si>
  <si>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</si>
  <si>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</si>
  <si>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</si>
  <si>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</si>
  <si>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</si>
  <si>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</si>
  <si>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</si>
  <si>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CM01409 สมุนไพรเจ๊ซิ๊ม</t>
  </si>
  <si>
    <t>CM01410</t>
  </si>
  <si>
    <t>นฤมล</t>
  </si>
  <si>
    <t>CM01410 นฤมล</t>
  </si>
  <si>
    <t>CM01411</t>
  </si>
  <si>
    <t>บิ๊กวัน</t>
  </si>
  <si>
    <t>CM01411 บิ๊กวัน</t>
  </si>
  <si>
    <t>CM01412</t>
  </si>
  <si>
    <t>เจต</t>
  </si>
  <si>
    <t>CM01412 เจต</t>
  </si>
  <si>
    <t>CM01413</t>
  </si>
  <si>
    <t>มยุวดี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</si>
  <si>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</si>
  <si>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</si>
  <si>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</si>
  <si>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</si>
  <si>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</si>
  <si>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</si>
  <si>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</si>
  <si>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CM01415 กิตติพัฒน์</t>
  </si>
  <si>
    <t>CM01416</t>
  </si>
  <si>
    <t>เทพรัชชัย เจริญทิศ</t>
  </si>
  <si>
    <t>CM01416 เทพรัชชัย เจริญทิศ</t>
  </si>
  <si>
    <t>CM01417</t>
  </si>
  <si>
    <t>จิรายุ</t>
  </si>
  <si>
    <t>CM01417 จิรายุ</t>
  </si>
  <si>
    <t>CM01418</t>
  </si>
  <si>
    <t>นวพล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</si>
  <si>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</si>
  <si>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</si>
  <si>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</si>
  <si>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</si>
  <si>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</si>
  <si>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</si>
  <si>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CM01420 วรการต์</t>
  </si>
  <si>
    <t>CM01421</t>
  </si>
  <si>
    <t>มารุต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</si>
  <si>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</si>
  <si>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</si>
  <si>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</si>
  <si>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</si>
  <si>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</si>
  <si>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</si>
  <si>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</si>
  <si>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</si>
  <si>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</si>
  <si>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</si>
  <si>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</si>
  <si>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</si>
  <si>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</si>
  <si>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</si>
  <si>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</si>
  <si>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</si>
  <si>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</si>
  <si>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</si>
  <si>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</si>
  <si>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CM01427 ภัคจิรา กุมผล</t>
  </si>
  <si>
    <t>CM01428</t>
  </si>
  <si>
    <t>ศาสวัต อ้วนอินทร์</t>
  </si>
  <si>
    <t>CM01428 ศาสวัต อ้วนอินทร์</t>
  </si>
  <si>
    <t>CM01429</t>
  </si>
  <si>
    <t>พิเชฐ</t>
  </si>
  <si>
    <t>CM01429 พิเชฐ</t>
  </si>
  <si>
    <t>CM01430</t>
  </si>
  <si>
    <t>โกเมศ</t>
  </si>
  <si>
    <t>CM01430 โกเมศ</t>
  </si>
  <si>
    <t>CM01431</t>
  </si>
  <si>
    <t>ชริตา</t>
  </si>
  <si>
    <t>CM01431 ชริตา</t>
  </si>
  <si>
    <t>CM01432</t>
  </si>
  <si>
    <t>ทิติ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</si>
  <si>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</si>
  <si>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</si>
  <si>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</si>
  <si>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</si>
  <si>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</si>
  <si>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</si>
  <si>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</si>
  <si>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</si>
  <si>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</si>
  <si>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</si>
  <si>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</si>
  <si>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</si>
  <si>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</si>
  <si>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</si>
  <si>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</si>
  <si>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</si>
  <si>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</si>
  <si>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</si>
  <si>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</si>
  <si>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</si>
  <si>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</si>
  <si>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</si>
  <si>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</si>
  <si>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</si>
  <si>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</si>
  <si>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CM01440 สุวิทย์</t>
  </si>
  <si>
    <t>CM01441</t>
  </si>
  <si>
    <t>วิชัยยุทธ์</t>
  </si>
  <si>
    <t>CM01441 วิชัยยุทธ์</t>
  </si>
  <si>
    <t>CM01442</t>
  </si>
  <si>
    <t>คุณโค๊ช</t>
  </si>
  <si>
    <t>CM01442 คุณโค๊ช</t>
  </si>
  <si>
    <t>CM01443</t>
  </si>
  <si>
    <t>คุณจุฑา</t>
  </si>
  <si>
    <t>CM01443 คุณจุฑา</t>
  </si>
  <si>
    <t>CM01444</t>
  </si>
  <si>
    <t>จีรศักดิ์</t>
  </si>
  <si>
    <t>CM01444 จีรศักดิ์</t>
  </si>
  <si>
    <t>CM01445</t>
  </si>
  <si>
    <t>วรพร</t>
  </si>
  <si>
    <t>CM01445 วรพร</t>
  </si>
  <si>
    <t>CM01446</t>
  </si>
  <si>
    <t>นายธัญญารัตน์</t>
  </si>
  <si>
    <t>CM01446 นายธัญญารัตน์</t>
  </si>
  <si>
    <t>CM01447</t>
  </si>
  <si>
    <t>ธีรพงษ์ สนองเดช</t>
  </si>
  <si>
    <t>CM01447 ธีรพงษ์ สนองเดช</t>
  </si>
  <si>
    <t>CM01448</t>
  </si>
  <si>
    <t>ตรียากร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</si>
  <si>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</si>
  <si>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</si>
  <si>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</si>
  <si>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</si>
  <si>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</si>
  <si>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</si>
  <si>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CM01450 ชินดนัย</t>
  </si>
  <si>
    <t>CM01451</t>
  </si>
  <si>
    <t>คุณนุ้ย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</si>
  <si>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</si>
  <si>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</si>
  <si>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</si>
  <si>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</si>
  <si>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</si>
  <si>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</si>
  <si>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CM01453 ธนเดช</t>
  </si>
  <si>
    <t>CM01454</t>
  </si>
  <si>
    <t>นายแสงจันทร์ โพธิ์คำพก</t>
  </si>
  <si>
    <t>CM01454 นายแสงจันทร์ โพธิ์คำพก</t>
  </si>
  <si>
    <t>CM01455</t>
  </si>
  <si>
    <t>นาย สุทธิ์พงษ์ พรรษา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</si>
  <si>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</si>
  <si>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</si>
  <si>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</si>
  <si>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</si>
  <si>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</si>
  <si>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</si>
  <si>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CM01457 เอกชัย</t>
  </si>
  <si>
    <t>CM01458</t>
  </si>
  <si>
    <t>ปริวัตร ภักดีแก้ว</t>
  </si>
  <si>
    <t>CM01458 ปริวัตร ภักดีแก้ว</t>
  </si>
  <si>
    <t>CM01459</t>
  </si>
  <si>
    <t>จุฑาทิพย์ พารโท</t>
  </si>
  <si>
    <t>CM01459 จุฑาทิพย์ พารโท</t>
  </si>
  <si>
    <t>CM01460</t>
  </si>
  <si>
    <t>พิมรภัชร</t>
  </si>
  <si>
    <t>CM01460 พิมรภัชร</t>
  </si>
  <si>
    <t>CM01461</t>
  </si>
  <si>
    <t>นันทิพร</t>
  </si>
  <si>
    <t>CM01461 นันทิพร</t>
  </si>
  <si>
    <t>CM01462</t>
  </si>
  <si>
    <t>นิวัชร์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</si>
  <si>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</si>
  <si>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</si>
  <si>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</si>
  <si>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</si>
  <si>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</si>
  <si>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</si>
  <si>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CM01464 ทองศักดิ์</t>
  </si>
  <si>
    <t>CM01465</t>
  </si>
  <si>
    <t>นรินทร์</t>
  </si>
  <si>
    <t>CM01465 นรินทร์</t>
  </si>
  <si>
    <t>CM01466</t>
  </si>
  <si>
    <t>พัฒนพงษ์</t>
  </si>
  <si>
    <t>CM01466 พัฒนพงษ์</t>
  </si>
  <si>
    <t>CM01467</t>
  </si>
  <si>
    <t>อรอุมา</t>
  </si>
  <si>
    <t>CM01467 อรอุมา</t>
  </si>
  <si>
    <t>ปิยมาศ</t>
  </si>
  <si>
    <t>CM01425 ปิยมาศ</t>
  </si>
  <si>
    <t>CM01469</t>
  </si>
  <si>
    <t>ธนพล</t>
  </si>
  <si>
    <t>CM01469 ธนพล</t>
  </si>
  <si>
    <t>CM01470</t>
  </si>
  <si>
    <t>เมธาพร</t>
  </si>
  <si>
    <t>CM01470 เมธาพร</t>
  </si>
  <si>
    <t>CM01471</t>
  </si>
  <si>
    <t>ภูรินทร์</t>
  </si>
  <si>
    <t>CM01471 ภูรินทร์</t>
  </si>
  <si>
    <t>CM01472</t>
  </si>
  <si>
    <t>สุชาวดี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</si>
  <si>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</si>
  <si>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</si>
  <si>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</si>
  <si>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</si>
  <si>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</si>
  <si>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</si>
  <si>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</si>
  <si>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</si>
  <si>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</si>
  <si>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</si>
  <si>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</si>
  <si>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</si>
  <si>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</si>
  <si>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</si>
  <si>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</si>
  <si>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CM01477 อุรัสยา อไร</t>
  </si>
  <si>
    <t>CM01478</t>
  </si>
  <si>
    <t>รุ่งฤดี ไทยะวัฒน์</t>
  </si>
  <si>
    <t>CM01478 รุ่งฤดี ไทยะวัฒน์</t>
  </si>
  <si>
    <t>CM01479</t>
  </si>
  <si>
    <t>อำพร</t>
  </si>
  <si>
    <t>CM01479 อำพร</t>
  </si>
  <si>
    <t>CM01480</t>
  </si>
  <si>
    <t>อาคม</t>
  </si>
  <si>
    <t>CM01480 อาคม</t>
  </si>
  <si>
    <t>CM01481</t>
  </si>
  <si>
    <t>เอกมิวสิก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</si>
  <si>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</si>
  <si>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</si>
  <si>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</si>
  <si>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</si>
  <si>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</si>
  <si>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</si>
  <si>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</si>
  <si>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</si>
  <si>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</si>
  <si>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</si>
  <si>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</si>
  <si>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</si>
  <si>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</si>
  <si>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</si>
  <si>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</si>
  <si>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</si>
  <si>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</si>
  <si>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</si>
  <si>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CM01487 จักรภัทร</t>
  </si>
  <si>
    <t>CM01488</t>
  </si>
  <si>
    <t>ประรินทร์</t>
  </si>
  <si>
    <t>CM01488 ประรินทร์</t>
  </si>
  <si>
    <t>CM01489</t>
  </si>
  <si>
    <t>ศุภกิตติ์ แผ่นทอง</t>
  </si>
  <si>
    <t>CM01489 ศุภกิตติ์ แผ่นทอง</t>
  </si>
  <si>
    <t>CM01490</t>
  </si>
  <si>
    <t>บริโภคไทย</t>
  </si>
  <si>
    <t>CM01490 บริโภคไทย</t>
  </si>
  <si>
    <t>CM01491</t>
  </si>
  <si>
    <t>สงกรานณ์</t>
  </si>
  <si>
    <t>CM01491 สงกรานณ์</t>
  </si>
  <si>
    <t>CM01492</t>
  </si>
  <si>
    <t>คนึงนิตย์</t>
  </si>
  <si>
    <t>CM01492 คนึงนิตย์</t>
  </si>
  <si>
    <t>CM01493</t>
  </si>
  <si>
    <t>ภานุพงศ์ ภักดีวุฒิ</t>
  </si>
  <si>
    <t>CM01493 ภานุพงศ์ ภักดีวุฒิ</t>
  </si>
  <si>
    <t>CM01494</t>
  </si>
  <si>
    <t>กองสี เทพนวน</t>
  </si>
  <si>
    <t>CM01494 กองสี เทพนวน</t>
  </si>
  <si>
    <t>CM01495</t>
  </si>
  <si>
    <t>ยุวดี</t>
  </si>
  <si>
    <t>CM01495 ยุวดี</t>
  </si>
  <si>
    <t>CM01496</t>
  </si>
  <si>
    <t>นพรัตน์</t>
  </si>
  <si>
    <t>CM01496 นพรัตน์</t>
  </si>
  <si>
    <t>CM01497</t>
  </si>
  <si>
    <t>วัฒนา เปาวะนา</t>
  </si>
  <si>
    <t>CM01497 วัฒนา เปาวะนา</t>
  </si>
  <si>
    <t>CM01498</t>
  </si>
  <si>
    <t>เชศฐ</t>
  </si>
  <si>
    <t>CM01498 เชศฐ</t>
  </si>
  <si>
    <t>CM01499</t>
  </si>
  <si>
    <t>วรวัฒน์ เคลือบสูงเนิน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</si>
  <si>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</si>
  <si>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</si>
  <si>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</si>
  <si>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</si>
  <si>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CM01500 ลลิดา วรรณกูล</t>
  </si>
  <si>
    <t>CM01501</t>
  </si>
  <si>
    <t>จารุวรณ เสนาวงศ์</t>
  </si>
  <si>
    <t>CM01501 จารุวรณ เสนาวงศ์</t>
  </si>
  <si>
    <t>CM01502</t>
  </si>
  <si>
    <t>อาทิตย์ กลางสุไพธิ์</t>
  </si>
  <si>
    <t>CM01502 อาทิตย์ กลางสุไพธิ์</t>
  </si>
  <si>
    <t>CM01503</t>
  </si>
  <si>
    <t>ออฟฟี่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</si>
  <si>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</si>
  <si>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</si>
  <si>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</si>
  <si>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</si>
  <si>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</si>
  <si>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</si>
  <si>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CM01505 น้ำ</t>
  </si>
  <si>
    <t>CM01506</t>
  </si>
  <si>
    <t>ยศธร</t>
  </si>
  <si>
    <t>CM01506 ยศธร</t>
  </si>
  <si>
    <t>CM01507</t>
  </si>
  <si>
    <t>พันนิตา สุมาดง</t>
  </si>
  <si>
    <t>CM01507 พันนิตา สุมาดง</t>
  </si>
  <si>
    <t>CM01508</t>
  </si>
  <si>
    <t>เฉลิมศักดิ์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</si>
  <si>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</si>
  <si>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</si>
  <si>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</si>
  <si>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</si>
  <si>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</si>
  <si>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</si>
  <si>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</si>
  <si>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</si>
  <si>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</si>
  <si>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</si>
  <si>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</si>
  <si>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</si>
  <si>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</si>
  <si>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</si>
  <si>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</si>
  <si>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</si>
  <si>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</si>
  <si>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</si>
  <si>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CM01514 ธีรภัทร</t>
  </si>
  <si>
    <t>CM01515</t>
  </si>
  <si>
    <t>บ่าวมิตรสกล</t>
  </si>
  <si>
    <t>CM01515 บ่าวมิตรสกล</t>
  </si>
  <si>
    <t>CM01516</t>
  </si>
  <si>
    <t>อานิตชา อิ่มพูล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</si>
  <si>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</si>
  <si>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</si>
  <si>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</si>
  <si>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</si>
  <si>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CM01517 จิรกาส เทียนอิน</t>
  </si>
  <si>
    <t>CM01518</t>
  </si>
  <si>
    <t>กิตติพงศ์ นาฮี</t>
  </si>
  <si>
    <t>CM01518 กิตติพงศ์ นาฮี</t>
  </si>
  <si>
    <t>CM01519</t>
  </si>
  <si>
    <t>ปัญทรัพย์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</si>
  <si>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</si>
  <si>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</si>
  <si>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</si>
  <si>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</si>
  <si>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</si>
  <si>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</si>
  <si>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CM01521 ชัชพันธ์ ชาดี</t>
  </si>
  <si>
    <t>CM01522</t>
  </si>
  <si>
    <t>คุณ แลง</t>
  </si>
  <si>
    <t>CM01522 คุณ แลง</t>
  </si>
  <si>
    <t>CM01523</t>
  </si>
  <si>
    <t>จุฬาลักษ์</t>
  </si>
  <si>
    <t>CM01523 จุฬาลักษ์</t>
  </si>
  <si>
    <t>CM01524</t>
  </si>
  <si>
    <t>บารเมชัฐ</t>
  </si>
  <si>
    <t>CM01524 บารเมชัฐ</t>
  </si>
  <si>
    <t>CM01525</t>
  </si>
  <si>
    <t>อนันต์ ทองสีมา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</si>
  <si>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</si>
  <si>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</si>
  <si>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</si>
  <si>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</si>
  <si>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</si>
  <si>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</si>
  <si>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CM01527 ธนากร</t>
  </si>
  <si>
    <t>CM01528</t>
  </si>
  <si>
    <t>นัชวัฒน์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</si>
  <si>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</si>
  <si>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</si>
  <si>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</si>
  <si>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</si>
  <si>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</si>
  <si>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</si>
  <si>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CM01530 ภุสพงษ์</t>
  </si>
  <si>
    <t>CM01531</t>
  </si>
  <si>
    <t>ศิริกมล พลเยี่ยม</t>
  </si>
  <si>
    <t>CM01531 ศิริกมล พลเยี่ยม</t>
  </si>
  <si>
    <t>CM01532</t>
  </si>
  <si>
    <t>ว่าที่ ร.ต. ชายมงคล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</si>
  <si>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</si>
  <si>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</si>
  <si>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</si>
  <si>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</si>
  <si>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</si>
  <si>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</si>
  <si>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CM01534 คุณมมนต์ชัย</t>
  </si>
  <si>
    <t>CM01535</t>
  </si>
  <si>
    <t>ธิติภา</t>
  </si>
  <si>
    <t>CM01535 ธิติภา</t>
  </si>
  <si>
    <t>CM01536</t>
  </si>
  <si>
    <t>สมหวัง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</si>
  <si>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</si>
  <si>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</si>
  <si>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</si>
  <si>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</si>
  <si>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</si>
  <si>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</si>
  <si>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CM01538 สยามร่วมมิตร</t>
  </si>
  <si>
    <t>CM01539</t>
  </si>
  <si>
    <t>วีระยุทธ</t>
  </si>
  <si>
    <t>CM01539 วีระยุทธ</t>
  </si>
  <si>
    <t>CM01540</t>
  </si>
  <si>
    <t>ฐิตารีย์</t>
  </si>
  <si>
    <t>CM01540 ฐิตารีย์</t>
  </si>
  <si>
    <t>CM01541</t>
  </si>
  <si>
    <t>สุพัตรา กองทอง</t>
  </si>
  <si>
    <t>CM01541 สุพัตรา กองทอง</t>
  </si>
  <si>
    <t>CM01542</t>
  </si>
  <si>
    <t>ภิรมย์ศักดิ์ สุขะ</t>
  </si>
  <si>
    <t>CM01542 ภิรมย์ศักดิ์ สุขะ</t>
  </si>
  <si>
    <t>CM01543</t>
  </si>
  <si>
    <t>ผุ้พัน</t>
  </si>
  <si>
    <t>CM01543 ผุ้พัน</t>
  </si>
  <si>
    <t>CM01544</t>
  </si>
  <si>
    <t>คนอง หนวดตีบ</t>
  </si>
  <si>
    <t>CM01544 คนอง หนวดตีบ</t>
  </si>
  <si>
    <t>CM01545</t>
  </si>
  <si>
    <t>บิ๊กสตาร์</t>
  </si>
  <si>
    <t>CM01545 บิ๊กสตาร์</t>
  </si>
  <si>
    <t>CM01546</t>
  </si>
  <si>
    <t>คุณสุพจน์</t>
  </si>
  <si>
    <t>CM01546 คุณสุพจน์</t>
  </si>
  <si>
    <t>CM01547</t>
  </si>
  <si>
    <t>สายันต์</t>
  </si>
  <si>
    <t>CM01547 สายันต์</t>
  </si>
  <si>
    <t>CM01548</t>
  </si>
  <si>
    <t>พีระศักดิ์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</si>
  <si>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</si>
  <si>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</si>
  <si>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</si>
  <si>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</si>
  <si>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</si>
  <si>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</si>
  <si>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</si>
  <si>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</si>
  <si>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</si>
  <si>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</si>
  <si>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</si>
  <si>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</si>
  <si>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</si>
  <si>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</si>
  <si>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</si>
  <si>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</si>
  <si>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</si>
  <si>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</si>
  <si>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CM01554 สัญญา</t>
  </si>
  <si>
    <t>CM01555</t>
  </si>
  <si>
    <t>แพรวนภา</t>
  </si>
  <si>
    <t>CM01555 แพรวนภา</t>
  </si>
  <si>
    <t>CM01556</t>
  </si>
  <si>
    <t>อาหารไทย</t>
  </si>
  <si>
    <t>CM01556 อาหารไทย</t>
  </si>
  <si>
    <t>CM01557</t>
  </si>
  <si>
    <t>ปุณญวิช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</si>
  <si>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</si>
  <si>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</si>
  <si>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</si>
  <si>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</si>
  <si>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</si>
  <si>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</si>
  <si>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CM01559 โทนี่</t>
  </si>
  <si>
    <t>CM01560</t>
  </si>
  <si>
    <t>สุรชัย</t>
  </si>
  <si>
    <t>CM01560 สุรชัย</t>
  </si>
  <si>
    <t>CM01561</t>
  </si>
  <si>
    <t>นที แก้วกมลรัตน์</t>
  </si>
  <si>
    <t>CM01561 นที แก้วกมลรัตน์</t>
  </si>
  <si>
    <t>CM01562</t>
  </si>
  <si>
    <t>มถุวดี</t>
  </si>
  <si>
    <t>CM01562 มถุวดี</t>
  </si>
  <si>
    <t>CM01563</t>
  </si>
  <si>
    <t>ณชิตา</t>
  </si>
  <si>
    <t>CM01563 ณชิตา</t>
  </si>
  <si>
    <t>CM01564</t>
  </si>
  <si>
    <t>วุฒิกร</t>
  </si>
  <si>
    <t>CM01564 วุฒิกร</t>
  </si>
  <si>
    <t>CM01565</t>
  </si>
  <si>
    <t>ธัชพันธุ์ สุวะ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</si>
  <si>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</si>
  <si>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</si>
  <si>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</si>
  <si>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</si>
  <si>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</si>
  <si>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</si>
  <si>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</si>
  <si>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วาสนา</t>
  </si>
  <si>
    <t>CM01525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</si>
  <si>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</si>
  <si>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</si>
  <si>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</si>
  <si>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</si>
  <si>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</si>
  <si>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</si>
  <si>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</si>
  <si>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</si>
  <si>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</si>
  <si>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CM01571 ปรีชญา</t>
  </si>
  <si>
    <t>CM01572</t>
  </si>
  <si>
    <t>สถาพร</t>
  </si>
  <si>
    <t>CM01572 สถาพร</t>
  </si>
  <si>
    <t>CM01573</t>
  </si>
  <si>
    <t>สิทธิโชค เดชเสน</t>
  </si>
  <si>
    <t>CM01573 สิทธิโชค เดชเสน</t>
  </si>
  <si>
    <t>CM01574</t>
  </si>
  <si>
    <t>กษิรา ศรีเชียงขาว</t>
  </si>
  <si>
    <t>CM01574 กษิรา ศรีเชียงขาว</t>
  </si>
  <si>
    <t>CM01575</t>
  </si>
  <si>
    <t>เมฆ บริบูรณ์</t>
  </si>
  <si>
    <t>CM01575 เมฆ บริบูรณ์</t>
  </si>
  <si>
    <t>CM01576</t>
  </si>
  <si>
    <t>วงษ์กรต ศรีสุพรรณ</t>
  </si>
  <si>
    <t>CM01576 วงษ์กรต ศรีสุพรรณ</t>
  </si>
  <si>
    <t>CM01577</t>
  </si>
  <si>
    <t>วรรณิศา วัฒนกุล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</si>
  <si>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</si>
  <si>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</si>
  <si>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</si>
  <si>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</si>
  <si>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</si>
  <si>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</si>
  <si>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</si>
  <si>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</si>
  <si>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</si>
  <si>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</si>
  <si>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</si>
  <si>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</si>
  <si>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CM01580 กิตติศักดิ์ แสงทอง</t>
  </si>
  <si>
    <t>CM01581</t>
  </si>
  <si>
    <t>ณัฐพล สายชล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</si>
  <si>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</si>
  <si>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</si>
  <si>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</si>
  <si>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</si>
  <si>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CM01582 อธิวัฒน์ โพธิ์ชัย</t>
  </si>
  <si>
    <t>CM01583</t>
  </si>
  <si>
    <t>อธิวัฒน์ คำแสน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</si>
  <si>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</si>
  <si>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</si>
  <si>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</si>
  <si>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</si>
  <si>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CM01584 วรรณิศา เรืองศรี</t>
  </si>
  <si>
    <t>CM01585</t>
  </si>
  <si>
    <t>ธัญชนก สายชล</t>
  </si>
  <si>
    <t>CM01585 ธัญชนก สายชล</t>
  </si>
  <si>
    <t>CM01586</t>
  </si>
  <si>
    <t>มนัสนันท์ ทองสิงห์</t>
  </si>
  <si>
    <t>CM01586 มนัสนันท์ ทองสิงห์</t>
  </si>
  <si>
    <t>CM01587</t>
  </si>
  <si>
    <t>รัตนา ศรีมหา</t>
  </si>
  <si>
    <t>CM01587 รัตนา ศรีมหา</t>
  </si>
  <si>
    <t>CM01588</t>
  </si>
  <si>
    <t>รัตนา มีสุข</t>
  </si>
  <si>
    <t>CM01588 รัตนา มีสุข</t>
  </si>
  <si>
    <t>CM01589</t>
  </si>
  <si>
    <t>อาทิตยา ใจดี</t>
  </si>
  <si>
    <t>CM01589 อาทิตยา ใจดี</t>
  </si>
  <si>
    <t>CM01590</t>
  </si>
  <si>
    <t>จักรพงษ์ กล้าหาญ</t>
  </si>
  <si>
    <t>CM01590 จักรพงษ์ กล้าหาญ</t>
  </si>
  <si>
    <t>CM01591</t>
  </si>
  <si>
    <t>สิทธิโชค อินทรวงศ์</t>
  </si>
  <si>
    <t>CM01591 สิทธิโชค อินทรวงศ์</t>
  </si>
  <si>
    <t>CM01592</t>
  </si>
  <si>
    <t>ภูวดล ศรีมหา</t>
  </si>
  <si>
    <t>CM01592 ภูวดล ศรีมหา</t>
  </si>
  <si>
    <t>CM01593</t>
  </si>
  <si>
    <t>ณัฐพล คำแสน</t>
  </si>
  <si>
    <t>CM01593 ณัฐพล คำแสน</t>
  </si>
  <si>
    <t>CM01594</t>
  </si>
  <si>
    <t>สุริยา รุ่งเรือง</t>
  </si>
  <si>
    <t>CM01594 สุริยา รุ่งเรือง</t>
  </si>
  <si>
    <t>CM01595</t>
  </si>
  <si>
    <t>วรรณิศา พงษ์ไพบูลย์</t>
  </si>
  <si>
    <t>CM01595 วรรณิศา พงษ์ไพบูลย์</t>
  </si>
  <si>
    <t>CM01596</t>
  </si>
  <si>
    <t>สุริยา ศรีมหา</t>
  </si>
  <si>
    <t>CM01596 สุริยา ศรีมหา</t>
  </si>
  <si>
    <t>CM01597</t>
  </si>
  <si>
    <t>ชยพล สุขสม</t>
  </si>
  <si>
    <t>CM01597 ชยพล สุขสม</t>
  </si>
  <si>
    <t>CM01598</t>
  </si>
  <si>
    <t>อาทิตยา พงษ์ไพบูลย์</t>
  </si>
  <si>
    <t>CM01598 อาทิตยา พงษ์ไพบูลย์</t>
  </si>
  <si>
    <t>CM01599</t>
  </si>
  <si>
    <t>ภูวดล พงษ์ไพบูลย์</t>
  </si>
  <si>
    <t>CM01599 ภูวดล พงษ์ไพบูลย์</t>
  </si>
  <si>
    <t>CM01600</t>
  </si>
  <si>
    <t>ภูวดล มีสุข</t>
  </si>
  <si>
    <t>CM01600 ภูวดล มีสุข</t>
  </si>
  <si>
    <t>CM01601</t>
  </si>
  <si>
    <t>รัตนา คำแสน</t>
  </si>
  <si>
    <t>CM01601 รัตนา คำแสน</t>
  </si>
  <si>
    <t>CM01602</t>
  </si>
  <si>
    <t>ประเสริฐ โพธิ์ชัย</t>
  </si>
  <si>
    <t>CM01602 ประเสริฐ โพธิ์ชัย</t>
  </si>
  <si>
    <t>CM01603</t>
  </si>
  <si>
    <t>ชยพล วัฒนกุล</t>
  </si>
  <si>
    <t>CM01603 ชยพล วัฒนกุล</t>
  </si>
  <si>
    <t>CM01604</t>
  </si>
  <si>
    <t>ภูวดล ใจดี</t>
  </si>
  <si>
    <t>CM01604 ภูวดล ใจดี</t>
  </si>
  <si>
    <t>CM01605</t>
  </si>
  <si>
    <t>ประเสริฐ แสงทอง</t>
  </si>
  <si>
    <t>CM01605 ประเสริฐ แสงทอง</t>
  </si>
  <si>
    <t>CM01606</t>
  </si>
  <si>
    <t>ภูวดล วัฒนกุล</t>
  </si>
  <si>
    <t>CM01606 ภูวดล วัฒนกุล</t>
  </si>
  <si>
    <t>CM01607</t>
  </si>
  <si>
    <t>ธัญชนก กล้าหาญ</t>
  </si>
  <si>
    <t>CM01607 ธัญชนก กล้าหาญ</t>
  </si>
  <si>
    <t>CM01608</t>
  </si>
  <si>
    <t>อธิวัฒน์ วัฒนกุล</t>
  </si>
  <si>
    <t>CM01608 อธิวัฒน์ วัฒนกุล</t>
  </si>
  <si>
    <t>CM01609</t>
  </si>
  <si>
    <t>กัลยารัตน์ ใจดี</t>
  </si>
  <si>
    <t>CM01609 กัลยารัตน์ ใจดี</t>
  </si>
  <si>
    <t>CM01610</t>
  </si>
  <si>
    <t>ณัฐพล รุ่งเรือง</t>
  </si>
  <si>
    <t>CM01610 ณัฐพล รุ่งเรือง</t>
  </si>
  <si>
    <t>CM01611</t>
  </si>
  <si>
    <t>อารยา สุขสม</t>
  </si>
  <si>
    <t>CM01611 อารยา สุขสม</t>
  </si>
  <si>
    <t>CM01612</t>
  </si>
  <si>
    <t>รัตนา อินทรวงศ์</t>
  </si>
  <si>
    <t>CM01612 รัตนา อินทรวงศ์</t>
  </si>
  <si>
    <t>CM01613</t>
  </si>
  <si>
    <t>นิภาพร กล้าหาญ</t>
  </si>
  <si>
    <t>CM01613 นิภาพร กล้าหาญ</t>
  </si>
  <si>
    <t>CM01614</t>
  </si>
  <si>
    <t>ประเสริฐ เรืองศรี</t>
  </si>
  <si>
    <t>CM01614 ประเสริฐ เรืองศรี</t>
  </si>
  <si>
    <t>CM01615</t>
  </si>
  <si>
    <t>ภูวดล ศรีจันทร์</t>
  </si>
  <si>
    <t>CM01615 ภูวดล ศรีจันทร์</t>
  </si>
  <si>
    <t>CM01616</t>
  </si>
  <si>
    <t>ภูวดล เรืองศรี</t>
  </si>
  <si>
    <t>CM01616 ภูวดล เรืองศรี</t>
  </si>
  <si>
    <t>CM01617</t>
  </si>
  <si>
    <t>ยุพา แก้วใส</t>
  </si>
  <si>
    <t>CM01617 ยุพา แก้วใส</t>
  </si>
  <si>
    <t>CM01618</t>
  </si>
  <si>
    <t>ชัยวัฒน์ แสงทอง</t>
  </si>
  <si>
    <t>CM01618 ชัยวัฒน์ แสงทอง</t>
  </si>
  <si>
    <t>CM01619</t>
  </si>
  <si>
    <t>สุริยา พานทอง</t>
  </si>
  <si>
    <t>CM01619 สุริยา พานทอง</t>
  </si>
  <si>
    <t>CM01620</t>
  </si>
  <si>
    <t>สุริยา ใจดี</t>
  </si>
  <si>
    <t>CM01620 สุริยา ใจดี</t>
  </si>
  <si>
    <t>CM01621</t>
  </si>
  <si>
    <t>อาทิตยา รัตนพร</t>
  </si>
  <si>
    <t>CM01621 อาทิตยา รัตนพร</t>
  </si>
  <si>
    <t>CM01622</t>
  </si>
  <si>
    <t>กัลยารัตน์ ศรีจันทร์</t>
  </si>
  <si>
    <t>CM01622 กัลยารัตน์ ศรีจันทร์</t>
  </si>
  <si>
    <t>CM01623</t>
  </si>
  <si>
    <t>มนัสนันท์ พานทอง</t>
  </si>
  <si>
    <t>CM01623 มนัสนันท์ พานทอง</t>
  </si>
  <si>
    <t>CM01624</t>
  </si>
  <si>
    <t>สิทธิโชค ศรีจันทร์</t>
  </si>
  <si>
    <t>CM01624 สิทธิโชค ศรีจันทร์</t>
  </si>
  <si>
    <t>CM01625</t>
  </si>
  <si>
    <t>อาทิตยา เรืองศรี</t>
  </si>
  <si>
    <t>CM01625 อาทิตยา เรืองศรี</t>
  </si>
  <si>
    <t>CM01626</t>
  </si>
  <si>
    <t>ชยพล ศรีจันทร์</t>
  </si>
  <si>
    <t>CM01626 ชยพล ศรีจันทร์</t>
  </si>
  <si>
    <t>CM01627</t>
  </si>
  <si>
    <t>อธิวัฒน์ แก้วใส</t>
  </si>
  <si>
    <t>CM01627 อธิวัฒน์ แก้วใส</t>
  </si>
  <si>
    <t>CM01628</t>
  </si>
  <si>
    <t>นิภาพร ใจดี</t>
  </si>
  <si>
    <t>CM01628 นิภาพร ใจดี</t>
  </si>
  <si>
    <t>CM01629</t>
  </si>
  <si>
    <t>จักรพงษ์ โพธิ์ชัย</t>
  </si>
  <si>
    <t>CM01629 จักรพงษ์ โพธิ์ชัย</t>
  </si>
  <si>
    <t>CM01630</t>
  </si>
  <si>
    <t>สิทธิโชค มีสุข</t>
  </si>
  <si>
    <t>CM01630 สิทธิโชค มีสุข</t>
  </si>
  <si>
    <t>CM01631</t>
  </si>
  <si>
    <t>รัตนา บุญทวี</t>
  </si>
  <si>
    <t>CM01631 รัตนา บุญทวี</t>
  </si>
  <si>
    <t>CM01632</t>
  </si>
  <si>
    <t>ณัฐพล แก้วใส</t>
  </si>
  <si>
    <t>CM01632 ณัฐพล แก้วใส</t>
  </si>
  <si>
    <t>CM01633</t>
  </si>
  <si>
    <t>อธิวัฒน์ ศรีจันทร์</t>
  </si>
  <si>
    <t>CM01633 อธิวัฒน์ ศรีจันทร์</t>
  </si>
  <si>
    <t>CM01634</t>
  </si>
  <si>
    <t>กัลยารัตน์ อินทรวงศ์</t>
  </si>
  <si>
    <t>CM01634 กัลยารัตน์ อินทรวงศ์</t>
  </si>
  <si>
    <t>CM01635</t>
  </si>
  <si>
    <t>กิตติศักดิ์ บุญทวี</t>
  </si>
  <si>
    <t>CM01635 กิตติศักดิ์ บุญทวี</t>
  </si>
  <si>
    <t>CM01636</t>
  </si>
  <si>
    <t>วรรณิศา พานทอง</t>
  </si>
  <si>
    <t>CM01636 วรรณิศา พานทอง</t>
  </si>
  <si>
    <t>CM01637</t>
  </si>
  <si>
    <t>อาทิตยา สุขสม</t>
  </si>
  <si>
    <t>CM01637 อาทิตยา สุขสม</t>
  </si>
  <si>
    <t>CM01638</t>
  </si>
  <si>
    <t>จักรพงษ์ ทองสิงห์</t>
  </si>
  <si>
    <t>CM01638 จักรพงษ์ ทองสิงห์</t>
  </si>
  <si>
    <t>CM01639</t>
  </si>
  <si>
    <t>ณัฐพล กล้าหาญ</t>
  </si>
  <si>
    <t>CM01639 ณัฐพล กล้าหาญ</t>
  </si>
  <si>
    <t>CM01640</t>
  </si>
  <si>
    <t>จักรพงษ์ ศรีมหา</t>
  </si>
  <si>
    <t>CM01640 จักรพงษ์ ศรีมหา</t>
  </si>
  <si>
    <t>CM01641</t>
  </si>
  <si>
    <t>พัชรี สายชล</t>
  </si>
  <si>
    <t>CM01641 พัชรี สายชล</t>
  </si>
  <si>
    <t>CM01642</t>
  </si>
  <si>
    <t>สุริยา พงษ์ไพบูลย์</t>
  </si>
  <si>
    <t>CM01642 สุริยา พงษ์ไพบูลย์</t>
  </si>
  <si>
    <t>CM01643</t>
  </si>
  <si>
    <t>สุริยา กล้าหาญ</t>
  </si>
  <si>
    <t>CM01643 สุริยา กล้าหาญ</t>
  </si>
  <si>
    <t>CM01644</t>
  </si>
  <si>
    <t>ชยพล บุญทวี</t>
  </si>
  <si>
    <t>CM01644 ชยพล บุญทวี</t>
  </si>
  <si>
    <t>CM01645</t>
  </si>
  <si>
    <t>กัลยารัตน์ มีสุข</t>
  </si>
  <si>
    <t>CM01645 กัลยารัตน์ มีสุข</t>
  </si>
  <si>
    <t>CM01646</t>
  </si>
  <si>
    <t>พัชรี ทองสิงห์</t>
  </si>
  <si>
    <t>CM01646 พัชรี ทองสิงห์</t>
  </si>
  <si>
    <t>CM01647</t>
  </si>
  <si>
    <t>ณัฐพล พานทอง</t>
  </si>
  <si>
    <t>CM01647 ณัฐพล พานทอง</t>
  </si>
  <si>
    <t>CM01648</t>
  </si>
  <si>
    <t>ธัญชนก ทองสิงห์</t>
  </si>
  <si>
    <t>CM01648 ธัญชนก ทองสิงห์</t>
  </si>
  <si>
    <t>CM01649</t>
  </si>
  <si>
    <t>อธิวัฒน์ ศรีมหา</t>
  </si>
  <si>
    <t>CM01649 อธิวัฒน์ ศรีมหา</t>
  </si>
  <si>
    <t>CM01650</t>
  </si>
  <si>
    <t>ชัยวัฒน์ พานทอง</t>
  </si>
  <si>
    <t>CM01650 ชัยวัฒน์ พานทอง</t>
  </si>
  <si>
    <t>CM01651</t>
  </si>
  <si>
    <t>อาทิตยา คำแสน</t>
  </si>
  <si>
    <t>CM01651 อาทิตยา คำแสน</t>
  </si>
  <si>
    <t>CM01652</t>
  </si>
  <si>
    <t>ธัญชนก สุขสม</t>
  </si>
  <si>
    <t>CM01652 ธัญชนก สุขสม</t>
  </si>
  <si>
    <t>CM01653</t>
  </si>
  <si>
    <t>กิตติศักดิ์ สุขสม</t>
  </si>
  <si>
    <t>CM01653 กิตติศักดิ์ สุขสม</t>
  </si>
  <si>
    <t>CM01654</t>
  </si>
  <si>
    <t>พัชรี โพธิ์ชัย</t>
  </si>
  <si>
    <t>CM01654 พัชรี โพธิ์ชัย</t>
  </si>
  <si>
    <t>CM01655</t>
  </si>
  <si>
    <t>อาทิตยา กล้าหาญ</t>
  </si>
  <si>
    <t>CM01655 อาทิตยา กล้าหาญ</t>
  </si>
  <si>
    <t>CM01656</t>
  </si>
  <si>
    <t>ยุพา มีสุข</t>
  </si>
  <si>
    <t>CM01656 ยุพา มีสุข</t>
  </si>
  <si>
    <t>CM01657</t>
  </si>
  <si>
    <t>พัชรี รุ่งเรือง</t>
  </si>
  <si>
    <t>CM01657 พัชรี รุ่งเรือง</t>
  </si>
  <si>
    <t>CM01658</t>
  </si>
  <si>
    <t>ประเสริฐ กล้าหาญ</t>
  </si>
  <si>
    <t>CM01658 ประเสริฐ กล้าหาญ</t>
  </si>
  <si>
    <t>CM01659</t>
  </si>
  <si>
    <t>อธิวัฒน์ มีสุข</t>
  </si>
  <si>
    <t>CM01659 อธิวัฒน์ มีสุข</t>
  </si>
  <si>
    <t>CM01660</t>
  </si>
  <si>
    <t>พัชรี พานทอง</t>
  </si>
  <si>
    <t>CM01660 พัชรี พานทอง</t>
  </si>
  <si>
    <t>CM01661</t>
  </si>
  <si>
    <t>พัชรี มีสุข</t>
  </si>
  <si>
    <t>CM01661 พัชรี มีสุข</t>
  </si>
  <si>
    <t>CM01662</t>
  </si>
  <si>
    <t>อารยา แก้วใส</t>
  </si>
  <si>
    <t>CM01662 อารยา แก้วใส</t>
  </si>
  <si>
    <t>CM01663</t>
  </si>
  <si>
    <t>สิทธิโชค บุญทวี</t>
  </si>
  <si>
    <t>CM01663 สิทธิโชค บุญทวี</t>
  </si>
  <si>
    <t>CM01664</t>
  </si>
  <si>
    <t>สุริยา วัฒนกุล</t>
  </si>
  <si>
    <t>CM01664 สุริยา วัฒนกุล</t>
  </si>
  <si>
    <t>CM01665</t>
  </si>
  <si>
    <t>ธัญชนก วัฒนกุล</t>
  </si>
  <si>
    <t>CM01665 ธัญชนก วัฒนกุล</t>
  </si>
  <si>
    <t>CM01666</t>
  </si>
  <si>
    <t>รัตนา ทองสิงห์</t>
  </si>
  <si>
    <t>CM01666 รัตนา ทองสิงห์</t>
  </si>
  <si>
    <t>CM01667</t>
  </si>
  <si>
    <t>ธัญชนก แก้วใส</t>
  </si>
  <si>
    <t>CM01667 ธัญชนก แก้วใส</t>
  </si>
  <si>
    <t>กัลยารัตน์ รุ่งเรือง</t>
  </si>
  <si>
    <t>CM01625 กัลยารัตน์ รุ่งเรือง</t>
  </si>
  <si>
    <t>CM01669</t>
  </si>
  <si>
    <t>พัชรี บุญทวี</t>
  </si>
  <si>
    <t>CM01669 พัชรี บุญทวี</t>
  </si>
  <si>
    <t>CM01670</t>
  </si>
  <si>
    <t>รัตนา กล้าหาญ</t>
  </si>
  <si>
    <t>CM01670 รัตนา กล้าหาญ</t>
  </si>
  <si>
    <t>CM01671</t>
  </si>
  <si>
    <t>จักรพงษ์ แก้วใส</t>
  </si>
  <si>
    <t>CM01671 จักรพงษ์ แก้วใส</t>
  </si>
  <si>
    <t>CM01672</t>
  </si>
  <si>
    <t>อธิวัฒน์ สุขสม</t>
  </si>
  <si>
    <t>CM01672 อธิวัฒน์ สุขสม</t>
  </si>
  <si>
    <t>CM01673</t>
  </si>
  <si>
    <t>สิทธิโชค แสงทอง</t>
  </si>
  <si>
    <t>CM01673 สิทธิโชค แสงทอง</t>
  </si>
  <si>
    <t>CM01674</t>
  </si>
  <si>
    <t>วรรณิศา อินทรวงศ์</t>
  </si>
  <si>
    <t>CM01674 วรรณิศา อินทรวงศ์</t>
  </si>
  <si>
    <t>CM01675</t>
  </si>
  <si>
    <t>กัลยารัตน์ วัฒนกุล</t>
  </si>
  <si>
    <t>CM01675 กัลยารัตน์ วัฒนกุล</t>
  </si>
  <si>
    <t>CM01676</t>
  </si>
  <si>
    <t>รัตนา เรืองศรี</t>
  </si>
  <si>
    <t>CM01676 รัตนา เรืองศรี</t>
  </si>
  <si>
    <t>CM01677</t>
  </si>
  <si>
    <t>ธัญชนก โพธิ์ชัย</t>
  </si>
  <si>
    <t>CM01677 ธัญชนก โพธิ์ชัย</t>
  </si>
  <si>
    <t>CM01678</t>
  </si>
  <si>
    <t>อารยา อินทรวงศ์</t>
  </si>
  <si>
    <t>CM01678 อารยา อินทรวงศ์</t>
  </si>
  <si>
    <t>CM01679</t>
  </si>
  <si>
    <t>สุริยา เรืองศรี</t>
  </si>
  <si>
    <t>CM01679 สุริยา เรืองศรี</t>
  </si>
  <si>
    <t>นิภาพร แสงทอง</t>
  </si>
  <si>
    <t>CM01250 นิภาพร แสงทอง</t>
  </si>
  <si>
    <t>ชยพล มีสุข</t>
  </si>
  <si>
    <t>CM01251 ชยพล มีสุข</t>
  </si>
  <si>
    <t>วรรณิศา มีสุข</t>
  </si>
  <si>
    <t>CM01252 วรรณิศา มีสุข</t>
  </si>
  <si>
    <t>กิตติศักดิ์ คำแสน</t>
  </si>
  <si>
    <t>CM01253 กิตติศักดิ์ คำแสน</t>
  </si>
  <si>
    <t>ชยพล คำแสน</t>
  </si>
  <si>
    <t>CM01254 ชยพล คำแสน</t>
  </si>
  <si>
    <t>มนัสนันท์ คำแสน</t>
  </si>
  <si>
    <t>CM01255 มนัสนันท์ คำแสน</t>
  </si>
  <si>
    <t>ยุพา รัตนพร</t>
  </si>
  <si>
    <t>CM01256 ยุพา รัตนพร</t>
  </si>
  <si>
    <t>นิภาพร คำแสน</t>
  </si>
  <si>
    <t>CM01257 นิภาพร คำแสน</t>
  </si>
  <si>
    <t>ยุพา วัฒนกุล</t>
  </si>
  <si>
    <t>CM01258 ยุพา วัฒนกุล</t>
  </si>
  <si>
    <t>วรรณิศา สุขสม</t>
  </si>
  <si>
    <t>CM01259 วรรณิศา สุขสม</t>
  </si>
  <si>
    <t>CM01690</t>
  </si>
  <si>
    <t>สุริยา ศรีจันทร์</t>
  </si>
  <si>
    <t>CM01690 สุริยา ศรีจันทร์</t>
  </si>
  <si>
    <t>CM01691</t>
  </si>
  <si>
    <t>ชยพล ใจดี</t>
  </si>
  <si>
    <t>CM01691 ชยพล ใจดี</t>
  </si>
  <si>
    <t>CM01692</t>
  </si>
  <si>
    <t>ชยพล สายชล</t>
  </si>
  <si>
    <t>CM01692 ชยพล สายชล</t>
  </si>
  <si>
    <t>CM01693</t>
  </si>
  <si>
    <t>สุริยา มีสุข</t>
  </si>
  <si>
    <t>CM01693 สุริยา มีสุข</t>
  </si>
  <si>
    <t>CM01694</t>
  </si>
  <si>
    <t>สิทธิโชค รัตนพร</t>
  </si>
  <si>
    <t>CM01694 สิทธิโชค รัตนพร</t>
  </si>
  <si>
    <t>CM01695</t>
  </si>
  <si>
    <t>กิตติศักดิ์ กล้าหาญ</t>
  </si>
  <si>
    <t>CM01695 กิตติศักดิ์ กล้าหาญ</t>
  </si>
  <si>
    <t>CM01696</t>
  </si>
  <si>
    <t>จักรพงษ์ ใจดี</t>
  </si>
  <si>
    <t>CM01696 จักรพงษ์ ใจดี</t>
  </si>
  <si>
    <t>CM01697</t>
  </si>
  <si>
    <t>วรรณิศา บุญทวี</t>
  </si>
  <si>
    <t>CM01697 วรรณิศา บุญทวี</t>
  </si>
  <si>
    <t>CM01698</t>
  </si>
  <si>
    <t>ชยพล เรืองศรี</t>
  </si>
  <si>
    <t>CM01698 ชยพล เรืองศรี</t>
  </si>
  <si>
    <t>CM01699</t>
  </si>
  <si>
    <t>วรรณิศา สายชล</t>
  </si>
  <si>
    <t>CM01699 วรรณิศา สายชล</t>
  </si>
  <si>
    <t>CM01700</t>
  </si>
  <si>
    <t>อธิวัฒน์ เรืองศรี</t>
  </si>
  <si>
    <t>CM01700 อธิวัฒน์ เรืองศรี</t>
  </si>
  <si>
    <t>CM01701</t>
  </si>
  <si>
    <t>มนัสนันท์ มีสุข</t>
  </si>
  <si>
    <t>CM01701 มนัสนันท์ มีสุข</t>
  </si>
  <si>
    <t>CM01702</t>
  </si>
  <si>
    <t>ณัฐพล อินทรวงศ์</t>
  </si>
  <si>
    <t>CM01702 ณัฐพล อินทรวงศ์</t>
  </si>
  <si>
    <t>CM01703</t>
  </si>
  <si>
    <t>ยุพา ทองสิงห์</t>
  </si>
  <si>
    <t>CM01703 ยุพา ทองสิงห์</t>
  </si>
  <si>
    <t>CM01704</t>
  </si>
  <si>
    <t>กิตติศักดิ์ พานทอง</t>
  </si>
  <si>
    <t>CM01704 กิตติศักดิ์ พานทอง</t>
  </si>
  <si>
    <t>CM01705</t>
  </si>
  <si>
    <t>อารยา ศรีจันทร์</t>
  </si>
  <si>
    <t>CM01705 อารยา ศรีจันทร์</t>
  </si>
  <si>
    <t>CM01706</t>
  </si>
  <si>
    <t>สุริยา รัตนพร</t>
  </si>
  <si>
    <t>CM01706 สุริยา รัตนพร</t>
  </si>
  <si>
    <t>CM01707</t>
  </si>
  <si>
    <t>จักรพงษ์ สุขสม</t>
  </si>
  <si>
    <t>CM01707 จักรพงษ์ สุขสม</t>
  </si>
  <si>
    <t>CM01708</t>
  </si>
  <si>
    <t>มนัสนันท์ แสงทอง</t>
  </si>
  <si>
    <t>CM01708 มนัสนันท์ แสงทอง</t>
  </si>
  <si>
    <t>CM01709</t>
  </si>
  <si>
    <t>อารยา มีสุข</t>
  </si>
  <si>
    <t>CM01709 อารยา มีสุข</t>
  </si>
  <si>
    <t>CM01710</t>
  </si>
  <si>
    <t>ชัยวัฒน์ กล้าหาญ</t>
  </si>
  <si>
    <t>CM01710 ชัยวัฒน์ กล้าหาญ</t>
  </si>
  <si>
    <t>CM01711</t>
  </si>
  <si>
    <t>กัลยารัตน์ คำแสน</t>
  </si>
  <si>
    <t>CM01711 กัลยารัตน์ คำแสน</t>
  </si>
  <si>
    <t>CM01712</t>
  </si>
  <si>
    <t>ประเสริฐ ศรีจันทร์</t>
  </si>
  <si>
    <t>CM01712 ประเสริฐ ศรีจันทร์</t>
  </si>
  <si>
    <t>CM01713</t>
  </si>
  <si>
    <t>กิตติศักดิ์ วัฒนกุล</t>
  </si>
  <si>
    <t>CM01713 กิตติศักดิ์ วัฒนกุล</t>
  </si>
  <si>
    <t>CM01714</t>
  </si>
  <si>
    <t>กัลยารัตน์ โพธิ์ชัย</t>
  </si>
  <si>
    <t>CM01714 กัลยารัตน์ โพธิ์ชัย</t>
  </si>
  <si>
    <t>CM01715</t>
  </si>
  <si>
    <t>อาทิตยา บุญทวี</t>
  </si>
  <si>
    <t>CM01715 อาทิตยา บุญทวี</t>
  </si>
  <si>
    <t>CM01716</t>
  </si>
  <si>
    <t>ยุพา พานทอง</t>
  </si>
  <si>
    <t>CM01716 ยุพา พานทอง</t>
  </si>
  <si>
    <t>CM01717</t>
  </si>
  <si>
    <t>อธิวัฒน์ กล้าหาญ</t>
  </si>
  <si>
    <t>CM01717 อธิวัฒน์ กล้าหาญ</t>
  </si>
  <si>
    <t>CM01718</t>
  </si>
  <si>
    <t>ธัญชนก บุญทวี</t>
  </si>
  <si>
    <t>CM01718 ธัญชนก บุญทวี</t>
  </si>
  <si>
    <t>CM01719</t>
  </si>
  <si>
    <t>ณัฐพล เรืองศรี</t>
  </si>
  <si>
    <t>CM01719 ณัฐพล เรืองศรี</t>
  </si>
  <si>
    <t>CM01720</t>
  </si>
  <si>
    <t>ประเสริฐ รุ่งเรือง</t>
  </si>
  <si>
    <t>CM01720 ประเสริฐ รุ่งเรือง</t>
  </si>
  <si>
    <t>CM01721</t>
  </si>
  <si>
    <t>ภูวดล แก้วใส</t>
  </si>
  <si>
    <t>CM01721 ภูวดล แก้วใส</t>
  </si>
  <si>
    <t>CM01722</t>
  </si>
  <si>
    <t>ภูวดล สายชล</t>
  </si>
  <si>
    <t>CM01722 ภูวดล สายชล</t>
  </si>
  <si>
    <t>CM01723</t>
  </si>
  <si>
    <t>อธิวัฒน์ รุ่งเรือง</t>
  </si>
  <si>
    <t>CM01723 อธิวัฒน์ รุ่งเรือง</t>
  </si>
  <si>
    <t>CM01724</t>
  </si>
  <si>
    <t>ชัยวัฒน์ รุ่งเรือง</t>
  </si>
  <si>
    <t>CM01724 ชัยวัฒน์ รุ่งเรือง</t>
  </si>
  <si>
    <t>CM01725</t>
  </si>
  <si>
    <t>อธิวัฒน์ ทองสิงห์</t>
  </si>
  <si>
    <t>CM01725 อธิวัฒน์ ทองสิงห์</t>
  </si>
  <si>
    <t>CM01726</t>
  </si>
  <si>
    <t>กิตติศักดิ์ ทองสิงห์</t>
  </si>
  <si>
    <t>CM01726 กิตติศักดิ์ ทองสิงห์</t>
  </si>
  <si>
    <t>CM01727</t>
  </si>
  <si>
    <t>นิภาพร มีสุข</t>
  </si>
  <si>
    <t>CM01727 นิภาพร มีสุข</t>
  </si>
  <si>
    <t>CM01728</t>
  </si>
  <si>
    <t>จักรพงษ์ สายชล</t>
  </si>
  <si>
    <t>CM01728 จักรพงษ์ สายชล</t>
  </si>
  <si>
    <t>CM01729</t>
  </si>
  <si>
    <t>ภูวดล รัตนพร</t>
  </si>
  <si>
    <t>CM01729 ภูวดล รัตนพร</t>
  </si>
  <si>
    <t>CM01730</t>
  </si>
  <si>
    <t>สิทธิโชค พานทอง</t>
  </si>
  <si>
    <t>CM01730 สิทธิโชค พานทอง</t>
  </si>
  <si>
    <t>CM01731</t>
  </si>
  <si>
    <t>ชยพล อินทรวงศ์</t>
  </si>
  <si>
    <t>CM01731 ชยพล อินทรวงศ์</t>
  </si>
  <si>
    <t>CM01732</t>
  </si>
  <si>
    <t>มนัสนันท์ พงษ์ไพบูลย์</t>
  </si>
  <si>
    <t>CM01732 มนัสนันท์ พงษ์ไพบูลย์</t>
  </si>
  <si>
    <t>CM01733</t>
  </si>
  <si>
    <t>รัตนา พงษ์ไพบูลย์</t>
  </si>
  <si>
    <t>CM01733 รัตนา พงษ์ไพบูลย์</t>
  </si>
  <si>
    <t>CM01734</t>
  </si>
  <si>
    <t>ครูเกศกนก หนูนาค</t>
  </si>
  <si>
    <t>CM01734 ครูเกศกนก หนูนาค</t>
  </si>
  <si>
    <t>CM01735</t>
  </si>
  <si>
    <t>รอง ผ.อ. แหม่ม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</si>
  <si>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</si>
  <si>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</si>
  <si>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</si>
  <si>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</si>
  <si>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</si>
  <si>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</si>
  <si>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</si>
  <si>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</si>
  <si>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</si>
  <si>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</si>
  <si>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</si>
  <si>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</si>
  <si>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</si>
  <si>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</si>
  <si>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</si>
  <si>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</si>
  <si>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</si>
  <si>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</si>
  <si>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</si>
  <si>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</si>
  <si>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</si>
  <si>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</si>
  <si>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</si>
  <si>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</si>
  <si>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</si>
  <si>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</si>
  <si>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</si>
  <si>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</si>
  <si>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</si>
  <si>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</si>
  <si>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</si>
  <si>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</si>
  <si>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</si>
  <si>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</si>
  <si>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</si>
  <si>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</si>
  <si>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</si>
  <si>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</si>
  <si>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</si>
  <si>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</si>
  <si>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</si>
  <si>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</si>
  <si>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</si>
  <si>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</si>
  <si>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</si>
  <si>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</si>
  <si>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</si>
  <si>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</si>
  <si>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</si>
  <si>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</si>
  <si>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</si>
  <si>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</si>
  <si>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</si>
  <si>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</si>
  <si>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</si>
  <si>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</si>
  <si>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</si>
  <si>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</si>
  <si>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</si>
  <si>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</si>
  <si>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</si>
  <si>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</si>
  <si>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</si>
  <si>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</si>
  <si>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</si>
  <si>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</si>
  <si>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</si>
  <si>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</si>
  <si>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</si>
  <si>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</si>
  <si>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</si>
  <si>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</si>
  <si>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</si>
  <si>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</si>
  <si>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</si>
  <si>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</si>
  <si>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</si>
  <si>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</si>
  <si>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</si>
  <si>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</si>
  <si>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</si>
  <si>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</si>
  <si>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</si>
  <si>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</si>
  <si>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</si>
  <si>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</si>
  <si>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</si>
  <si>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</si>
  <si>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</si>
  <si>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</si>
  <si>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</si>
  <si>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</si>
  <si>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</si>
  <si>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</si>
  <si>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</si>
  <si>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CM01725 ปิยะพร</t>
  </si>
  <si>
    <t>CM01769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</si>
  <si>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</si>
  <si>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</si>
  <si>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</si>
  <si>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</si>
  <si>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</si>
  <si>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</si>
  <si>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</si>
  <si>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</si>
  <si>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</si>
  <si>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</si>
  <si>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</si>
  <si>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</si>
  <si>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</si>
  <si>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</si>
  <si>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</si>
  <si>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</si>
  <si>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</si>
  <si>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</si>
  <si>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</si>
  <si>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</si>
  <si>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</si>
  <si>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</si>
  <si>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</si>
  <si>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</si>
  <si>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CM01777 นายมลคล กรรญา</t>
  </si>
  <si>
    <t>CM01778</t>
  </si>
  <si>
    <t>อานนท์</t>
  </si>
  <si>
    <t>CM01778 อานนท์</t>
  </si>
  <si>
    <t>CM01779</t>
  </si>
  <si>
    <t>ชนะพล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</si>
  <si>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</si>
  <si>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</si>
  <si>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</si>
  <si>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</si>
  <si>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</si>
  <si>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</si>
  <si>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</si>
  <si>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</si>
  <si>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</si>
  <si>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</si>
  <si>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>ประวิลชิดา</t>
  </si>
  <si>
    <t>CM01783 ประวิลชิดา</t>
  </si>
  <si>
    <t>CM01784</t>
  </si>
  <si>
    <t>ปภส</t>
  </si>
  <si>
    <t>CM01784 ปภส</t>
  </si>
  <si>
    <t>CM01785</t>
  </si>
  <si>
    <t>ฉัตรชัย</t>
  </si>
  <si>
    <t/>
  </si>
  <si>
    <t>CM01785 ฉัตรชัย</t>
  </si>
  <si>
    <t>CM01786</t>
  </si>
  <si>
    <t>มนุษย์</t>
  </si>
  <si>
    <t>CM01786 มนุษย์</t>
  </si>
  <si>
    <t>CM01787</t>
  </si>
  <si>
    <t>CM01787 ทวีศักดิ์</t>
  </si>
  <si>
    <t>CM01788</t>
  </si>
  <si>
    <t>Ascend</t>
  </si>
  <si>
    <t>CM01788 Ascend</t>
  </si>
  <si>
    <t>CM01789</t>
  </si>
  <si>
    <t>CM01789 Ascend</t>
  </si>
  <si>
    <t>CM01790</t>
  </si>
  <si>
    <t>CM01790 Ascend</t>
  </si>
  <si>
    <t>CM01791</t>
  </si>
  <si>
    <t>ประจวบ</t>
  </si>
  <si>
    <t>CM01791 ประจวบ</t>
  </si>
  <si>
    <t>CM01793</t>
  </si>
  <si>
    <t>รุ่งนภา สาระสิทธิ์</t>
  </si>
  <si>
    <t>CM01793 รุ่งนภา สาระสิทธิ์</t>
  </si>
  <si>
    <t>CM01795</t>
  </si>
  <si>
    <t>ปรัสสร จันทราช</t>
  </si>
  <si>
    <t>0845802xxx</t>
  </si>
  <si>
    <t>CM01795 ปรัสสร จันทราช</t>
  </si>
  <si>
    <t>CM01797</t>
  </si>
  <si>
    <t>ศิรินทิพย์</t>
  </si>
  <si>
    <t>CM01797 ศิรินทิพย์</t>
  </si>
  <si>
    <t>CM01798</t>
  </si>
  <si>
    <t>CM01798 ศิรินทิพย์</t>
  </si>
  <si>
    <t>CM01800</t>
  </si>
  <si>
    <t>CM01800 ฉัตรชัย</t>
  </si>
  <si>
    <t>CM01801</t>
  </si>
  <si>
    <t>CM01801 ทวีศักดิ์</t>
  </si>
  <si>
    <t>CM01802</t>
  </si>
  <si>
    <t>CM01802 ฉัตรชัย</t>
  </si>
  <si>
    <t>CM01803</t>
  </si>
  <si>
    <t>CM01803 ทวีศักดิ์</t>
  </si>
  <si>
    <t>CM01804</t>
  </si>
  <si>
    <t>จรัล</t>
  </si>
  <si>
    <t>CM01804 จรัล</t>
  </si>
  <si>
    <t>CM01805</t>
  </si>
  <si>
    <t>เคท สุขภัณฑ์ (หญิง)</t>
  </si>
  <si>
    <t>CM01805 เคท สุขภัณฑ์ (หญิง)</t>
  </si>
  <si>
    <t>CM01806</t>
  </si>
  <si>
    <t>สุเทพ</t>
  </si>
  <si>
    <t>CM01806 สุเทพ</t>
  </si>
  <si>
    <t>CM01807</t>
  </si>
  <si>
    <t>ชัยภักดิ์</t>
  </si>
  <si>
    <t>CM01807 ชัยภักดิ์</t>
  </si>
  <si>
    <t>CM01808</t>
  </si>
  <si>
    <t>CM01808 ปศุสัตว์</t>
  </si>
  <si>
    <t>CM01809</t>
  </si>
  <si>
    <t>CM01809 ธาราธร</t>
  </si>
  <si>
    <t>CM01811</t>
  </si>
  <si>
    <t>เทพธิดา</t>
  </si>
  <si>
    <t>CM01811 เทพธิดา</t>
  </si>
  <si>
    <t>CM01812</t>
  </si>
  <si>
    <t>จิตรชัย</t>
  </si>
  <si>
    <t>CM01812 จิตรชัย</t>
  </si>
  <si>
    <t>CM01813</t>
  </si>
  <si>
    <t>สิเทค</t>
  </si>
  <si>
    <t>CM01813 สิเทค</t>
  </si>
  <si>
    <t>CM01814</t>
  </si>
  <si>
    <t>รถน้ำดื่ม</t>
  </si>
  <si>
    <t>CM01814 รถน้ำดื่ม</t>
  </si>
  <si>
    <t>CM01815</t>
  </si>
  <si>
    <t>CM01815 ทวีศักดิ์</t>
  </si>
  <si>
    <t>CM01816</t>
  </si>
  <si>
    <t>CM01816 เทพธิดา</t>
  </si>
  <si>
    <t>CM01817</t>
  </si>
  <si>
    <t>อนันต์</t>
  </si>
  <si>
    <t>CM01817 อนันต์</t>
  </si>
  <si>
    <t>CM01818</t>
  </si>
  <si>
    <t>CM01818 อาทิตย์</t>
  </si>
  <si>
    <t>CM01819</t>
  </si>
  <si>
    <t>CM01819 สุวิทย์</t>
  </si>
  <si>
    <t>CM01820</t>
  </si>
  <si>
    <t>วิ (A103-A105)</t>
  </si>
  <si>
    <t>CM01820 วิ (A103-A105)</t>
  </si>
  <si>
    <t>CM01821</t>
  </si>
  <si>
    <t>วันวิสา โทน</t>
  </si>
  <si>
    <t>CM01821 วันวิสา โทน</t>
  </si>
  <si>
    <t>CM01822</t>
  </si>
  <si>
    <t>ธีระชัย</t>
  </si>
  <si>
    <t>CM01822 ธีระชัย</t>
  </si>
  <si>
    <t>CM01823</t>
  </si>
  <si>
    <t>CM01823 กมลลักษ์</t>
  </si>
  <si>
    <t>CM01825</t>
  </si>
  <si>
    <t>CM01825 นิชพร</t>
  </si>
  <si>
    <t>CM01827</t>
  </si>
  <si>
    <t>CM01827 พงษ์ศิริ</t>
  </si>
  <si>
    <t>CM01828</t>
  </si>
  <si>
    <t>CM01828 ธีระชัย</t>
  </si>
  <si>
    <t>CM01829</t>
  </si>
  <si>
    <t>CM01829 วิจิตร</t>
  </si>
  <si>
    <t>CM01830</t>
  </si>
  <si>
    <t>CM01830 เทพธิดา</t>
  </si>
  <si>
    <t>CM01831</t>
  </si>
  <si>
    <t>ปภัสสร</t>
  </si>
  <si>
    <t>CM01831 ปภัสสร</t>
  </si>
  <si>
    <t>CM01832</t>
  </si>
  <si>
    <t>CM01832 ชาตรี</t>
  </si>
  <si>
    <t>CM01833</t>
  </si>
  <si>
    <t>CM01833 ชาตรี</t>
  </si>
  <si>
    <t>CM01834</t>
  </si>
  <si>
    <t>จิรชยา</t>
  </si>
  <si>
    <t>CM01834 จิรชยา</t>
  </si>
  <si>
    <t>CM01835</t>
  </si>
  <si>
    <t>CM01835 กมลลักษ์</t>
  </si>
  <si>
    <t>CM01836</t>
  </si>
  <si>
    <t>CM01836 นิชพร</t>
  </si>
  <si>
    <t>CM01837</t>
  </si>
  <si>
    <t>CM01837 ธีระชัย</t>
  </si>
  <si>
    <t>CM01838</t>
  </si>
  <si>
    <t>CM01838 บุญเกิด</t>
  </si>
  <si>
    <t>CM01839</t>
  </si>
  <si>
    <t>สหชัย</t>
  </si>
  <si>
    <t>CM01839 สหชัย</t>
  </si>
  <si>
    <t>CM01840</t>
  </si>
  <si>
    <t>บริษัท นานมีบุ๊ค</t>
  </si>
  <si>
    <t>CM01840 บริษัท นานมีบุ๊ค</t>
  </si>
  <si>
    <t>CM01841</t>
  </si>
  <si>
    <t>บริษัท นานมีบุ๊ค (ต่อ)</t>
  </si>
  <si>
    <t>CM01841 บริษัท นานมีบุ๊ค (ต่อ)</t>
  </si>
  <si>
    <t>CM01842</t>
  </si>
  <si>
    <t>CM01842 บริษัท นานมีบุ๊ค (ต่อ)</t>
  </si>
  <si>
    <t>CM01843</t>
  </si>
  <si>
    <t>ชาญชัย กาญจน</t>
  </si>
  <si>
    <t>CM01843 ชาญชัย กาญจน</t>
  </si>
  <si>
    <t>CM01844</t>
  </si>
  <si>
    <t>CM01844 อนันต์</t>
  </si>
  <si>
    <t>CM01845</t>
  </si>
  <si>
    <t>ฐิติพร</t>
  </si>
  <si>
    <t>CM01845 ฐิติพร</t>
  </si>
  <si>
    <t>CM01846</t>
  </si>
  <si>
    <t>CM01846 เทพธิดา</t>
  </si>
  <si>
    <t>CM01848</t>
  </si>
  <si>
    <t>CM01848 ชาตรี</t>
  </si>
  <si>
    <t>CM01849</t>
  </si>
  <si>
    <t>CM01849 กมลลักษ์</t>
  </si>
  <si>
    <t>CM01850</t>
  </si>
  <si>
    <t>CM01850 เจษฎา</t>
  </si>
  <si>
    <t>CM01852</t>
  </si>
  <si>
    <t>สวภพ</t>
  </si>
  <si>
    <t>CM01852 สวภพ</t>
  </si>
  <si>
    <t>CM01854</t>
  </si>
  <si>
    <t>CM01854 พงษ์ศิริ</t>
  </si>
  <si>
    <t>CM01855</t>
  </si>
  <si>
    <t>ฐิติมา</t>
  </si>
  <si>
    <t>CM01855 ฐิติมา</t>
  </si>
  <si>
    <t>CM01856</t>
  </si>
  <si>
    <t>CM01856 ฐิติมา</t>
  </si>
  <si>
    <t>CM01857</t>
  </si>
  <si>
    <t>วิเชียร</t>
  </si>
  <si>
    <t>CM01857 วิเชียร</t>
  </si>
  <si>
    <t>CM01858</t>
  </si>
  <si>
    <t>CM01858 พงษ์ศิริ</t>
  </si>
  <si>
    <t>CM01859</t>
  </si>
  <si>
    <t>CM01859 ทวีศักดิ์</t>
  </si>
  <si>
    <t>CM01860</t>
  </si>
  <si>
    <t>CM01860 ทวีศักดิ์</t>
  </si>
  <si>
    <t>CM01861</t>
  </si>
  <si>
    <t>CM01861 ชาตรี</t>
  </si>
  <si>
    <t>CM01862</t>
  </si>
  <si>
    <t>CM01862 กมลลักษ์</t>
  </si>
  <si>
    <t>CM01863</t>
  </si>
  <si>
    <t>CM01863 ปิยะพร</t>
  </si>
  <si>
    <t>CM01864</t>
  </si>
  <si>
    <t>CM01864 ฐิติมาพร</t>
  </si>
  <si>
    <t>CM01865</t>
  </si>
  <si>
    <t>CM01865 ฟิว</t>
  </si>
  <si>
    <t>CM01866</t>
  </si>
  <si>
    <t>ธูปสิฟาร์ม</t>
  </si>
  <si>
    <t>CM01866 ธูปสิฟาร์ม</t>
  </si>
  <si>
    <t>CM01867</t>
  </si>
  <si>
    <t>วาล</t>
  </si>
  <si>
    <t>CM01867 วาล</t>
  </si>
  <si>
    <t>CM01825 สายชล</t>
  </si>
  <si>
    <t>CM01869</t>
  </si>
  <si>
    <t>นิรันดร์พร</t>
  </si>
  <si>
    <t>CM01869 นิรันดร์พร</t>
  </si>
  <si>
    <t>CM01870</t>
  </si>
  <si>
    <t>CM01870 กมลลักษ์</t>
  </si>
  <si>
    <t>CM01871</t>
  </si>
  <si>
    <t>จีระวัฒน์</t>
  </si>
  <si>
    <t>CM01871 จีระวัฒน์</t>
  </si>
  <si>
    <t>CM01872</t>
  </si>
  <si>
    <t>CM01872 สมชาย</t>
  </si>
  <si>
    <t>CM01873</t>
  </si>
  <si>
    <t>CM01873 มนต์ทรานสปอร์ต</t>
  </si>
  <si>
    <t>CM01874</t>
  </si>
  <si>
    <t>S.T. spec</t>
  </si>
  <si>
    <t>CM01874 S.T. spec</t>
  </si>
  <si>
    <t>CM01875</t>
  </si>
  <si>
    <t>CM01875 วันวิสา</t>
  </si>
  <si>
    <t>CM01876</t>
  </si>
  <si>
    <t>น.ส. พัชมณฑ์</t>
  </si>
  <si>
    <t>CM01876 น.ส. พัชมณฑ์</t>
  </si>
  <si>
    <t>CM01878</t>
  </si>
  <si>
    <t>CM01878 อภิรักษ์</t>
  </si>
  <si>
    <t>CM01880</t>
  </si>
  <si>
    <t>ฐิติพงศ์</t>
  </si>
  <si>
    <t>CM01880 ฐิติพงศ์</t>
  </si>
  <si>
    <t>CM01881</t>
  </si>
  <si>
    <t>CM01881 นิชพร</t>
  </si>
  <si>
    <t>CM01882</t>
  </si>
  <si>
    <t>CM01882 พงษ์ศิริ</t>
  </si>
  <si>
    <t>CM01883</t>
  </si>
  <si>
    <t>CM01883 ทวีศักดิ์</t>
  </si>
  <si>
    <t>CM01885</t>
  </si>
  <si>
    <t>วรวุฒิ ศรีนวล</t>
  </si>
  <si>
    <t>CM01885 วรวุฒิ ศรีนวล</t>
  </si>
  <si>
    <t>CM01886</t>
  </si>
  <si>
    <t>CM01886 สุนันท์ แสงมี</t>
  </si>
  <si>
    <t>CM01887</t>
  </si>
  <si>
    <t>CM01887 สุนันท์ แสงมี</t>
  </si>
  <si>
    <t>CM01888</t>
  </si>
  <si>
    <t>CM01888 เดี่ยว</t>
  </si>
  <si>
    <t>CM01889</t>
  </si>
  <si>
    <t>CM01889 ปศุสัตว์</t>
  </si>
  <si>
    <t>CM01890</t>
  </si>
  <si>
    <t>CM01890 สายชล</t>
  </si>
  <si>
    <t>CM01891</t>
  </si>
  <si>
    <t>ฉันท์รวี</t>
  </si>
  <si>
    <t>CM01891 ฉันท์รวี</t>
  </si>
  <si>
    <t>CM01892</t>
  </si>
  <si>
    <t>CM01892 อาทิตย์</t>
  </si>
  <si>
    <t>CM01893</t>
  </si>
  <si>
    <t>ฐานิตา</t>
  </si>
  <si>
    <t>CM01893 ฐานิตา</t>
  </si>
  <si>
    <t>CM01894</t>
  </si>
  <si>
    <t>CM01894 ฐานิตา</t>
  </si>
  <si>
    <t>CM01895</t>
  </si>
  <si>
    <t>ม.ฮะ ฮมิสซ่า (เดี่ยว)</t>
  </si>
  <si>
    <t>CM01895 ม.ฮะ ฮมิสซ่า (เดี่ยว)</t>
  </si>
  <si>
    <t>CM01897</t>
  </si>
  <si>
    <t>CM01897 ชัยภักดิ์</t>
  </si>
  <si>
    <t>CM01898</t>
  </si>
  <si>
    <t>ทิพพาล</t>
  </si>
  <si>
    <t>CM01898 ทิพพาล</t>
  </si>
  <si>
    <t>CM01899</t>
  </si>
  <si>
    <t>แว่นตา ศรีนคร</t>
  </si>
  <si>
    <t>CM01899 แว่นตา ศรีนคร</t>
  </si>
  <si>
    <t>CM01900</t>
  </si>
  <si>
    <t>CM01900 แว่นตา ศรีนคร</t>
  </si>
  <si>
    <t>CM01901</t>
  </si>
  <si>
    <t>ครู กิติศักดิ์</t>
  </si>
  <si>
    <t>CM01901 ครู กิติศักดิ์</t>
  </si>
  <si>
    <t>CM01902</t>
  </si>
  <si>
    <t>นาย ศราวุฒิ</t>
  </si>
  <si>
    <t>CM01902 นาย ศราวุฒิ</t>
  </si>
  <si>
    <t>CM01903</t>
  </si>
  <si>
    <t>CM01903 ปวรา ชนะพจน์</t>
  </si>
  <si>
    <t>CM01904</t>
  </si>
  <si>
    <t>ห้า ม้าโอสถ</t>
  </si>
  <si>
    <t>CM01904 ห้า ม้าโอสถ</t>
  </si>
  <si>
    <t>CM01905</t>
  </si>
  <si>
    <t>สมปอง (ทีมครูเกศกนก)</t>
  </si>
  <si>
    <t>CM01905 สมปอง (ทีมครูเกศกนก)</t>
  </si>
  <si>
    <t>CM01906</t>
  </si>
  <si>
    <t>CM01906 อนันต์</t>
  </si>
  <si>
    <t>CM01907</t>
  </si>
  <si>
    <t>อรอุมา สุขสบาย</t>
  </si>
  <si>
    <t>CM01907 อรอุมา สุขสบาย</t>
  </si>
  <si>
    <t>CM01908</t>
  </si>
  <si>
    <t>แพง ขลิบเลีย</t>
  </si>
  <si>
    <t>CM01908 แพง ขลิบเลีย</t>
  </si>
  <si>
    <t>CM01909</t>
  </si>
  <si>
    <t>นาย มงคล กรรญา</t>
  </si>
  <si>
    <t>CM01909 นาย มงคล กรรญา</t>
  </si>
  <si>
    <t>CM01910</t>
  </si>
  <si>
    <t>CM01910 นาย มงคล กรรญา</t>
  </si>
  <si>
    <t>CM01911</t>
  </si>
  <si>
    <t>CM01911 สุจิตรา ธรรมเจริญ</t>
  </si>
  <si>
    <t>CM01912</t>
  </si>
  <si>
    <t>CM01912 สงกรานต์</t>
  </si>
  <si>
    <t>CM01914</t>
  </si>
  <si>
    <t>CM01914 ประวิทย์</t>
  </si>
  <si>
    <t>CM01915</t>
  </si>
  <si>
    <t>CM01915 ประวิทย์</t>
  </si>
  <si>
    <t>CM01916</t>
  </si>
  <si>
    <t>Mr. YAN YUE</t>
  </si>
  <si>
    <t>CM01916 Mr. YAN YUE</t>
  </si>
  <si>
    <t>CM01918</t>
  </si>
  <si>
    <t>นาย เดี่ยว</t>
  </si>
  <si>
    <t>CM01918 นาย เดี่ยว</t>
  </si>
  <si>
    <t>CM01919</t>
  </si>
  <si>
    <t>คนหอมสุรินทร์</t>
  </si>
  <si>
    <t>CM01919 คนหอมสุรินทร์</t>
  </si>
  <si>
    <t>CM01920</t>
  </si>
  <si>
    <t>CM01920 อานนท์</t>
  </si>
  <si>
    <t>CM01922</t>
  </si>
  <si>
    <t>CM01922 ชนะพล</t>
  </si>
  <si>
    <t>CM01923</t>
  </si>
  <si>
    <t>ภิรมย์ศักดิ์</t>
  </si>
  <si>
    <t>CM01923 ภิรมย์ศักดิ์</t>
  </si>
  <si>
    <t>CM01924</t>
  </si>
  <si>
    <t>CM01924 ภิรมย์ศักดิ์</t>
  </si>
  <si>
    <t>CM01925</t>
  </si>
  <si>
    <t>บ.บิวตี้ฮีล</t>
  </si>
  <si>
    <t>CM01925 บ.บิวตี้ฮีล</t>
  </si>
  <si>
    <t>CM01926</t>
  </si>
  <si>
    <t>CM01926 บ.บิวตี้ฮีล</t>
  </si>
  <si>
    <t>CM01927</t>
  </si>
  <si>
    <t>CM01927 อนันต์</t>
  </si>
  <si>
    <t>CM01928</t>
  </si>
  <si>
    <t>CM01928 อาทิตย์</t>
  </si>
  <si>
    <t>CM01929</t>
  </si>
  <si>
    <t>บริษัท เติมน้ำดินเพลิง</t>
  </si>
  <si>
    <t>CM01929 บริษัท เติมน้ำดินเพลิง</t>
  </si>
  <si>
    <t>CM01930</t>
  </si>
  <si>
    <t>เป๊ปซี่</t>
  </si>
  <si>
    <t>CM01930 เป๊ปซี่</t>
  </si>
  <si>
    <t>CM01931</t>
  </si>
  <si>
    <t>NE เมเดียน</t>
  </si>
  <si>
    <t>CM01931 NE เมเดียน</t>
  </si>
  <si>
    <t>CM01932</t>
  </si>
  <si>
    <t>ร้าน โอ.เค. ออโต้</t>
  </si>
  <si>
    <t>CM01932 ร้าน โอ.เค. ออโต้</t>
  </si>
  <si>
    <t>CM01934</t>
  </si>
  <si>
    <t>CM01934 รถน้ำส้ม</t>
  </si>
  <si>
    <t>CM01935</t>
  </si>
  <si>
    <t>วีระยุทธ์</t>
  </si>
  <si>
    <t>CM01935 วีระยุทธ์</t>
  </si>
  <si>
    <t>CM01937</t>
  </si>
  <si>
    <t>CM01937 ฟิว</t>
  </si>
  <si>
    <t>CM01938</t>
  </si>
  <si>
    <t>CM01938 มนต์ทรานสปอร์ต</t>
  </si>
  <si>
    <t>CM01940</t>
  </si>
  <si>
    <t>หมอปศุสัตว์</t>
  </si>
  <si>
    <t>CM01940 หมอปศุสัตว์</t>
  </si>
  <si>
    <t>CM01941</t>
  </si>
  <si>
    <t>นธีกร</t>
  </si>
  <si>
    <t>CM01941 นธีกร</t>
  </si>
  <si>
    <t>CM01942</t>
  </si>
  <si>
    <t>CM01942 นธีกร</t>
  </si>
  <si>
    <t>CM01943</t>
  </si>
  <si>
    <t>CM01943 เป๊ปซี่</t>
  </si>
  <si>
    <t>CM01944</t>
  </si>
  <si>
    <t>คเณศ</t>
  </si>
  <si>
    <t>CM01944 คเณศ</t>
  </si>
  <si>
    <t>CM01946</t>
  </si>
  <si>
    <t>จักร</t>
  </si>
  <si>
    <t>CM01946 จักร</t>
  </si>
  <si>
    <t>CM01947</t>
  </si>
  <si>
    <t>มนต์ศักดิ์</t>
  </si>
  <si>
    <t>CM01947 มนต์ศักดิ์</t>
  </si>
  <si>
    <t>CM01949</t>
  </si>
  <si>
    <t>CM01949 ทวีศักดิ์</t>
  </si>
  <si>
    <t>CM01951</t>
  </si>
  <si>
    <t>ชัยศักดิ์</t>
  </si>
  <si>
    <t>CM01951 ชัยศักดิ์</t>
  </si>
  <si>
    <t>CM01952</t>
  </si>
  <si>
    <t>My. Kimchen Y</t>
  </si>
  <si>
    <t>CM01952 My. Kimchen Y</t>
  </si>
  <si>
    <t>CM01954</t>
  </si>
  <si>
    <t>CM01954 อานนท์</t>
  </si>
  <si>
    <t>CM01955</t>
  </si>
  <si>
    <t>Mr. Kimchen Y</t>
  </si>
  <si>
    <t>CM01955 Mr. Kimchen Y</t>
  </si>
  <si>
    <t>CM01956</t>
  </si>
  <si>
    <t>สมพงษ์ ลูกหว้า</t>
  </si>
  <si>
    <t>CM01956 สมพงษ์ ลูกหว้า</t>
  </si>
  <si>
    <t>CM01957</t>
  </si>
  <si>
    <t>พรทิพย์</t>
  </si>
  <si>
    <t>CM01957 พรทิพย์</t>
  </si>
  <si>
    <t>CM01958</t>
  </si>
  <si>
    <t>CM01958 ชัยศักดิ์</t>
  </si>
  <si>
    <t>CM01959</t>
  </si>
  <si>
    <t>CM01959 พรทิพย์</t>
  </si>
  <si>
    <t>CM01960</t>
  </si>
  <si>
    <t>CM01960 พรทิพย์</t>
  </si>
  <si>
    <t>CM01961</t>
  </si>
  <si>
    <t>CM01961 อาทิตย์</t>
  </si>
  <si>
    <t>CM01962</t>
  </si>
  <si>
    <t>จิรัชยา</t>
  </si>
  <si>
    <t>CM01962 จิรัชยา</t>
  </si>
  <si>
    <t>CM01963</t>
  </si>
  <si>
    <t>คุณน้ำส้ม</t>
  </si>
  <si>
    <t>CM01963 คุณน้ำส้ม</t>
  </si>
  <si>
    <t>CM01964</t>
  </si>
  <si>
    <t>สุจิตรา</t>
  </si>
  <si>
    <t>CM01964 สุจิตรา</t>
  </si>
  <si>
    <t>CM01965</t>
  </si>
  <si>
    <t>CM01965 พรทิพย์</t>
  </si>
  <si>
    <t>CM01966</t>
  </si>
  <si>
    <t>CM01966 พรทิพย์</t>
  </si>
  <si>
    <t>CM01967</t>
  </si>
  <si>
    <t>จิรพัส</t>
  </si>
  <si>
    <t>CM01967 จิรพัส</t>
  </si>
  <si>
    <t>CM01968</t>
  </si>
  <si>
    <t>CM01968 พรทิพย์</t>
  </si>
  <si>
    <t>CM01969</t>
  </si>
  <si>
    <t>วราภรณ์</t>
  </si>
  <si>
    <t>CM01969 วราภรณ์</t>
  </si>
  <si>
    <t>CM01970</t>
  </si>
  <si>
    <t>วรพจน์</t>
  </si>
  <si>
    <t>CM01970 วรพจน์</t>
  </si>
  <si>
    <t>CM01971</t>
  </si>
  <si>
    <t>CM01971 พรทิพย์</t>
  </si>
  <si>
    <t>CM01972</t>
  </si>
  <si>
    <t>CM01972 พรทิพย์</t>
  </si>
  <si>
    <t>CM01973</t>
  </si>
  <si>
    <t>วรภูมิ</t>
  </si>
  <si>
    <t>CM01973 วรภูมิ</t>
  </si>
  <si>
    <t>CM01974</t>
  </si>
  <si>
    <t>CM01974 บุญเกิด</t>
  </si>
  <si>
    <t>CM01975</t>
  </si>
  <si>
    <t>CM01975 พรทิพย์</t>
  </si>
  <si>
    <t>CM01976</t>
  </si>
  <si>
    <t>อรพร</t>
  </si>
  <si>
    <t>CM01976 อรพร</t>
  </si>
  <si>
    <t>CM01977</t>
  </si>
  <si>
    <t>ฟิวส์</t>
  </si>
  <si>
    <t>CM01977 ฟิวส์</t>
  </si>
  <si>
    <t>CM01978</t>
  </si>
  <si>
    <t>ดำรงณ์</t>
  </si>
  <si>
    <t>CM01978 ดำรงณ์</t>
  </si>
  <si>
    <t>CM01979</t>
  </si>
  <si>
    <t>CM01979 ทวีศักดิ์</t>
  </si>
  <si>
    <t>CM01980</t>
  </si>
  <si>
    <t>ร้านโอทูออโต้</t>
  </si>
  <si>
    <t>CM01980 ร้านโอทูออโต้</t>
  </si>
  <si>
    <t>CM01981</t>
  </si>
  <si>
    <t>CM01981 พรทิพย์</t>
  </si>
  <si>
    <t>CM01982</t>
  </si>
  <si>
    <t>CM01982 พรทิพย์</t>
  </si>
  <si>
    <t>CM01983</t>
  </si>
  <si>
    <t>CM01983 ทวีศักดิ์</t>
  </si>
  <si>
    <t>CM01984</t>
  </si>
  <si>
    <t>สมรัฐ</t>
  </si>
  <si>
    <t>CM01984 สมรัฐ</t>
  </si>
  <si>
    <t>CM01985</t>
  </si>
  <si>
    <t>CM01985 สมรัฐ</t>
  </si>
  <si>
    <t>CM01986</t>
  </si>
  <si>
    <t>CM01986 สมรัฐ</t>
  </si>
  <si>
    <t>CM01987</t>
  </si>
  <si>
    <t>CM01987 พรทิพย์</t>
  </si>
  <si>
    <t>CM01988</t>
  </si>
  <si>
    <t>CM01988 สมรัฐ</t>
  </si>
  <si>
    <t>CM01989</t>
  </si>
  <si>
    <t>ชนกานต์สินธา</t>
  </si>
  <si>
    <t>CM01989 ชนกานต์สินธา</t>
  </si>
  <si>
    <t>CM01990</t>
  </si>
  <si>
    <t>CM01990 พรทิพย์</t>
  </si>
  <si>
    <t>CM01991</t>
  </si>
  <si>
    <t>CM01991 พรทิพย์</t>
  </si>
  <si>
    <t>CM01992</t>
  </si>
  <si>
    <t>CM01992 พรทิพย์</t>
  </si>
  <si>
    <t>CM01993</t>
  </si>
  <si>
    <t>สมศักดิ์</t>
  </si>
  <si>
    <t>CM01993 สมศักดิ์</t>
  </si>
  <si>
    <t>CM01994</t>
  </si>
  <si>
    <t>ชานน</t>
  </si>
  <si>
    <t>CM01994 ชานน</t>
  </si>
  <si>
    <t>CM01995</t>
  </si>
  <si>
    <t>เมย์</t>
  </si>
  <si>
    <t>CM01995 เมย์</t>
  </si>
  <si>
    <t>CM01996</t>
  </si>
  <si>
    <t>ภานุพงษ์</t>
  </si>
  <si>
    <t>CM01996 ภานุพงษ์</t>
  </si>
  <si>
    <t>CM01997</t>
  </si>
  <si>
    <t>เจนนรงค์</t>
  </si>
  <si>
    <t>CM01997 เจนนรงค์</t>
  </si>
  <si>
    <t>CM01998</t>
  </si>
  <si>
    <t>CM01998 วิญญู</t>
  </si>
  <si>
    <t>CM01999</t>
  </si>
  <si>
    <t>วันดี</t>
  </si>
  <si>
    <t>CM01999 วันดี</t>
  </si>
  <si>
    <t>CM02000</t>
  </si>
  <si>
    <t>CM02000 อาทิตย์</t>
  </si>
  <si>
    <t>CM02001</t>
  </si>
  <si>
    <t>CM02001 ชัยศักดิ์</t>
  </si>
  <si>
    <t>CM02002</t>
  </si>
  <si>
    <t>เจนรงณ์</t>
  </si>
  <si>
    <t>CM02002 เจนรงณ์</t>
  </si>
  <si>
    <t>CM02003</t>
  </si>
  <si>
    <t>พัชราภา</t>
  </si>
  <si>
    <t>CM02003 พัชราภา</t>
  </si>
  <si>
    <t>CM02004</t>
  </si>
  <si>
    <t>ศิริรัช ต่างชาติ</t>
  </si>
  <si>
    <t>CM02004 ศิริรัช ต่างชาติ</t>
  </si>
  <si>
    <t>CM02005</t>
  </si>
  <si>
    <t>มนูศักดิ์</t>
  </si>
  <si>
    <t>CM02005 มนูศักดิ์</t>
  </si>
  <si>
    <t>CM02006</t>
  </si>
  <si>
    <t>CM02006 ธิดารัตน์</t>
  </si>
  <si>
    <t>CM02007</t>
  </si>
  <si>
    <t>CM02007 ชัยศักดิ์</t>
  </si>
  <si>
    <t>CM02008</t>
  </si>
  <si>
    <t>ดวงฤทัย</t>
  </si>
  <si>
    <t>CM02008 ดวงฤทัย</t>
  </si>
  <si>
    <t>CM02009</t>
  </si>
  <si>
    <t>ทิว</t>
  </si>
  <si>
    <t>CM02009 ทิว</t>
  </si>
  <si>
    <t>CM02010</t>
  </si>
  <si>
    <t>ณัฐพนธ์</t>
  </si>
  <si>
    <t>CM02010 ณัฐพนธ์</t>
  </si>
  <si>
    <t>CM02011</t>
  </si>
  <si>
    <t>คม</t>
  </si>
  <si>
    <t>CM02011 คม</t>
  </si>
  <si>
    <t>CM02012</t>
  </si>
  <si>
    <t>ชัยยุทธ์</t>
  </si>
  <si>
    <t>CM02012 ชัยยุทธ์</t>
  </si>
  <si>
    <t>CM02013</t>
  </si>
  <si>
    <t>นาย ไสว</t>
  </si>
  <si>
    <t>CM02013 นาย ไสว</t>
  </si>
  <si>
    <t>CM02014</t>
  </si>
  <si>
    <t>CM02014 ทวีศักดิ์</t>
  </si>
  <si>
    <t>CM02015</t>
  </si>
  <si>
    <t>ศิริวิมล</t>
  </si>
  <si>
    <t>CM02015 ศิริวิมล</t>
  </si>
  <si>
    <t>CM02016</t>
  </si>
  <si>
    <t>วรรัตน์</t>
  </si>
  <si>
    <t>CM02016 วรรัตน์</t>
  </si>
  <si>
    <t>CM02017</t>
  </si>
  <si>
    <t>CM02017 นาย ไสว</t>
  </si>
  <si>
    <t>CM02018</t>
  </si>
  <si>
    <t>St สเปค</t>
  </si>
  <si>
    <t>CM02018 St สเปค</t>
  </si>
  <si>
    <t>CM02019</t>
  </si>
  <si>
    <t>CM02019 จิรัชยา</t>
  </si>
  <si>
    <t>CM02020</t>
  </si>
  <si>
    <t>CM02020 ชัยศักดิ์</t>
  </si>
  <si>
    <t>CM02021</t>
  </si>
  <si>
    <t>เชษฐา</t>
  </si>
  <si>
    <t>CM02021 เชษฐา</t>
  </si>
  <si>
    <t>CM02022</t>
  </si>
  <si>
    <t>น้อย</t>
  </si>
  <si>
    <t>CM02022 น้อย</t>
  </si>
  <si>
    <t>CM02023</t>
  </si>
  <si>
    <t>CM02023 น้อย</t>
  </si>
  <si>
    <t>CM02024</t>
  </si>
  <si>
    <t>คุณทิว</t>
  </si>
  <si>
    <t>CM02024 คุณทิว</t>
  </si>
  <si>
    <t>CM02025</t>
  </si>
  <si>
    <t>ภาณุพงศ์</t>
  </si>
  <si>
    <t>CM02025 ภาณุพงศ์</t>
  </si>
  <si>
    <t>CM02026</t>
  </si>
  <si>
    <t>สุวรรณ</t>
  </si>
  <si>
    <t>CM02026 สุวรรณ</t>
  </si>
  <si>
    <t>CM02027</t>
  </si>
  <si>
    <t>อัญธิกา สุระกำแหง</t>
  </si>
  <si>
    <t>CM02027 อัญธิกา สุระกำแหง</t>
  </si>
  <si>
    <t>CM02028</t>
  </si>
  <si>
    <t>CM02028 จิรัชยา</t>
  </si>
  <si>
    <t>CM02029</t>
  </si>
  <si>
    <t>CM02029 ทวีศักดิ์</t>
  </si>
  <si>
    <t>CM02030</t>
  </si>
  <si>
    <t>ภวิน</t>
  </si>
  <si>
    <t>CM02030 ภวิน</t>
  </si>
  <si>
    <t>CM02031</t>
  </si>
  <si>
    <t>CM02031 ทวีศักดิ์</t>
  </si>
  <si>
    <t>CM02032</t>
  </si>
  <si>
    <t>สุวัฒน์</t>
  </si>
  <si>
    <t>CM02032 สุวัฒน์</t>
  </si>
  <si>
    <t>CM02033</t>
  </si>
  <si>
    <t>บริษัท เออร์วิง</t>
  </si>
  <si>
    <t>CM02033 บริษัท เออร์วิง</t>
  </si>
  <si>
    <t>CM02034</t>
  </si>
  <si>
    <t>สิรินุช</t>
  </si>
  <si>
    <t>CM02034 สิรินุช</t>
  </si>
  <si>
    <t>CM02035</t>
  </si>
  <si>
    <t>ศุภณัฐ</t>
  </si>
  <si>
    <t>CM02035 ศุภณัฐ</t>
  </si>
  <si>
    <t>CM02036</t>
  </si>
  <si>
    <t>มนต์ราทรานสปอร์ต</t>
  </si>
  <si>
    <t>CM02036 มนต์ราทรานสปอร์ต</t>
  </si>
  <si>
    <t>CM02037</t>
  </si>
  <si>
    <t>พลวิภา</t>
  </si>
  <si>
    <t>CM02037 พลวิภา</t>
  </si>
  <si>
    <t>CM02038</t>
  </si>
  <si>
    <t>FROZENอนันต์</t>
  </si>
  <si>
    <t>CM02038 FROZENอนันต์</t>
  </si>
  <si>
    <t>CM02039</t>
  </si>
  <si>
    <t>ศรายุธ</t>
  </si>
  <si>
    <t>CM02039 ศรายุธ</t>
  </si>
  <si>
    <t>CM02040</t>
  </si>
  <si>
    <t>พรรษา</t>
  </si>
  <si>
    <t>CM02040 พรรษา</t>
  </si>
  <si>
    <t>CM02041</t>
  </si>
  <si>
    <t>จิตอนันต์</t>
  </si>
  <si>
    <t>CM02041 จิตอนันต์</t>
  </si>
  <si>
    <t>CM02042</t>
  </si>
  <si>
    <t>เพชรดาวน้ำดื่ม</t>
  </si>
  <si>
    <t>CM02042 เพชรดาวน้ำดื่ม</t>
  </si>
  <si>
    <t>CM02043</t>
  </si>
  <si>
    <t>วรองค์</t>
  </si>
  <si>
    <t>CM02043 วรองค์</t>
  </si>
  <si>
    <t>CM02044</t>
  </si>
  <si>
    <t>CM02044 คุณทิว</t>
  </si>
  <si>
    <t>CM02045</t>
  </si>
  <si>
    <t>สุภัสสร</t>
  </si>
  <si>
    <t>CM02045 สุภัสสร</t>
  </si>
  <si>
    <t>CM02046</t>
  </si>
  <si>
    <t>ขนิษฐากานต์</t>
  </si>
  <si>
    <t>CM02046 ขนิษฐากานต์</t>
  </si>
  <si>
    <t>CM02047</t>
  </si>
  <si>
    <t>CM02047 สุภัสสร</t>
  </si>
  <si>
    <t>CM02048</t>
  </si>
  <si>
    <t>สมปอง</t>
  </si>
  <si>
    <t>CM02048 สมปอง</t>
  </si>
  <si>
    <t>CM02049</t>
  </si>
  <si>
    <t>ณัฐภรณ์</t>
  </si>
  <si>
    <t>CM02049 ณัฐภรณ์</t>
  </si>
  <si>
    <t>CM02050</t>
  </si>
  <si>
    <t>CM02050 ชัยศักดิ์</t>
  </si>
  <si>
    <t>CM02051</t>
  </si>
  <si>
    <t>ณภัทรอร</t>
  </si>
  <si>
    <t>CM02051 ณภัทรอร</t>
  </si>
  <si>
    <t>CM02052</t>
  </si>
  <si>
    <t>CM02052 อาทิตย์</t>
  </si>
  <si>
    <t>CM02053</t>
  </si>
  <si>
    <t>สุทินันท์</t>
  </si>
  <si>
    <t>CM02053 สุทินันท์</t>
  </si>
  <si>
    <t>CM02054</t>
  </si>
  <si>
    <t>CM02054 อภิรักษ์</t>
  </si>
  <si>
    <t>CM02055</t>
  </si>
  <si>
    <t>CM02055 อภิรักษ์</t>
  </si>
  <si>
    <t>CM02056</t>
  </si>
  <si>
    <t>CM02056 สมชาย</t>
  </si>
  <si>
    <t>CM02057</t>
  </si>
  <si>
    <t>CM02057 รถน้ำส้ม</t>
  </si>
  <si>
    <t>CM02058</t>
  </si>
  <si>
    <t>อธิวัฒน์</t>
  </si>
  <si>
    <t>CM02058 อธิวัฒน์</t>
  </si>
  <si>
    <t>CM02059</t>
  </si>
  <si>
    <t>เกณิยา</t>
  </si>
  <si>
    <t>CM02059 เกณิยา</t>
  </si>
  <si>
    <t>CM02060</t>
  </si>
  <si>
    <t>อนุธร</t>
  </si>
  <si>
    <t>CM02060 อนุธร</t>
  </si>
  <si>
    <t>CM02061</t>
  </si>
  <si>
    <t>ณัฐทรัพย์</t>
  </si>
  <si>
    <t>CM02061 ณัฐทรัพย์</t>
  </si>
  <si>
    <t>CM02062</t>
  </si>
  <si>
    <t>CM02062 อานนท์</t>
  </si>
  <si>
    <t>CM02063</t>
  </si>
  <si>
    <t>บัณฑิต</t>
  </si>
  <si>
    <t>CM02063 บัณฑิต</t>
  </si>
  <si>
    <t>CM02064</t>
  </si>
  <si>
    <t>CM02064 น้ำ</t>
  </si>
  <si>
    <t>CM02065</t>
  </si>
  <si>
    <t>CM02065 คุณทิว</t>
  </si>
  <si>
    <t>CM02066</t>
  </si>
  <si>
    <t>CM02066 อธิวัฒน์</t>
  </si>
  <si>
    <t>CM02067</t>
  </si>
  <si>
    <t>วายุ</t>
  </si>
  <si>
    <t>CM02067 วายุ</t>
  </si>
  <si>
    <t>CM02068</t>
  </si>
  <si>
    <t>จารุณี</t>
  </si>
  <si>
    <t>CM02068 จารุณี</t>
  </si>
  <si>
    <t>CM02069</t>
  </si>
  <si>
    <t>CM02069 ธนากร</t>
  </si>
  <si>
    <t>CM02070</t>
  </si>
  <si>
    <t>CM02070 คุณทิว</t>
  </si>
  <si>
    <t>CM02071</t>
  </si>
  <si>
    <t>สุริยา</t>
  </si>
  <si>
    <t>CM02071 สุริยา</t>
  </si>
  <si>
    <t>CM02072</t>
  </si>
  <si>
    <t>CM02072 สุริยา</t>
  </si>
  <si>
    <t>CM02073</t>
  </si>
  <si>
    <t>CM02073 สมพงษ์</t>
  </si>
  <si>
    <t>CM02074</t>
  </si>
  <si>
    <t>จามจุรี</t>
  </si>
  <si>
    <t>CM02074 จามจุรี</t>
  </si>
  <si>
    <t>CM02075</t>
  </si>
  <si>
    <t>คุณเบีย</t>
  </si>
  <si>
    <t>CM02075 คุณเบีย</t>
  </si>
  <si>
    <t>CM02076</t>
  </si>
  <si>
    <t>CM02076 คุณเบีย</t>
  </si>
  <si>
    <t>CM02077</t>
  </si>
  <si>
    <t>CM02077 สงกรานต์</t>
  </si>
  <si>
    <t>CM02078</t>
  </si>
  <si>
    <t>CM02078 อธิวัฒน์</t>
  </si>
  <si>
    <t>CM02079</t>
  </si>
  <si>
    <t>รุจน์</t>
  </si>
  <si>
    <t>CM02079 รุจน์</t>
  </si>
  <si>
    <t>CM02080</t>
  </si>
  <si>
    <t>อนิรุทธิ์</t>
  </si>
  <si>
    <t>CM02080 อนิรุทธิ์</t>
  </si>
  <si>
    <t>CM02081</t>
  </si>
  <si>
    <t>CM02081 ปภัสสร</t>
  </si>
  <si>
    <t>CM02082</t>
  </si>
  <si>
    <t>บก.ปทส.</t>
  </si>
  <si>
    <t>CM02082 บก.ปทส.</t>
  </si>
  <si>
    <t>CM02083</t>
  </si>
  <si>
    <t>CM02083 ปภัสสร</t>
  </si>
  <si>
    <t>CM02084</t>
  </si>
  <si>
    <t>วินยู</t>
  </si>
  <si>
    <t>CM02084 วินยู</t>
  </si>
  <si>
    <t>CM02085</t>
  </si>
  <si>
    <t>CM02085 ชัยศักดิ์</t>
  </si>
  <si>
    <t>CM02086</t>
  </si>
  <si>
    <t>สุนิสา</t>
  </si>
  <si>
    <t>CM02086 สุนิสา</t>
  </si>
  <si>
    <t>CM02087</t>
  </si>
  <si>
    <t>CM02087 ทวีศักดิ์</t>
  </si>
  <si>
    <t>CM02088</t>
  </si>
  <si>
    <t>ศิริธวัช</t>
  </si>
  <si>
    <t>CM02088 ศิริธวัช</t>
  </si>
  <si>
    <t>CM02089</t>
  </si>
  <si>
    <t>หัวสวัสดิ์</t>
  </si>
  <si>
    <t>CM02089 หัวสวัสดิ์</t>
  </si>
  <si>
    <t>CM02090</t>
  </si>
  <si>
    <t>กนกวรรณ</t>
  </si>
  <si>
    <t>CM02090 กนกวรรณ</t>
  </si>
  <si>
    <t>CM02091</t>
  </si>
  <si>
    <t>พัฒนมาลี</t>
  </si>
  <si>
    <t>CM02091 พัฒนมาลี</t>
  </si>
  <si>
    <t>CM02092</t>
  </si>
  <si>
    <t>สมนึก</t>
  </si>
  <si>
    <t>CM02092 สมนึก</t>
  </si>
  <si>
    <t>CM02093</t>
  </si>
  <si>
    <t>CM02093 สมนึก</t>
  </si>
  <si>
    <t>CM02094</t>
  </si>
  <si>
    <t>CM02094 วัฒน์</t>
  </si>
  <si>
    <t>CM02095</t>
  </si>
  <si>
    <t>CM02095 ชัยศักดิ์</t>
  </si>
  <si>
    <t>CM02096</t>
  </si>
  <si>
    <t>พรพิสิษฐ์</t>
  </si>
  <si>
    <t>CM02096 พรพิสิษฐ์</t>
  </si>
  <si>
    <t>CM02097</t>
  </si>
  <si>
    <t>ศราวุธ</t>
  </si>
  <si>
    <t>CM02097 ศราวุธ</t>
  </si>
  <si>
    <t>CM02098</t>
  </si>
  <si>
    <t>CM02098 ศราวุธ</t>
  </si>
  <si>
    <t>CM02099</t>
  </si>
  <si>
    <t>อรณเทพ</t>
  </si>
  <si>
    <t>CM02099 อรณเทพ</t>
  </si>
  <si>
    <t>CM02100</t>
  </si>
  <si>
    <t>CM02100 อรณเทพ</t>
  </si>
  <si>
    <t>CM02101</t>
  </si>
  <si>
    <t>CM02101 อรณเทพ</t>
  </si>
  <si>
    <t>CM02102</t>
  </si>
  <si>
    <t>CM02102 อรณเทพ</t>
  </si>
  <si>
    <t>CM02103</t>
  </si>
  <si>
    <t>พัฒนาลี</t>
  </si>
  <si>
    <t>CM02103 พัฒนาลี</t>
  </si>
  <si>
    <t>CM02104</t>
  </si>
  <si>
    <t>ร.ท. นพดล</t>
  </si>
  <si>
    <t>CM02104 ร.ท. นพดล</t>
  </si>
  <si>
    <t>CM02105</t>
  </si>
  <si>
    <t>CM02105 ร.ท. นพดล</t>
  </si>
  <si>
    <t>CM02106</t>
  </si>
  <si>
    <t>ผ.อ. ประพันธ์กร</t>
  </si>
  <si>
    <t>CM02106 ผ.อ. ประพันธ์กร</t>
  </si>
  <si>
    <t>CM02107</t>
  </si>
  <si>
    <t>CM02107 ผ.อ. ประพันธ์กร</t>
  </si>
  <si>
    <t>CM02108</t>
  </si>
  <si>
    <t>นิรุตน์</t>
  </si>
  <si>
    <t>CM02108 นิรุตน์</t>
  </si>
  <si>
    <t>CM02109</t>
  </si>
  <si>
    <t>CM02109 นิรุตน์</t>
  </si>
  <si>
    <t>CM02110</t>
  </si>
  <si>
    <t>ก.ส.ท.ช</t>
  </si>
  <si>
    <t>CM02110 ก.ส.ท.ช</t>
  </si>
  <si>
    <t>CM02111</t>
  </si>
  <si>
    <t>CM02111 ก.ส.ท.ช</t>
  </si>
  <si>
    <t>CM02112</t>
  </si>
  <si>
    <t>CM02112 ก.ส.ท.ช</t>
  </si>
  <si>
    <t>CM02113</t>
  </si>
  <si>
    <t>CM02113 ก.ส.ท.ช</t>
  </si>
  <si>
    <t>CM02114</t>
  </si>
  <si>
    <t>CM02114 ก.ส.ท.ช</t>
  </si>
  <si>
    <t>CM02115</t>
  </si>
  <si>
    <t>CM02115 ก.ส.ท.ช</t>
  </si>
  <si>
    <t>CM02116</t>
  </si>
  <si>
    <t>CM02116 ก.ส.ท.ช</t>
  </si>
  <si>
    <t>CM02117</t>
  </si>
  <si>
    <t>CM02117 ก.ส.ท.ช</t>
  </si>
  <si>
    <t>CM02118</t>
  </si>
  <si>
    <t>CM02118 ก.ส.ท.ช</t>
  </si>
  <si>
    <t>CM02119</t>
  </si>
  <si>
    <t>CM02119 ก.ส.ท.ช</t>
  </si>
  <si>
    <t>CM02120</t>
  </si>
  <si>
    <t>ณัฐวุฒิ</t>
  </si>
  <si>
    <t>CM02120 ณัฐวุฒิ</t>
  </si>
  <si>
    <t>CM02121</t>
  </si>
  <si>
    <t>CM02121 ทวีศักดิ์</t>
  </si>
  <si>
    <t>CM02122</t>
  </si>
  <si>
    <t>CM02122 ณัฐวุฒิ</t>
  </si>
  <si>
    <t>CM02123</t>
  </si>
  <si>
    <t>บุญธรรม</t>
  </si>
  <si>
    <t>CM02123 บุญธรรม</t>
  </si>
  <si>
    <t>CM02124</t>
  </si>
  <si>
    <t>CM02124 ฟิว</t>
  </si>
  <si>
    <t>CM02125</t>
  </si>
  <si>
    <t>ชัชวาล</t>
  </si>
  <si>
    <t>CM02125 ชัชวาล</t>
  </si>
  <si>
    <t>CM02126</t>
  </si>
  <si>
    <t>CM02126 ทิว</t>
  </si>
  <si>
    <t>CM02127</t>
  </si>
  <si>
    <t>CM02127 ชัยศักดิ์</t>
  </si>
  <si>
    <t>CM02128</t>
  </si>
  <si>
    <t>CM02128 ปภัสสร</t>
  </si>
  <si>
    <t>CM02129</t>
  </si>
  <si>
    <t>ออรัว</t>
  </si>
  <si>
    <t>CM02129 ออรัว</t>
  </si>
  <si>
    <t>CM02130</t>
  </si>
  <si>
    <t>CM02130 ทวีศักดิ์</t>
  </si>
  <si>
    <t>CM02131</t>
  </si>
  <si>
    <t>ศุภมาศ</t>
  </si>
  <si>
    <t>CM02131 ศุภมาศ</t>
  </si>
  <si>
    <t>CM02132</t>
  </si>
  <si>
    <t>CM02132 ชัยศักดิ์</t>
  </si>
  <si>
    <t>CM02133</t>
  </si>
  <si>
    <t>พิกุลลา</t>
  </si>
  <si>
    <t>CM02133 พิกุลลา</t>
  </si>
  <si>
    <t>CM02134</t>
  </si>
  <si>
    <t>CM02134 พิกุลลา</t>
  </si>
  <si>
    <t>CM02135</t>
  </si>
  <si>
    <t>CM02135 พิกุลลา</t>
  </si>
  <si>
    <t>CM02136</t>
  </si>
  <si>
    <t>รัตนากร</t>
  </si>
  <si>
    <t>CM02136 รัตนากร</t>
  </si>
  <si>
    <t>CM02137</t>
  </si>
  <si>
    <t>สิริอมร</t>
  </si>
  <si>
    <t>CM02137 สิริอมร</t>
  </si>
  <si>
    <t>CM02138</t>
  </si>
  <si>
    <t>CM02138 นพรัตน์</t>
  </si>
  <si>
    <t>CM02139</t>
  </si>
  <si>
    <t>CM02139 ชัยศักดิ์</t>
  </si>
  <si>
    <t>CM02140</t>
  </si>
  <si>
    <t>CM02140 ชัยศักดิ์</t>
  </si>
  <si>
    <t>CM02141</t>
  </si>
  <si>
    <t>ริมรดา</t>
  </si>
  <si>
    <t>CM02141 ริมรดา</t>
  </si>
  <si>
    <t>CM02142</t>
  </si>
  <si>
    <t>สุภาพร</t>
  </si>
  <si>
    <t>CM02142 สุภาพร</t>
  </si>
  <si>
    <t>CM02143</t>
  </si>
  <si>
    <t>ฐิติภรณ์</t>
  </si>
  <si>
    <t>CM02143 ฐิติภรณ์</t>
  </si>
  <si>
    <t>CM02144</t>
  </si>
  <si>
    <t>ชัยมงคล</t>
  </si>
  <si>
    <t>CM02144 ชัยมงคล</t>
  </si>
  <si>
    <t>CM02145</t>
  </si>
  <si>
    <t>พูนทรัพย์</t>
  </si>
  <si>
    <t>CM02145 พูนทรัพย์</t>
  </si>
  <si>
    <t>CM02146</t>
  </si>
  <si>
    <t>ศุภผล</t>
  </si>
  <si>
    <t>CM02146 ศุภผล</t>
  </si>
  <si>
    <t>CM02147</t>
  </si>
  <si>
    <t>CM02147 ชัยศักดิ์</t>
  </si>
  <si>
    <t>CM02148</t>
  </si>
  <si>
    <t>CM02148 คุณทิว</t>
  </si>
  <si>
    <t>CM02149</t>
  </si>
  <si>
    <t>กฤษ</t>
  </si>
  <si>
    <t>CM02149 กฤษ</t>
  </si>
  <si>
    <t>CM02150</t>
  </si>
  <si>
    <t>CM02150 ภาณุพงศ์</t>
  </si>
  <si>
    <t>CM02151</t>
  </si>
  <si>
    <t>ธนพงษ์</t>
  </si>
  <si>
    <t>CM02151 ธนพงษ์</t>
  </si>
  <si>
    <t>CM02152</t>
  </si>
  <si>
    <t>CM02152 ธนพงษ์</t>
  </si>
  <si>
    <t>CM02153</t>
  </si>
  <si>
    <t>CM02153 ธนพงษ์</t>
  </si>
  <si>
    <t>CM02154</t>
  </si>
  <si>
    <t>พีรภาศ</t>
  </si>
  <si>
    <t>CM02154 พีรภาศ</t>
  </si>
  <si>
    <t>CM02155</t>
  </si>
  <si>
    <t>พรวิภา</t>
  </si>
  <si>
    <t>CM02155 พรวิภา</t>
  </si>
  <si>
    <t>CM02156</t>
  </si>
  <si>
    <t>ชัยวุฒิ</t>
  </si>
  <si>
    <t>CM02156 ชัยวุฒิ</t>
  </si>
  <si>
    <t>CM02157</t>
  </si>
  <si>
    <t>รัตนวงศ์</t>
  </si>
  <si>
    <t>CM02157 รัตนวงศ์</t>
  </si>
  <si>
    <t>CM02158</t>
  </si>
  <si>
    <t>CM02158 ชัยศักดิ์</t>
  </si>
  <si>
    <t>CM02159</t>
  </si>
  <si>
    <t>สรวุฒิ</t>
  </si>
  <si>
    <t>CM02159 สรวุฒิ</t>
  </si>
  <si>
    <t>CM02160</t>
  </si>
  <si>
    <t>ธนวัฒน์</t>
  </si>
  <si>
    <t>CM02160 ธนวัฒน์</t>
  </si>
  <si>
    <t>CM02161</t>
  </si>
  <si>
    <t>คำมาตร์</t>
  </si>
  <si>
    <t>CM02161 คำมาตร์</t>
  </si>
  <si>
    <t>เบอร์ห้อง</t>
  </si>
  <si>
    <t>Check In</t>
  </si>
  <si>
    <t>จำนวนคืน</t>
  </si>
  <si>
    <t>ค่าบริการ/อื่นๆ</t>
  </si>
  <si>
    <t>ช่องทาง</t>
  </si>
  <si>
    <t>VP01734</t>
  </si>
  <si>
    <t>เช็คเอาท์แล้ว</t>
  </si>
  <si>
    <t>Walk-in</t>
  </si>
  <si>
    <t>VP01735</t>
  </si>
  <si>
    <t>VP01736</t>
  </si>
  <si>
    <t>Line</t>
  </si>
  <si>
    <t>VP01737</t>
  </si>
  <si>
    <t>VP01738</t>
  </si>
  <si>
    <t>VP01739</t>
  </si>
  <si>
    <t>VP01740</t>
  </si>
  <si>
    <t>VP01741</t>
  </si>
  <si>
    <t>VP01742</t>
  </si>
  <si>
    <t>VP01743</t>
  </si>
  <si>
    <t>VP01744</t>
  </si>
  <si>
    <t>VP01745</t>
  </si>
  <si>
    <t>VP01746</t>
  </si>
  <si>
    <t>โทรศัพท์</t>
  </si>
  <si>
    <t>VP01747</t>
  </si>
  <si>
    <t>VP01748</t>
  </si>
  <si>
    <t>VP01749</t>
  </si>
  <si>
    <t>VP01750</t>
  </si>
  <si>
    <t>VP01751</t>
  </si>
  <si>
    <t>VP01752</t>
  </si>
  <si>
    <t>VP01753</t>
  </si>
  <si>
    <t>VP01754</t>
  </si>
  <si>
    <t>VP01755</t>
  </si>
  <si>
    <t>VP01756</t>
  </si>
  <si>
    <t>VP01757</t>
  </si>
  <si>
    <t>VP01758</t>
  </si>
  <si>
    <t>VP01759</t>
  </si>
  <si>
    <t>VP01760</t>
  </si>
  <si>
    <t>VP01761</t>
  </si>
  <si>
    <t>VP01762</t>
  </si>
  <si>
    <t>VP01763</t>
  </si>
  <si>
    <t>VP01764</t>
  </si>
  <si>
    <t>VP01765</t>
  </si>
  <si>
    <t>VP01766</t>
  </si>
  <si>
    <t>VP01767</t>
  </si>
  <si>
    <t>VP01768</t>
  </si>
  <si>
    <t>VP01769</t>
  </si>
  <si>
    <t>VP01770</t>
  </si>
  <si>
    <t>VP01771</t>
  </si>
  <si>
    <t>VP01772</t>
  </si>
  <si>
    <t>VP01773</t>
  </si>
  <si>
    <t>VP01774</t>
  </si>
  <si>
    <t>VP01775</t>
  </si>
  <si>
    <t>VP01776</t>
  </si>
  <si>
    <t>VP01777</t>
  </si>
  <si>
    <t>VP01778</t>
  </si>
  <si>
    <t>VP01779</t>
  </si>
  <si>
    <t>VP01780</t>
  </si>
  <si>
    <t>VP01781</t>
  </si>
  <si>
    <t>VP01782</t>
  </si>
  <si>
    <t>VP01783</t>
  </si>
  <si>
    <t>VP01784</t>
  </si>
  <si>
    <t>VP01785</t>
  </si>
  <si>
    <t>VP01786</t>
  </si>
  <si>
    <t>VP01787</t>
  </si>
  <si>
    <t>VP01788</t>
  </si>
  <si>
    <t>VP01789</t>
  </si>
  <si>
    <t>VP01790</t>
  </si>
  <si>
    <t>VP01791</t>
  </si>
  <si>
    <t>VP01792</t>
  </si>
  <si>
    <t>จองซ้อน</t>
  </si>
  <si>
    <t>VP01793</t>
  </si>
  <si>
    <t>VP01794</t>
  </si>
  <si>
    <t>VP01795</t>
  </si>
  <si>
    <t>VP01796</t>
  </si>
  <si>
    <t>VP01797</t>
  </si>
  <si>
    <t>VP01798</t>
  </si>
  <si>
    <t>VP01799</t>
  </si>
  <si>
    <t>VP01800</t>
  </si>
  <si>
    <t>VP01801</t>
  </si>
  <si>
    <t>VP01802</t>
  </si>
  <si>
    <t>VP01803</t>
  </si>
  <si>
    <t>VP01804</t>
  </si>
  <si>
    <t>VP01805</t>
  </si>
  <si>
    <t>VP01806</t>
  </si>
  <si>
    <t>VP01807</t>
  </si>
  <si>
    <t>VP01808</t>
  </si>
  <si>
    <t>VP01809</t>
  </si>
  <si>
    <t>VP01810</t>
  </si>
  <si>
    <t>VP01811</t>
  </si>
  <si>
    <t>VP01812</t>
  </si>
  <si>
    <t>VP01813</t>
  </si>
  <si>
    <t>VP01814</t>
  </si>
  <si>
    <t>VP01815</t>
  </si>
  <si>
    <t>VP01816</t>
  </si>
  <si>
    <t>VP01817</t>
  </si>
  <si>
    <t>VP01818</t>
  </si>
  <si>
    <t>VP01819</t>
  </si>
  <si>
    <t>VP01820</t>
  </si>
  <si>
    <t>VP01821</t>
  </si>
  <si>
    <t>VP01822</t>
  </si>
  <si>
    <t>VP01823</t>
  </si>
  <si>
    <t>VP01824</t>
  </si>
  <si>
    <t>VP01825</t>
  </si>
  <si>
    <t>VP01826</t>
  </si>
  <si>
    <t>VP01827</t>
  </si>
  <si>
    <t>VP01828</t>
  </si>
  <si>
    <t>VP01829</t>
  </si>
  <si>
    <t>VP01830</t>
  </si>
  <si>
    <t>VP01831</t>
  </si>
  <si>
    <t>VP01832</t>
  </si>
  <si>
    <t>VP01833</t>
  </si>
  <si>
    <t>VP01834</t>
  </si>
  <si>
    <t>VP01835</t>
  </si>
  <si>
    <t>VP01836</t>
  </si>
  <si>
    <t>VP01837</t>
  </si>
  <si>
    <t>VP01838</t>
  </si>
  <si>
    <t>VP01839</t>
  </si>
  <si>
    <t>VP01840</t>
  </si>
  <si>
    <t>VP01841</t>
  </si>
  <si>
    <t>VP01842</t>
  </si>
  <si>
    <t>VP01843</t>
  </si>
  <si>
    <t>VP01844</t>
  </si>
  <si>
    <t>VP01845</t>
  </si>
  <si>
    <t>VP01846</t>
  </si>
  <si>
    <t>VP01847</t>
  </si>
  <si>
    <t>VP01848</t>
  </si>
  <si>
    <t>VP01849</t>
  </si>
  <si>
    <t>VP01850</t>
  </si>
  <si>
    <t>VP01851</t>
  </si>
  <si>
    <t>VP01852</t>
  </si>
  <si>
    <t>VP01853</t>
  </si>
  <si>
    <t>VP01854</t>
  </si>
  <si>
    <t>VP01855</t>
  </si>
  <si>
    <t>VP01856</t>
  </si>
  <si>
    <t>VP01857</t>
  </si>
  <si>
    <t>VP01858</t>
  </si>
  <si>
    <t>VP01859</t>
  </si>
  <si>
    <t>VP01860</t>
  </si>
  <si>
    <t>VP01861</t>
  </si>
  <si>
    <t>VP01862</t>
  </si>
  <si>
    <t>VP01863</t>
  </si>
  <si>
    <t>VP01864</t>
  </si>
  <si>
    <t>VP01865</t>
  </si>
  <si>
    <t>VP01866</t>
  </si>
  <si>
    <t>VP01867</t>
  </si>
  <si>
    <t>VP01868</t>
  </si>
  <si>
    <t>VP01869</t>
  </si>
  <si>
    <t>VP01870</t>
  </si>
  <si>
    <t>VP01871</t>
  </si>
  <si>
    <t>VP01872</t>
  </si>
  <si>
    <t>VP01873</t>
  </si>
  <si>
    <t>VP01874</t>
  </si>
  <si>
    <t>VP01875</t>
  </si>
  <si>
    <t>VP01876</t>
  </si>
  <si>
    <t>VP01877</t>
  </si>
  <si>
    <t>VP01878</t>
  </si>
  <si>
    <t>VP01879</t>
  </si>
  <si>
    <t>VP01880</t>
  </si>
  <si>
    <t>VP01881</t>
  </si>
  <si>
    <t>VP01882</t>
  </si>
  <si>
    <t>VP01883</t>
  </si>
  <si>
    <t>VP01884</t>
  </si>
  <si>
    <t>VP01885</t>
  </si>
  <si>
    <t>VP01886</t>
  </si>
  <si>
    <t>VP01887</t>
  </si>
  <si>
    <t>VP01888</t>
  </si>
  <si>
    <t>VP01889</t>
  </si>
  <si>
    <t>VP01890</t>
  </si>
  <si>
    <t>VP01891</t>
  </si>
  <si>
    <t>VP01892</t>
  </si>
  <si>
    <t>VP01893</t>
  </si>
  <si>
    <t>VP01894</t>
  </si>
  <si>
    <t>VP01895</t>
  </si>
  <si>
    <t>VP01896</t>
  </si>
  <si>
    <t>VP01897</t>
  </si>
  <si>
    <t>VP01898</t>
  </si>
  <si>
    <t>VP01899</t>
  </si>
  <si>
    <t>VP01900</t>
  </si>
  <si>
    <t>VP01901</t>
  </si>
  <si>
    <t>VP01902</t>
  </si>
  <si>
    <t>VP01903</t>
  </si>
  <si>
    <t>VP01904</t>
  </si>
  <si>
    <t>VP01905</t>
  </si>
  <si>
    <t>VP01906</t>
  </si>
  <si>
    <t>VP01907</t>
  </si>
  <si>
    <t>VP01908</t>
  </si>
  <si>
    <t>VP01909</t>
  </si>
  <si>
    <t>VP01910</t>
  </si>
  <si>
    <t>VP01911</t>
  </si>
  <si>
    <t>VP01912</t>
  </si>
  <si>
    <t>VP01913</t>
  </si>
  <si>
    <t>VP01914</t>
  </si>
  <si>
    <t>VP01915</t>
  </si>
  <si>
    <t>VP01916</t>
  </si>
  <si>
    <t>VP01917</t>
  </si>
  <si>
    <t>VP01918</t>
  </si>
  <si>
    <t>VP01919</t>
  </si>
  <si>
    <t>VP01920</t>
  </si>
  <si>
    <t>VP01921</t>
  </si>
  <si>
    <t>VP01922</t>
  </si>
  <si>
    <t>VP01923</t>
  </si>
  <si>
    <t>VP01924</t>
  </si>
  <si>
    <t>VP01925</t>
  </si>
  <si>
    <t>VP01926</t>
  </si>
  <si>
    <t>VP01927</t>
  </si>
  <si>
    <t>VP01928</t>
  </si>
  <si>
    <t>VP01929</t>
  </si>
  <si>
    <t>VP01930</t>
  </si>
  <si>
    <t>VP01931</t>
  </si>
  <si>
    <t>VP01932</t>
  </si>
  <si>
    <t>VP01933</t>
  </si>
  <si>
    <t>VP01934</t>
  </si>
  <si>
    <t>VP01935</t>
  </si>
  <si>
    <t>VP01936</t>
  </si>
  <si>
    <t>VP01937</t>
  </si>
  <si>
    <t>VP01938</t>
  </si>
  <si>
    <t>VP01939</t>
  </si>
  <si>
    <t>VP01940</t>
  </si>
  <si>
    <t>VP01941</t>
  </si>
  <si>
    <t>VP01942</t>
  </si>
  <si>
    <t>VP01943</t>
  </si>
  <si>
    <t>VP01944</t>
  </si>
  <si>
    <t>VP01945</t>
  </si>
  <si>
    <t>VP01946</t>
  </si>
  <si>
    <t>VP01947</t>
  </si>
  <si>
    <t>VP01948</t>
  </si>
  <si>
    <t>VP01949</t>
  </si>
  <si>
    <t>VP01950</t>
  </si>
  <si>
    <t>VP01951</t>
  </si>
  <si>
    <t>VP01952</t>
  </si>
  <si>
    <t>VP01953</t>
  </si>
  <si>
    <t>VP01954</t>
  </si>
  <si>
    <t>VP01955</t>
  </si>
  <si>
    <t>VP01956</t>
  </si>
  <si>
    <t>VP01957</t>
  </si>
  <si>
    <t>VP01958</t>
  </si>
  <si>
    <t>VP01959</t>
  </si>
  <si>
    <t>VP01960</t>
  </si>
  <si>
    <t>VP01961</t>
  </si>
  <si>
    <t>VP01962</t>
  </si>
  <si>
    <t>VP01963</t>
  </si>
  <si>
    <t>VP01964</t>
  </si>
  <si>
    <t>VP01965</t>
  </si>
  <si>
    <t>VP01966</t>
  </si>
  <si>
    <t>VP01967</t>
  </si>
  <si>
    <t>VP01968</t>
  </si>
  <si>
    <t>VP01969</t>
  </si>
  <si>
    <t>VP01970</t>
  </si>
  <si>
    <t>VP01971</t>
  </si>
  <si>
    <t>VP01972</t>
  </si>
  <si>
    <t>VP01973</t>
  </si>
  <si>
    <t>VP01974</t>
  </si>
  <si>
    <t>VP01975</t>
  </si>
  <si>
    <t>VP01976</t>
  </si>
  <si>
    <t>VP01977</t>
  </si>
  <si>
    <t>VP01978</t>
  </si>
  <si>
    <t>VP01979</t>
  </si>
  <si>
    <t>VP01980</t>
  </si>
  <si>
    <t>VP01981</t>
  </si>
  <si>
    <t>VP01982</t>
  </si>
  <si>
    <t>VP01983</t>
  </si>
  <si>
    <t>VP01984</t>
  </si>
  <si>
    <t>VP01985</t>
  </si>
  <si>
    <t>VP01986</t>
  </si>
  <si>
    <t>VP01987</t>
  </si>
  <si>
    <t>VP01988</t>
  </si>
  <si>
    <t>VP01989</t>
  </si>
  <si>
    <t>VP01990</t>
  </si>
  <si>
    <t>VP01991</t>
  </si>
  <si>
    <t>VP01992</t>
  </si>
  <si>
    <t>VP01993</t>
  </si>
  <si>
    <t>VP01994</t>
  </si>
  <si>
    <t>VP01995</t>
  </si>
  <si>
    <t>VP01996</t>
  </si>
  <si>
    <t>VP01997</t>
  </si>
  <si>
    <t>VP01998</t>
  </si>
  <si>
    <t>VP01999</t>
  </si>
  <si>
    <t>VP02000</t>
  </si>
  <si>
    <t>VP02001</t>
  </si>
  <si>
    <t>VP02002</t>
  </si>
  <si>
    <t>VP02003</t>
  </si>
  <si>
    <t>VP02004</t>
  </si>
  <si>
    <t>VP02005</t>
  </si>
  <si>
    <t>VP02006</t>
  </si>
  <si>
    <t>VP02007</t>
  </si>
  <si>
    <t>VP02008</t>
  </si>
  <si>
    <t>VP02009</t>
  </si>
  <si>
    <t>VP02010</t>
  </si>
  <si>
    <t>VP02011</t>
  </si>
  <si>
    <t>VP02012</t>
  </si>
  <si>
    <t>VP02013</t>
  </si>
  <si>
    <t>VP02014</t>
  </si>
  <si>
    <t>VP02015</t>
  </si>
  <si>
    <t>VP02016</t>
  </si>
  <si>
    <t>VP02017</t>
  </si>
  <si>
    <t>VP02018</t>
  </si>
  <si>
    <t>VP02019</t>
  </si>
  <si>
    <t>VP02020</t>
  </si>
  <si>
    <t>VP02021</t>
  </si>
  <si>
    <t>VP02022</t>
  </si>
  <si>
    <t>VP02023</t>
  </si>
  <si>
    <t>VP02024</t>
  </si>
  <si>
    <t>VP02025</t>
  </si>
  <si>
    <t>VP02026</t>
  </si>
  <si>
    <t>VP02027</t>
  </si>
  <si>
    <t>VP02028</t>
  </si>
  <si>
    <t>VP02029</t>
  </si>
  <si>
    <t>VP02030</t>
  </si>
  <si>
    <t>VP02031</t>
  </si>
  <si>
    <t>VP02032</t>
  </si>
  <si>
    <t>VP02033</t>
  </si>
  <si>
    <t>VP02034</t>
  </si>
  <si>
    <t>VP02035</t>
  </si>
  <si>
    <t>VP02036</t>
  </si>
  <si>
    <t>VP02037</t>
  </si>
  <si>
    <t>VP02038</t>
  </si>
  <si>
    <t>VP02039</t>
  </si>
  <si>
    <t>VP02040</t>
  </si>
  <si>
    <t>VP02041</t>
  </si>
  <si>
    <t>VP02042</t>
  </si>
  <si>
    <t>VP02043</t>
  </si>
  <si>
    <t>VP02044</t>
  </si>
  <si>
    <t>VP02045</t>
  </si>
  <si>
    <t>VP02046</t>
  </si>
  <si>
    <t>VP02047</t>
  </si>
  <si>
    <t>VP02048</t>
  </si>
  <si>
    <t>VP02049</t>
  </si>
  <si>
    <t>VP02050</t>
  </si>
  <si>
    <t>VP02051</t>
  </si>
  <si>
    <t>VP02052</t>
  </si>
  <si>
    <t>VP02053</t>
  </si>
  <si>
    <t>VP02054</t>
  </si>
  <si>
    <t>VP02055</t>
  </si>
  <si>
    <t>VP02056</t>
  </si>
  <si>
    <t>VP02057</t>
  </si>
  <si>
    <t>VP02058</t>
  </si>
  <si>
    <t>VP02059</t>
  </si>
  <si>
    <t>VP02060</t>
  </si>
  <si>
    <t>VP02061</t>
  </si>
  <si>
    <t>VP02062</t>
  </si>
  <si>
    <t>VP02063</t>
  </si>
  <si>
    <t>VP02064</t>
  </si>
  <si>
    <t>VP02065</t>
  </si>
  <si>
    <t>VP02066</t>
  </si>
  <si>
    <t>VP02067</t>
  </si>
  <si>
    <t>VP02068</t>
  </si>
  <si>
    <t>VP02069</t>
  </si>
  <si>
    <t>VP02070</t>
  </si>
  <si>
    <t>VP02071</t>
  </si>
  <si>
    <t>VP02072</t>
  </si>
  <si>
    <t>VP02073</t>
  </si>
  <si>
    <t>VP02074</t>
  </si>
  <si>
    <t>VP02075</t>
  </si>
  <si>
    <t>VP02076</t>
  </si>
  <si>
    <t>VP02077</t>
  </si>
  <si>
    <t>VP02078</t>
  </si>
  <si>
    <t>VP02079</t>
  </si>
  <si>
    <t>VP02080</t>
  </si>
  <si>
    <t>VP02081</t>
  </si>
  <si>
    <t>VP02082</t>
  </si>
  <si>
    <t>VP02083</t>
  </si>
  <si>
    <t>VP02084</t>
  </si>
  <si>
    <t>VP02085</t>
  </si>
  <si>
    <t>VP02086</t>
  </si>
  <si>
    <t>VP02087</t>
  </si>
  <si>
    <t>VP02088</t>
  </si>
  <si>
    <t>VP02089</t>
  </si>
  <si>
    <t>VP02090</t>
  </si>
  <si>
    <t>VP02091</t>
  </si>
  <si>
    <t>VP02092</t>
  </si>
  <si>
    <t>VP02093</t>
  </si>
  <si>
    <t>VP02094</t>
  </si>
  <si>
    <t>VP02095</t>
  </si>
  <si>
    <t>VP02096</t>
  </si>
  <si>
    <t>VP02097</t>
  </si>
  <si>
    <t>VP02098</t>
  </si>
  <si>
    <t>VP02099</t>
  </si>
  <si>
    <t>VP02100</t>
  </si>
  <si>
    <t>VP02101</t>
  </si>
  <si>
    <t>VP02102</t>
  </si>
  <si>
    <t>VP02103</t>
  </si>
  <si>
    <t>VP02104</t>
  </si>
  <si>
    <t>VP02105</t>
  </si>
  <si>
    <t>VP02106</t>
  </si>
  <si>
    <t>VP02107</t>
  </si>
  <si>
    <t>VP02108</t>
  </si>
  <si>
    <t>VP02109</t>
  </si>
  <si>
    <t>VP02110</t>
  </si>
  <si>
    <t>VP02111</t>
  </si>
  <si>
    <t>VP02112</t>
  </si>
  <si>
    <t>VP02113</t>
  </si>
  <si>
    <t>VP02114</t>
  </si>
  <si>
    <t>VP02115</t>
  </si>
  <si>
    <t>VP02116</t>
  </si>
  <si>
    <t>VP02117</t>
  </si>
  <si>
    <t>VP02118</t>
  </si>
  <si>
    <t>VP02119</t>
  </si>
  <si>
    <t>VP02120</t>
  </si>
  <si>
    <t>VP02121</t>
  </si>
  <si>
    <t>VP02122</t>
  </si>
  <si>
    <t>VP02123</t>
  </si>
  <si>
    <t>VP02124</t>
  </si>
  <si>
    <t>VP02125</t>
  </si>
  <si>
    <t>VP02126</t>
  </si>
  <si>
    <t>VP02127</t>
  </si>
  <si>
    <t>VP02128</t>
  </si>
  <si>
    <t>VP02129</t>
  </si>
  <si>
    <t>VP02130</t>
  </si>
  <si>
    <t>VP02131</t>
  </si>
  <si>
    <t>VP02132</t>
  </si>
  <si>
    <t>VP02133</t>
  </si>
  <si>
    <t>VP02134</t>
  </si>
  <si>
    <t>VP02135</t>
  </si>
  <si>
    <t>VP02136</t>
  </si>
  <si>
    <t>VP02137</t>
  </si>
  <si>
    <t>VP02138</t>
  </si>
  <si>
    <t>VP02139</t>
  </si>
  <si>
    <t>VP02140</t>
  </si>
  <si>
    <t>VP02141</t>
  </si>
  <si>
    <t>VP02142</t>
  </si>
  <si>
    <t>VP02143</t>
  </si>
  <si>
    <t>VP02144</t>
  </si>
  <si>
    <t>VP02145</t>
  </si>
  <si>
    <t>VP02146</t>
  </si>
  <si>
    <t>VP02147</t>
  </si>
  <si>
    <t>VP02148</t>
  </si>
  <si>
    <t>VP02149</t>
  </si>
  <si>
    <t>VP02150</t>
  </si>
  <si>
    <t>หมวดรายได้</t>
  </si>
  <si>
    <t>หมวดรายจ่าย</t>
  </si>
  <si>
    <t>ช่องทางการชำระ (รับ/จ่าย)</t>
  </si>
  <si>
    <t>ช่องทางจอง (Source)</t>
  </si>
  <si>
    <t>No.</t>
  </si>
  <si>
    <t>เดือน</t>
  </si>
  <si>
    <t>ชื่อย่อ</t>
  </si>
  <si>
    <t>ข้อมูลบริษัท</t>
  </si>
  <si>
    <t>ค่าห้องรายวัน</t>
  </si>
  <si>
    <t>อาหาร</t>
  </si>
  <si>
    <t>เงินสด</t>
  </si>
  <si>
    <t>มกราคม</t>
  </si>
  <si>
    <t>ม.ค.</t>
  </si>
  <si>
    <t>ชื่อบริษัท</t>
  </si>
  <si>
    <t>บริษัท วิพัฒน์โฮเทล.ดีเวลอปเมนท์ จำกัด</t>
  </si>
  <si>
    <t>ค่าห้องรายเดือน</t>
  </si>
  <si>
    <t>ค่าวัสดุสิ้นเปลือง</t>
  </si>
  <si>
    <t>โอนผ่าน QR Code</t>
  </si>
  <si>
    <t>กุมภาพันธ์</t>
  </si>
  <si>
    <t>ก.พ.</t>
  </si>
  <si>
    <t>ที่อยู่บริษัท</t>
  </si>
  <si>
    <t>426 หมู่ที่9 ตำบลบึงกาฬ อำเภอเมืองบึงกาฬ จังหวัดบึงกาฬ 38000</t>
  </si>
  <si>
    <t>ค่าเช่าบ้าน</t>
  </si>
  <si>
    <t>ค่าอินเทอร์เน็ต/โทรศัพท์</t>
  </si>
  <si>
    <t>โอนผ่านบัญชีธนาคาร</t>
  </si>
  <si>
    <t>มีนาคม</t>
  </si>
  <si>
    <t>มี.ค.</t>
  </si>
  <si>
    <t>เบอร์โทรศัพท์</t>
  </si>
  <si>
    <t>โทร 080-6254859,042-492641</t>
  </si>
  <si>
    <t>ค่าน้ำ/ค่าไฟ</t>
  </si>
  <si>
    <t>Booking</t>
  </si>
  <si>
    <t>เมษายน</t>
  </si>
  <si>
    <t>เม.ย.</t>
  </si>
  <si>
    <t>เลขประจำตัว</t>
  </si>
  <si>
    <t>เลขประจำตัวผู้เสียภาษีอากร  0-3855-59000-07-5</t>
  </si>
  <si>
    <t>ซ่อมบำรุง / อุปกรณ์</t>
  </si>
  <si>
    <t>พฤษภาคม</t>
  </si>
  <si>
    <t>พ.ค.</t>
  </si>
  <si>
    <t>อีเมล</t>
  </si>
  <si>
    <t>vipathotel@gmail.com</t>
  </si>
  <si>
    <t>ค่าแรง / เงินเดือน</t>
  </si>
  <si>
    <t>มิถุนายน</t>
  </si>
  <si>
    <t>มิ.ย.</t>
  </si>
  <si>
    <t>Logo บริษัท</t>
  </si>
  <si>
    <t>การตลาด &amp; โปรโมชัน</t>
  </si>
  <si>
    <t>กรกฎาคม</t>
  </si>
  <si>
    <t>ก.ค.</t>
  </si>
  <si>
    <t>(สำนักงานใหญ่)</t>
  </si>
  <si>
    <t>ค่าเช่า/ภาษีโรงเรือน</t>
  </si>
  <si>
    <t>สิงหาคม</t>
  </si>
  <si>
    <t>ส.ค.</t>
  </si>
  <si>
    <t>ค่าที่ปรึกษา/บริการวิชาชีพ</t>
  </si>
  <si>
    <t>กันยายน</t>
  </si>
  <si>
    <t>ก.ย.</t>
  </si>
  <si>
    <t>อื่นๆ</t>
  </si>
  <si>
    <t>ตุลาคม</t>
  </si>
  <si>
    <t>ต.ค.</t>
  </si>
  <si>
    <t>พฤศจิกายน</t>
  </si>
  <si>
    <t>พ.ย.</t>
  </si>
  <si>
    <t>ธันวาคม</t>
  </si>
  <si>
    <t>ธ.ค.</t>
  </si>
  <si>
    <t>ข้อมูลเช่ารายเดือน</t>
  </si>
  <si>
    <t>หมายเลขห้อง</t>
  </si>
  <si>
    <t>ค่ามิเตอร์ไฟ</t>
  </si>
  <si>
    <t>ชื่อ</t>
  </si>
  <si>
    <t>น.ส.กมลวรรณ แสงลี</t>
  </si>
  <si>
    <t>ค่ามิเตอร์น้ำ</t>
  </si>
  <si>
    <t>เลขประจำตัวประชาชน:</t>
  </si>
  <si>
    <t>1 4708 00288 60 7</t>
  </si>
  <si>
    <t>ค่าเช่า</t>
  </si>
  <si>
    <t>วันเกิด:</t>
  </si>
  <si>
    <t>รวม</t>
  </si>
  <si>
    <t>ที่อยู่:</t>
  </si>
  <si>
    <t>73 หมู่ที่ 6 ตำบลวานรนิวาส อำเภอวานรนิวาส จังหวัดสกลนคร</t>
  </si>
  <si>
    <t>วันที่เซ็นสัญญาเช่า:</t>
  </si>
  <si>
    <t>นาย สัญญา วารุกะ</t>
  </si>
  <si>
    <t>4310 00183 60 3</t>
  </si>
  <si>
    <t>10 หมู่ที่ 2 ต.ปากคาด อ.ปากคาด จ.บึงกาฬ</t>
  </si>
  <si>
    <t>น.ส. จีรัญญา มหาคม</t>
  </si>
  <si>
    <t>ตั้งต้น</t>
  </si>
  <si>
    <t>นาย ณัฐภัทร  ไกรรัตน์</t>
  </si>
  <si>
    <t>บ้านแฝด 1</t>
  </si>
  <si>
    <t>หน่วยงาน กรองปราบปราม</t>
  </si>
  <si>
    <t>บ้านแฝด 2</t>
  </si>
  <si>
    <t>บ้านแฝด  2</t>
  </si>
  <si>
    <t>นาย อชิรวิชญ์ ใจชื่น</t>
  </si>
  <si>
    <t>1 4099 01497 31 5</t>
  </si>
  <si>
    <t>193 หมู่ที่ 13 ต.สำราญ อ.เมืองขอนแก่น</t>
  </si>
  <si>
    <t>นางอุดมลักษณ์ วงศรีษา</t>
  </si>
  <si>
    <t>3-3018-00078-48-1</t>
  </si>
  <si>
    <t>222 หมู่ที่ 12 ต.ลานสะแก อ.พยัคฆภูมิพิสัย จ.มหาสารคาม</t>
  </si>
  <si>
    <t>SQL</t>
  </si>
  <si>
    <t xml:space="preserve">
</t>
  </si>
  <si>
    <t>limit</t>
  </si>
  <si>
    <t>ใบแจ้งค่าเช่ารายเดือน</t>
  </si>
  <si>
    <t xml:space="preserve"> ชื่อ-สกุล</t>
  </si>
  <si>
    <t>ประจำเดือน</t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</si>
  <si>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</si>
  <si>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</si>
  <si>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</si>
  <si>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</si>
  <si>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</si>
  <si>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ค่าห้องพัก</t>
  </si>
  <si>
    <t>ค่าไฟ</t>
  </si>
  <si>
    <t>ค่าน้ำ</t>
  </si>
  <si>
    <t>(รวม) ค่ามัดจำ+ค่าค่าเช่าล่วงหน้า</t>
  </si>
  <si>
    <t>(หัก) ค่าเช่าเดือน ธ.ค.68</t>
  </si>
  <si>
    <t>(หัก) ทำความสะอาด หลังยกเลิกสัญญาเช่า</t>
  </si>
  <si>
    <t>ยอดคงเหลือ สุทธิ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</si>
  <si>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</si>
  <si>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</si>
  <si>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</si>
  <si>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</si>
  <si>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owner</t>
  </si>
  <si>
    <t>nssuwan186@gmail.com</t>
  </si>
  <si>
    <t>valid</t>
  </si>
  <si>
    <t>docs</t>
  </si>
  <si>
    <t>https://waxdotrun.notion.site/Configuration-wax-run-Sheet-07641fda08804f6181252bd267ddc6af</t>
  </si>
  <si>
    <t>{
    "uuid": "369846f474e74706b29e2eedb8812d0d",
    "spreadsheetId": "1Tes9bQ7qyq5v4MPidprzxaXL8OuF7A6QlvK8GLAjzuY",
    "integrationId": null,
    "actions": {
        "report1-run": {
            "type": "sql",
            "button": "run",
            "sheetName": "report1",
            "codeCell": "B1",
            "destination": "A6"
        }
    },
    "buttons": {},
    "schedule": {},
    "ok": true
}</t>
  </si>
  <si>
    <t>email</t>
  </si>
  <si>
    <t>date</t>
  </si>
  <si>
    <t>sheet</t>
  </si>
  <si>
    <t>message</t>
  </si>
  <si>
    <t>wax.run</t>
  </si>
  <si>
    <t>wax.run and wax.log added</t>
  </si>
  <si>
    <t>report1</t>
  </si>
  <si>
    <t>Action button added. Tip: Right-click the button then drag to move it.</t>
  </si>
  <si>
    <t xml:space="preserve">SQL: 
</t>
  </si>
  <si>
    <t>วันที่</t>
  </si>
  <si>
    <t>คอลัมน์ 1</t>
  </si>
  <si>
    <t>รายการ/ชื่อลูกค้า</t>
  </si>
  <si>
    <t>จำนวน</t>
  </si>
  <si>
    <t>จ่าย (ออก)</t>
  </si>
  <si>
    <t>รับ (เข้า)</t>
  </si>
  <si>
    <t>ยอดคงเหลือ</t>
  </si>
  <si>
    <t>มัดจำ</t>
  </si>
  <si>
    <t>ยอดยกมา</t>
  </si>
  <si>
    <t>ยกมา</t>
  </si>
  <si>
    <t>ชัยสิทธิ์</t>
  </si>
  <si>
    <t>โอน</t>
  </si>
  <si>
    <t>น้องชัย</t>
  </si>
  <si>
    <t>080-6341466</t>
  </si>
  <si>
    <t>หักมัดจำ</t>
  </si>
  <si>
    <t>ค่าเช่าบ้านแฝด 2</t>
  </si>
  <si>
    <t>คนขับ</t>
  </si>
  <si>
    <t>063-724-4309</t>
  </si>
  <si>
    <t>โอน พักต่อ</t>
  </si>
  <si>
    <t>ฝากเพชร</t>
  </si>
  <si>
    <t>รจนา</t>
  </si>
  <si>
    <t>รับเข้าออฟฟิศ</t>
  </si>
  <si>
    <t>หักจ่ายค่าจ้าง (เพิ่มเติม)</t>
  </si>
  <si>
    <t>พักต่อ</t>
  </si>
  <si>
    <t>เต่า</t>
  </si>
  <si>
    <t>081-0829343</t>
  </si>
  <si>
    <t>089-3997374</t>
  </si>
  <si>
    <t>โอน+เงินสด</t>
  </si>
  <si>
    <t>หักมัดจำ (ชัยภักดิ์)</t>
  </si>
  <si>
    <t>ปิยะณัฐ</t>
  </si>
  <si>
    <t>088-9619595</t>
  </si>
  <si>
    <t>โอนบัญชี</t>
  </si>
  <si>
    <t>หักมัดจำ (ปิยะณัฐ)</t>
  </si>
  <si>
    <t>ลินดา วิลล์</t>
  </si>
  <si>
    <t>064-9915144</t>
  </si>
  <si>
    <t>หักค่ามัดจำ (ประจวบ)</t>
  </si>
  <si>
    <t>080-6637525</t>
  </si>
  <si>
    <t>หักค่ามัดจำ (รุ่งนภา)</t>
  </si>
  <si>
    <t>084-5802700</t>
  </si>
  <si>
    <t>หักค่ามัดจำ (ปรัสสร)</t>
  </si>
  <si>
    <t>หักค่ามัดจำ</t>
  </si>
  <si>
    <t>เบิกทำบุญกฐิน</t>
  </si>
  <si>
    <t>(หักจ่ายค่าของ เพิ่มเติม)</t>
  </si>
  <si>
    <t>เบิกซื้อของแม็คโคร</t>
  </si>
  <si>
    <t>เบิกซื้อของ DIY</t>
  </si>
  <si>
    <t>เบิกจ่ายค่า... (อ่านไม่ออก)</t>
  </si>
  <si>
    <t>วิ</t>
  </si>
  <si>
    <t>เบิกจ่ายค่าขยะ</t>
  </si>
  <si>
    <t>เบิกจ่ายค่าเน็ต</t>
  </si>
  <si>
    <t>แป๊ปซี่</t>
  </si>
  <si>
    <t>บรรพต</t>
  </si>
  <si>
    <t>080-1645860</t>
  </si>
  <si>
    <t>หักมัดจำ (N2 B107)</t>
  </si>
  <si>
    <t>ลูกค้าช้อนแลกเงินสด</t>
  </si>
  <si>
    <t>ประวัติ</t>
  </si>
  <si>
    <t>084-7917141</t>
  </si>
  <si>
    <t>เบิกซื้ออุปกรณ์ซ่อมปั๊มน้ำ A</t>
  </si>
  <si>
    <t>คิดค่าพัก เกินกำหนด เวลา 2 ชม</t>
  </si>
  <si>
    <t>จีรพร</t>
  </si>
  <si>
    <t>กุศล</t>
  </si>
  <si>
    <t>ศิรวัช</t>
  </si>
  <si>
    <t>ศิริกาญจน์</t>
  </si>
  <si>
    <t>098-8398854</t>
  </si>
  <si>
    <t>สิรินทิพย์</t>
  </si>
  <si>
    <t>098-9611336</t>
  </si>
  <si>
    <t>MD.WIAS</t>
  </si>
  <si>
    <t>082-3632220</t>
  </si>
  <si>
    <t>เอกทัศน์ ลีละ</t>
  </si>
  <si>
    <t>061-2559816</t>
  </si>
  <si>
    <t>ปฏิวัติ</t>
  </si>
  <si>
    <t>คมสัน</t>
  </si>
  <si>
    <t>089-0585052</t>
  </si>
  <si>
    <t>ฝากพี่จิ้ม</t>
  </si>
  <si>
    <t>098-6938998</t>
  </si>
  <si>
    <t>หักมัดจำรวม (B104 107 108)</t>
  </si>
  <si>
    <t>ซื้อของแม็คโคร</t>
  </si>
  <si>
    <t>ซื้อฝาครอบท่อ</t>
  </si>
  <si>
    <t>โอนให้คุณวิ</t>
  </si>
  <si>
    <t>081-811-3916</t>
  </si>
  <si>
    <t>062-6955842</t>
  </si>
  <si>
    <t>063-7479221</t>
  </si>
  <si>
    <t>เบิกจ่ายค่าธรรมเนียม</t>
  </si>
  <si>
    <t>ครูนก (โอนจ่ายมัดจำล่วงหน้า)</t>
  </si>
  <si>
    <t>083-144-4771</t>
  </si>
  <si>
    <t>099-1716181</t>
  </si>
  <si>
    <t>098-796-9898</t>
  </si>
  <si>
    <t>098-4615-352</t>
  </si>
  <si>
    <t>098-0286088</t>
  </si>
  <si>
    <t>084-7876458</t>
  </si>
  <si>
    <t>ค่าไฟฟ้า</t>
  </si>
  <si>
    <t>095-1694872</t>
  </si>
  <si>
    <t>099-159-4536</t>
  </si>
  <si>
    <t>A108+106</t>
  </si>
  <si>
    <t>B108-B109</t>
  </si>
  <si>
    <t>088-562-6531</t>
  </si>
  <si>
    <t>063-0325921</t>
  </si>
  <si>
    <t>สุชาย</t>
  </si>
  <si>
    <t>น้องเช่ารายเดือน</t>
  </si>
  <si>
    <t>099-147-0524</t>
  </si>
  <si>
    <t>A211 (จ่ายค่ามัดจำ+ค่าเช่าล่วงหน้า)</t>
  </si>
  <si>
    <t>เพชรน้ำดำฟู้ด</t>
  </si>
  <si>
    <t>ธิจิตร์</t>
  </si>
  <si>
    <t>นาย สุจินต์</t>
  </si>
  <si>
    <t>บ.ภัควิล</t>
  </si>
  <si>
    <t>061-1393775</t>
  </si>
  <si>
    <t>พัชรมณฑ์</t>
  </si>
  <si>
    <t>ดวงฤดี</t>
  </si>
  <si>
    <t>092-8069515</t>
  </si>
  <si>
    <t>สิริทิพย์ ทวี</t>
  </si>
  <si>
    <t>ธีระวัช</t>
  </si>
  <si>
    <t>096-0984638</t>
  </si>
  <si>
    <t>061-5827251</t>
  </si>
  <si>
    <t>เก็บค่าพักเกินจำนวน (2 คน)</t>
  </si>
  <si>
    <t>087-7919631</t>
  </si>
  <si>
    <t>090-2713171</t>
  </si>
  <si>
    <t>093-553-8586</t>
  </si>
  <si>
    <t>062-4044496</t>
  </si>
  <si>
    <t>เบิกจ่ายค่าจ้าง</t>
  </si>
  <si>
    <t>ครูเกศกนก (จ่ายยอดที่เหลือ)</t>
  </si>
  <si>
    <t>16 ห้อง</t>
  </si>
  <si>
    <t>รองแหม่ม (จ่ายยอดที่เหลือ)</t>
  </si>
  <si>
    <t>18 ห้อง</t>
  </si>
  <si>
    <t>084-3894290</t>
  </si>
  <si>
    <t>092-3702385</t>
  </si>
  <si>
    <t>088-6981705</t>
  </si>
  <si>
    <t>หักมัดจำรวม (A105-A207)</t>
  </si>
  <si>
    <t>086-826-2553</t>
  </si>
  <si>
    <t>B204 B205</t>
  </si>
  <si>
    <t>ไม่มีมัดจำ</t>
  </si>
  <si>
    <t>065-8280854</t>
  </si>
  <si>
    <t>เบิกจ่ายค่าน้ำขวด 10 ลัง</t>
  </si>
  <si>
    <t>จ่ายค่าประปา (รัฐดา) + จ่ายค่าไฟฟ้า</t>
  </si>
  <si>
    <t>เบิกจ่ายค่าทำ ผบ/บี่ + ประกันสังคม</t>
  </si>
  <si>
    <t>เบิกโอนให้คุณวิ</t>
  </si>
  <si>
    <t>096-863-9297</t>
  </si>
  <si>
    <t>มัดจำ (เช็คห้องปธ.)</t>
  </si>
  <si>
    <t>093-1258313</t>
  </si>
  <si>
    <t>098-265-8125</t>
  </si>
  <si>
    <t>087-8985543</t>
  </si>
  <si>
    <t>หักมัดจำ (A101 A207)</t>
  </si>
  <si>
    <t>092-272-2785</t>
  </si>
  <si>
    <t>063-032-5221</t>
  </si>
  <si>
    <t>เบิกซื้อข้าว+ขนมจีนน้ำยา</t>
  </si>
  <si>
    <t>090-271-3171</t>
  </si>
  <si>
    <t>098-9619429</t>
  </si>
  <si>
    <t>080-0792323</t>
  </si>
  <si>
    <t>รับเงินเข้า (จำนวน 7 บาท) 3300</t>
  </si>
  <si>
    <t>098-61773611</t>
  </si>
  <si>
    <t>เอาเงินทอนออก</t>
  </si>
  <si>
    <t>ฝากพี่จิ้มโอนให้คุณวิ</t>
  </si>
  <si>
    <t>081-1738453</t>
  </si>
  <si>
    <t>061-562-5656</t>
  </si>
  <si>
    <t>หักมัดจำรวม (N7 B108)</t>
  </si>
  <si>
    <t>098-183-4229</t>
  </si>
  <si>
    <t>093-572-9746</t>
  </si>
  <si>
    <t>064-7837642</t>
  </si>
  <si>
    <t>รวมค่าไฟฟ้า300</t>
  </si>
  <si>
    <t>เบิกจ่ายค่าเติมน้ำยากันดับเพลิง 3 ถัง</t>
  </si>
  <si>
    <t>บ้านน็อคดาวน์ 3 ถัง (หักจ่าย 10/10/25)</t>
  </si>
  <si>
    <t>เบิกจ่ายค่าดอกไม้</t>
  </si>
  <si>
    <t>ID:2135276 (A105/A107)</t>
  </si>
  <si>
    <t>ชำระผ่าน Ascend</t>
  </si>
  <si>
    <t>096-1711169</t>
  </si>
  <si>
    <t>หักมัดจำ B107 B108</t>
  </si>
  <si>
    <t>063-7305666</t>
  </si>
  <si>
    <t>061-0963297</t>
  </si>
  <si>
    <t>062-656-6697</t>
  </si>
  <si>
    <t>062-2172-1007</t>
  </si>
  <si>
    <t>ศักดาพิสูจน์</t>
  </si>
  <si>
    <t>094-5957801</t>
  </si>
  <si>
    <t>นิพากร</t>
  </si>
  <si>
    <t>061-2641804</t>
  </si>
  <si>
    <t>ทวีภาส</t>
  </si>
  <si>
    <t>083-4254240</t>
  </si>
  <si>
    <t>อภินันท์</t>
  </si>
  <si>
    <t>ชำระยอดค้าง</t>
  </si>
  <si>
    <t>เบิกซื้อของโกลบอลเฮ้าส์</t>
  </si>
  <si>
    <t>ลุงทนาย</t>
  </si>
  <si>
    <t>น.ส. สายจุรี</t>
  </si>
  <si>
    <t>ก้องเกียรติ</t>
  </si>
  <si>
    <t>062-463-5169</t>
  </si>
  <si>
    <t>098-691-1993</t>
  </si>
  <si>
    <t>082-138-6739</t>
  </si>
  <si>
    <t>ไม่มีมัดจำ ลูกค้าประจำ</t>
  </si>
  <si>
    <t>ไม่มัดจำ</t>
  </si>
  <si>
    <t>เบิกเงินคืน (หักภาษี ต.ค. 25)</t>
  </si>
  <si>
    <t>วีระศักดิ์</t>
  </si>
  <si>
    <t>พรทิพย์ 1</t>
  </si>
  <si>
    <t>พรทิพย์ 2</t>
  </si>
  <si>
    <t>จำเริญ สุขภักดิ์</t>
  </si>
  <si>
    <t>084-900-4055</t>
  </si>
  <si>
    <t>อพิน</t>
  </si>
  <si>
    <t>พรทิพย์ 3</t>
  </si>
  <si>
    <t>ลุงจร</t>
  </si>
  <si>
    <t>081-173-8453</t>
  </si>
  <si>
    <t>มนต์ทรานสปอร์ต (ค่าไฟฟ้า)</t>
  </si>
  <si>
    <t>พรเทพ</t>
  </si>
  <si>
    <t>099-0595605</t>
  </si>
  <si>
    <t>ชัยยันต์</t>
  </si>
  <si>
    <t>092-9174666</t>
  </si>
  <si>
    <t>081-833883</t>
  </si>
  <si>
    <t>080-0138270</t>
  </si>
  <si>
    <t>โอนเงินให้คุณวิ</t>
  </si>
  <si>
    <t>คุณละเมียด</t>
  </si>
  <si>
    <t>065-232-4248</t>
  </si>
  <si>
    <t>089-3977374</t>
  </si>
  <si>
    <t>พริตตี้ พูลสทรัพย์</t>
  </si>
  <si>
    <t>087-4880344</t>
  </si>
  <si>
    <t>เบิกจ่ายค่าไฟโซล่าเซลล์</t>
  </si>
  <si>
    <t>เบิกซื้ออุปกรณ์ ข้อ2 ท่อส้วม B107</t>
  </si>
  <si>
    <t>สมเดช</t>
  </si>
  <si>
    <t>089-8821739</t>
  </si>
  <si>
    <t>พงษ์พยนต์</t>
  </si>
  <si>
    <t>สรวง ศิริภัทร</t>
  </si>
  <si>
    <t>063-412-0450</t>
  </si>
  <si>
    <t>ศกรรณ์</t>
  </si>
  <si>
    <t>095-7977285</t>
  </si>
  <si>
    <t>ปัสสร</t>
  </si>
  <si>
    <t>จิรยา</t>
  </si>
  <si>
    <t>061-5261418</t>
  </si>
  <si>
    <t>เต็นท์</t>
  </si>
  <si>
    <t>098-6177341</t>
  </si>
  <si>
    <t>พีรพนธ์</t>
  </si>
  <si>
    <t>099-7152579</t>
  </si>
  <si>
    <t>ศรัณย์</t>
  </si>
  <si>
    <t>088-0377421</t>
  </si>
  <si>
    <t>วิทยา</t>
  </si>
  <si>
    <t>086-0217412</t>
  </si>
  <si>
    <t>ศุภากร</t>
  </si>
  <si>
    <t>090-8211373</t>
  </si>
  <si>
    <t>061-5261548</t>
  </si>
  <si>
    <t>สมชัย</t>
  </si>
  <si>
    <t>เบิกจ่ายค่าจ้างพนักงาน</t>
  </si>
  <si>
    <t>เลขที่ลำดับ</t>
  </si>
  <si>
    <t>วันเวลา เข้ามาพัก</t>
  </si>
  <si>
    <t>ห้องพักเลขที่</t>
  </si>
  <si>
    <t>ชื่อตัวและชื่อสกุล</t>
  </si>
  <si>
    <t>สัญชาติ</t>
  </si>
  <si>
    <t>เลขประจำตัวประชาชนหรือ ใบสำคัญประจำตัวคนต่างด้าว หรือหนังสือเดินทาง เลขที่....ออกให้โดย</t>
  </si>
  <si>
    <t>ที่อยู่ปัจจุบันอยู่ที่ ตำบล อำเภอ จังหวัด หรือประเทศใด</t>
  </si>
  <si>
    <t>อาชีพ</t>
  </si>
  <si>
    <t>มาจากตำบล อำเภอ จังหวัด หรือประเทศใด</t>
  </si>
  <si>
    <t>จะไปตำบล อำเภอ จังหวัด หรือประเทศใด</t>
  </si>
  <si>
    <t>วันเวลาที่ออกไป</t>
  </si>
  <si>
    <t>รับจ้าง</t>
  </si>
  <si>
    <t>บึงกาฬ</t>
  </si>
  <si>
    <t>มนะศักดิ์</t>
  </si>
  <si>
    <t xml:space="preserve">ใบเสร็จรับเงิน / ใบกำกับภาษี        
</t>
  </si>
  <si>
    <t>ต้นฉบับ</t>
  </si>
  <si>
    <t>สำเนา</t>
  </si>
  <si>
    <t>เลขที่เอกสาร</t>
  </si>
  <si>
    <t>ระยะเวลา</t>
  </si>
  <si>
    <t>ราคารวม</t>
  </si>
  <si>
    <t>รวมเป็นเงิน</t>
  </si>
  <si>
    <t>ภาษีมูลค่าเพิ่ม 7%</t>
  </si>
  <si>
    <t>ราคาไม่รวมภาษีมูลค่าเพิ่ม</t>
  </si>
  <si>
    <t>จำนวนเงินรวมทั้งสิ้น</t>
  </si>
  <si>
    <t>--- กระบวนการถูกยกเลิกด้วยตนเอง ---</t>
  </si>
  <si>
    <t>--- กระบวนการเริ่มต้นแล้ว ---</t>
  </si>
  <si>
    <t>(1/15) สร้างไฟล์ VP01994.pdf สำเร็จ</t>
  </si>
  <si>
    <t>(2/15) สร้างไฟล์ VP02088.pdf สำเร็จ</t>
  </si>
  <si>
    <t>(3/15) สร้างไฟล์ VP02089.pdf สำเร็จ</t>
  </si>
  <si>
    <t>(4/15) สร้างไฟล์ VP02090.pdf สำเร็จ</t>
  </si>
  <si>
    <t>(5/15) สร้างไฟล์ VP02091.pdf สำเร็จ</t>
  </si>
  <si>
    <t>(6/15) สร้างไฟล์ VP02092.pdf สำเร็จ</t>
  </si>
  <si>
    <t>(7/15) สร้างไฟล์ VP02093.pdf สำเร็จ</t>
  </si>
  <si>
    <t>(8/15) สร้างไฟล์ VP02094.pdf สำเร็จ</t>
  </si>
  <si>
    <t>(9/15) สร้างไฟล์ VP02095.pdf สำเร็จ</t>
  </si>
  <si>
    <t>เจอปัญหา 429 กับไฟล์ VP02096.pdf. กำลังพยายามใหม่ในอีก 2 วินาที...</t>
  </si>
  <si>
    <t>เจอปัญหา 429 กับไฟล์ VP02096.pdf. กำลังพยายามใหม่ในอีก 4 วินาที...</t>
  </si>
  <si>
    <t>(10/15) สร้างไฟล์ VP02096.pdf สำเร็จ</t>
  </si>
  <si>
    <t>เจอปัญหา 429 กับไฟล์ VP02097.pdf. กำลังพยายามใหม่ในอีก 2 วินาที...</t>
  </si>
  <si>
    <t>เจอปัญหา 429 กับไฟล์ VP02097.pdf. กำลังพยายามใหม่ในอีก 4 วินาที...</t>
  </si>
  <si>
    <t>(11/15) สร้างไฟล์ VP02097.pdf สำเร็จ</t>
  </si>
  <si>
    <t>(12/15) สร้างไฟล์ VP02098.pdf สำเร็จ</t>
  </si>
  <si>
    <t>เจอปัญหา 429 กับไฟล์ VP02099.pdf. กำลังพยายามใหม่ในอีก 2 วินาที...</t>
  </si>
  <si>
    <t>เจอปัญหา 429 กับไฟล์ VP02099.pdf. กำลังพยายามใหม่ในอีก 4 วินาที...</t>
  </si>
  <si>
    <t>(13/15) สร้างไฟล์ VP02099.pdf สำเร็จ</t>
  </si>
  <si>
    <t>เจอปัญหา 429 กับไฟล์ VP02100.pdf. กำลังพยายามใหม่ในอีก 2 วินาที...</t>
  </si>
  <si>
    <t>เจอปัญหา 429 กับไฟล์ VP02100.pdf. กำลังพยายามใหม่ในอีก 4 วินาที...</t>
  </si>
  <si>
    <t>(14/15) สร้างไฟล์ VP02100.pdf สำเร็จ</t>
  </si>
  <si>
    <t>(15/15) สร้างไฟล์ VP02101.pdf สำเร็จ</t>
  </si>
  <si>
    <t>--- กระบวนการเสร็จสิ้นสมบูรณ์ สร้างไปทั้งหมด 15 ไฟล์ ---</t>
  </si>
  <si>
    <t>บัญชีผู้เข้าพักและรายละเอียดในการเรียกเก็บค่าธรรมเนียมบำรุงองค์การบริหารส่วนจังหวัด</t>
  </si>
  <si>
    <t xml:space="preserve">         แบบ อบจ. รร.6</t>
  </si>
  <si>
    <t xml:space="preserve"> วันที่           เดือน</t>
  </si>
  <si>
    <t xml:space="preserve">พ.ศ  </t>
  </si>
  <si>
    <t xml:space="preserve">                 เจ้าของ/เจ้าสำนักโรงแรม วิพัฒน์โฮเทลดีเวลลอปเม้นท์จำกัด ได้จัดทำรายการของผู้เข้าพักในโรงแรมประจำเดือน..ธันวาคม... พ.ศ... 2568</t>
  </si>
  <si>
    <t xml:space="preserve">ยื่นต่อองค์การบริหารส่วนจังหวัดบึงกาฬ </t>
  </si>
  <si>
    <t>มีข้อความต่อไปนี้</t>
  </si>
  <si>
    <t>ลำดับ</t>
  </si>
  <si>
    <t>ชื่อ-สกุล</t>
  </si>
  <si>
    <t>วันเวลาที่เข้าพัก</t>
  </si>
  <si>
    <t>รวมจำนวน</t>
  </si>
  <si>
    <t>ห้องพักราคา</t>
  </si>
  <si>
    <t>หมายเหตุ</t>
  </si>
  <si>
    <t>วันเข้าพัก</t>
  </si>
  <si>
    <t>บาท</t>
  </si>
  <si>
    <t>ค่าเช่าห้องพัก</t>
  </si>
  <si>
    <t>ค่าธรรมเนียม</t>
  </si>
  <si>
    <t>รวมทั้งสิ้น</t>
  </si>
  <si>
    <t>ราคาห้องพัก (บาท)</t>
  </si>
  <si>
    <t>จำนวนห้อง</t>
  </si>
  <si>
    <t>รวมเป็นเงิน (บาท)</t>
  </si>
  <si>
    <t>ค่าธรรมเนียม (บาท)</t>
  </si>
  <si>
    <t>ชื่อรายการ</t>
  </si>
  <si>
    <t>คืน</t>
  </si>
  <si>
    <t>จ่าย</t>
  </si>
  <si>
    <t>รับ</t>
  </si>
  <si>
    <t>มัดจำสด</t>
  </si>
  <si>
    <t>เบิกค่าซื้ออุปกรณ์ล้อมต้นไม้</t>
  </si>
  <si>
    <t>เบิกค่าซื้อข้าวเลี้ยงคนงานล้อมต้นไม้</t>
  </si>
  <si>
    <t>150</t>
  </si>
  <si>
    <t>089-39229374</t>
  </si>
  <si>
    <t>500</t>
  </si>
  <si>
    <t>200</t>
  </si>
  <si>
    <t>098-6197361</t>
  </si>
  <si>
    <t>061-526615218</t>
  </si>
  <si>
    <t>800</t>
  </si>
  <si>
    <t>โอนเข้าบัญชี</t>
  </si>
  <si>
    <t>เบิกจ่าย ค่ามือถือคุณวิ</t>
  </si>
  <si>
    <t>เบิกจ่าย ค่าขยะประจำเดือน พ.ย. 68</t>
  </si>
  <si>
    <t>093-5657693</t>
  </si>
  <si>
    <t>062-1017813</t>
  </si>
  <si>
    <t>วรพจน์ (หักค่ามัดจำ)</t>
  </si>
  <si>
    <t xml:space="preserve"> บวกเงินสดเกิน (รายการจ่ายค่าห้อง)</t>
  </si>
  <si>
    <t>(B107)</t>
  </si>
  <si>
    <t>เบิกจ่ายค่าไฟ รวมทั้งหมด</t>
  </si>
  <si>
    <t>เบิกค่าข้าวคนงานล้อมต้นไม้</t>
  </si>
  <si>
    <t>โอนมัดจำ</t>
  </si>
  <si>
    <t>Ascend (หักค่ามัดจำ)</t>
  </si>
  <si>
    <t>098-4615352</t>
  </si>
  <si>
    <t>ฟิวส์(หักค่ามัดจำ)</t>
  </si>
  <si>
    <t>082-8389843</t>
  </si>
  <si>
    <t>เบิกค่าน้ำ + ค่าข้าว คนงานล้อมต้นไม้</t>
  </si>
  <si>
    <t>เบิกจ่ายค่าซื้อของแม็คโคร</t>
  </si>
  <si>
    <t>062-5468085</t>
  </si>
  <si>
    <t>065-5468085</t>
  </si>
  <si>
    <t>065-5468086</t>
  </si>
  <si>
    <t>(เบิกซื้ออุปกรณ์+ค่าซื้อข้าวคนงาน)</t>
  </si>
  <si>
    <t>700</t>
  </si>
  <si>
    <t>098-3099374</t>
  </si>
  <si>
    <t>เบิกซื้อน้ำ + ข้าวคนงาน</t>
  </si>
  <si>
    <t>คุณใหญ่</t>
  </si>
  <si>
    <t>065-224-9516</t>
  </si>
  <si>
    <t>082-0875918</t>
  </si>
  <si>
    <t>080-1805996</t>
  </si>
  <si>
    <t>082-9160269</t>
  </si>
  <si>
    <t>เบิกค่าข้าว + ค่าน้ำมัน</t>
  </si>
  <si>
    <t>เบิกจ่ายค่าแรงช่างเตี้ย</t>
  </si>
  <si>
    <t>096-5541201</t>
  </si>
  <si>
    <t>087-6197361</t>
  </si>
  <si>
    <t>เบิกจ่ายค่าทำบัญชี พ.ย.68</t>
  </si>
  <si>
    <t>เบิกซื้ออุปกรณ์ซ่อมท่อน้ำ</t>
  </si>
  <si>
    <t>096-098-4381</t>
  </si>
  <si>
    <t>062-3306474</t>
  </si>
  <si>
    <t>088-9525307</t>
  </si>
  <si>
    <t>064-5287045</t>
  </si>
  <si>
    <t>098-6095434</t>
  </si>
  <si>
    <t>(เก็บค่าบริการเพิ่มเติม)</t>
  </si>
  <si>
    <t>(พักเกิน2คน)</t>
  </si>
  <si>
    <t>096-2374627</t>
  </si>
  <si>
    <t>084-2145317</t>
  </si>
  <si>
    <t>ID-2169492</t>
  </si>
  <si>
    <t>ชัยศักดิ์ (หักมัดจำ)</t>
  </si>
  <si>
    <t>081-8115916</t>
  </si>
  <si>
    <t>เชษฐา (หักมัดจำ)</t>
  </si>
  <si>
    <t>099-0684111</t>
  </si>
  <si>
    <t>เก็บค่าบริการเพิ่มเติม</t>
  </si>
  <si>
    <t xml:space="preserve">พักเกิน 2 คน </t>
  </si>
  <si>
    <t>092-2839782</t>
  </si>
  <si>
    <t>เบิกจ่ายค่าธรรมเนียม พ.ย. 68</t>
  </si>
  <si>
    <t>062-7691935</t>
  </si>
  <si>
    <t>080-1822282</t>
  </si>
  <si>
    <t>089-4227812</t>
  </si>
  <si>
    <t>ลูกค้า</t>
  </si>
  <si>
    <t>0-2518-0600</t>
  </si>
  <si>
    <t>ฝากเงินสด</t>
  </si>
  <si>
    <t>บริษัทน้ำดื่มไฮโซ</t>
  </si>
  <si>
    <t>มัดจำร้าน</t>
  </si>
  <si>
    <t>093-0005590</t>
  </si>
  <si>
    <t>ค่าชาร์จรถไฟ</t>
  </si>
  <si>
    <t>093-5538596</t>
  </si>
  <si>
    <t>098-8398804</t>
  </si>
  <si>
    <t>091-0518236</t>
  </si>
  <si>
    <t>088-9538405</t>
  </si>
  <si>
    <t>เบิกจ่ายค่าเหล้า 7 ขวด สิงห์ 10 ลัง</t>
  </si>
  <si>
    <t>081-9851560</t>
  </si>
  <si>
    <t>สหกรณ์แท็กซี่</t>
  </si>
  <si>
    <t>090-2692096</t>
  </si>
  <si>
    <t>หจก.ดาวินชี</t>
  </si>
  <si>
    <t>(1M)</t>
  </si>
  <si>
    <t>โอนเข้า</t>
  </si>
  <si>
    <t>มัดจำค่าห้อง</t>
  </si>
  <si>
    <t>091-1425599</t>
  </si>
  <si>
    <t>061-14147601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</si>
</sst>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##-###-####"/>
    <numFmt numFmtId="165" formatCode="dd&quot; &quot;mmm&quot; &quot;yy"/>
    <numFmt numFmtId="166" formatCode="#,###"/>
    <numFmt numFmtId="167" formatCode="d mmmm yyyy"/>
    <numFmt numFmtId="168" formatCode="d mmm yyyy"/>
    <numFmt numFmtId="169" formatCode="d/m/yy"/>
    <numFmt numFmtId="170" formatCode="0#-####-#####-##-#"/>
    <numFmt numFmtId="171" formatCode="&quot;  &quot;yyyy"/>
    <numFmt numFmtId="172" formatCode="dd&quot;/&quot;mm&quot;/&quot;yy"/>
    <numFmt numFmtId="173" formatCode="m/d/yyyy h:mm:ss"/>
    <numFmt numFmtId="174" formatCode="[$฿-41E]#,##0"/>
    <numFmt numFmtId="175" formatCode="&quot;฿&quot;#,##0"/>
    <numFmt numFmtId="176" formatCode="d-m-yy"/>
  </numFmts>
  <fonts count="7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Noto Sans Thai"/>
    </font>
    <font>
      <color theme="1"/>
      <name val="Noto Sans Thai"/>
    </font>
    <font>
      <color theme="1"/>
      <name val="Arial"/>
    </font>
    <font>
      <sz val="11.0"/>
      <color theme="1"/>
      <name val="Google Sans Text"/>
    </font>
    <font>
      <sz val="11.0"/>
      <color theme="1"/>
      <name val="Noto Sans Thai"/>
    </font>
    <font>
      <b/>
      <sz val="13.0"/>
      <color theme="1"/>
      <name val="Angsana New"/>
    </font>
    <font>
      <sz val="13.0"/>
      <color theme="1"/>
      <name val="Angsana New"/>
    </font>
    <font>
      <sz val="11.0"/>
      <color theme="1"/>
      <name val="Angsana New"/>
    </font>
    <font>
      <sz val="13.0"/>
      <color rgb="FFFFFFFF"/>
      <name val="DM Mono"/>
    </font>
    <font>
      <sz val="13.0"/>
      <color theme="1"/>
      <name val="DM Mono"/>
    </font>
    <font/>
    <font>
      <sz val="13.0"/>
      <color rgb="FF1F1F1F"/>
      <name val="DM Mono"/>
    </font>
    <font>
      <u/>
      <sz val="13.0"/>
      <color theme="1"/>
      <name val="DM Mono"/>
    </font>
    <font>
      <sz val="13.0"/>
      <color rgb="FF000000"/>
      <name val="Bai Jamjuree"/>
    </font>
    <font>
      <sz val="13.0"/>
      <color theme="1"/>
      <name val="Arial"/>
      <scheme val="minor"/>
    </font>
    <font>
      <b/>
      <sz val="17.0"/>
      <color theme="1"/>
      <name val="DM Mono"/>
    </font>
    <font>
      <sz val="17.0"/>
      <color theme="1"/>
      <name val="DM Mono"/>
    </font>
    <font>
      <b/>
      <u/>
      <sz val="23.0"/>
      <color theme="1"/>
      <name val="DM Mono"/>
    </font>
    <font>
      <b/>
      <sz val="17.0"/>
      <color rgb="FFFF0000"/>
      <name val="DM Mono"/>
    </font>
    <font>
      <b/>
      <sz val="17.0"/>
      <color rgb="FFFF9900"/>
      <name val="DM Mono"/>
    </font>
    <font>
      <b/>
      <sz val="17.0"/>
      <color rgb="FFBF9000"/>
      <name val="DM Mono"/>
    </font>
    <font>
      <sz val="17.0"/>
      <color rgb="FFFF0000"/>
      <name val="DM Mono"/>
    </font>
    <font>
      <b/>
      <sz val="17.0"/>
      <color rgb="FF00FF00"/>
      <name val="DM Mono"/>
    </font>
    <font>
      <b/>
      <sz val="17.0"/>
      <color rgb="FFFFFFFF"/>
      <name val="DM Mono"/>
    </font>
    <font>
      <b/>
      <sz val="17.0"/>
      <color rgb="FF0000FF"/>
      <name val="DM Mono"/>
    </font>
    <font>
      <b/>
      <sz val="17.0"/>
      <color rgb="FF4A86E8"/>
      <name val="DM Mono"/>
    </font>
    <font>
      <b/>
      <sz val="17.0"/>
      <color rgb="FF00FFFF"/>
      <name val="DM Mono"/>
    </font>
    <font>
      <b/>
      <color rgb="FFFFFFFF"/>
      <name val="Arial"/>
      <scheme val="minor"/>
    </font>
    <font>
      <color theme="1"/>
      <name val="Roboto Mono"/>
    </font>
    <font>
      <b/>
      <u/>
      <sz val="24.0"/>
      <color theme="1"/>
      <name val="Kanit"/>
    </font>
    <font>
      <b/>
      <sz val="21.0"/>
      <color theme="1"/>
      <name val="Kanit"/>
    </font>
    <font>
      <sz val="21.0"/>
      <color theme="1"/>
      <name val="Kanit"/>
    </font>
    <font>
      <b/>
      <u/>
      <sz val="24.0"/>
      <color theme="1"/>
      <name val="Kanit"/>
    </font>
    <font>
      <b/>
      <sz val="39.0"/>
      <color theme="1"/>
      <name val="Kanit"/>
    </font>
    <font>
      <b/>
      <sz val="21.0"/>
      <color rgb="FFFF0000"/>
      <name val="Kanit"/>
    </font>
    <font>
      <b/>
      <u/>
      <sz val="21.0"/>
      <color theme="1"/>
      <name val="Kanit"/>
    </font>
    <font>
      <b/>
      <u/>
      <sz val="21.0"/>
      <color theme="1"/>
      <name val="Kanit"/>
    </font>
    <font>
      <b/>
      <u/>
      <sz val="24.0"/>
      <color theme="1"/>
      <name val="Kanit"/>
    </font>
    <font>
      <u/>
      <color rgb="FF0000FF"/>
    </font>
    <font>
      <sz val="17.0"/>
      <color rgb="FFFFFFFF"/>
      <name val="DM Mono"/>
    </font>
    <font>
      <sz val="14.0"/>
      <color theme="1"/>
      <name val="DM Mono"/>
    </font>
    <font>
      <sz val="20.0"/>
      <color theme="1"/>
      <name val="Kanit"/>
    </font>
    <font>
      <sz val="16.0"/>
      <color theme="1"/>
      <name val="Kanit"/>
    </font>
    <font>
      <color theme="1"/>
      <name val="Kanit"/>
    </font>
    <font>
      <sz val="8.0"/>
      <color theme="1"/>
      <name val="Kanit"/>
    </font>
    <font>
      <b/>
      <sz val="17.0"/>
      <color rgb="FF0174BE"/>
      <name val="Kanit"/>
    </font>
    <font>
      <sz val="14.0"/>
      <color theme="1"/>
      <name val="Kanit"/>
    </font>
    <font>
      <b/>
      <sz val="14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sz val="12.0"/>
      <color theme="1"/>
      <name val="Kanit"/>
    </font>
    <font>
      <sz val="10.0"/>
      <color rgb="FF1F1F1F"/>
      <name val="Kanit"/>
    </font>
    <font>
      <b/>
      <sz val="11.0"/>
      <color rgb="FF0174BE"/>
      <name val="Kanit"/>
    </font>
    <font>
      <sz val="12.0"/>
      <color rgb="FF1A1C1E"/>
      <name val="Kanit"/>
    </font>
    <font>
      <color rgb="FF1A1C1E"/>
      <name val="Kanit"/>
    </font>
    <font>
      <b/>
      <sz val="10.0"/>
      <color theme="1"/>
      <name val="Kanit"/>
    </font>
    <font>
      <b/>
      <color rgb="FF0174BE"/>
      <name val="Kanit"/>
    </font>
    <font>
      <b/>
      <sz val="11.0"/>
      <color rgb="FF000000"/>
      <name val="Kanit"/>
    </font>
    <font>
      <sz val="11.0"/>
      <color theme="1"/>
      <name val="Kanit"/>
    </font>
    <font>
      <sz val="10.0"/>
      <color rgb="FF1A1C1E"/>
      <name val="Kanit"/>
    </font>
    <font>
      <sz val="11.0"/>
      <color rgb="FF1A1C1E"/>
      <name val="Kanit"/>
    </font>
    <font>
      <b/>
      <sz val="11.0"/>
      <color theme="1"/>
      <name val="Kanit"/>
    </font>
    <font>
      <sz val="11.0"/>
      <color theme="1"/>
      <name val="Arial"/>
      <scheme val="minor"/>
    </font>
    <font>
      <sz val="11.0"/>
      <color rgb="FF1A1C1E"/>
      <name val="Inter"/>
    </font>
    <font>
      <sz val="11.0"/>
      <color rgb="FF000000"/>
      <name val="'Google Sans Text'"/>
    </font>
    <font>
      <b/>
      <sz val="18.0"/>
      <color theme="1"/>
      <name val="Angsana New"/>
    </font>
    <font>
      <sz val="18.0"/>
      <color theme="1"/>
      <name val="Angsana New"/>
    </font>
    <font>
      <sz val="18.0"/>
      <color rgb="FF1A1C1E"/>
      <name val="Angsana New"/>
    </font>
    <font>
      <b/>
      <sz val="18.0"/>
      <color rgb="FF1A1C1E"/>
      <name val="Angsana New"/>
    </font>
    <font>
      <sz val="18.0"/>
      <color rgb="FF303030"/>
      <name val="Angsana New"/>
    </font>
    <font>
      <b/>
      <sz val="20.0"/>
      <color rgb="FF303030"/>
      <name val="Angsana New"/>
    </font>
  </fonts>
  <fills count="31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1A202C"/>
        <bgColor rgb="FF1A202C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7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dotted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vertical="bottom"/>
    </xf>
    <xf borderId="0" fillId="4" fontId="5" numFmtId="164" xfId="0" applyAlignment="1" applyFont="1" applyNumberFormat="1">
      <alignment horizontal="center" readingOrder="0" vertical="bottom"/>
    </xf>
    <xf borderId="0" fillId="4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shrinkToFit="0" vertical="bottom" wrapText="1"/>
    </xf>
    <xf borderId="0" fillId="5" fontId="5" numFmtId="0" xfId="0" applyAlignment="1" applyFill="1" applyFont="1">
      <alignment horizontal="center" vertical="bottom"/>
    </xf>
    <xf borderId="0" fillId="6" fontId="5" numFmtId="0" xfId="0" applyAlignment="1" applyFill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6" fontId="6" numFmtId="0" xfId="0" applyAlignment="1" applyFont="1">
      <alignment horizontal="center" vertical="bottom"/>
    </xf>
    <xf borderId="0" fillId="5" fontId="9" numFmtId="0" xfId="0" applyAlignment="1" applyFont="1">
      <alignment horizontal="center" vertical="center"/>
    </xf>
    <xf borderId="0" fillId="5" fontId="9" numFmtId="0" xfId="0" applyAlignment="1" applyFont="1">
      <alignment horizontal="center" readingOrder="0" vertical="center"/>
    </xf>
    <xf borderId="0" fillId="5" fontId="9" numFmtId="164" xfId="0" applyAlignment="1" applyFont="1" applyNumberFormat="1">
      <alignment horizontal="center" vertical="center"/>
    </xf>
    <xf borderId="0" fillId="5" fontId="9" numFmtId="165" xfId="0" applyAlignment="1" applyFont="1" applyNumberFormat="1">
      <alignment horizontal="center" readingOrder="0" vertical="center"/>
    </xf>
    <xf borderId="0" fillId="5" fontId="9" numFmtId="166" xfId="0" applyAlignment="1" applyFont="1" applyNumberFormat="1">
      <alignment horizontal="center" vertical="center"/>
    </xf>
    <xf borderId="0" fillId="0" fontId="10" numFmtId="0" xfId="0" applyFont="1"/>
    <xf borderId="0" fillId="5" fontId="11" numFmtId="0" xfId="0" applyAlignment="1" applyFont="1">
      <alignment horizontal="center" shrinkToFit="0" vertical="center" wrapText="1"/>
    </xf>
    <xf borderId="0" fillId="5" fontId="11" numFmtId="164" xfId="0" applyAlignment="1" applyFont="1" applyNumberFormat="1">
      <alignment horizontal="center" shrinkToFit="0" vertical="center" wrapText="1"/>
    </xf>
    <xf borderId="0" fillId="5" fontId="11" numFmtId="165" xfId="0" applyAlignment="1" applyFont="1" applyNumberFormat="1">
      <alignment horizontal="center" readingOrder="0" shrinkToFit="0" vertical="center" wrapText="1"/>
    </xf>
    <xf borderId="0" fillId="5" fontId="11" numFmtId="165" xfId="0" applyAlignment="1" applyFont="1" applyNumberFormat="1">
      <alignment horizontal="center" shrinkToFit="0" vertical="center" wrapText="1"/>
    </xf>
    <xf borderId="0" fillId="5" fontId="11" numFmtId="166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5" fontId="11" numFmtId="3" xfId="0" applyAlignment="1" applyFont="1" applyNumberFormat="1">
      <alignment horizontal="center" shrinkToFit="0" vertical="center" wrapText="1"/>
    </xf>
    <xf borderId="0" fillId="5" fontId="11" numFmtId="0" xfId="0" applyAlignment="1" applyFont="1">
      <alignment horizontal="center" readingOrder="0" shrinkToFit="0" wrapText="1"/>
    </xf>
    <xf borderId="0" fillId="5" fontId="11" numFmtId="0" xfId="0" applyAlignment="1" applyFont="1">
      <alignment horizontal="center" readingOrder="0" shrinkToFit="0" vertical="center" wrapText="1"/>
    </xf>
    <xf borderId="0" fillId="7" fontId="11" numFmtId="0" xfId="0" applyAlignment="1" applyFill="1" applyFont="1">
      <alignment horizontal="center" shrinkToFit="0" vertical="center" wrapText="1"/>
    </xf>
    <xf borderId="0" fillId="7" fontId="11" numFmtId="0" xfId="0" applyAlignment="1" applyFont="1">
      <alignment horizontal="center" readingOrder="0" shrinkToFit="0" wrapText="1"/>
    </xf>
    <xf borderId="0" fillId="7" fontId="11" numFmtId="0" xfId="0" applyAlignment="1" applyFont="1">
      <alignment horizontal="center" readingOrder="0" shrinkToFit="0" vertical="center" wrapText="1"/>
    </xf>
    <xf borderId="0" fillId="7" fontId="11" numFmtId="164" xfId="0" applyAlignment="1" applyFont="1" applyNumberFormat="1">
      <alignment horizontal="center" shrinkToFit="0" vertical="center" wrapText="1"/>
    </xf>
    <xf borderId="0" fillId="7" fontId="11" numFmtId="165" xfId="0" applyAlignment="1" applyFont="1" applyNumberFormat="1">
      <alignment horizontal="center" readingOrder="0" shrinkToFit="0" vertical="center" wrapText="1"/>
    </xf>
    <xf borderId="0" fillId="7" fontId="11" numFmtId="165" xfId="0" applyAlignment="1" applyFont="1" applyNumberFormat="1">
      <alignment horizontal="center" shrinkToFit="0" vertical="center" wrapText="1"/>
    </xf>
    <xf borderId="0" fillId="7" fontId="11" numFmtId="166" xfId="0" applyAlignment="1" applyFont="1" applyNumberFormat="1">
      <alignment horizontal="center" shrinkToFit="0" vertical="center" wrapText="1"/>
    </xf>
    <xf borderId="0" fillId="7" fontId="11" numFmtId="0" xfId="0" applyAlignment="1" applyFont="1">
      <alignment shrinkToFit="0" wrapText="1"/>
    </xf>
    <xf borderId="0" fillId="8" fontId="11" numFmtId="0" xfId="0" applyAlignment="1" applyFill="1" applyFont="1">
      <alignment horizontal="center" shrinkToFit="0" vertical="center" wrapText="1"/>
    </xf>
    <xf borderId="0" fillId="8" fontId="11" numFmtId="0" xfId="0" applyAlignment="1" applyFont="1">
      <alignment horizontal="center" readingOrder="0" shrinkToFit="0" wrapText="1"/>
    </xf>
    <xf borderId="0" fillId="8" fontId="11" numFmtId="164" xfId="0" applyAlignment="1" applyFont="1" applyNumberFormat="1">
      <alignment horizontal="center" shrinkToFit="0" vertical="center" wrapText="1"/>
    </xf>
    <xf borderId="0" fillId="8" fontId="11" numFmtId="165" xfId="0" applyAlignment="1" applyFont="1" applyNumberFormat="1">
      <alignment horizontal="center" readingOrder="0" shrinkToFit="0" wrapText="1"/>
    </xf>
    <xf borderId="0" fillId="8" fontId="11" numFmtId="165" xfId="0" applyAlignment="1" applyFont="1" applyNumberFormat="1">
      <alignment horizontal="center" shrinkToFit="0" vertical="center" wrapText="1"/>
    </xf>
    <xf borderId="0" fillId="8" fontId="11" numFmtId="0" xfId="0" applyAlignment="1" applyFont="1">
      <alignment horizontal="center" readingOrder="0" shrinkToFit="0" vertical="center" wrapText="1"/>
    </xf>
    <xf borderId="0" fillId="8" fontId="11" numFmtId="166" xfId="0" applyAlignment="1" applyFont="1" applyNumberFormat="1">
      <alignment horizontal="center" shrinkToFit="0" vertical="center" wrapText="1"/>
    </xf>
    <xf borderId="0" fillId="8" fontId="11" numFmtId="0" xfId="0" applyAlignment="1" applyFont="1">
      <alignment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5" fontId="11" numFmtId="164" xfId="0" applyAlignment="1" applyFont="1" applyNumberForma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shrinkToFit="0" wrapText="1"/>
    </xf>
    <xf borderId="0" fillId="9" fontId="12" numFmtId="0" xfId="0" applyAlignment="1" applyFill="1" applyFont="1">
      <alignment readingOrder="0" vertical="bottom"/>
    </xf>
    <xf borderId="1" fillId="10" fontId="13" numFmtId="0" xfId="0" applyAlignment="1" applyBorder="1" applyFill="1" applyFont="1">
      <alignment horizontal="center" shrinkToFit="0" wrapText="1"/>
    </xf>
    <xf borderId="2" fillId="10" fontId="13" numFmtId="0" xfId="0" applyAlignment="1" applyBorder="1" applyFont="1">
      <alignment horizontal="center" shrinkToFit="0" wrapText="1"/>
    </xf>
    <xf borderId="3" fillId="0" fontId="14" numFmtId="0" xfId="0" applyBorder="1" applyFont="1"/>
    <xf borderId="0" fillId="0" fontId="13" numFmtId="0" xfId="0" applyFont="1"/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8" numFmtId="0" xfId="0" applyFont="1"/>
    <xf borderId="0" fillId="11" fontId="13" numFmtId="0" xfId="0" applyAlignment="1" applyFill="1" applyFont="1">
      <alignment readingOrder="0" vertical="bottom"/>
    </xf>
    <xf borderId="0" fillId="5" fontId="13" numFmtId="0" xfId="0" applyAlignment="1" applyFont="1">
      <alignment vertical="bottom"/>
    </xf>
    <xf borderId="4" fillId="12" fontId="19" numFmtId="0" xfId="0" applyAlignment="1" applyBorder="1" applyFill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/>
    </xf>
    <xf borderId="7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readingOrder="0" vertical="center"/>
    </xf>
    <xf borderId="8" fillId="13" fontId="20" numFmtId="0" xfId="0" applyAlignment="1" applyBorder="1" applyFill="1" applyFont="1">
      <alignment horizontal="center" vertical="bottom"/>
    </xf>
    <xf borderId="0" fillId="14" fontId="22" numFmtId="0" xfId="0" applyAlignment="1" applyFill="1" applyFont="1">
      <alignment horizontal="center" vertical="bottom"/>
    </xf>
    <xf borderId="9" fillId="14" fontId="22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9" fillId="0" fontId="20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readingOrder="0"/>
    </xf>
    <xf borderId="9" fillId="0" fontId="20" numFmtId="167" xfId="0" applyAlignment="1" applyBorder="1" applyFont="1" applyNumberFormat="1">
      <alignment horizontal="center" readingOrder="0" vertical="center"/>
    </xf>
    <xf borderId="10" fillId="13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11" fillId="0" fontId="20" numFmtId="0" xfId="0" applyAlignment="1" applyBorder="1" applyFont="1">
      <alignment horizontal="center" vertical="bottom"/>
    </xf>
    <xf borderId="4" fillId="15" fontId="19" numFmtId="0" xfId="0" applyAlignment="1" applyBorder="1" applyFill="1" applyFont="1">
      <alignment horizontal="center" vertical="bottom"/>
    </xf>
    <xf borderId="9" fillId="0" fontId="20" numFmtId="0" xfId="0" applyAlignment="1" applyBorder="1" applyFont="1">
      <alignment horizontal="center" vertical="center"/>
    </xf>
    <xf borderId="8" fillId="16" fontId="19" numFmtId="0" xfId="0" applyAlignment="1" applyBorder="1" applyFill="1" applyFont="1">
      <alignment horizontal="center" vertical="bottom"/>
    </xf>
    <xf borderId="0" fillId="14" fontId="23" numFmtId="0" xfId="0" applyAlignment="1" applyFont="1">
      <alignment horizontal="center" vertical="bottom"/>
    </xf>
    <xf borderId="9" fillId="14" fontId="23" numFmtId="0" xfId="0" applyAlignment="1" applyBorder="1" applyFont="1">
      <alignment horizontal="center" vertical="bottom"/>
    </xf>
    <xf borderId="12" fillId="0" fontId="20" numFmtId="0" xfId="0" applyAlignment="1" applyBorder="1" applyFont="1">
      <alignment horizontal="center" vertical="center"/>
    </xf>
    <xf borderId="10" fillId="16" fontId="19" numFmtId="0" xfId="0" applyAlignment="1" applyBorder="1" applyFont="1">
      <alignment horizontal="center" vertical="bottom"/>
    </xf>
    <xf borderId="9" fillId="0" fontId="20" numFmtId="168" xfId="0" applyAlignment="1" applyBorder="1" applyFont="1" applyNumberFormat="1">
      <alignment horizontal="center" readingOrder="0" vertical="center"/>
    </xf>
    <xf borderId="4" fillId="17" fontId="19" numFmtId="0" xfId="0" applyAlignment="1" applyBorder="1" applyFill="1" applyFont="1">
      <alignment horizontal="center" vertical="bottom"/>
    </xf>
    <xf borderId="8" fillId="7" fontId="19" numFmtId="0" xfId="0" applyAlignment="1" applyBorder="1" applyFont="1">
      <alignment horizontal="center" vertical="bottom"/>
    </xf>
    <xf borderId="0" fillId="14" fontId="24" numFmtId="0" xfId="0" applyAlignment="1" applyFont="1">
      <alignment horizontal="center" vertical="bottom"/>
    </xf>
    <xf borderId="9" fillId="14" fontId="24" numFmtId="0" xfId="0" applyAlignment="1" applyBorder="1" applyFont="1">
      <alignment horizontal="center" vertical="bottom"/>
    </xf>
    <xf borderId="0" fillId="6" fontId="20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10" fillId="7" fontId="19" numFmtId="0" xfId="0" applyAlignment="1" applyBorder="1" applyFont="1">
      <alignment horizontal="center" vertical="bottom"/>
    </xf>
    <xf borderId="7" fillId="6" fontId="20" numFmtId="0" xfId="0" applyAlignment="1" applyBorder="1" applyFont="1">
      <alignment horizontal="center" vertical="bottom"/>
    </xf>
    <xf borderId="7" fillId="0" fontId="25" numFmtId="0" xfId="0" applyAlignment="1" applyBorder="1" applyFont="1">
      <alignment horizontal="center" vertical="bottom"/>
    </xf>
    <xf borderId="4" fillId="18" fontId="19" numFmtId="0" xfId="0" applyAlignment="1" applyBorder="1" applyFill="1" applyFont="1">
      <alignment horizontal="center" vertical="bottom"/>
    </xf>
    <xf borderId="5" fillId="19" fontId="20" numFmtId="0" xfId="0" applyAlignment="1" applyBorder="1" applyFill="1" applyFont="1">
      <alignment horizontal="center" vertical="bottom"/>
    </xf>
    <xf borderId="6" fillId="19" fontId="20" numFmtId="0" xfId="0" applyAlignment="1" applyBorder="1" applyFont="1">
      <alignment horizontal="center" vertical="bottom"/>
    </xf>
    <xf borderId="8" fillId="20" fontId="19" numFmtId="0" xfId="0" applyAlignment="1" applyBorder="1" applyFill="1" applyFont="1">
      <alignment horizontal="center" vertical="bottom"/>
    </xf>
    <xf borderId="0" fillId="14" fontId="26" numFmtId="0" xfId="0" applyAlignment="1" applyFont="1">
      <alignment horizontal="center" vertical="bottom"/>
    </xf>
    <xf borderId="9" fillId="14" fontId="26" numFmtId="0" xfId="0" applyAlignment="1" applyBorder="1" applyFont="1">
      <alignment horizontal="center" vertical="bottom"/>
    </xf>
    <xf borderId="10" fillId="20" fontId="19" numFmtId="0" xfId="0" applyAlignment="1" applyBorder="1" applyFont="1">
      <alignment horizontal="center" vertical="bottom"/>
    </xf>
    <xf borderId="4" fillId="21" fontId="27" numFmtId="0" xfId="0" applyAlignment="1" applyBorder="1" applyFill="1" applyFont="1">
      <alignment horizontal="center" readingOrder="0" vertical="bottom"/>
    </xf>
    <xf borderId="5" fillId="19" fontId="20" numFmtId="169" xfId="0" applyAlignment="1" applyBorder="1" applyFont="1" applyNumberFormat="1">
      <alignment horizontal="center" vertical="bottom"/>
    </xf>
    <xf borderId="8" fillId="22" fontId="19" numFmtId="0" xfId="0" applyAlignment="1" applyBorder="1" applyFill="1" applyFont="1">
      <alignment horizontal="center" vertical="bottom"/>
    </xf>
    <xf borderId="0" fillId="14" fontId="28" numFmtId="0" xfId="0" applyAlignment="1" applyFont="1">
      <alignment horizontal="center" vertical="bottom"/>
    </xf>
    <xf borderId="9" fillId="14" fontId="28" numFmtId="0" xfId="0" applyAlignment="1" applyBorder="1" applyFont="1">
      <alignment horizontal="center" vertical="bottom"/>
    </xf>
    <xf borderId="0" fillId="0" fontId="25" numFmtId="0" xfId="0" applyAlignment="1" applyFont="1">
      <alignment horizontal="center" readingOrder="0" vertical="bottom"/>
    </xf>
    <xf borderId="9" fillId="0" fontId="20" numFmtId="0" xfId="0" applyAlignment="1" applyBorder="1" applyFont="1">
      <alignment horizontal="center" vertical="bottom"/>
    </xf>
    <xf borderId="10" fillId="0" fontId="20" numFmtId="0" xfId="0" applyAlignment="1" applyBorder="1" applyFont="1">
      <alignment horizontal="center" readingOrder="0" vertical="center"/>
    </xf>
    <xf borderId="11" fillId="0" fontId="20" numFmtId="0" xfId="0" applyAlignment="1" applyBorder="1" applyFont="1">
      <alignment horizontal="center" vertical="center"/>
    </xf>
    <xf borderId="9" fillId="0" fontId="2" numFmtId="0" xfId="0" applyBorder="1" applyFont="1"/>
    <xf borderId="10" fillId="22" fontId="19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center"/>
    </xf>
    <xf borderId="4" fillId="23" fontId="27" numFmtId="0" xfId="0" applyAlignment="1" applyBorder="1" applyFill="1" applyFont="1">
      <alignment horizontal="center" readingOrder="0"/>
    </xf>
    <xf borderId="5" fillId="0" fontId="20" numFmtId="0" xfId="0" applyAlignment="1" applyBorder="1" applyFont="1">
      <alignment horizontal="center"/>
    </xf>
    <xf borderId="6" fillId="0" fontId="20" numFmtId="0" xfId="0" applyAlignment="1" applyBorder="1" applyFont="1">
      <alignment horizontal="center"/>
    </xf>
    <xf borderId="8" fillId="24" fontId="19" numFmtId="0" xfId="0" applyAlignment="1" applyBorder="1" applyFill="1" applyFont="1">
      <alignment horizontal="center"/>
    </xf>
    <xf borderId="0" fillId="0" fontId="29" numFmtId="0" xfId="0" applyAlignment="1" applyFont="1">
      <alignment horizontal="center"/>
    </xf>
    <xf borderId="9" fillId="0" fontId="29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11" fillId="0" fontId="20" numFmtId="169" xfId="0" applyAlignment="1" applyBorder="1" applyFont="1" applyNumberFormat="1">
      <alignment horizontal="center" readingOrder="0" vertical="center"/>
    </xf>
    <xf borderId="10" fillId="24" fontId="19" numFmtId="0" xfId="0" applyAlignment="1" applyBorder="1" applyFont="1">
      <alignment horizontal="center"/>
    </xf>
    <xf borderId="7" fillId="0" fontId="20" numFmtId="0" xfId="0" applyAlignment="1" applyBorder="1" applyFont="1">
      <alignment horizontal="center"/>
    </xf>
    <xf borderId="11" fillId="0" fontId="20" numFmtId="0" xfId="0" applyAlignment="1" applyBorder="1" applyFont="1">
      <alignment horizontal="center"/>
    </xf>
    <xf borderId="4" fillId="25" fontId="19" numFmtId="0" xfId="0" applyAlignment="1" applyBorder="1" applyFill="1" applyFont="1">
      <alignment horizontal="center" vertical="bottom"/>
    </xf>
    <xf borderId="5" fillId="19" fontId="20" numFmtId="169" xfId="0" applyAlignment="1" applyBorder="1" applyFont="1" applyNumberFormat="1">
      <alignment horizontal="center" readingOrder="0" vertical="bottom"/>
    </xf>
    <xf borderId="8" fillId="26" fontId="19" numFmtId="0" xfId="0" applyAlignment="1" applyBorder="1" applyFill="1" applyFont="1">
      <alignment horizontal="center" vertical="bottom"/>
    </xf>
    <xf borderId="0" fillId="14" fontId="30" numFmtId="0" xfId="0" applyAlignment="1" applyFont="1">
      <alignment horizontal="center" vertical="bottom"/>
    </xf>
    <xf borderId="9" fillId="14" fontId="30" numFmtId="0" xfId="0" applyAlignment="1" applyBorder="1" applyFont="1">
      <alignment horizontal="center" vertical="bottom"/>
    </xf>
    <xf borderId="10" fillId="26" fontId="19" numFmtId="0" xfId="0" applyAlignment="1" applyBorder="1" applyFont="1">
      <alignment horizontal="center" vertical="bottom"/>
    </xf>
    <xf borderId="4" fillId="25" fontId="19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27" fontId="31" numFmtId="0" xfId="0" applyAlignment="1" applyFill="1" applyFont="1">
      <alignment readingOrder="0"/>
    </xf>
    <xf borderId="0" fillId="19" fontId="32" numFmtId="0" xfId="0" applyAlignment="1" applyFont="1">
      <alignment readingOrder="0"/>
    </xf>
    <xf borderId="0" fillId="27" fontId="31" numFmtId="0" xfId="0" applyFont="1"/>
    <xf borderId="13" fillId="0" fontId="33" numFmtId="0" xfId="0" applyAlignment="1" applyBorder="1" applyFont="1">
      <alignment horizontal="center" readingOrder="0" vertical="center"/>
    </xf>
    <xf borderId="12" fillId="0" fontId="14" numFmtId="0" xfId="0" applyBorder="1" applyFont="1"/>
    <xf borderId="14" fillId="0" fontId="14" numFmtId="0" xfId="0" applyBorder="1" applyFont="1"/>
    <xf borderId="15" fillId="20" fontId="34" numFmtId="0" xfId="0" applyAlignment="1" applyBorder="1" applyFont="1">
      <alignment horizontal="center" vertical="center"/>
    </xf>
    <xf borderId="13" fillId="20" fontId="34" numFmtId="0" xfId="0" applyAlignment="1" applyBorder="1" applyFont="1">
      <alignment horizontal="center" vertical="center"/>
    </xf>
    <xf borderId="15" fillId="20" fontId="34" numFmtId="0" xfId="0" applyAlignment="1" applyBorder="1" applyFont="1">
      <alignment horizontal="center" readingOrder="0" vertical="center"/>
    </xf>
    <xf borderId="15" fillId="6" fontId="35" numFmtId="0" xfId="0" applyAlignment="1" applyBorder="1" applyFont="1">
      <alignment horizontal="center" vertical="center"/>
    </xf>
    <xf borderId="16" fillId="6" fontId="35" numFmtId="0" xfId="0" applyAlignment="1" applyBorder="1" applyFont="1">
      <alignment horizontal="center" vertical="center"/>
    </xf>
    <xf borderId="17" fillId="6" fontId="35" numFmtId="0" xfId="0" applyAlignment="1" applyBorder="1" applyFont="1">
      <alignment horizontal="center" vertical="center"/>
    </xf>
    <xf borderId="18" fillId="6" fontId="35" numFmtId="0" xfId="0" applyAlignment="1" applyBorder="1" applyFont="1">
      <alignment horizontal="center" vertical="center"/>
    </xf>
    <xf borderId="19" fillId="5" fontId="35" numFmtId="0" xfId="0" applyAlignment="1" applyBorder="1" applyFont="1">
      <alignment horizontal="center" readingOrder="0" vertical="center"/>
    </xf>
    <xf borderId="19" fillId="0" fontId="14" numFmtId="0" xfId="0" applyBorder="1" applyFont="1"/>
    <xf borderId="20" fillId="0" fontId="14" numFmtId="0" xfId="0" applyBorder="1" applyFont="1"/>
    <xf borderId="21" fillId="5" fontId="34" numFmtId="3" xfId="0" applyAlignment="1" applyBorder="1" applyFont="1" applyNumberFormat="1">
      <alignment horizontal="center" readingOrder="0" vertical="center"/>
    </xf>
    <xf borderId="20" fillId="0" fontId="35" numFmtId="0" xfId="0" applyAlignment="1" applyBorder="1" applyFont="1">
      <alignment horizontal="center" vertical="center"/>
    </xf>
    <xf borderId="22" fillId="0" fontId="35" numFmtId="0" xfId="0" applyAlignment="1" applyBorder="1" applyFont="1">
      <alignment horizontal="center" vertical="center"/>
    </xf>
    <xf borderId="21" fillId="0" fontId="34" numFmtId="0" xfId="0" applyAlignment="1" applyBorder="1" applyFont="1">
      <alignment horizontal="center" vertical="center"/>
    </xf>
    <xf borderId="23" fillId="0" fontId="35" numFmtId="0" xfId="0" applyAlignment="1" applyBorder="1" applyFont="1">
      <alignment horizontal="center" vertical="center"/>
    </xf>
    <xf borderId="24" fillId="0" fontId="35" numFmtId="0" xfId="0" applyAlignment="1" applyBorder="1" applyFont="1">
      <alignment horizontal="center" vertical="center"/>
    </xf>
    <xf borderId="13" fillId="6" fontId="35" numFmtId="0" xfId="0" applyAlignment="1" applyBorder="1" applyFont="1">
      <alignment horizontal="center" readingOrder="0" shrinkToFit="0" vertical="center" wrapText="1"/>
    </xf>
    <xf borderId="15" fillId="6" fontId="35" numFmtId="0" xfId="0" applyAlignment="1" applyBorder="1" applyFont="1">
      <alignment horizontal="center" readingOrder="0" vertical="top"/>
    </xf>
    <xf borderId="14" fillId="6" fontId="35" numFmtId="0" xfId="0" applyAlignment="1" applyBorder="1" applyFont="1">
      <alignment horizontal="center" readingOrder="0" shrinkToFit="0" vertical="center" wrapText="1"/>
    </xf>
    <xf borderId="6" fillId="14" fontId="36" numFmtId="0" xfId="0" applyAlignment="1" applyBorder="1" applyFont="1">
      <alignment horizontal="center" readingOrder="0" shrinkToFit="0" vertical="center" wrapText="1"/>
    </xf>
    <xf borderId="5" fillId="5" fontId="37" numFmtId="3" xfId="0" applyAlignment="1" applyBorder="1" applyFont="1" applyNumberFormat="1">
      <alignment horizontal="center" readingOrder="0" vertical="center"/>
    </xf>
    <xf borderId="6" fillId="0" fontId="14" numFmtId="0" xfId="0" applyBorder="1" applyFont="1"/>
    <xf borderId="15" fillId="5" fontId="34" numFmtId="3" xfId="0" applyAlignment="1" applyBorder="1" applyFont="1" applyNumberFormat="1">
      <alignment horizontal="center" readingOrder="0" vertical="center"/>
    </xf>
    <xf borderId="15" fillId="5" fontId="38" numFmtId="3" xfId="0" applyAlignment="1" applyBorder="1" applyFont="1" applyNumberFormat="1">
      <alignment horizontal="center" readingOrder="0" vertical="center"/>
    </xf>
    <xf borderId="15" fillId="5" fontId="38" numFmtId="0" xfId="0" applyAlignment="1" applyBorder="1" applyFont="1">
      <alignment horizontal="center" readingOrder="0" vertical="center"/>
    </xf>
    <xf borderId="11" fillId="0" fontId="14" numFmtId="0" xfId="0" applyBorder="1" applyFont="1"/>
    <xf borderId="7" fillId="0" fontId="14" numFmtId="0" xfId="0" applyBorder="1" applyFont="1"/>
    <xf borderId="13" fillId="28" fontId="34" numFmtId="0" xfId="0" applyAlignment="1" applyBorder="1" applyFill="1" applyFont="1">
      <alignment horizontal="center" readingOrder="0" vertical="center"/>
    </xf>
    <xf borderId="4" fillId="0" fontId="35" numFmtId="0" xfId="0" applyAlignment="1" applyBorder="1" applyFont="1">
      <alignment horizontal="center" readingOrder="0" vertical="center"/>
    </xf>
    <xf borderId="5" fillId="0" fontId="14" numFmtId="0" xfId="0" applyBorder="1" applyFont="1"/>
    <xf borderId="8" fillId="0" fontId="35" numFmtId="0" xfId="0" applyAlignment="1" applyBorder="1" applyFont="1">
      <alignment horizontal="center" vertical="center"/>
    </xf>
    <xf borderId="9" fillId="0" fontId="14" numFmtId="0" xfId="0" applyBorder="1" applyFont="1"/>
    <xf borderId="10" fillId="0" fontId="35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25" fillId="0" fontId="40" numFmtId="0" xfId="0" applyAlignment="1" applyBorder="1" applyFont="1">
      <alignment horizontal="center" vertical="center"/>
    </xf>
    <xf borderId="25" fillId="0" fontId="14" numFmtId="0" xfId="0" applyBorder="1" applyFont="1"/>
    <xf borderId="13" fillId="0" fontId="41" numFmtId="0" xfId="0" applyAlignment="1" applyBorder="1" applyFont="1">
      <alignment horizontal="center" vertical="center"/>
    </xf>
    <xf borderId="15" fillId="0" fontId="35" numFmtId="0" xfId="0" applyAlignment="1" applyBorder="1" applyFont="1">
      <alignment horizontal="center" vertical="center"/>
    </xf>
    <xf borderId="16" fillId="0" fontId="35" numFmtId="0" xfId="0" applyAlignment="1" applyBorder="1" applyFont="1">
      <alignment horizontal="center" vertical="center"/>
    </xf>
    <xf borderId="17" fillId="0" fontId="35" numFmtId="0" xfId="0" applyAlignment="1" applyBorder="1" applyFont="1">
      <alignment horizontal="center" vertical="center"/>
    </xf>
    <xf borderId="18" fillId="0" fontId="34" numFmtId="0" xfId="0" applyAlignment="1" applyBorder="1" applyFont="1">
      <alignment horizontal="center" vertical="center"/>
    </xf>
    <xf borderId="19" fillId="6" fontId="35" numFmtId="0" xfId="0" applyAlignment="1" applyBorder="1" applyFont="1">
      <alignment horizontal="center" vertical="center"/>
    </xf>
    <xf borderId="21" fillId="6" fontId="35" numFmtId="3" xfId="0" applyAlignment="1" applyBorder="1" applyFont="1" applyNumberFormat="1">
      <alignment horizontal="center" readingOrder="0" vertical="center"/>
    </xf>
    <xf borderId="21" fillId="0" fontId="35" numFmtId="0" xfId="0" applyAlignment="1" applyBorder="1" applyFont="1">
      <alignment horizontal="center" vertical="center"/>
    </xf>
    <xf borderId="13" fillId="28" fontId="34" numFmtId="0" xfId="0" applyAlignment="1" applyBorder="1" applyFont="1">
      <alignment horizontal="center" vertical="center"/>
    </xf>
    <xf borderId="15" fillId="28" fontId="34" numFmtId="3" xfId="0" applyAlignment="1" applyBorder="1" applyFont="1" applyNumberFormat="1">
      <alignment horizontal="center" vertical="center"/>
    </xf>
    <xf borderId="8" fillId="0" fontId="35" numFmtId="0" xfId="0" applyAlignment="1" applyBorder="1" applyFont="1">
      <alignment horizontal="center" vertical="center"/>
    </xf>
    <xf borderId="10" fillId="0" fontId="35" numFmtId="0" xfId="0" applyAlignment="1" applyBorder="1" applyFont="1">
      <alignment horizontal="center" vertical="center"/>
    </xf>
    <xf borderId="0" fillId="0" fontId="2" numFmtId="0" xfId="0" applyFont="1"/>
    <xf borderId="0" fillId="0" fontId="4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19" numFmtId="165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readingOrder="0" vertical="center"/>
    </xf>
    <xf borderId="0" fillId="9" fontId="43" numFmtId="0" xfId="0" applyAlignment="1" applyFon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4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7" fontId="13" numFmtId="0" xfId="0" applyAlignment="1" applyFont="1">
      <alignment horizontal="center" readingOrder="0"/>
    </xf>
    <xf borderId="0" fillId="5" fontId="45" numFmtId="0" xfId="0" applyAlignment="1" applyFont="1">
      <alignment horizontal="center" shrinkToFit="0" vertical="center" wrapText="1"/>
    </xf>
    <xf borderId="0" fillId="5" fontId="45" numFmtId="165" xfId="0" applyAlignment="1" applyFont="1" applyNumberFormat="1">
      <alignment horizontal="center" shrinkToFit="0" vertical="center" wrapText="1"/>
    </xf>
    <xf borderId="0" fillId="5" fontId="45" numFmtId="170" xfId="0" applyAlignment="1" applyFont="1" applyNumberFormat="1">
      <alignment horizontal="center" readingOrder="0" shrinkToFit="0" vertical="center" wrapText="1"/>
    </xf>
    <xf borderId="0" fillId="5" fontId="45" numFmtId="0" xfId="0" applyAlignment="1" applyFont="1">
      <alignment horizontal="center" readingOrder="0" shrinkToFit="0" vertical="center" wrapText="1"/>
    </xf>
    <xf borderId="0" fillId="5" fontId="45" numFmtId="171" xfId="0" applyAlignment="1" applyFont="1" applyNumberFormat="1">
      <alignment horizontal="center" shrinkToFit="0" vertical="center" wrapText="1"/>
    </xf>
    <xf borderId="22" fillId="5" fontId="45" numFmtId="0" xfId="0" applyAlignment="1" applyBorder="1" applyFont="1">
      <alignment horizontal="center" readingOrder="0" shrinkToFit="0" vertical="center" wrapText="1"/>
    </xf>
    <xf borderId="22" fillId="5" fontId="45" numFmtId="165" xfId="0" applyAlignment="1" applyBorder="1" applyFont="1" applyNumberFormat="1">
      <alignment horizontal="center" readingOrder="0" shrinkToFit="0" vertical="center" wrapText="1"/>
    </xf>
    <xf borderId="22" fillId="5" fontId="45" numFmtId="170" xfId="0" applyAlignment="1" applyBorder="1" applyFont="1" applyNumberFormat="1">
      <alignment horizontal="center" readingOrder="0" shrinkToFit="0" vertical="center" wrapText="1"/>
    </xf>
    <xf borderId="26" fillId="6" fontId="46" numFmtId="0" xfId="0" applyAlignment="1" applyBorder="1" applyFont="1">
      <alignment horizontal="center" readingOrder="0" shrinkToFit="0" vertical="center" wrapText="1"/>
    </xf>
    <xf borderId="26" fillId="5" fontId="46" numFmtId="165" xfId="0" applyAlignment="1" applyBorder="1" applyFont="1" applyNumberFormat="1">
      <alignment horizontal="center" readingOrder="0" shrinkToFit="0" vertical="center" wrapText="1"/>
    </xf>
    <xf borderId="26" fillId="5" fontId="46" numFmtId="0" xfId="0" applyAlignment="1" applyBorder="1" applyFont="1">
      <alignment horizontal="center" readingOrder="0" shrinkToFit="0" vertical="center" wrapText="1"/>
    </xf>
    <xf borderId="26" fillId="5" fontId="46" numFmtId="0" xfId="0" applyAlignment="1" applyBorder="1" applyFont="1">
      <alignment horizontal="center" shrinkToFit="0" vertical="center" wrapText="1"/>
    </xf>
    <xf borderId="26" fillId="5" fontId="46" numFmtId="170" xfId="0" applyAlignment="1" applyBorder="1" applyFont="1" applyNumberFormat="1">
      <alignment horizontal="center" readingOrder="0" shrinkToFit="0" vertical="center" wrapText="1"/>
    </xf>
    <xf borderId="27" fillId="6" fontId="46" numFmtId="0" xfId="0" applyAlignment="1" applyBorder="1" applyFont="1">
      <alignment horizontal="center" readingOrder="0" shrinkToFit="0" vertical="center" wrapText="1"/>
    </xf>
    <xf borderId="27" fillId="5" fontId="46" numFmtId="165" xfId="0" applyAlignment="1" applyBorder="1" applyFont="1" applyNumberFormat="1">
      <alignment horizontal="center" readingOrder="0" shrinkToFit="0" vertical="center" wrapText="1"/>
    </xf>
    <xf borderId="27" fillId="5" fontId="46" numFmtId="0" xfId="0" applyAlignment="1" applyBorder="1" applyFont="1">
      <alignment horizontal="center" readingOrder="0" shrinkToFit="0" vertical="center" wrapText="1"/>
    </xf>
    <xf borderId="27" fillId="5" fontId="46" numFmtId="0" xfId="0" applyAlignment="1" applyBorder="1" applyFont="1">
      <alignment horizontal="center" shrinkToFit="0" vertical="center" wrapText="1"/>
    </xf>
    <xf borderId="27" fillId="5" fontId="46" numFmtId="170" xfId="0" applyAlignment="1" applyBorder="1" applyFont="1" applyNumberFormat="1">
      <alignment horizontal="center" shrinkToFit="0" vertical="center" wrapText="1"/>
    </xf>
    <xf borderId="27" fillId="5" fontId="46" numFmtId="165" xfId="0" applyAlignment="1" applyBorder="1" applyFont="1" applyNumberFormat="1">
      <alignment horizontal="center" readingOrder="0" shrinkToFit="0" vertical="center" wrapText="1"/>
    </xf>
    <xf borderId="27" fillId="5" fontId="46" numFmtId="170" xfId="0" applyAlignment="1" applyBorder="1" applyFont="1" applyNumberFormat="1">
      <alignment horizontal="center" shrinkToFit="0" wrapText="1"/>
    </xf>
    <xf borderId="27" fillId="5" fontId="46" numFmtId="170" xfId="0" applyBorder="1" applyFont="1" applyNumberFormat="1"/>
    <xf borderId="27" fillId="5" fontId="46" numFmtId="170" xfId="0" applyAlignment="1" applyBorder="1" applyFont="1" applyNumberFormat="1">
      <alignment horizontal="center" shrinkToFit="0" vertical="bottom" wrapText="1"/>
    </xf>
    <xf borderId="27" fillId="5" fontId="46" numFmtId="170" xfId="0" applyAlignment="1" applyBorder="1" applyFont="1" applyNumberFormat="1">
      <alignment horizontal="center" readingOrder="0" shrinkToFit="0" vertical="center" wrapText="1"/>
    </xf>
    <xf borderId="0" fillId="5" fontId="44" numFmtId="0" xfId="0" applyAlignment="1" applyFont="1">
      <alignment horizontal="center" readingOrder="0" shrinkToFit="0" vertical="center" wrapText="1"/>
    </xf>
    <xf borderId="0" fillId="5" fontId="44" numFmtId="165" xfId="0" applyAlignment="1" applyFont="1" applyNumberFormat="1">
      <alignment horizontal="center" readingOrder="0" shrinkToFit="0" vertical="center" wrapText="1"/>
    </xf>
    <xf borderId="0" fillId="5" fontId="44" numFmtId="0" xfId="0" applyAlignment="1" applyFont="1">
      <alignment horizontal="center" readingOrder="0" shrinkToFit="0" vertical="center" wrapText="1"/>
    </xf>
    <xf borderId="0" fillId="5" fontId="44" numFmtId="0" xfId="0" applyAlignment="1" applyFont="1">
      <alignment horizontal="center" shrinkToFit="0" vertical="center" wrapText="1"/>
    </xf>
    <xf borderId="0" fillId="5" fontId="44" numFmtId="170" xfId="0" applyAlignment="1" applyFont="1" applyNumberFormat="1">
      <alignment horizontal="center" shrinkToFit="0" vertical="center" wrapText="1"/>
    </xf>
    <xf borderId="0" fillId="5" fontId="44" numFmtId="165" xfId="0" applyAlignment="1" applyFont="1" applyNumberFormat="1">
      <alignment horizontal="center" readingOrder="0" shrinkToFit="0" vertical="center" wrapText="1"/>
    </xf>
    <xf borderId="0" fillId="29" fontId="47" numFmtId="0" xfId="0" applyAlignment="1" applyFill="1" applyFont="1">
      <alignment horizontal="right" vertical="center"/>
    </xf>
    <xf borderId="0" fillId="0" fontId="47" numFmtId="0" xfId="0" applyAlignment="1" applyFont="1">
      <alignment vertical="center"/>
    </xf>
    <xf borderId="0" fillId="0" fontId="47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49" numFmtId="0" xfId="0" applyAlignment="1" applyFont="1">
      <alignment horizontal="right" vertical="center"/>
    </xf>
    <xf borderId="0" fillId="29" fontId="50" numFmtId="0" xfId="0" applyAlignment="1" applyFont="1">
      <alignment horizontal="center" vertical="center"/>
    </xf>
    <xf borderId="0" fillId="0" fontId="47" numFmtId="0" xfId="0" applyFont="1"/>
    <xf borderId="0" fillId="0" fontId="50" numFmtId="0" xfId="0" applyAlignment="1" applyFont="1">
      <alignment horizontal="center" vertical="center"/>
    </xf>
    <xf borderId="0" fillId="29" fontId="51" numFmtId="0" xfId="0" applyAlignment="1" applyFont="1">
      <alignment shrinkToFit="0" vertical="bottom" wrapText="0"/>
    </xf>
    <xf borderId="0" fillId="0" fontId="51" numFmtId="0" xfId="0" applyAlignment="1" applyFont="1">
      <alignment shrinkToFit="0" vertical="bottom" wrapText="0"/>
    </xf>
    <xf borderId="0" fillId="0" fontId="52" numFmtId="0" xfId="0" applyAlignment="1" applyFont="1">
      <alignment vertical="bottom"/>
    </xf>
    <xf borderId="0" fillId="0" fontId="47" numFmtId="0" xfId="0" applyFont="1"/>
    <xf borderId="0" fillId="0" fontId="47" numFmtId="0" xfId="0" applyAlignment="1" applyFont="1">
      <alignment horizontal="right" vertical="top"/>
    </xf>
    <xf borderId="0" fillId="29" fontId="47" numFmtId="0" xfId="0" applyFont="1"/>
    <xf borderId="0" fillId="29" fontId="52" numFmtId="0" xfId="0" applyAlignment="1" applyFont="1">
      <alignment horizontal="center" vertical="center"/>
    </xf>
    <xf borderId="0" fillId="0" fontId="53" numFmtId="0" xfId="0" applyAlignment="1" applyFont="1">
      <alignment horizontal="right" vertical="bottom"/>
    </xf>
    <xf borderId="0" fillId="5" fontId="54" numFmtId="0" xfId="0" applyAlignment="1" applyFont="1">
      <alignment horizontal="center" readingOrder="0" vertical="center"/>
    </xf>
    <xf borderId="0" fillId="0" fontId="54" numFmtId="49" xfId="0" applyAlignment="1" applyFont="1" applyNumberFormat="1">
      <alignment horizontal="center" readingOrder="0" shrinkToFit="0" vertical="bottom" wrapText="0"/>
    </xf>
    <xf borderId="0" fillId="29" fontId="52" numFmtId="0" xfId="0" applyAlignment="1" applyFont="1">
      <alignment shrinkToFit="0" vertical="bottom" wrapText="0"/>
    </xf>
    <xf borderId="0" fillId="5" fontId="55" numFmtId="0" xfId="0" applyFont="1"/>
    <xf borderId="0" fillId="0" fontId="56" numFmtId="0" xfId="0" applyAlignment="1" applyFont="1">
      <alignment horizontal="right" readingOrder="0" vertical="bottom"/>
    </xf>
    <xf borderId="0" fillId="5" fontId="57" numFmtId="172" xfId="0" applyAlignment="1" applyFont="1" applyNumberFormat="1">
      <alignment horizontal="center"/>
    </xf>
    <xf borderId="0" fillId="0" fontId="52" numFmtId="0" xfId="0" applyAlignment="1" applyFont="1">
      <alignment shrinkToFit="0" vertical="bottom" wrapText="0"/>
    </xf>
    <xf borderId="0" fillId="0" fontId="54" numFmtId="172" xfId="0" applyAlignment="1" applyFont="1" applyNumberFormat="1">
      <alignment horizontal="center" vertical="bottom"/>
    </xf>
    <xf borderId="0" fillId="29" fontId="52" numFmtId="0" xfId="0" applyFont="1"/>
    <xf borderId="0" fillId="0" fontId="56" numFmtId="0" xfId="0" applyAlignment="1" applyFont="1">
      <alignment readingOrder="0" vertical="bottom"/>
    </xf>
    <xf borderId="0" fillId="5" fontId="58" numFmtId="172" xfId="0" applyAlignment="1" applyFont="1" applyNumberFormat="1">
      <alignment horizontal="left"/>
    </xf>
    <xf borderId="0" fillId="0" fontId="53" numFmtId="0" xfId="0" applyAlignment="1" applyFont="1">
      <alignment vertical="bottom"/>
    </xf>
    <xf borderId="0" fillId="0" fontId="59" numFmtId="0" xfId="0" applyAlignment="1" applyFont="1">
      <alignment vertical="bottom"/>
    </xf>
    <xf borderId="0" fillId="29" fontId="60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29" fontId="47" numFmtId="0" xfId="0" applyAlignment="1" applyFont="1">
      <alignment vertical="bottom"/>
    </xf>
    <xf borderId="0" fillId="5" fontId="58" numFmtId="0" xfId="0" applyAlignment="1" applyFont="1">
      <alignment horizontal="left"/>
    </xf>
    <xf borderId="0" fillId="29" fontId="47" numFmtId="0" xfId="0" applyAlignment="1" applyFont="1">
      <alignment horizontal="right" vertical="bottom"/>
    </xf>
    <xf borderId="0" fillId="0" fontId="47" numFmtId="0" xfId="0" applyAlignment="1" applyFont="1">
      <alignment horizontal="left" vertical="bottom"/>
    </xf>
    <xf borderId="0" fillId="5" fontId="58" numFmtId="164" xfId="0" applyAlignment="1" applyFont="1" applyNumberFormat="1">
      <alignment horizontal="left"/>
    </xf>
    <xf borderId="0" fillId="0" fontId="47" numFmtId="170" xfId="0" applyFont="1" applyNumberFormat="1"/>
    <xf borderId="0" fillId="0" fontId="47" numFmtId="164" xfId="0" applyAlignment="1" applyFont="1" applyNumberFormat="1">
      <alignment horizontal="left" vertical="bottom"/>
    </xf>
    <xf borderId="0" fillId="0" fontId="58" numFmtId="0" xfId="0" applyFont="1"/>
    <xf borderId="0" fillId="29" fontId="61" numFmtId="0" xfId="0" applyAlignment="1" applyFont="1">
      <alignment horizontal="center" vertical="center"/>
    </xf>
    <xf borderId="28" fillId="22" fontId="61" numFmtId="0" xfId="0" applyAlignment="1" applyBorder="1" applyFont="1">
      <alignment horizontal="center" vertical="center"/>
    </xf>
    <xf borderId="29" fillId="22" fontId="61" numFmtId="0" xfId="0" applyAlignment="1" applyBorder="1" applyFont="1">
      <alignment horizontal="center" vertical="center"/>
    </xf>
    <xf borderId="30" fillId="22" fontId="61" numFmtId="0" xfId="0" applyAlignment="1" applyBorder="1" applyFont="1">
      <alignment horizontal="center" vertical="center"/>
    </xf>
    <xf borderId="0" fillId="0" fontId="54" numFmtId="0" xfId="0" applyAlignment="1" applyFont="1">
      <alignment horizontal="center" vertical="center"/>
    </xf>
    <xf borderId="0" fillId="29" fontId="62" numFmtId="0" xfId="0" applyAlignment="1" applyFont="1">
      <alignment horizontal="center" vertical="bottom"/>
    </xf>
    <xf borderId="0" fillId="0" fontId="62" numFmtId="0" xfId="0" applyAlignment="1" applyFont="1">
      <alignment horizontal="center" vertical="bottom"/>
    </xf>
    <xf borderId="0" fillId="5" fontId="63" numFmtId="0" xfId="0" applyAlignment="1" applyFont="1">
      <alignment horizontal="center" readingOrder="0" shrinkToFit="0" wrapText="1"/>
    </xf>
    <xf borderId="0" fillId="5" fontId="58" numFmtId="0" xfId="0" applyAlignment="1" applyFont="1">
      <alignment horizontal="center"/>
    </xf>
    <xf borderId="0" fillId="5" fontId="64" numFmtId="4" xfId="0" applyAlignment="1" applyFont="1" applyNumberFormat="1">
      <alignment horizontal="center"/>
    </xf>
    <xf borderId="0" fillId="0" fontId="52" numFmtId="0" xfId="0" applyAlignment="1" applyFont="1">
      <alignment horizontal="center" shrinkToFit="0" vertical="bottom" wrapText="1"/>
    </xf>
    <xf borderId="0" fillId="0" fontId="47" numFmtId="4" xfId="0" applyAlignment="1" applyFont="1" applyNumberFormat="1">
      <alignment horizontal="center" vertical="bottom"/>
    </xf>
    <xf borderId="0" fillId="0" fontId="46" numFmtId="0" xfId="0" applyAlignment="1" applyFont="1">
      <alignment horizontal="center" vertical="center"/>
    </xf>
    <xf borderId="0" fillId="0" fontId="47" numFmtId="4" xfId="0" applyAlignment="1" applyFont="1" applyNumberFormat="1">
      <alignment vertical="bottom"/>
    </xf>
    <xf borderId="0" fillId="29" fontId="65" numFmtId="0" xfId="0" applyAlignment="1" applyFont="1">
      <alignment horizontal="center" vertical="bottom"/>
    </xf>
    <xf borderId="0" fillId="0" fontId="65" numFmtId="0" xfId="0" applyAlignment="1" applyFont="1">
      <alignment horizontal="center" vertical="bottom"/>
    </xf>
    <xf borderId="0" fillId="0" fontId="56" numFmtId="0" xfId="0" applyAlignment="1" applyFont="1">
      <alignment horizontal="right" vertical="bottom"/>
    </xf>
    <xf borderId="0" fillId="0" fontId="47" numFmtId="4" xfId="0" applyFont="1" applyNumberFormat="1"/>
    <xf borderId="0" fillId="0" fontId="62" numFmtId="0" xfId="0" applyAlignment="1" applyFont="1">
      <alignment vertical="bottom"/>
    </xf>
    <xf borderId="0" fillId="0" fontId="47" numFmtId="0" xfId="0" applyAlignment="1" applyFont="1">
      <alignment readingOrder="0" vertical="bottom"/>
    </xf>
    <xf borderId="0" fillId="0" fontId="47" numFmtId="0" xfId="0" applyAlignment="1" applyFont="1">
      <alignment horizontal="right" vertical="bottom"/>
    </xf>
    <xf borderId="0" fillId="0" fontId="2" numFmtId="173" xfId="0" applyAlignment="1" applyFont="1" applyNumberFormat="1">
      <alignment readingOrder="0"/>
    </xf>
    <xf borderId="0" fillId="0" fontId="66" numFmtId="0" xfId="0" applyAlignment="1" applyFont="1">
      <alignment readingOrder="0"/>
    </xf>
    <xf borderId="0" fillId="30" fontId="2" numFmtId="173" xfId="0" applyAlignment="1" applyFill="1" applyFont="1" applyNumberFormat="1">
      <alignment readingOrder="0"/>
    </xf>
    <xf borderId="0" fillId="30" fontId="2" numFmtId="0" xfId="0" applyAlignment="1" applyFont="1">
      <alignment readingOrder="0"/>
    </xf>
    <xf borderId="0" fillId="8" fontId="2" numFmtId="173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5" fontId="67" numFmtId="0" xfId="0" applyAlignment="1" applyFont="1">
      <alignment readingOrder="0"/>
    </xf>
    <xf borderId="0" fillId="0" fontId="68" numFmtId="0" xfId="0" applyAlignment="1" applyFont="1">
      <alignment readingOrder="0"/>
    </xf>
    <xf borderId="0" fillId="5" fontId="69" numFmtId="0" xfId="0" applyAlignment="1" applyFont="1">
      <alignment horizontal="center" vertical="center"/>
    </xf>
    <xf borderId="0" fillId="5" fontId="70" numFmtId="0" xfId="0" applyAlignment="1" applyFont="1">
      <alignment horizontal="center" vertical="center"/>
    </xf>
    <xf borderId="0" fillId="5" fontId="70" numFmtId="165" xfId="0" applyAlignment="1" applyFont="1" applyNumberFormat="1">
      <alignment horizontal="center" vertical="center"/>
    </xf>
    <xf borderId="0" fillId="5" fontId="70" numFmtId="174" xfId="0" applyAlignment="1" applyFont="1" applyNumberFormat="1">
      <alignment horizontal="center" vertical="center"/>
    </xf>
    <xf borderId="0" fillId="5" fontId="70" numFmtId="0" xfId="0" applyAlignment="1" applyFont="1">
      <alignment horizontal="center" readingOrder="0" vertical="center"/>
    </xf>
    <xf borderId="0" fillId="5" fontId="70" numFmtId="165" xfId="0" applyAlignment="1" applyFont="1" applyNumberFormat="1">
      <alignment horizontal="center" readingOrder="0" vertical="center"/>
    </xf>
    <xf borderId="0" fillId="5" fontId="70" numFmtId="0" xfId="0" applyAlignment="1" applyFont="1">
      <alignment horizontal="center" readingOrder="0" vertical="bottom"/>
    </xf>
    <xf borderId="0" fillId="5" fontId="70" numFmtId="0" xfId="0" applyAlignment="1" applyFont="1">
      <alignment horizontal="left" readingOrder="0" vertical="center"/>
    </xf>
    <xf borderId="0" fillId="5" fontId="69" numFmtId="0" xfId="0" applyAlignment="1" applyFont="1">
      <alignment horizontal="center" readingOrder="0" vertical="bottom"/>
    </xf>
    <xf borderId="4" fillId="5" fontId="69" numFmtId="0" xfId="0" applyAlignment="1" applyBorder="1" applyFont="1">
      <alignment horizontal="center" readingOrder="0" vertical="bottom"/>
    </xf>
    <xf borderId="31" fillId="5" fontId="69" numFmtId="0" xfId="0" applyAlignment="1" applyBorder="1" applyFont="1">
      <alignment horizontal="center" vertical="bottom"/>
    </xf>
    <xf borderId="31" fillId="5" fontId="69" numFmtId="165" xfId="0" applyAlignment="1" applyBorder="1" applyFont="1" applyNumberFormat="1">
      <alignment horizontal="center" vertical="bottom"/>
    </xf>
    <xf borderId="31" fillId="5" fontId="69" numFmtId="0" xfId="0" applyAlignment="1" applyBorder="1" applyFont="1">
      <alignment horizontal="center" vertical="center"/>
    </xf>
    <xf borderId="31" fillId="5" fontId="69" numFmtId="174" xfId="0" applyAlignment="1" applyBorder="1" applyFont="1" applyNumberFormat="1">
      <alignment horizontal="center" vertical="center"/>
    </xf>
    <xf borderId="6" fillId="5" fontId="69" numFmtId="0" xfId="0" applyAlignment="1" applyBorder="1" applyFont="1">
      <alignment horizontal="center" vertical="center"/>
    </xf>
    <xf borderId="0" fillId="5" fontId="69" numFmtId="0" xfId="0" applyAlignment="1" applyFont="1">
      <alignment horizontal="center" readingOrder="0" vertical="center"/>
    </xf>
    <xf borderId="10" fillId="5" fontId="69" numFmtId="0" xfId="0" applyAlignment="1" applyBorder="1" applyFont="1">
      <alignment horizontal="center" readingOrder="0" vertical="center"/>
    </xf>
    <xf borderId="32" fillId="5" fontId="69" numFmtId="0" xfId="0" applyAlignment="1" applyBorder="1" applyFont="1">
      <alignment horizontal="center" vertical="center"/>
    </xf>
    <xf borderId="32" fillId="5" fontId="69" numFmtId="165" xfId="0" applyAlignment="1" applyBorder="1" applyFont="1" applyNumberFormat="1">
      <alignment horizontal="center" vertical="center"/>
    </xf>
    <xf borderId="32" fillId="5" fontId="69" numFmtId="0" xfId="0" applyAlignment="1" applyBorder="1" applyFont="1">
      <alignment horizontal="center" readingOrder="0" vertical="center"/>
    </xf>
    <xf borderId="32" fillId="5" fontId="69" numFmtId="174" xfId="0" applyAlignment="1" applyBorder="1" applyFont="1" applyNumberFormat="1">
      <alignment horizontal="center" vertical="center"/>
    </xf>
    <xf borderId="11" fillId="5" fontId="69" numFmtId="0" xfId="0" applyAlignment="1" applyBorder="1" applyFont="1">
      <alignment horizontal="center" vertical="center"/>
    </xf>
    <xf borderId="15" fillId="5" fontId="70" numFmtId="0" xfId="0" applyAlignment="1" applyBorder="1" applyFont="1">
      <alignment horizontal="center" readingOrder="0" vertical="center"/>
    </xf>
    <xf borderId="15" fillId="5" fontId="71" numFmtId="0" xfId="0" applyAlignment="1" applyBorder="1" applyFont="1">
      <alignment horizontal="center" readingOrder="0" vertical="center"/>
    </xf>
    <xf borderId="15" fillId="29" fontId="70" numFmtId="165" xfId="0" applyAlignment="1" applyBorder="1" applyFont="1" applyNumberFormat="1">
      <alignment horizontal="center" readingOrder="0" vertical="center"/>
    </xf>
    <xf borderId="15" fillId="0" fontId="71" numFmtId="0" xfId="0" applyAlignment="1" applyBorder="1" applyFont="1">
      <alignment horizontal="center" vertical="center"/>
    </xf>
    <xf borderId="15" fillId="5" fontId="70" numFmtId="175" xfId="0" applyAlignment="1" applyBorder="1" applyFont="1" applyNumberFormat="1">
      <alignment horizontal="center" vertical="center"/>
    </xf>
    <xf borderId="15" fillId="5" fontId="70" numFmtId="0" xfId="0" applyAlignment="1" applyBorder="1" applyFont="1">
      <alignment horizontal="center" vertical="center"/>
    </xf>
    <xf borderId="0" fillId="5" fontId="69" numFmtId="0" xfId="0" applyAlignment="1" applyFont="1">
      <alignment horizontal="center"/>
    </xf>
    <xf borderId="0" fillId="5" fontId="71" numFmtId="0" xfId="0" applyAlignment="1" applyFont="1">
      <alignment horizontal="center" readingOrder="0" vertical="center"/>
    </xf>
    <xf borderId="0" fillId="29" fontId="70" numFmtId="165" xfId="0" applyAlignment="1" applyFont="1" applyNumberFormat="1">
      <alignment horizontal="center" readingOrder="0" vertical="center"/>
    </xf>
    <xf borderId="0" fillId="5" fontId="72" numFmtId="0" xfId="0" applyAlignment="1" applyFont="1">
      <alignment horizontal="center"/>
    </xf>
    <xf borderId="0" fillId="0" fontId="72" numFmtId="174" xfId="0" applyAlignment="1" applyFont="1" applyNumberFormat="1">
      <alignment horizontal="center"/>
    </xf>
    <xf borderId="0" fillId="29" fontId="70" numFmtId="165" xfId="0" applyAlignment="1" applyFont="1" applyNumberFormat="1">
      <alignment horizontal="center" readingOrder="0" vertical="center"/>
    </xf>
    <xf borderId="0" fillId="0" fontId="71" numFmtId="0" xfId="0" applyAlignment="1" applyFont="1">
      <alignment horizontal="center" vertical="center"/>
    </xf>
    <xf borderId="0" fillId="5" fontId="70" numFmtId="175" xfId="0" applyAlignment="1" applyFont="1" applyNumberFormat="1">
      <alignment horizontal="center" vertical="center"/>
    </xf>
    <xf borderId="31" fillId="5" fontId="72" numFmtId="0" xfId="0" applyAlignment="1" applyBorder="1" applyFont="1">
      <alignment horizontal="center" readingOrder="0" vertical="center"/>
    </xf>
    <xf borderId="15" fillId="5" fontId="72" numFmtId="0" xfId="0" applyAlignment="1" applyBorder="1" applyFont="1">
      <alignment horizontal="center" readingOrder="0" vertical="center"/>
    </xf>
    <xf borderId="33" fillId="5" fontId="73" numFmtId="3" xfId="0" applyAlignment="1" applyBorder="1" applyFont="1" applyNumberFormat="1">
      <alignment horizontal="center" readingOrder="0"/>
    </xf>
    <xf borderId="34" fillId="5" fontId="73" numFmtId="0" xfId="0" applyAlignment="1" applyBorder="1" applyFont="1">
      <alignment horizontal="center" readingOrder="0"/>
    </xf>
    <xf borderId="35" fillId="5" fontId="73" numFmtId="3" xfId="0" applyAlignment="1" applyBorder="1" applyFont="1" applyNumberFormat="1">
      <alignment horizontal="center" readingOrder="0"/>
    </xf>
    <xf borderId="36" fillId="5" fontId="73" numFmtId="0" xfId="0" applyAlignment="1" applyBorder="1" applyFont="1">
      <alignment horizontal="center" readingOrder="0"/>
    </xf>
    <xf borderId="37" fillId="5" fontId="73" numFmtId="3" xfId="0" applyAlignment="1" applyBorder="1" applyFont="1" applyNumberFormat="1">
      <alignment horizontal="center" readingOrder="0"/>
    </xf>
    <xf borderId="38" fillId="5" fontId="73" numFmtId="0" xfId="0" applyAlignment="1" applyBorder="1" applyFont="1">
      <alignment horizontal="center" readingOrder="0"/>
    </xf>
    <xf borderId="39" fillId="5" fontId="73" numFmtId="3" xfId="0" applyAlignment="1" applyBorder="1" applyFont="1" applyNumberFormat="1">
      <alignment horizontal="center" readingOrder="0"/>
    </xf>
    <xf borderId="40" fillId="5" fontId="73" numFmtId="0" xfId="0" applyAlignment="1" applyBorder="1" applyFont="1">
      <alignment horizontal="center" readingOrder="0"/>
    </xf>
    <xf borderId="41" fillId="5" fontId="73" numFmtId="3" xfId="0" applyAlignment="1" applyBorder="1" applyFont="1" applyNumberFormat="1">
      <alignment horizontal="center" readingOrder="0"/>
    </xf>
    <xf borderId="42" fillId="5" fontId="73" numFmtId="0" xfId="0" applyAlignment="1" applyBorder="1" applyFont="1">
      <alignment horizontal="center" readingOrder="0"/>
    </xf>
    <xf borderId="43" fillId="5" fontId="73" numFmtId="3" xfId="0" applyAlignment="1" applyBorder="1" applyFont="1" applyNumberFormat="1">
      <alignment horizontal="center" readingOrder="0"/>
    </xf>
    <xf borderId="44" fillId="5" fontId="73" numFmtId="0" xfId="0" applyAlignment="1" applyBorder="1" applyFont="1">
      <alignment horizontal="center" readingOrder="0"/>
    </xf>
    <xf borderId="13" fillId="5" fontId="74" numFmtId="0" xfId="0" applyAlignment="1" applyBorder="1" applyFont="1">
      <alignment horizontal="center" readingOrder="0"/>
    </xf>
    <xf borderId="45" fillId="5" fontId="74" numFmtId="3" xfId="0" applyAlignment="1" applyBorder="1" applyFont="1" applyNumberFormat="1">
      <alignment horizontal="center" readingOrder="0"/>
    </xf>
    <xf borderId="46" fillId="5" fontId="74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7" fontId="2" numFmtId="164" xfId="0" applyAlignment="1" applyFont="1" applyNumberFormat="1">
      <alignment horizontal="center" readingOrder="0"/>
    </xf>
    <xf borderId="0" fillId="7" fontId="2" numFmtId="3" xfId="0" applyAlignment="1" applyFont="1" applyNumberFormat="1">
      <alignment horizontal="center" readingOrder="0"/>
    </xf>
    <xf borderId="0" fillId="0" fontId="2" numFmtId="17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7" fontId="2" numFmtId="164" xfId="0" applyAlignment="1" applyFont="1" applyNumberFormat="1">
      <alignment horizontal="center"/>
    </xf>
    <xf borderId="0" fillId="7" fontId="2" numFmtId="176" xfId="0" applyAlignment="1" applyFont="1" applyNumberFormat="1">
      <alignment readingOrder="0"/>
    </xf>
    <xf borderId="0" fillId="7" fontId="2" numFmtId="0" xfId="0" applyFont="1"/>
    <xf borderId="0" fillId="7" fontId="2" numFmtId="3" xfId="0" applyAlignment="1" applyFont="1" applyNumberFormat="1">
      <alignment readingOrder="0"/>
    </xf>
    <xf borderId="0" fillId="7" fontId="2" numFmtId="176" xfId="0" applyAlignment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3143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85775" cy="200025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952500" cy="476250"/>
    <xdr:pic>
      <xdr:nvPicPr>
        <xdr:cNvPr id="0" name="image2.png" title="ru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33</xdr:row>
      <xdr:rowOff>114300</xdr:rowOff>
    </xdr:from>
    <xdr:ext cx="14735175" cy="1162050"/>
    <xdr:grpSp>
      <xdr:nvGrpSpPr>
        <xdr:cNvPr id="2" name="Shape 2" title="ภาพวาด"/>
        <xdr:cNvGrpSpPr/>
      </xdr:nvGrpSpPr>
      <xdr:grpSpPr>
        <a:xfrm>
          <a:off x="0" y="3083149"/>
          <a:ext cx="10692000" cy="906401"/>
          <a:chOff x="0" y="3083149"/>
          <a:chExt cx="10692000" cy="906401"/>
        </a:xfrm>
      </xdr:grpSpPr>
      <xdr:grpSp>
        <xdr:nvGrpSpPr>
          <xdr:cNvPr id="3" name="Shape 3"/>
          <xdr:cNvGrpSpPr/>
        </xdr:nvGrpSpPr>
        <xdr:grpSpPr>
          <a:xfrm>
            <a:off x="0" y="3083149"/>
            <a:ext cx="10692000" cy="906401"/>
            <a:chOff x="0" y="3083149"/>
            <a:chExt cx="10692000" cy="906401"/>
          </a:xfrm>
        </xdr:grpSpPr>
        <xdr:grpSp>
          <xdr:nvGrpSpPr>
            <xdr:cNvPr id="4" name="Shape 4"/>
            <xdr:cNvGrpSpPr/>
          </xdr:nvGrpSpPr>
          <xdr:grpSpPr>
            <a:xfrm>
              <a:off x="0" y="3570444"/>
              <a:ext cx="10692000" cy="419106"/>
              <a:chOff x="0" y="3570444"/>
              <a:chExt cx="10692000" cy="419106"/>
            </a:xfrm>
          </xdr:grpSpPr>
          <xdr:sp>
            <xdr:nvSpPr>
              <xdr:cNvPr id="5" name="Shape 5"/>
              <xdr:cNvSpPr/>
            </xdr:nvSpPr>
            <xdr:spPr>
              <a:xfrm>
                <a:off x="0" y="3570450"/>
                <a:ext cx="10692000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" name="Shape 6" title="ภาพวาด"/>
              <xdr:cNvGrpSpPr/>
            </xdr:nvGrpSpPr>
            <xdr:grpSpPr>
              <a:xfrm>
                <a:off x="0" y="3570444"/>
                <a:ext cx="10692000" cy="419106"/>
                <a:chOff x="0" y="3389895"/>
                <a:chExt cx="12165048" cy="354005"/>
              </a:xfrm>
            </xdr:grpSpPr>
            <xdr:sp>
              <xdr:nvSpPr>
                <xdr:cNvPr id="7" name="Shape 7"/>
                <xdr:cNvSpPr/>
              </xdr:nvSpPr>
              <xdr:spPr>
                <a:xfrm>
                  <a:off x="0" y="3389900"/>
                  <a:ext cx="12165025" cy="35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8" name="Shape 8"/>
                <xdr:cNvCxnSpPr/>
              </xdr:nvCxnSpPr>
              <xdr:spPr>
                <a:xfrm>
                  <a:off x="0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9" name="Shape 9"/>
                <xdr:cNvSpPr txBox="1"/>
              </xdr:nvSpPr>
              <xdr:spPr>
                <a:xfrm>
                  <a:off x="140541" y="3389895"/>
                  <a:ext cx="10026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ผู้จ่ายเงิน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>
                  <a:off x="1069244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1" name="Shape 11"/>
                <xdr:cNvSpPr txBox="1"/>
              </xdr:nvSpPr>
              <xdr:spPr>
                <a:xfrm>
                  <a:off x="1205703" y="3389900"/>
                  <a:ext cx="707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2" name="Shape 12"/>
                <xdr:cNvCxnSpPr/>
              </xdr:nvCxnSpPr>
              <xdr:spPr>
                <a:xfrm>
                  <a:off x="3324432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3" name="Shape 13"/>
                <xdr:cNvSpPr txBox="1"/>
              </xdr:nvSpPr>
              <xdr:spPr>
                <a:xfrm>
                  <a:off x="3324442" y="3389895"/>
                  <a:ext cx="839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4" name="Shape 14"/>
                <xdr:cNvCxnSpPr/>
              </xdr:nvCxnSpPr>
              <xdr:spPr>
                <a:xfrm>
                  <a:off x="4573320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5" name="Shape 15"/>
                <xdr:cNvSpPr txBox="1"/>
              </xdr:nvSpPr>
              <xdr:spPr>
                <a:xfrm>
                  <a:off x="4705304" y="3389900"/>
                  <a:ext cx="707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6" name="Shape 16"/>
                <xdr:cNvCxnSpPr/>
              </xdr:nvCxnSpPr>
              <xdr:spPr>
                <a:xfrm>
                  <a:off x="6442075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7" name="Shape 17"/>
                <xdr:cNvSpPr txBox="1"/>
              </xdr:nvSpPr>
              <xdr:spPr>
                <a:xfrm>
                  <a:off x="6578274" y="3389895"/>
                  <a:ext cx="12504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ผู้จ่ายเงิน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8" name="Shape 18"/>
                <xdr:cNvCxnSpPr/>
              </xdr:nvCxnSpPr>
              <xdr:spPr>
                <a:xfrm>
                  <a:off x="7828527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9" name="Shape 19"/>
                <xdr:cNvSpPr txBox="1"/>
              </xdr:nvSpPr>
              <xdr:spPr>
                <a:xfrm>
                  <a:off x="7964726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20" name="Shape 20"/>
                <xdr:cNvCxnSpPr/>
              </xdr:nvCxnSpPr>
              <xdr:spPr>
                <a:xfrm>
                  <a:off x="9873403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21" name="Shape 21"/>
                <xdr:cNvSpPr txBox="1"/>
              </xdr:nvSpPr>
              <xdr:spPr>
                <a:xfrm>
                  <a:off x="10009630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22" name="Shape 22"/>
                <xdr:cNvCxnSpPr/>
              </xdr:nvCxnSpPr>
              <xdr:spPr>
                <a:xfrm>
                  <a:off x="11162448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23" name="Shape 23"/>
                <xdr:cNvSpPr txBox="1"/>
              </xdr:nvSpPr>
              <xdr:spPr>
                <a:xfrm>
                  <a:off x="11298675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sp>
              <xdr:nvSpPr>
                <xdr:cNvPr id="24" name="Shape 24"/>
                <xdr:cNvSpPr txBox="1"/>
              </xdr:nvSpPr>
              <xdr:spPr>
                <a:xfrm>
                  <a:off x="10009606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</xdr:grpSp>
        </xdr:grpSp>
        <xdr:pic>
          <xdr:nvPicPr>
            <xdr:cNvPr id="25" name="Shape 25"/>
            <xdr:cNvPicPr preferRelativeResize="0"/>
          </xdr:nvPicPr>
          <xdr:blipFill>
            <a:blip r:embed="rId1">
              <a:alphaModFix/>
            </a:blip>
            <a:stretch>
              <a:fillRect/>
            </a:stretch>
          </xdr:blipFill>
          <xdr:spPr>
            <a:xfrm>
              <a:off x="8594225" y="3083150"/>
              <a:ext cx="1033225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" name="Shape 26"/>
            <xdr:cNvPicPr preferRelativeResize="0"/>
          </xdr:nvPicPr>
          <xdr:blipFill>
            <a:blip r:embed="rId1">
              <a:alphaModFix/>
            </a:blip>
            <a:stretch>
              <a:fillRect/>
            </a:stretch>
          </xdr:blipFill>
          <xdr:spPr>
            <a:xfrm>
              <a:off x="2868750" y="3083149"/>
              <a:ext cx="1033225" cy="41910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axdotrun.notion.site/Configuration-wax-run-Sheet-07641fda08804f6181252bd267ddc6af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</v>
      </c>
      <c r="D2" s="2" t="s">
        <v>8</v>
      </c>
      <c r="E2" s="2">
        <v>400.0</v>
      </c>
    </row>
    <row r="3">
      <c r="A3" s="2" t="s">
        <v>9</v>
      </c>
      <c r="B3" s="2" t="s">
        <v>7</v>
      </c>
      <c r="C3" s="2">
        <v>1.0</v>
      </c>
      <c r="D3" s="2" t="s">
        <v>8</v>
      </c>
      <c r="E3" s="2">
        <v>400.0</v>
      </c>
    </row>
    <row r="4">
      <c r="A4" s="2" t="s">
        <v>10</v>
      </c>
      <c r="B4" s="2" t="s">
        <v>7</v>
      </c>
      <c r="C4" s="2">
        <v>1.0</v>
      </c>
      <c r="D4" s="2" t="s">
        <v>8</v>
      </c>
      <c r="E4" s="2">
        <v>400.0</v>
      </c>
    </row>
    <row r="5">
      <c r="A5" s="2" t="s">
        <v>11</v>
      </c>
      <c r="B5" s="2" t="s">
        <v>7</v>
      </c>
      <c r="C5" s="2">
        <v>1.0</v>
      </c>
      <c r="D5" s="2" t="s">
        <v>8</v>
      </c>
      <c r="E5" s="2">
        <v>400.0</v>
      </c>
    </row>
    <row r="6">
      <c r="A6" s="2" t="s">
        <v>12</v>
      </c>
      <c r="B6" s="2" t="s">
        <v>7</v>
      </c>
      <c r="C6" s="2">
        <v>1.0</v>
      </c>
      <c r="D6" s="2" t="s">
        <v>8</v>
      </c>
      <c r="E6" s="2">
        <v>400.0</v>
      </c>
    </row>
    <row r="7">
      <c r="A7" s="2" t="s">
        <v>13</v>
      </c>
      <c r="B7" s="2" t="s">
        <v>7</v>
      </c>
      <c r="C7" s="2">
        <v>1.0</v>
      </c>
      <c r="D7" s="2" t="s">
        <v>14</v>
      </c>
      <c r="E7" s="2">
        <v>500.0</v>
      </c>
    </row>
    <row r="8">
      <c r="A8" s="2" t="s">
        <v>15</v>
      </c>
      <c r="B8" s="2" t="s">
        <v>7</v>
      </c>
      <c r="C8" s="2">
        <v>1.0</v>
      </c>
      <c r="D8" s="2" t="s">
        <v>14</v>
      </c>
      <c r="E8" s="2">
        <v>500.0</v>
      </c>
    </row>
    <row r="9">
      <c r="A9" s="2" t="s">
        <v>16</v>
      </c>
      <c r="B9" s="2" t="s">
        <v>7</v>
      </c>
      <c r="C9" s="2">
        <v>1.0</v>
      </c>
      <c r="D9" s="2" t="s">
        <v>14</v>
      </c>
      <c r="E9" s="2">
        <v>500.0</v>
      </c>
    </row>
    <row r="10">
      <c r="A10" s="2" t="s">
        <v>17</v>
      </c>
      <c r="B10" s="2" t="s">
        <v>7</v>
      </c>
      <c r="C10" s="2">
        <v>1.0</v>
      </c>
      <c r="D10" s="2" t="s">
        <v>14</v>
      </c>
      <c r="E10" s="2">
        <v>500.0</v>
      </c>
    </row>
    <row r="11">
      <c r="A11" s="2" t="s">
        <v>18</v>
      </c>
      <c r="B11" s="2" t="s">
        <v>7</v>
      </c>
      <c r="C11" s="2">
        <v>1.0</v>
      </c>
      <c r="D11" s="2" t="s">
        <v>14</v>
      </c>
      <c r="E11" s="2">
        <v>500.0</v>
      </c>
    </row>
    <row r="12">
      <c r="A12" s="2" t="s">
        <v>19</v>
      </c>
      <c r="B12" s="2" t="s">
        <v>7</v>
      </c>
      <c r="C12" s="2">
        <v>1.0</v>
      </c>
      <c r="D12" s="2" t="s">
        <v>8</v>
      </c>
      <c r="E12" s="2">
        <v>400.0</v>
      </c>
    </row>
    <row r="13">
      <c r="A13" s="2" t="s">
        <v>20</v>
      </c>
      <c r="B13" s="2" t="s">
        <v>7</v>
      </c>
      <c r="C13" s="2">
        <v>2.0</v>
      </c>
      <c r="D13" s="2" t="s">
        <v>8</v>
      </c>
      <c r="E13" s="2">
        <v>400.0</v>
      </c>
      <c r="F13" s="2" t="s">
        <v>21</v>
      </c>
    </row>
    <row r="14">
      <c r="A14" s="2" t="s">
        <v>22</v>
      </c>
      <c r="B14" s="2" t="s">
        <v>7</v>
      </c>
      <c r="C14" s="2">
        <v>2.0</v>
      </c>
      <c r="D14" s="2" t="s">
        <v>8</v>
      </c>
      <c r="E14" s="2">
        <v>400.0</v>
      </c>
    </row>
    <row r="15">
      <c r="A15" s="2" t="s">
        <v>23</v>
      </c>
      <c r="B15" s="2" t="s">
        <v>7</v>
      </c>
      <c r="C15" s="2">
        <v>2.0</v>
      </c>
      <c r="D15" s="2" t="s">
        <v>8</v>
      </c>
      <c r="E15" s="2">
        <v>400.0</v>
      </c>
    </row>
    <row r="16">
      <c r="A16" s="2" t="s">
        <v>24</v>
      </c>
      <c r="B16" s="2" t="s">
        <v>7</v>
      </c>
      <c r="C16" s="2">
        <v>2.0</v>
      </c>
      <c r="D16" s="2" t="s">
        <v>8</v>
      </c>
      <c r="E16" s="2" t="s">
        <v>25</v>
      </c>
      <c r="F16" s="2" t="s">
        <v>26</v>
      </c>
    </row>
    <row r="17">
      <c r="A17" s="2" t="s">
        <v>27</v>
      </c>
      <c r="B17" s="2" t="s">
        <v>7</v>
      </c>
      <c r="C17" s="2">
        <v>2.0</v>
      </c>
      <c r="D17" s="2" t="s">
        <v>8</v>
      </c>
      <c r="E17" s="2" t="s">
        <v>25</v>
      </c>
      <c r="F17" s="2" t="s">
        <v>26</v>
      </c>
    </row>
    <row r="18">
      <c r="A18" s="2" t="s">
        <v>28</v>
      </c>
      <c r="B18" s="2" t="s">
        <v>7</v>
      </c>
      <c r="C18" s="2">
        <v>2.0</v>
      </c>
      <c r="D18" s="2" t="s">
        <v>8</v>
      </c>
      <c r="E18" s="2" t="s">
        <v>25</v>
      </c>
      <c r="F18" s="2" t="s">
        <v>26</v>
      </c>
    </row>
    <row r="19">
      <c r="A19" s="2" t="s">
        <v>29</v>
      </c>
      <c r="B19" s="2" t="s">
        <v>7</v>
      </c>
      <c r="C19" s="2">
        <v>2.0</v>
      </c>
      <c r="D19" s="2" t="s">
        <v>8</v>
      </c>
      <c r="E19" s="2">
        <v>400.0</v>
      </c>
    </row>
    <row r="20">
      <c r="A20" s="2" t="s">
        <v>30</v>
      </c>
      <c r="B20" s="2" t="s">
        <v>7</v>
      </c>
      <c r="C20" s="2">
        <v>2.0</v>
      </c>
      <c r="D20" s="2" t="s">
        <v>8</v>
      </c>
      <c r="E20" s="2" t="s">
        <v>25</v>
      </c>
      <c r="F20" s="2" t="s">
        <v>26</v>
      </c>
    </row>
    <row r="21">
      <c r="A21" s="2" t="s">
        <v>31</v>
      </c>
      <c r="B21" s="2" t="s">
        <v>7</v>
      </c>
      <c r="C21" s="2">
        <v>2.0</v>
      </c>
      <c r="D21" s="2" t="s">
        <v>8</v>
      </c>
      <c r="E21" s="2">
        <v>400.0</v>
      </c>
    </row>
    <row r="22">
      <c r="A22" s="2" t="s">
        <v>32</v>
      </c>
      <c r="B22" s="2" t="s">
        <v>7</v>
      </c>
      <c r="C22" s="2">
        <v>2.0</v>
      </c>
      <c r="D22" s="2" t="s">
        <v>8</v>
      </c>
      <c r="E22" s="2">
        <v>400.0</v>
      </c>
    </row>
    <row r="23">
      <c r="A23" s="2" t="s">
        <v>33</v>
      </c>
      <c r="B23" s="2" t="s">
        <v>7</v>
      </c>
      <c r="C23" s="2">
        <v>2.0</v>
      </c>
      <c r="D23" s="2" t="s">
        <v>8</v>
      </c>
      <c r="E23" s="2" t="s">
        <v>25</v>
      </c>
      <c r="F23" s="2" t="s">
        <v>26</v>
      </c>
    </row>
    <row r="24">
      <c r="A24" s="2" t="s">
        <v>34</v>
      </c>
      <c r="B24" s="2" t="s">
        <v>35</v>
      </c>
      <c r="C24" s="2">
        <v>1.0</v>
      </c>
      <c r="D24" s="2" t="s">
        <v>8</v>
      </c>
      <c r="E24" s="2">
        <v>400.0</v>
      </c>
    </row>
    <row r="25">
      <c r="A25" s="2" t="s">
        <v>36</v>
      </c>
      <c r="B25" s="2" t="s">
        <v>35</v>
      </c>
      <c r="C25" s="2">
        <v>1.0</v>
      </c>
      <c r="D25" s="2" t="s">
        <v>8</v>
      </c>
      <c r="E25" s="2">
        <v>400.0</v>
      </c>
    </row>
    <row r="26">
      <c r="A26" s="2" t="s">
        <v>37</v>
      </c>
      <c r="B26" s="2" t="s">
        <v>35</v>
      </c>
      <c r="C26" s="2">
        <v>1.0</v>
      </c>
      <c r="D26" s="2" t="s">
        <v>8</v>
      </c>
      <c r="E26" s="2">
        <v>400.0</v>
      </c>
    </row>
    <row r="27">
      <c r="A27" s="2" t="s">
        <v>38</v>
      </c>
      <c r="B27" s="2" t="s">
        <v>35</v>
      </c>
      <c r="C27" s="2">
        <v>1.0</v>
      </c>
      <c r="D27" s="2" t="s">
        <v>8</v>
      </c>
      <c r="E27" s="2">
        <v>400.0</v>
      </c>
    </row>
    <row r="28">
      <c r="A28" s="2" t="s">
        <v>39</v>
      </c>
      <c r="B28" s="2" t="s">
        <v>35</v>
      </c>
      <c r="C28" s="2">
        <v>1.0</v>
      </c>
      <c r="D28" s="2" t="s">
        <v>8</v>
      </c>
      <c r="E28" s="2">
        <v>400.0</v>
      </c>
    </row>
    <row r="29">
      <c r="A29" s="2" t="s">
        <v>40</v>
      </c>
      <c r="B29" s="2" t="s">
        <v>35</v>
      </c>
      <c r="C29" s="2">
        <v>1.0</v>
      </c>
      <c r="D29" s="2" t="s">
        <v>8</v>
      </c>
      <c r="E29" s="2">
        <v>400.0</v>
      </c>
    </row>
    <row r="30">
      <c r="A30" s="2" t="s">
        <v>41</v>
      </c>
      <c r="B30" s="2" t="s">
        <v>35</v>
      </c>
      <c r="C30" s="2">
        <v>1.0</v>
      </c>
      <c r="D30" s="2" t="s">
        <v>8</v>
      </c>
      <c r="E30" s="2">
        <v>400.0</v>
      </c>
    </row>
    <row r="31">
      <c r="A31" s="2" t="s">
        <v>42</v>
      </c>
      <c r="B31" s="2" t="s">
        <v>35</v>
      </c>
      <c r="C31" s="2">
        <v>1.0</v>
      </c>
      <c r="D31" s="2" t="s">
        <v>8</v>
      </c>
      <c r="E31" s="2">
        <v>400.0</v>
      </c>
    </row>
    <row r="32">
      <c r="A32" s="2" t="s">
        <v>43</v>
      </c>
      <c r="B32" s="2" t="s">
        <v>35</v>
      </c>
      <c r="C32" s="2">
        <v>1.0</v>
      </c>
      <c r="D32" s="2" t="s">
        <v>8</v>
      </c>
      <c r="E32" s="2">
        <v>400.0</v>
      </c>
    </row>
    <row r="33">
      <c r="A33" s="2" t="s">
        <v>44</v>
      </c>
      <c r="B33" s="2" t="s">
        <v>35</v>
      </c>
      <c r="C33" s="2">
        <v>1.0</v>
      </c>
      <c r="D33" s="2" t="s">
        <v>8</v>
      </c>
      <c r="E33" s="2">
        <v>400.0</v>
      </c>
    </row>
    <row r="34">
      <c r="A34" s="2" t="s">
        <v>45</v>
      </c>
      <c r="B34" s="2" t="s">
        <v>35</v>
      </c>
      <c r="C34" s="2">
        <v>1.0</v>
      </c>
      <c r="D34" s="2" t="s">
        <v>14</v>
      </c>
      <c r="E34" s="2">
        <v>500.0</v>
      </c>
    </row>
    <row r="35">
      <c r="A35" s="2" t="s">
        <v>46</v>
      </c>
      <c r="B35" s="2" t="s">
        <v>35</v>
      </c>
      <c r="C35" s="2">
        <v>2.0</v>
      </c>
      <c r="D35" s="2" t="s">
        <v>8</v>
      </c>
      <c r="E35" s="2">
        <v>400.0</v>
      </c>
    </row>
    <row r="36">
      <c r="A36" s="2" t="s">
        <v>47</v>
      </c>
      <c r="B36" s="2" t="s">
        <v>35</v>
      </c>
      <c r="C36" s="2">
        <v>2.0</v>
      </c>
      <c r="D36" s="2" t="s">
        <v>8</v>
      </c>
      <c r="E36" s="2">
        <v>400.0</v>
      </c>
    </row>
    <row r="37">
      <c r="A37" s="2" t="s">
        <v>48</v>
      </c>
      <c r="B37" s="2" t="s">
        <v>35</v>
      </c>
      <c r="C37" s="2">
        <v>2.0</v>
      </c>
      <c r="D37" s="2" t="s">
        <v>8</v>
      </c>
      <c r="E37" s="2">
        <v>400.0</v>
      </c>
    </row>
    <row r="38">
      <c r="A38" s="2" t="s">
        <v>49</v>
      </c>
      <c r="B38" s="2" t="s">
        <v>35</v>
      </c>
      <c r="C38" s="2">
        <v>2.0</v>
      </c>
      <c r="D38" s="2" t="s">
        <v>8</v>
      </c>
      <c r="E38" s="2">
        <v>400.0</v>
      </c>
    </row>
    <row r="39">
      <c r="A39" s="2" t="s">
        <v>50</v>
      </c>
      <c r="B39" s="2" t="s">
        <v>35</v>
      </c>
      <c r="C39" s="2">
        <v>2.0</v>
      </c>
      <c r="D39" s="2" t="s">
        <v>8</v>
      </c>
      <c r="E39" s="2">
        <v>400.0</v>
      </c>
    </row>
    <row r="40">
      <c r="A40" s="2" t="s">
        <v>51</v>
      </c>
      <c r="B40" s="2" t="s">
        <v>35</v>
      </c>
      <c r="C40" s="2">
        <v>2.0</v>
      </c>
      <c r="D40" s="2" t="s">
        <v>8</v>
      </c>
      <c r="E40" s="2">
        <v>400.0</v>
      </c>
    </row>
    <row r="41">
      <c r="A41" s="2" t="s">
        <v>52</v>
      </c>
      <c r="B41" s="2" t="s">
        <v>35</v>
      </c>
      <c r="C41" s="2">
        <v>2.0</v>
      </c>
      <c r="D41" s="2" t="s">
        <v>8</v>
      </c>
      <c r="E41" s="2">
        <v>400.0</v>
      </c>
    </row>
    <row r="42">
      <c r="A42" s="2" t="s">
        <v>53</v>
      </c>
      <c r="B42" s="2" t="s">
        <v>35</v>
      </c>
      <c r="C42" s="2">
        <v>2.0</v>
      </c>
      <c r="D42" s="2" t="s">
        <v>8</v>
      </c>
      <c r="E42" s="2">
        <v>400.0</v>
      </c>
    </row>
    <row r="43">
      <c r="A43" s="2" t="s">
        <v>54</v>
      </c>
      <c r="B43" s="2" t="s">
        <v>35</v>
      </c>
      <c r="C43" s="2">
        <v>2.0</v>
      </c>
      <c r="D43" s="2" t="s">
        <v>8</v>
      </c>
      <c r="E43" s="2">
        <v>400.0</v>
      </c>
    </row>
    <row r="44">
      <c r="A44" s="2" t="s">
        <v>55</v>
      </c>
      <c r="B44" s="2" t="s">
        <v>35</v>
      </c>
      <c r="C44" s="2">
        <v>2.0</v>
      </c>
      <c r="D44" s="2" t="s">
        <v>8</v>
      </c>
      <c r="E44" s="2">
        <v>400.0</v>
      </c>
    </row>
    <row r="45">
      <c r="A45" s="2" t="s">
        <v>56</v>
      </c>
      <c r="B45" s="2" t="s">
        <v>35</v>
      </c>
      <c r="C45" s="2">
        <v>2.0</v>
      </c>
      <c r="D45" s="2" t="s">
        <v>8</v>
      </c>
      <c r="E45" s="2">
        <v>400.0</v>
      </c>
    </row>
    <row r="46">
      <c r="A46" s="2" t="s">
        <v>57</v>
      </c>
      <c r="B46" s="2" t="s">
        <v>58</v>
      </c>
      <c r="C46" s="2">
        <v>1.0</v>
      </c>
      <c r="D46" s="2" t="s">
        <v>14</v>
      </c>
      <c r="E46" s="2">
        <v>600.0</v>
      </c>
    </row>
    <row r="47">
      <c r="A47" s="2" t="s">
        <v>59</v>
      </c>
      <c r="B47" s="2" t="s">
        <v>58</v>
      </c>
      <c r="C47" s="2">
        <v>1.0</v>
      </c>
      <c r="D47" s="2" t="s">
        <v>8</v>
      </c>
      <c r="E47" s="2">
        <v>500.0</v>
      </c>
    </row>
    <row r="48">
      <c r="A48" s="2" t="s">
        <v>60</v>
      </c>
      <c r="B48" s="2" t="s">
        <v>58</v>
      </c>
      <c r="C48" s="2">
        <v>1.0</v>
      </c>
      <c r="D48" s="2" t="s">
        <v>8</v>
      </c>
      <c r="E48" s="2">
        <v>500.0</v>
      </c>
    </row>
    <row r="49">
      <c r="A49" s="2" t="s">
        <v>61</v>
      </c>
      <c r="B49" s="2" t="s">
        <v>58</v>
      </c>
      <c r="C49" s="2">
        <v>1.0</v>
      </c>
      <c r="D49" s="2" t="s">
        <v>14</v>
      </c>
      <c r="E49" s="2">
        <v>600.0</v>
      </c>
    </row>
    <row r="50">
      <c r="A50" s="2" t="s">
        <v>62</v>
      </c>
      <c r="B50" s="2" t="s">
        <v>58</v>
      </c>
      <c r="C50" s="2">
        <v>1.0</v>
      </c>
      <c r="D50" s="2" t="s">
        <v>14</v>
      </c>
      <c r="E50" s="2">
        <v>600.0</v>
      </c>
    </row>
    <row r="51">
      <c r="A51" s="2" t="s">
        <v>63</v>
      </c>
      <c r="B51" s="2" t="s">
        <v>58</v>
      </c>
      <c r="C51" s="2">
        <v>1.0</v>
      </c>
      <c r="D51" s="2" t="s">
        <v>14</v>
      </c>
      <c r="E51" s="2">
        <v>600.0</v>
      </c>
    </row>
    <row r="52">
      <c r="A52" s="2" t="s">
        <v>64</v>
      </c>
      <c r="B52" s="2" t="s">
        <v>58</v>
      </c>
      <c r="C52" s="2">
        <v>1.0</v>
      </c>
      <c r="D52" s="2" t="s">
        <v>8</v>
      </c>
      <c r="E52" s="2">
        <v>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41.0"/>
    <col customWidth="1" min="3" max="3" width="12.63"/>
    <col customWidth="1" min="4" max="4" width="22.63"/>
    <col customWidth="1" min="5" max="5" width="9.25"/>
    <col customWidth="1" min="6" max="6" width="15.13"/>
    <col customWidth="1" min="7" max="7" width="17.13"/>
    <col customWidth="1" min="8" max="8" width="48.75"/>
  </cols>
  <sheetData>
    <row r="1" ht="33.0" customHeight="1">
      <c r="A1" s="3" t="s">
        <v>65</v>
      </c>
      <c r="B1" s="4" t="s">
        <v>66</v>
      </c>
      <c r="C1" s="5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6" t="s">
        <v>72</v>
      </c>
    </row>
    <row r="2">
      <c r="A2" s="7" t="s">
        <v>73</v>
      </c>
      <c r="B2" s="7" t="s">
        <v>74</v>
      </c>
      <c r="C2" s="8">
        <v>9.18673787E8</v>
      </c>
      <c r="D2" s="9" t="s">
        <v>75</v>
      </c>
      <c r="E2" s="7" t="s">
        <v>76</v>
      </c>
      <c r="F2" s="7" t="s">
        <v>75</v>
      </c>
      <c r="G2" s="7" t="s">
        <v>75</v>
      </c>
      <c r="H2" s="7" t="str">
        <f t="array" ref="H2:H1083">if(B2:B1083&lt;&gt;"",A2:A1083&amp;" "&amp;B2:B1083,"")</f>
        <v>CM01155 ชัชพล หลวงชา</v>
      </c>
    </row>
    <row r="3">
      <c r="A3" s="10" t="s">
        <v>77</v>
      </c>
      <c r="B3" s="10" t="s">
        <v>78</v>
      </c>
      <c r="C3" s="11">
        <v>6.2414378E7</v>
      </c>
      <c r="D3" s="12" t="s">
        <v>75</v>
      </c>
      <c r="E3" s="13" t="s">
        <v>76</v>
      </c>
      <c r="F3" s="10" t="s">
        <v>75</v>
      </c>
      <c r="G3" s="10" t="s">
        <v>75</v>
      </c>
      <c r="H3" s="14" t="s">
        <v>79</v>
      </c>
    </row>
    <row r="4">
      <c r="A4" s="10" t="s">
        <v>80</v>
      </c>
      <c r="B4" s="10" t="s">
        <v>81</v>
      </c>
      <c r="C4" s="11">
        <v>8.19524051E8</v>
      </c>
      <c r="D4" s="12" t="s">
        <v>75</v>
      </c>
      <c r="E4" s="13" t="s">
        <v>76</v>
      </c>
      <c r="F4" s="10" t="s">
        <v>75</v>
      </c>
      <c r="G4" s="10" t="s">
        <v>75</v>
      </c>
      <c r="H4" s="14" t="s">
        <v>82</v>
      </c>
    </row>
    <row r="5">
      <c r="A5" s="10" t="s">
        <v>83</v>
      </c>
      <c r="B5" s="10" t="s">
        <v>84</v>
      </c>
      <c r="C5" s="11">
        <v>8.37257244E8</v>
      </c>
      <c r="D5" s="12" t="s">
        <v>75</v>
      </c>
      <c r="E5" s="13" t="s">
        <v>76</v>
      </c>
      <c r="F5" s="10" t="s">
        <v>75</v>
      </c>
      <c r="G5" s="10" t="s">
        <v>75</v>
      </c>
      <c r="H5" s="14" t="s">
        <v>85</v>
      </c>
    </row>
    <row r="6">
      <c r="A6" s="10" t="s">
        <v>86</v>
      </c>
      <c r="B6" s="10" t="s">
        <v>87</v>
      </c>
      <c r="C6" s="11">
        <v>8.17369113E8</v>
      </c>
      <c r="D6" s="12" t="s">
        <v>75</v>
      </c>
      <c r="E6" s="13" t="s">
        <v>76</v>
      </c>
      <c r="F6" s="10" t="s">
        <v>75</v>
      </c>
      <c r="G6" s="10" t="s">
        <v>75</v>
      </c>
      <c r="H6" s="14" t="s">
        <v>88</v>
      </c>
    </row>
    <row r="7">
      <c r="A7" s="10" t="s">
        <v>89</v>
      </c>
      <c r="B7" s="10" t="s">
        <v>90</v>
      </c>
      <c r="C7" s="11">
        <v>6.59208391E8</v>
      </c>
      <c r="D7" s="12" t="s">
        <v>75</v>
      </c>
      <c r="E7" s="13" t="s">
        <v>76</v>
      </c>
      <c r="F7" s="10" t="s">
        <v>75</v>
      </c>
      <c r="G7" s="10" t="s">
        <v>75</v>
      </c>
      <c r="H7" s="14" t="s">
        <v>91</v>
      </c>
    </row>
    <row r="8">
      <c r="A8" s="10" t="s">
        <v>92</v>
      </c>
      <c r="B8" s="10" t="s">
        <v>93</v>
      </c>
      <c r="C8" s="11">
        <v>8.82744477E8</v>
      </c>
      <c r="D8" s="12" t="s">
        <v>75</v>
      </c>
      <c r="E8" s="13" t="s">
        <v>76</v>
      </c>
      <c r="F8" s="10" t="s">
        <v>75</v>
      </c>
      <c r="G8" s="10" t="s">
        <v>75</v>
      </c>
      <c r="H8" s="14" t="s">
        <v>94</v>
      </c>
    </row>
    <row r="9">
      <c r="A9" s="10" t="s">
        <v>95</v>
      </c>
      <c r="B9" s="10" t="s">
        <v>96</v>
      </c>
      <c r="C9" s="11">
        <v>6.35250916E8</v>
      </c>
      <c r="D9" s="12" t="s">
        <v>75</v>
      </c>
      <c r="E9" s="13" t="s">
        <v>76</v>
      </c>
      <c r="F9" s="10" t="s">
        <v>75</v>
      </c>
      <c r="G9" s="10" t="s">
        <v>75</v>
      </c>
      <c r="H9" s="14" t="s">
        <v>97</v>
      </c>
    </row>
    <row r="10">
      <c r="A10" s="10" t="s">
        <v>98</v>
      </c>
      <c r="B10" s="10" t="s">
        <v>99</v>
      </c>
      <c r="C10" s="11">
        <v>8.02104363E8</v>
      </c>
      <c r="D10" s="12" t="s">
        <v>75</v>
      </c>
      <c r="E10" s="13" t="s">
        <v>76</v>
      </c>
      <c r="F10" s="10" t="s">
        <v>75</v>
      </c>
      <c r="G10" s="10" t="s">
        <v>75</v>
      </c>
      <c r="H10" s="14" t="s">
        <v>100</v>
      </c>
    </row>
    <row r="11">
      <c r="A11" s="10" t="s">
        <v>101</v>
      </c>
      <c r="B11" s="10" t="s">
        <v>102</v>
      </c>
      <c r="C11" s="15"/>
      <c r="D11" s="12" t="s">
        <v>75</v>
      </c>
      <c r="E11" s="13" t="s">
        <v>76</v>
      </c>
      <c r="F11" s="10" t="s">
        <v>75</v>
      </c>
      <c r="G11" s="10" t="s">
        <v>75</v>
      </c>
      <c r="H11" s="14" t="s">
        <v>103</v>
      </c>
    </row>
    <row r="12">
      <c r="A12" s="10" t="s">
        <v>104</v>
      </c>
      <c r="B12" s="10" t="s">
        <v>105</v>
      </c>
      <c r="C12" s="11">
        <v>8.95305462E8</v>
      </c>
      <c r="D12" s="12" t="s">
        <v>75</v>
      </c>
      <c r="E12" s="13" t="s">
        <v>76</v>
      </c>
      <c r="F12" s="10" t="s">
        <v>75</v>
      </c>
      <c r="G12" s="10" t="s">
        <v>75</v>
      </c>
      <c r="H12" s="14" t="s">
        <v>106</v>
      </c>
    </row>
    <row r="13">
      <c r="A13" s="10" t="s">
        <v>107</v>
      </c>
      <c r="B13" s="10" t="s">
        <v>108</v>
      </c>
      <c r="C13" s="11">
        <v>6.51193844E8</v>
      </c>
      <c r="D13" s="12" t="s">
        <v>75</v>
      </c>
      <c r="E13" s="13" t="s">
        <v>76</v>
      </c>
      <c r="F13" s="10" t="s">
        <v>75</v>
      </c>
      <c r="G13" s="10" t="s">
        <v>75</v>
      </c>
      <c r="H13" s="14" t="s">
        <v>109</v>
      </c>
    </row>
    <row r="14">
      <c r="A14" s="10" t="s">
        <v>110</v>
      </c>
      <c r="B14" s="10" t="s">
        <v>111</v>
      </c>
      <c r="C14" s="11">
        <v>8.0013827E8</v>
      </c>
      <c r="D14" s="12" t="s">
        <v>75</v>
      </c>
      <c r="E14" s="13" t="s">
        <v>76</v>
      </c>
      <c r="F14" s="10" t="s">
        <v>75</v>
      </c>
      <c r="G14" s="10"/>
      <c r="H14" s="14" t="s">
        <v>112</v>
      </c>
    </row>
    <row r="15">
      <c r="A15" s="16" t="s">
        <v>113</v>
      </c>
      <c r="B15" s="10" t="s">
        <v>114</v>
      </c>
      <c r="C15" s="11">
        <v>8.5667226E8</v>
      </c>
      <c r="D15" s="12" t="s">
        <v>75</v>
      </c>
      <c r="E15" s="13" t="s">
        <v>76</v>
      </c>
      <c r="F15" s="10" t="s">
        <v>75</v>
      </c>
      <c r="G15" s="10" t="s">
        <v>75</v>
      </c>
      <c r="H15" s="14" t="s">
        <v>115</v>
      </c>
    </row>
    <row r="16">
      <c r="A16" s="10" t="s">
        <v>116</v>
      </c>
      <c r="B16" s="10" t="s">
        <v>117</v>
      </c>
      <c r="C16" s="11">
        <v>8.14410591E8</v>
      </c>
      <c r="D16" s="12" t="s">
        <v>75</v>
      </c>
      <c r="E16" s="13" t="s">
        <v>76</v>
      </c>
      <c r="F16" s="10" t="s">
        <v>75</v>
      </c>
      <c r="G16" s="10" t="s">
        <v>75</v>
      </c>
      <c r="H16" s="14" t="s">
        <v>118</v>
      </c>
    </row>
    <row r="17">
      <c r="A17" s="10" t="s">
        <v>119</v>
      </c>
      <c r="B17" s="10" t="s">
        <v>120</v>
      </c>
      <c r="C17" s="11">
        <v>8.92087259E8</v>
      </c>
      <c r="D17" s="12" t="s">
        <v>75</v>
      </c>
      <c r="E17" s="13" t="s">
        <v>76</v>
      </c>
      <c r="F17" s="10" t="s">
        <v>75</v>
      </c>
      <c r="G17" s="10" t="s">
        <v>75</v>
      </c>
      <c r="H17" s="14" t="s">
        <v>121</v>
      </c>
    </row>
    <row r="18">
      <c r="A18" s="10" t="s">
        <v>122</v>
      </c>
      <c r="B18" s="10" t="s">
        <v>123</v>
      </c>
      <c r="C18" s="11">
        <v>9.94526649E8</v>
      </c>
      <c r="D18" s="12" t="s">
        <v>75</v>
      </c>
      <c r="E18" s="13" t="s">
        <v>76</v>
      </c>
      <c r="F18" s="10" t="s">
        <v>75</v>
      </c>
      <c r="G18" s="10" t="s">
        <v>75</v>
      </c>
      <c r="H18" s="14" t="s">
        <v>124</v>
      </c>
    </row>
    <row r="19">
      <c r="A19" s="10" t="s">
        <v>125</v>
      </c>
      <c r="B19" s="10" t="s">
        <v>126</v>
      </c>
      <c r="C19" s="11">
        <v>8.87479892E8</v>
      </c>
      <c r="D19" s="12" t="s">
        <v>75</v>
      </c>
      <c r="E19" s="13" t="s">
        <v>76</v>
      </c>
      <c r="F19" s="10" t="s">
        <v>75</v>
      </c>
      <c r="G19" s="10" t="s">
        <v>75</v>
      </c>
      <c r="H19" s="14" t="s">
        <v>127</v>
      </c>
    </row>
    <row r="20">
      <c r="A20" s="10" t="s">
        <v>128</v>
      </c>
      <c r="B20" s="10" t="s">
        <v>129</v>
      </c>
      <c r="C20" s="11">
        <v>9.31011156E8</v>
      </c>
      <c r="D20" s="12" t="s">
        <v>75</v>
      </c>
      <c r="E20" s="13" t="s">
        <v>76</v>
      </c>
      <c r="F20" s="10" t="s">
        <v>75</v>
      </c>
      <c r="G20" s="10" t="s">
        <v>75</v>
      </c>
      <c r="H20" s="14" t="s">
        <v>130</v>
      </c>
    </row>
    <row r="21">
      <c r="A21" s="10" t="s">
        <v>131</v>
      </c>
      <c r="B21" s="10" t="s">
        <v>132</v>
      </c>
      <c r="C21" s="11">
        <v>8.01805376E8</v>
      </c>
      <c r="D21" s="12" t="s">
        <v>75</v>
      </c>
      <c r="E21" s="13" t="s">
        <v>76</v>
      </c>
      <c r="F21" s="10" t="s">
        <v>75</v>
      </c>
      <c r="G21" s="10" t="s">
        <v>75</v>
      </c>
      <c r="H21" s="14" t="s">
        <v>133</v>
      </c>
    </row>
    <row r="22">
      <c r="A22" s="10" t="s">
        <v>134</v>
      </c>
      <c r="B22" s="10" t="s">
        <v>135</v>
      </c>
      <c r="C22" s="11">
        <v>8.04651451E8</v>
      </c>
      <c r="D22" s="12" t="s">
        <v>75</v>
      </c>
      <c r="E22" s="13" t="s">
        <v>76</v>
      </c>
      <c r="F22" s="10" t="s">
        <v>75</v>
      </c>
      <c r="G22" s="10" t="s">
        <v>75</v>
      </c>
      <c r="H22" s="14" t="s">
        <v>136</v>
      </c>
    </row>
    <row r="23">
      <c r="A23" s="10" t="s">
        <v>137</v>
      </c>
      <c r="B23" s="10" t="s">
        <v>138</v>
      </c>
      <c r="C23" s="15"/>
      <c r="D23" s="12" t="s">
        <v>75</v>
      </c>
      <c r="E23" s="13" t="s">
        <v>76</v>
      </c>
      <c r="F23" s="10" t="s">
        <v>75</v>
      </c>
      <c r="G23" s="10" t="s">
        <v>75</v>
      </c>
      <c r="H23" s="14" t="s">
        <v>139</v>
      </c>
    </row>
    <row r="24">
      <c r="A24" s="10" t="s">
        <v>140</v>
      </c>
      <c r="B24" s="10" t="s">
        <v>141</v>
      </c>
      <c r="C24" s="15"/>
      <c r="D24" s="12" t="s">
        <v>75</v>
      </c>
      <c r="E24" s="13" t="s">
        <v>76</v>
      </c>
      <c r="F24" s="10" t="s">
        <v>75</v>
      </c>
      <c r="G24" s="10" t="s">
        <v>75</v>
      </c>
      <c r="H24" s="14" t="s">
        <v>142</v>
      </c>
    </row>
    <row r="25">
      <c r="A25" s="10" t="s">
        <v>143</v>
      </c>
      <c r="B25" s="10" t="s">
        <v>144</v>
      </c>
      <c r="C25" s="11">
        <v>8.92542788E8</v>
      </c>
      <c r="D25" s="12" t="s">
        <v>75</v>
      </c>
      <c r="E25" s="13" t="s">
        <v>76</v>
      </c>
      <c r="F25" s="10" t="s">
        <v>75</v>
      </c>
      <c r="G25" s="10" t="s">
        <v>75</v>
      </c>
      <c r="H25" s="14" t="s">
        <v>145</v>
      </c>
    </row>
    <row r="26">
      <c r="A26" s="10" t="s">
        <v>146</v>
      </c>
      <c r="B26" s="10" t="s">
        <v>147</v>
      </c>
      <c r="C26" s="11">
        <v>8.02454323E8</v>
      </c>
      <c r="D26" s="12" t="s">
        <v>75</v>
      </c>
      <c r="E26" s="13" t="s">
        <v>76</v>
      </c>
      <c r="F26" s="10" t="s">
        <v>75</v>
      </c>
      <c r="G26" s="10" t="s">
        <v>75</v>
      </c>
      <c r="H26" s="14" t="s">
        <v>148</v>
      </c>
    </row>
    <row r="27">
      <c r="A27" s="10" t="s">
        <v>149</v>
      </c>
      <c r="B27" s="10" t="s">
        <v>150</v>
      </c>
      <c r="C27" s="11">
        <v>8.22698388E8</v>
      </c>
      <c r="D27" s="12" t="s">
        <v>75</v>
      </c>
      <c r="E27" s="13" t="s">
        <v>76</v>
      </c>
      <c r="F27" s="10" t="s">
        <v>75</v>
      </c>
      <c r="G27" s="10" t="s">
        <v>75</v>
      </c>
      <c r="H27" s="14" t="s">
        <v>151</v>
      </c>
    </row>
    <row r="28">
      <c r="A28" s="10" t="s">
        <v>152</v>
      </c>
      <c r="B28" s="10" t="s">
        <v>153</v>
      </c>
      <c r="C28" s="11">
        <v>6.40100598E8</v>
      </c>
      <c r="D28" s="12" t="s">
        <v>75</v>
      </c>
      <c r="E28" s="13" t="s">
        <v>76</v>
      </c>
      <c r="F28" s="10" t="s">
        <v>75</v>
      </c>
      <c r="G28" s="10" t="s">
        <v>75</v>
      </c>
      <c r="H28" s="14" t="s">
        <v>154</v>
      </c>
    </row>
    <row r="29">
      <c r="A29" s="10" t="s">
        <v>155</v>
      </c>
      <c r="B29" s="10" t="s">
        <v>156</v>
      </c>
      <c r="C29" s="11">
        <v>6.4992989E8</v>
      </c>
      <c r="D29" s="12" t="s">
        <v>75</v>
      </c>
      <c r="E29" s="13" t="s">
        <v>76</v>
      </c>
      <c r="F29" s="10" t="s">
        <v>75</v>
      </c>
      <c r="G29" s="10" t="s">
        <v>75</v>
      </c>
      <c r="H29" s="14" t="s">
        <v>157</v>
      </c>
    </row>
    <row r="30">
      <c r="A30" s="10" t="s">
        <v>158</v>
      </c>
      <c r="B30" s="10" t="s">
        <v>159</v>
      </c>
      <c r="C30" s="11">
        <v>6.30290136E8</v>
      </c>
      <c r="D30" s="12" t="s">
        <v>75</v>
      </c>
      <c r="E30" s="13" t="s">
        <v>76</v>
      </c>
      <c r="F30" s="10" t="s">
        <v>75</v>
      </c>
      <c r="G30" s="10" t="s">
        <v>75</v>
      </c>
      <c r="H30" s="14" t="s">
        <v>160</v>
      </c>
    </row>
    <row r="31">
      <c r="A31" s="10" t="s">
        <v>161</v>
      </c>
      <c r="B31" s="10" t="s">
        <v>162</v>
      </c>
      <c r="C31" s="11">
        <v>9.65306618E8</v>
      </c>
      <c r="D31" s="12" t="s">
        <v>75</v>
      </c>
      <c r="E31" s="13" t="s">
        <v>76</v>
      </c>
      <c r="F31" s="10" t="s">
        <v>75</v>
      </c>
      <c r="G31" s="10" t="s">
        <v>75</v>
      </c>
      <c r="H31" s="14" t="s">
        <v>163</v>
      </c>
    </row>
    <row r="32">
      <c r="A32" s="10" t="s">
        <v>164</v>
      </c>
      <c r="B32" s="10" t="s">
        <v>165</v>
      </c>
      <c r="C32" s="11">
        <v>8.93977374E8</v>
      </c>
      <c r="D32" s="12" t="s">
        <v>75</v>
      </c>
      <c r="E32" s="13" t="s">
        <v>76</v>
      </c>
      <c r="F32" s="10" t="s">
        <v>75</v>
      </c>
      <c r="G32" s="10" t="s">
        <v>75</v>
      </c>
      <c r="H32" s="14" t="s">
        <v>166</v>
      </c>
    </row>
    <row r="33">
      <c r="A33" s="10" t="s">
        <v>167</v>
      </c>
      <c r="B33" s="10" t="s">
        <v>168</v>
      </c>
      <c r="C33" s="11">
        <v>9.92564837E8</v>
      </c>
      <c r="D33" s="12" t="s">
        <v>75</v>
      </c>
      <c r="E33" s="13" t="s">
        <v>76</v>
      </c>
      <c r="F33" s="10" t="s">
        <v>75</v>
      </c>
      <c r="G33" s="10" t="s">
        <v>75</v>
      </c>
      <c r="H33" s="14" t="s">
        <v>169</v>
      </c>
    </row>
    <row r="34">
      <c r="A34" s="10" t="s">
        <v>170</v>
      </c>
      <c r="B34" s="10" t="s">
        <v>171</v>
      </c>
      <c r="C34" s="11">
        <v>9.44824955E8</v>
      </c>
      <c r="D34" s="12" t="s">
        <v>75</v>
      </c>
      <c r="E34" s="13" t="s">
        <v>76</v>
      </c>
      <c r="F34" s="10" t="s">
        <v>75</v>
      </c>
      <c r="G34" s="10" t="s">
        <v>75</v>
      </c>
      <c r="H34" s="14" t="s">
        <v>172</v>
      </c>
    </row>
    <row r="35">
      <c r="A35" s="10" t="s">
        <v>173</v>
      </c>
      <c r="B35" s="10" t="s">
        <v>174</v>
      </c>
      <c r="C35" s="17"/>
      <c r="D35" s="12" t="s">
        <v>175</v>
      </c>
      <c r="E35" s="13" t="s">
        <v>76</v>
      </c>
      <c r="F35" s="10">
        <v>7.45546000078E11</v>
      </c>
      <c r="G35" s="10" t="s">
        <v>75</v>
      </c>
      <c r="H35" s="14" t="s">
        <v>176</v>
      </c>
    </row>
    <row r="36">
      <c r="A36" s="10" t="s">
        <v>177</v>
      </c>
      <c r="B36" s="10" t="s">
        <v>178</v>
      </c>
      <c r="C36" s="11">
        <v>8.2850085E8</v>
      </c>
      <c r="D36" s="12" t="s">
        <v>75</v>
      </c>
      <c r="E36" s="13" t="s">
        <v>76</v>
      </c>
      <c r="F36" s="10" t="s">
        <v>75</v>
      </c>
      <c r="G36" s="10" t="s">
        <v>75</v>
      </c>
      <c r="H36" s="14" t="s">
        <v>179</v>
      </c>
    </row>
    <row r="37">
      <c r="A37" s="10" t="s">
        <v>180</v>
      </c>
      <c r="B37" s="10" t="s">
        <v>181</v>
      </c>
      <c r="C37" s="11">
        <v>9.81834229E8</v>
      </c>
      <c r="D37" s="12" t="s">
        <v>75</v>
      </c>
      <c r="E37" s="13" t="s">
        <v>76</v>
      </c>
      <c r="F37" s="10" t="s">
        <v>75</v>
      </c>
      <c r="G37" s="10" t="s">
        <v>75</v>
      </c>
      <c r="H37" s="14" t="s">
        <v>182</v>
      </c>
    </row>
    <row r="38">
      <c r="A38" s="10" t="s">
        <v>183</v>
      </c>
      <c r="B38" s="10" t="s">
        <v>184</v>
      </c>
      <c r="C38" s="11">
        <v>9.29526159E8</v>
      </c>
      <c r="D38" s="12" t="s">
        <v>75</v>
      </c>
      <c r="E38" s="13" t="s">
        <v>76</v>
      </c>
      <c r="F38" s="10" t="s">
        <v>75</v>
      </c>
      <c r="G38" s="10" t="s">
        <v>75</v>
      </c>
      <c r="H38" s="14" t="s">
        <v>185</v>
      </c>
    </row>
    <row r="39">
      <c r="A39" s="10" t="s">
        <v>186</v>
      </c>
      <c r="B39" s="10" t="s">
        <v>187</v>
      </c>
      <c r="C39" s="11">
        <v>8.95126243E8</v>
      </c>
      <c r="D39" s="12" t="s">
        <v>75</v>
      </c>
      <c r="E39" s="13" t="s">
        <v>76</v>
      </c>
      <c r="F39" s="10" t="s">
        <v>75</v>
      </c>
      <c r="G39" s="10" t="s">
        <v>75</v>
      </c>
      <c r="H39" s="14" t="s">
        <v>188</v>
      </c>
    </row>
    <row r="40">
      <c r="A40" s="10" t="s">
        <v>189</v>
      </c>
      <c r="B40" s="10" t="s">
        <v>190</v>
      </c>
      <c r="C40" s="17"/>
      <c r="D40" s="12" t="s">
        <v>191</v>
      </c>
      <c r="E40" s="13" t="s">
        <v>76</v>
      </c>
      <c r="F40" s="10">
        <v>1.05485000257E11</v>
      </c>
      <c r="G40" s="10" t="s">
        <v>75</v>
      </c>
      <c r="H40" s="14" t="s">
        <v>192</v>
      </c>
    </row>
    <row r="41">
      <c r="A41" s="10" t="s">
        <v>193</v>
      </c>
      <c r="B41" s="10" t="s">
        <v>194</v>
      </c>
      <c r="C41" s="15"/>
      <c r="D41" s="12" t="s">
        <v>75</v>
      </c>
      <c r="E41" s="13" t="s">
        <v>76</v>
      </c>
      <c r="F41" s="10" t="s">
        <v>75</v>
      </c>
      <c r="G41" s="10" t="s">
        <v>75</v>
      </c>
      <c r="H41" s="14" t="s">
        <v>195</v>
      </c>
    </row>
    <row r="42">
      <c r="A42" s="10" t="s">
        <v>196</v>
      </c>
      <c r="B42" s="10" t="s">
        <v>197</v>
      </c>
      <c r="C42" s="11">
        <v>9.35435843E8</v>
      </c>
      <c r="D42" s="12" t="s">
        <v>75</v>
      </c>
      <c r="E42" s="13" t="s">
        <v>76</v>
      </c>
      <c r="F42" s="10" t="s">
        <v>75</v>
      </c>
      <c r="G42" s="10" t="s">
        <v>75</v>
      </c>
      <c r="H42" s="14" t="s">
        <v>198</v>
      </c>
    </row>
    <row r="43">
      <c r="A43" s="10" t="s">
        <v>199</v>
      </c>
      <c r="B43" s="10" t="s">
        <v>200</v>
      </c>
      <c r="C43" s="11">
        <v>9.28875964E8</v>
      </c>
      <c r="D43" s="12" t="s">
        <v>75</v>
      </c>
      <c r="E43" s="13" t="s">
        <v>76</v>
      </c>
      <c r="F43" s="10" t="s">
        <v>75</v>
      </c>
      <c r="G43" s="10" t="s">
        <v>75</v>
      </c>
      <c r="H43" s="14" t="s">
        <v>201</v>
      </c>
    </row>
    <row r="44">
      <c r="A44" s="10" t="s">
        <v>202</v>
      </c>
      <c r="B44" s="10" t="s">
        <v>203</v>
      </c>
      <c r="C44" s="11">
        <v>8.00556182E8</v>
      </c>
      <c r="D44" s="12" t="s">
        <v>75</v>
      </c>
      <c r="E44" s="13" t="s">
        <v>76</v>
      </c>
      <c r="F44" s="10" t="s">
        <v>75</v>
      </c>
      <c r="G44" s="10" t="s">
        <v>75</v>
      </c>
      <c r="H44" s="14" t="s">
        <v>204</v>
      </c>
    </row>
    <row r="45">
      <c r="A45" s="10" t="s">
        <v>205</v>
      </c>
      <c r="B45" s="10" t="s">
        <v>206</v>
      </c>
      <c r="C45" s="11">
        <v>8.07710888E8</v>
      </c>
      <c r="D45" s="12" t="s">
        <v>75</v>
      </c>
      <c r="E45" s="13" t="s">
        <v>76</v>
      </c>
      <c r="F45" s="10" t="s">
        <v>75</v>
      </c>
      <c r="G45" s="10" t="s">
        <v>75</v>
      </c>
      <c r="H45" s="14" t="s">
        <v>207</v>
      </c>
    </row>
    <row r="46">
      <c r="A46" s="10" t="s">
        <v>208</v>
      </c>
      <c r="B46" s="10" t="s">
        <v>209</v>
      </c>
      <c r="C46" s="11">
        <v>9.35202132E8</v>
      </c>
      <c r="D46" s="12" t="s">
        <v>75</v>
      </c>
      <c r="E46" s="13" t="s">
        <v>76</v>
      </c>
      <c r="F46" s="10" t="s">
        <v>75</v>
      </c>
      <c r="G46" s="10" t="s">
        <v>75</v>
      </c>
      <c r="H46" s="14" t="s">
        <v>210</v>
      </c>
    </row>
    <row r="47">
      <c r="A47" s="10" t="s">
        <v>211</v>
      </c>
      <c r="B47" s="10" t="s">
        <v>212</v>
      </c>
      <c r="C47" s="15"/>
      <c r="D47" s="12" t="s">
        <v>75</v>
      </c>
      <c r="E47" s="13" t="s">
        <v>76</v>
      </c>
      <c r="F47" s="10">
        <v>1.55070010564E12</v>
      </c>
      <c r="G47" s="10" t="s">
        <v>75</v>
      </c>
      <c r="H47" s="14" t="s">
        <v>213</v>
      </c>
    </row>
    <row r="48">
      <c r="A48" s="10" t="s">
        <v>214</v>
      </c>
      <c r="B48" s="10" t="s">
        <v>215</v>
      </c>
      <c r="C48" s="15"/>
      <c r="D48" s="12" t="s">
        <v>75</v>
      </c>
      <c r="E48" s="13" t="s">
        <v>76</v>
      </c>
      <c r="F48" s="10" t="s">
        <v>75</v>
      </c>
      <c r="G48" s="10" t="s">
        <v>75</v>
      </c>
      <c r="H48" s="14" t="s">
        <v>216</v>
      </c>
    </row>
    <row r="49">
      <c r="A49" s="10" t="s">
        <v>217</v>
      </c>
      <c r="B49" s="10" t="s">
        <v>218</v>
      </c>
      <c r="C49" s="11">
        <v>9.52052957E8</v>
      </c>
      <c r="D49" s="12" t="s">
        <v>75</v>
      </c>
      <c r="E49" s="13" t="s">
        <v>76</v>
      </c>
      <c r="F49" s="10" t="s">
        <v>75</v>
      </c>
      <c r="G49" s="10" t="s">
        <v>75</v>
      </c>
      <c r="H49" s="14" t="s">
        <v>219</v>
      </c>
    </row>
    <row r="50">
      <c r="A50" s="10" t="s">
        <v>220</v>
      </c>
      <c r="B50" s="10" t="s">
        <v>221</v>
      </c>
      <c r="C50" s="15"/>
      <c r="D50" s="12" t="s">
        <v>222</v>
      </c>
      <c r="E50" s="13" t="s">
        <v>76</v>
      </c>
      <c r="F50" s="10">
        <v>1.35557015433E11</v>
      </c>
      <c r="G50" s="10" t="s">
        <v>75</v>
      </c>
      <c r="H50" s="14" t="s">
        <v>223</v>
      </c>
    </row>
    <row r="51">
      <c r="A51" s="10" t="s">
        <v>224</v>
      </c>
      <c r="B51" s="10" t="s">
        <v>225</v>
      </c>
      <c r="C51" s="15"/>
      <c r="D51" s="12" t="s">
        <v>226</v>
      </c>
      <c r="E51" s="13" t="s">
        <v>76</v>
      </c>
      <c r="F51" s="10">
        <v>1.05546034385E11</v>
      </c>
      <c r="G51" s="10" t="s">
        <v>75</v>
      </c>
      <c r="H51" s="14" t="s">
        <v>227</v>
      </c>
    </row>
    <row r="52">
      <c r="A52" s="10" t="s">
        <v>228</v>
      </c>
      <c r="B52" s="10" t="s">
        <v>229</v>
      </c>
      <c r="C52" s="11">
        <v>9.10518256E8</v>
      </c>
      <c r="D52" s="12" t="s">
        <v>75</v>
      </c>
      <c r="E52" s="13" t="s">
        <v>76</v>
      </c>
      <c r="F52" s="10" t="s">
        <v>75</v>
      </c>
      <c r="G52" s="10" t="s">
        <v>75</v>
      </c>
      <c r="H52" s="14" t="s">
        <v>230</v>
      </c>
    </row>
    <row r="53">
      <c r="A53" s="10" t="s">
        <v>231</v>
      </c>
      <c r="B53" s="10" t="s">
        <v>232</v>
      </c>
      <c r="C53" s="11">
        <v>8.1054083E8</v>
      </c>
      <c r="D53" s="12" t="s">
        <v>75</v>
      </c>
      <c r="E53" s="13" t="s">
        <v>76</v>
      </c>
      <c r="F53" s="10" t="s">
        <v>75</v>
      </c>
      <c r="G53" s="10" t="s">
        <v>75</v>
      </c>
      <c r="H53" s="14" t="s">
        <v>233</v>
      </c>
    </row>
    <row r="54">
      <c r="A54" s="10" t="s">
        <v>234</v>
      </c>
      <c r="B54" s="10" t="s">
        <v>235</v>
      </c>
      <c r="C54" s="11">
        <v>8.45929022E8</v>
      </c>
      <c r="D54" s="12" t="s">
        <v>75</v>
      </c>
      <c r="E54" s="13" t="s">
        <v>76</v>
      </c>
      <c r="F54" s="10" t="s">
        <v>75</v>
      </c>
      <c r="G54" s="10" t="s">
        <v>75</v>
      </c>
      <c r="H54" s="14" t="s">
        <v>236</v>
      </c>
    </row>
    <row r="55">
      <c r="A55" s="10" t="s">
        <v>237</v>
      </c>
      <c r="B55" s="10" t="s">
        <v>238</v>
      </c>
      <c r="C55" s="11">
        <v>6.25782534E8</v>
      </c>
      <c r="D55" s="12" t="s">
        <v>75</v>
      </c>
      <c r="E55" s="13" t="s">
        <v>76</v>
      </c>
      <c r="F55" s="10" t="s">
        <v>75</v>
      </c>
      <c r="G55" s="10" t="s">
        <v>75</v>
      </c>
      <c r="H55" s="14" t="s">
        <v>239</v>
      </c>
    </row>
    <row r="56">
      <c r="A56" s="10" t="s">
        <v>240</v>
      </c>
      <c r="B56" s="10" t="s">
        <v>241</v>
      </c>
      <c r="C56" s="11">
        <v>8.64342126E8</v>
      </c>
      <c r="D56" s="12" t="s">
        <v>75</v>
      </c>
      <c r="E56" s="13" t="s">
        <v>76</v>
      </c>
      <c r="F56" s="10" t="s">
        <v>75</v>
      </c>
      <c r="G56" s="10" t="s">
        <v>75</v>
      </c>
      <c r="H56" s="14" t="s">
        <v>242</v>
      </c>
    </row>
    <row r="57">
      <c r="A57" s="10" t="s">
        <v>243</v>
      </c>
      <c r="B57" s="10" t="s">
        <v>244</v>
      </c>
      <c r="C57" s="11">
        <v>8.62252833E8</v>
      </c>
      <c r="D57" s="12" t="s">
        <v>75</v>
      </c>
      <c r="E57" s="13" t="s">
        <v>76</v>
      </c>
      <c r="F57" s="10" t="s">
        <v>75</v>
      </c>
      <c r="G57" s="10" t="s">
        <v>75</v>
      </c>
      <c r="H57" s="14" t="s">
        <v>245</v>
      </c>
    </row>
    <row r="58">
      <c r="A58" s="10" t="s">
        <v>246</v>
      </c>
      <c r="B58" s="10" t="s">
        <v>247</v>
      </c>
      <c r="C58" s="11">
        <v>8.07014582E8</v>
      </c>
      <c r="D58" s="12" t="s">
        <v>75</v>
      </c>
      <c r="E58" s="13" t="s">
        <v>76</v>
      </c>
      <c r="F58" s="10" t="s">
        <v>75</v>
      </c>
      <c r="G58" s="10" t="s">
        <v>75</v>
      </c>
      <c r="H58" s="14" t="s">
        <v>248</v>
      </c>
    </row>
    <row r="59">
      <c r="A59" s="10" t="s">
        <v>249</v>
      </c>
      <c r="B59" s="10" t="s">
        <v>250</v>
      </c>
      <c r="C59" s="11">
        <v>9.86239932E8</v>
      </c>
      <c r="D59" s="12" t="s">
        <v>75</v>
      </c>
      <c r="E59" s="13" t="s">
        <v>76</v>
      </c>
      <c r="F59" s="10" t="s">
        <v>75</v>
      </c>
      <c r="G59" s="10" t="s">
        <v>75</v>
      </c>
      <c r="H59" s="14" t="s">
        <v>251</v>
      </c>
    </row>
    <row r="60">
      <c r="A60" s="10" t="s">
        <v>252</v>
      </c>
      <c r="B60" s="10" t="s">
        <v>253</v>
      </c>
      <c r="C60" s="11">
        <v>9.18622406E8</v>
      </c>
      <c r="D60" s="12" t="s">
        <v>75</v>
      </c>
      <c r="E60" s="13" t="s">
        <v>76</v>
      </c>
      <c r="F60" s="10" t="s">
        <v>75</v>
      </c>
      <c r="G60" s="10" t="s">
        <v>75</v>
      </c>
      <c r="H60" s="14" t="s">
        <v>254</v>
      </c>
    </row>
    <row r="61">
      <c r="A61" s="10" t="s">
        <v>255</v>
      </c>
      <c r="B61" s="10" t="s">
        <v>256</v>
      </c>
      <c r="C61" s="11">
        <v>9.82269056E8</v>
      </c>
      <c r="D61" s="12" t="s">
        <v>75</v>
      </c>
      <c r="E61" s="13" t="s">
        <v>76</v>
      </c>
      <c r="F61" s="10" t="s">
        <v>75</v>
      </c>
      <c r="G61" s="10" t="s">
        <v>75</v>
      </c>
      <c r="H61" s="14" t="s">
        <v>257</v>
      </c>
    </row>
    <row r="62">
      <c r="A62" s="10" t="s">
        <v>258</v>
      </c>
      <c r="B62" s="10" t="s">
        <v>259</v>
      </c>
      <c r="C62" s="15"/>
      <c r="D62" s="12" t="s">
        <v>75</v>
      </c>
      <c r="E62" s="13" t="s">
        <v>76</v>
      </c>
      <c r="F62" s="10" t="s">
        <v>75</v>
      </c>
      <c r="G62" s="10" t="s">
        <v>75</v>
      </c>
      <c r="H62" s="14" t="s">
        <v>260</v>
      </c>
    </row>
    <row r="63">
      <c r="A63" s="10" t="s">
        <v>261</v>
      </c>
      <c r="B63" s="10" t="s">
        <v>262</v>
      </c>
      <c r="C63" s="15"/>
      <c r="D63" s="12" t="s">
        <v>75</v>
      </c>
      <c r="E63" s="13" t="s">
        <v>76</v>
      </c>
      <c r="F63" s="10" t="s">
        <v>75</v>
      </c>
      <c r="G63" s="10" t="s">
        <v>75</v>
      </c>
      <c r="H63" s="14" t="s">
        <v>263</v>
      </c>
    </row>
    <row r="64">
      <c r="A64" s="10" t="s">
        <v>264</v>
      </c>
      <c r="B64" s="10" t="s">
        <v>265</v>
      </c>
      <c r="C64" s="11">
        <v>8.07569935E8</v>
      </c>
      <c r="D64" s="12" t="s">
        <v>75</v>
      </c>
      <c r="E64" s="13" t="s">
        <v>76</v>
      </c>
      <c r="F64" s="10">
        <v>1.480800071071E12</v>
      </c>
      <c r="G64" s="10" t="s">
        <v>75</v>
      </c>
      <c r="H64" s="14" t="s">
        <v>266</v>
      </c>
    </row>
    <row r="65">
      <c r="A65" s="10" t="s">
        <v>267</v>
      </c>
      <c r="B65" s="10" t="s">
        <v>268</v>
      </c>
      <c r="C65" s="11">
        <v>8.21130448E8</v>
      </c>
      <c r="D65" s="12" t="s">
        <v>75</v>
      </c>
      <c r="E65" s="13" t="s">
        <v>76</v>
      </c>
      <c r="F65" s="10" t="s">
        <v>75</v>
      </c>
      <c r="G65" s="10" t="s">
        <v>75</v>
      </c>
      <c r="H65" s="14" t="s">
        <v>269</v>
      </c>
    </row>
    <row r="66">
      <c r="A66" s="10" t="s">
        <v>270</v>
      </c>
      <c r="B66" s="10" t="s">
        <v>271</v>
      </c>
      <c r="C66" s="11">
        <v>9.44985514E8</v>
      </c>
      <c r="D66" s="12" t="s">
        <v>75</v>
      </c>
      <c r="E66" s="13" t="s">
        <v>76</v>
      </c>
      <c r="F66" s="10" t="s">
        <v>75</v>
      </c>
      <c r="G66" s="10" t="s">
        <v>75</v>
      </c>
      <c r="H66" s="14" t="s">
        <v>272</v>
      </c>
    </row>
    <row r="67">
      <c r="A67" s="10" t="s">
        <v>273</v>
      </c>
      <c r="B67" s="10" t="s">
        <v>274</v>
      </c>
      <c r="C67" s="11">
        <v>8.62862833E8</v>
      </c>
      <c r="D67" s="12" t="s">
        <v>275</v>
      </c>
      <c r="E67" s="13" t="s">
        <v>76</v>
      </c>
      <c r="F67" s="16">
        <v>3.25558000225E11</v>
      </c>
      <c r="G67" s="10" t="s">
        <v>75</v>
      </c>
      <c r="H67" s="14" t="s">
        <v>276</v>
      </c>
    </row>
    <row r="68">
      <c r="A68" s="10" t="s">
        <v>277</v>
      </c>
      <c r="B68" s="10" t="s">
        <v>278</v>
      </c>
      <c r="C68" s="17"/>
      <c r="D68" s="12" t="s">
        <v>75</v>
      </c>
      <c r="E68" s="13" t="s">
        <v>76</v>
      </c>
      <c r="F68" s="10" t="s">
        <v>75</v>
      </c>
      <c r="G68" s="10" t="s">
        <v>75</v>
      </c>
      <c r="H68" s="14" t="s">
        <v>279</v>
      </c>
    </row>
    <row r="69">
      <c r="A69" s="10" t="s">
        <v>280</v>
      </c>
      <c r="B69" s="10" t="s">
        <v>281</v>
      </c>
      <c r="C69" s="11">
        <v>9.44985514E8</v>
      </c>
      <c r="D69" s="12" t="s">
        <v>75</v>
      </c>
      <c r="E69" s="13" t="s">
        <v>76</v>
      </c>
      <c r="F69" s="10" t="s">
        <v>75</v>
      </c>
      <c r="G69" s="10" t="s">
        <v>75</v>
      </c>
      <c r="H69" s="14" t="s">
        <v>282</v>
      </c>
    </row>
    <row r="70">
      <c r="A70" s="10" t="s">
        <v>283</v>
      </c>
      <c r="B70" s="10" t="s">
        <v>284</v>
      </c>
      <c r="C70" s="11">
        <v>9.42528266E8</v>
      </c>
      <c r="D70" s="12" t="s">
        <v>75</v>
      </c>
      <c r="E70" s="13" t="s">
        <v>76</v>
      </c>
      <c r="F70" s="10" t="s">
        <v>75</v>
      </c>
      <c r="G70" s="10" t="s">
        <v>75</v>
      </c>
      <c r="H70" s="14" t="s">
        <v>285</v>
      </c>
    </row>
    <row r="71">
      <c r="A71" s="10" t="s">
        <v>286</v>
      </c>
      <c r="B71" s="10" t="s">
        <v>287</v>
      </c>
      <c r="C71" s="11">
        <v>8.28372824E8</v>
      </c>
      <c r="D71" s="12" t="s">
        <v>75</v>
      </c>
      <c r="E71" s="13" t="s">
        <v>76</v>
      </c>
      <c r="F71" s="18"/>
      <c r="G71" s="18"/>
      <c r="H71" s="14" t="s">
        <v>288</v>
      </c>
    </row>
    <row r="72">
      <c r="A72" s="10" t="s">
        <v>289</v>
      </c>
      <c r="B72" s="10" t="s">
        <v>290</v>
      </c>
      <c r="C72" s="11">
        <v>8.29299888E8</v>
      </c>
      <c r="D72" s="12" t="s">
        <v>75</v>
      </c>
      <c r="E72" s="13" t="s">
        <v>76</v>
      </c>
      <c r="F72" s="10" t="s">
        <v>75</v>
      </c>
      <c r="G72" s="18"/>
      <c r="H72" s="14" t="s">
        <v>291</v>
      </c>
    </row>
    <row r="73">
      <c r="A73" s="10" t="s">
        <v>292</v>
      </c>
      <c r="B73" s="10" t="s">
        <v>293</v>
      </c>
      <c r="C73" s="11">
        <v>9.51655445E8</v>
      </c>
      <c r="D73" s="12" t="s">
        <v>75</v>
      </c>
      <c r="E73" s="13" t="s">
        <v>76</v>
      </c>
      <c r="F73" s="10" t="s">
        <v>75</v>
      </c>
      <c r="G73" s="18"/>
      <c r="H73" s="14" t="s">
        <v>294</v>
      </c>
    </row>
    <row r="74">
      <c r="A74" s="10" t="s">
        <v>295</v>
      </c>
      <c r="B74" s="10" t="s">
        <v>296</v>
      </c>
      <c r="C74" s="11">
        <v>8.63403382E8</v>
      </c>
      <c r="D74" s="12" t="s">
        <v>297</v>
      </c>
      <c r="E74" s="13" t="s">
        <v>76</v>
      </c>
      <c r="F74" s="10">
        <v>1.430301364481E12</v>
      </c>
      <c r="G74" s="18"/>
      <c r="H74" s="14" t="s">
        <v>298</v>
      </c>
    </row>
    <row r="75">
      <c r="A75" s="10" t="s">
        <v>299</v>
      </c>
      <c r="B75" s="10" t="s">
        <v>300</v>
      </c>
      <c r="C75" s="11">
        <v>6.28573585E8</v>
      </c>
      <c r="D75" s="12" t="s">
        <v>75</v>
      </c>
      <c r="E75" s="13" t="s">
        <v>76</v>
      </c>
      <c r="F75" s="10" t="s">
        <v>75</v>
      </c>
      <c r="G75" s="18"/>
      <c r="H75" s="14" t="s">
        <v>301</v>
      </c>
    </row>
    <row r="76">
      <c r="A76" s="10" t="s">
        <v>302</v>
      </c>
      <c r="B76" s="10" t="s">
        <v>303</v>
      </c>
      <c r="C76" s="15"/>
      <c r="D76" s="12" t="s">
        <v>75</v>
      </c>
      <c r="E76" s="13" t="s">
        <v>76</v>
      </c>
      <c r="F76" s="10" t="s">
        <v>75</v>
      </c>
      <c r="G76" s="18"/>
      <c r="H76" s="14" t="s">
        <v>304</v>
      </c>
    </row>
    <row r="77">
      <c r="A77" s="10" t="s">
        <v>305</v>
      </c>
      <c r="B77" s="10" t="s">
        <v>306</v>
      </c>
      <c r="C77" s="11">
        <v>9.8799337E8</v>
      </c>
      <c r="D77" s="18"/>
      <c r="E77" s="13" t="s">
        <v>76</v>
      </c>
      <c r="F77" s="18"/>
      <c r="G77" s="18"/>
      <c r="H77" s="14" t="s">
        <v>307</v>
      </c>
    </row>
    <row r="78">
      <c r="A78" s="10" t="s">
        <v>308</v>
      </c>
      <c r="B78" s="10" t="s">
        <v>309</v>
      </c>
      <c r="C78" s="15"/>
      <c r="D78" s="12" t="s">
        <v>75</v>
      </c>
      <c r="E78" s="13" t="s">
        <v>76</v>
      </c>
      <c r="F78" s="10" t="s">
        <v>75</v>
      </c>
      <c r="G78" s="18"/>
      <c r="H78" s="14" t="s">
        <v>310</v>
      </c>
    </row>
    <row r="79">
      <c r="A79" s="10" t="s">
        <v>311</v>
      </c>
      <c r="B79" s="10" t="s">
        <v>312</v>
      </c>
      <c r="C79" s="11">
        <v>8.30408237E8</v>
      </c>
      <c r="D79" s="12" t="s">
        <v>75</v>
      </c>
      <c r="E79" s="13" t="s">
        <v>76</v>
      </c>
      <c r="F79" s="10" t="s">
        <v>75</v>
      </c>
      <c r="G79" s="18"/>
      <c r="H79" s="14" t="s">
        <v>313</v>
      </c>
    </row>
    <row r="80">
      <c r="A80" s="10" t="s">
        <v>314</v>
      </c>
      <c r="B80" s="10" t="s">
        <v>315</v>
      </c>
      <c r="C80" s="11">
        <v>9.66317976E8</v>
      </c>
      <c r="D80" s="12" t="s">
        <v>75</v>
      </c>
      <c r="E80" s="13" t="s">
        <v>76</v>
      </c>
      <c r="F80" s="10" t="s">
        <v>75</v>
      </c>
      <c r="G80" s="18"/>
      <c r="H80" s="14" t="s">
        <v>316</v>
      </c>
    </row>
    <row r="81">
      <c r="A81" s="10" t="s">
        <v>317</v>
      </c>
      <c r="B81" s="10" t="s">
        <v>318</v>
      </c>
      <c r="C81" s="11">
        <v>9.87991839E8</v>
      </c>
      <c r="D81" s="12" t="s">
        <v>75</v>
      </c>
      <c r="E81" s="13" t="s">
        <v>76</v>
      </c>
      <c r="F81" s="10" t="s">
        <v>75</v>
      </c>
      <c r="G81" s="18"/>
      <c r="H81" s="14" t="s">
        <v>319</v>
      </c>
    </row>
    <row r="82">
      <c r="A82" s="10" t="s">
        <v>320</v>
      </c>
      <c r="B82" s="10" t="s">
        <v>321</v>
      </c>
      <c r="C82" s="11">
        <v>9.58614778E8</v>
      </c>
      <c r="D82" s="12" t="s">
        <v>75</v>
      </c>
      <c r="E82" s="13" t="s">
        <v>76</v>
      </c>
      <c r="F82" s="10" t="s">
        <v>75</v>
      </c>
      <c r="G82" s="18"/>
      <c r="H82" s="14" t="s">
        <v>322</v>
      </c>
    </row>
    <row r="83">
      <c r="A83" s="10" t="s">
        <v>323</v>
      </c>
      <c r="B83" s="10" t="s">
        <v>324</v>
      </c>
      <c r="C83" s="11">
        <v>9.0192015E8</v>
      </c>
      <c r="D83" s="12" t="s">
        <v>75</v>
      </c>
      <c r="E83" s="13" t="s">
        <v>76</v>
      </c>
      <c r="F83" s="10" t="s">
        <v>75</v>
      </c>
      <c r="G83" s="18"/>
      <c r="H83" s="14" t="s">
        <v>325</v>
      </c>
    </row>
    <row r="84">
      <c r="A84" s="10" t="s">
        <v>326</v>
      </c>
      <c r="B84" s="10" t="s">
        <v>327</v>
      </c>
      <c r="C84" s="11">
        <v>6.43364251E8</v>
      </c>
      <c r="D84" s="12" t="s">
        <v>75</v>
      </c>
      <c r="E84" s="13" t="s">
        <v>76</v>
      </c>
      <c r="F84" s="10">
        <v>1.479300060141E12</v>
      </c>
      <c r="G84" s="18"/>
      <c r="H84" s="14" t="s">
        <v>328</v>
      </c>
    </row>
    <row r="85">
      <c r="A85" s="10" t="s">
        <v>329</v>
      </c>
      <c r="B85" s="10" t="s">
        <v>330</v>
      </c>
      <c r="C85" s="15"/>
      <c r="D85" s="12" t="s">
        <v>75</v>
      </c>
      <c r="E85" s="13" t="s">
        <v>76</v>
      </c>
      <c r="F85" s="10" t="s">
        <v>75</v>
      </c>
      <c r="G85" s="18"/>
      <c r="H85" s="14" t="s">
        <v>331</v>
      </c>
    </row>
    <row r="86">
      <c r="A86" s="10" t="s">
        <v>332</v>
      </c>
      <c r="B86" s="10" t="s">
        <v>333</v>
      </c>
      <c r="C86" s="11">
        <v>8.08192542E8</v>
      </c>
      <c r="D86" s="12" t="s">
        <v>75</v>
      </c>
      <c r="E86" s="13" t="s">
        <v>76</v>
      </c>
      <c r="F86" s="10" t="s">
        <v>75</v>
      </c>
      <c r="G86" s="18"/>
      <c r="H86" s="14" t="s">
        <v>334</v>
      </c>
    </row>
    <row r="87">
      <c r="A87" s="10" t="s">
        <v>335</v>
      </c>
      <c r="B87" s="10" t="s">
        <v>336</v>
      </c>
      <c r="C87" s="15"/>
      <c r="D87" s="12" t="s">
        <v>75</v>
      </c>
      <c r="E87" s="13" t="s">
        <v>76</v>
      </c>
      <c r="F87" s="10" t="s">
        <v>75</v>
      </c>
      <c r="G87" s="18"/>
      <c r="H87" s="14" t="s">
        <v>337</v>
      </c>
    </row>
    <row r="88">
      <c r="A88" s="10" t="s">
        <v>338</v>
      </c>
      <c r="B88" s="10" t="s">
        <v>339</v>
      </c>
      <c r="C88" s="11">
        <v>6.40351274E8</v>
      </c>
      <c r="D88" s="12" t="s">
        <v>75</v>
      </c>
      <c r="E88" s="13" t="s">
        <v>76</v>
      </c>
      <c r="F88" s="10" t="s">
        <v>75</v>
      </c>
      <c r="G88" s="18"/>
      <c r="H88" s="14" t="s">
        <v>340</v>
      </c>
    </row>
    <row r="89">
      <c r="A89" s="10" t="s">
        <v>341</v>
      </c>
      <c r="B89" s="10" t="s">
        <v>342</v>
      </c>
      <c r="C89" s="11">
        <v>9.52219945E8</v>
      </c>
      <c r="D89" s="12" t="s">
        <v>75</v>
      </c>
      <c r="E89" s="13" t="s">
        <v>76</v>
      </c>
      <c r="F89" s="10" t="s">
        <v>75</v>
      </c>
      <c r="G89" s="18"/>
      <c r="H89" s="14" t="s">
        <v>343</v>
      </c>
    </row>
    <row r="90">
      <c r="A90" s="10" t="s">
        <v>344</v>
      </c>
      <c r="B90" s="10" t="s">
        <v>345</v>
      </c>
      <c r="C90" s="11">
        <v>6.47293821E8</v>
      </c>
      <c r="D90" s="12" t="s">
        <v>75</v>
      </c>
      <c r="E90" s="13" t="s">
        <v>76</v>
      </c>
      <c r="F90" s="10" t="s">
        <v>75</v>
      </c>
      <c r="G90" s="18"/>
      <c r="H90" s="14" t="s">
        <v>346</v>
      </c>
    </row>
    <row r="91">
      <c r="A91" s="10" t="s">
        <v>347</v>
      </c>
      <c r="B91" s="10" t="s">
        <v>348</v>
      </c>
      <c r="C91" s="11">
        <v>6.12598988E8</v>
      </c>
      <c r="D91" s="12" t="s">
        <v>75</v>
      </c>
      <c r="E91" s="13" t="s">
        <v>76</v>
      </c>
      <c r="F91" s="10" t="s">
        <v>75</v>
      </c>
      <c r="G91" s="18"/>
      <c r="H91" s="14" t="s">
        <v>349</v>
      </c>
    </row>
    <row r="92">
      <c r="A92" s="10" t="s">
        <v>350</v>
      </c>
      <c r="B92" s="10" t="s">
        <v>351</v>
      </c>
      <c r="C92" s="11">
        <v>6.33614993E8</v>
      </c>
      <c r="D92" s="12" t="s">
        <v>75</v>
      </c>
      <c r="E92" s="13" t="s">
        <v>76</v>
      </c>
      <c r="F92" s="10" t="s">
        <v>75</v>
      </c>
      <c r="G92" s="18"/>
      <c r="H92" s="14" t="s">
        <v>352</v>
      </c>
    </row>
    <row r="93">
      <c r="A93" s="10" t="s">
        <v>353</v>
      </c>
      <c r="B93" s="10" t="s">
        <v>354</v>
      </c>
      <c r="C93" s="11">
        <v>9.63453706E8</v>
      </c>
      <c r="D93" s="12" t="s">
        <v>75</v>
      </c>
      <c r="E93" s="13" t="s">
        <v>76</v>
      </c>
      <c r="F93" s="10" t="s">
        <v>75</v>
      </c>
      <c r="G93" s="18"/>
      <c r="H93" s="14" t="s">
        <v>355</v>
      </c>
    </row>
    <row r="94">
      <c r="A94" s="10" t="s">
        <v>356</v>
      </c>
      <c r="B94" s="10" t="s">
        <v>357</v>
      </c>
      <c r="C94" s="11">
        <v>9.83498404E8</v>
      </c>
      <c r="D94" s="12" t="s">
        <v>75</v>
      </c>
      <c r="E94" s="13" t="s">
        <v>76</v>
      </c>
      <c r="F94" s="10" t="s">
        <v>75</v>
      </c>
      <c r="G94" s="18"/>
      <c r="H94" s="14" t="s">
        <v>358</v>
      </c>
    </row>
    <row r="95">
      <c r="A95" s="10" t="s">
        <v>359</v>
      </c>
      <c r="B95" s="10" t="s">
        <v>360</v>
      </c>
      <c r="C95" s="11">
        <v>6.76435832E8</v>
      </c>
      <c r="D95" s="12" t="s">
        <v>75</v>
      </c>
      <c r="E95" s="13" t="s">
        <v>76</v>
      </c>
      <c r="F95" s="10" t="s">
        <v>75</v>
      </c>
      <c r="G95" s="18"/>
      <c r="H95" s="14" t="s">
        <v>361</v>
      </c>
    </row>
    <row r="96">
      <c r="A96" s="10" t="s">
        <v>362</v>
      </c>
      <c r="B96" s="10" t="s">
        <v>363</v>
      </c>
      <c r="C96" s="11">
        <v>8.54840614E8</v>
      </c>
      <c r="D96" s="12" t="s">
        <v>75</v>
      </c>
      <c r="E96" s="13" t="s">
        <v>76</v>
      </c>
      <c r="F96" s="10" t="s">
        <v>75</v>
      </c>
      <c r="G96" s="18"/>
      <c r="H96" s="14" t="s">
        <v>364</v>
      </c>
    </row>
    <row r="97">
      <c r="A97" s="10" t="s">
        <v>365</v>
      </c>
      <c r="B97" s="10" t="s">
        <v>366</v>
      </c>
      <c r="C97" s="11">
        <v>8.88924498E8</v>
      </c>
      <c r="D97" s="12" t="s">
        <v>75</v>
      </c>
      <c r="E97" s="13" t="s">
        <v>76</v>
      </c>
      <c r="F97" s="10" t="s">
        <v>75</v>
      </c>
      <c r="G97" s="18"/>
      <c r="H97" s="14" t="s">
        <v>367</v>
      </c>
    </row>
    <row r="98">
      <c r="A98" s="10" t="s">
        <v>368</v>
      </c>
      <c r="B98" s="10" t="s">
        <v>369</v>
      </c>
      <c r="C98" s="11">
        <v>6.21878476E8</v>
      </c>
      <c r="D98" s="12" t="s">
        <v>75</v>
      </c>
      <c r="E98" s="13" t="s">
        <v>76</v>
      </c>
      <c r="F98" s="10" t="s">
        <v>75</v>
      </c>
      <c r="G98" s="18"/>
      <c r="H98" s="14" t="s">
        <v>370</v>
      </c>
    </row>
    <row r="99">
      <c r="A99" s="10" t="s">
        <v>371</v>
      </c>
      <c r="B99" s="10" t="s">
        <v>372</v>
      </c>
      <c r="C99" s="11">
        <v>8.89435547E8</v>
      </c>
      <c r="D99" s="12" t="s">
        <v>75</v>
      </c>
      <c r="E99" s="13" t="s">
        <v>76</v>
      </c>
      <c r="F99" s="10" t="s">
        <v>75</v>
      </c>
      <c r="G99" s="18"/>
      <c r="H99" s="14" t="s">
        <v>373</v>
      </c>
    </row>
    <row r="100">
      <c r="A100" s="10" t="s">
        <v>374</v>
      </c>
      <c r="B100" s="10" t="s">
        <v>375</v>
      </c>
      <c r="C100" s="11">
        <v>8.18724322E8</v>
      </c>
      <c r="D100" s="12" t="s">
        <v>75</v>
      </c>
      <c r="E100" s="13" t="s">
        <v>76</v>
      </c>
      <c r="F100" s="10" t="s">
        <v>75</v>
      </c>
      <c r="G100" s="18"/>
      <c r="H100" s="14" t="s">
        <v>376</v>
      </c>
    </row>
    <row r="101">
      <c r="A101" s="10" t="s">
        <v>377</v>
      </c>
      <c r="B101" s="10" t="s">
        <v>378</v>
      </c>
      <c r="C101" s="11">
        <v>9.82405411E8</v>
      </c>
      <c r="D101" s="12" t="s">
        <v>75</v>
      </c>
      <c r="E101" s="13" t="s">
        <v>76</v>
      </c>
      <c r="F101" s="10" t="s">
        <v>75</v>
      </c>
      <c r="G101" s="18"/>
      <c r="H101" s="14" t="s">
        <v>379</v>
      </c>
    </row>
    <row r="102">
      <c r="A102" s="10" t="s">
        <v>380</v>
      </c>
      <c r="B102" s="10" t="s">
        <v>381</v>
      </c>
      <c r="C102" s="11">
        <v>8.94480514E8</v>
      </c>
      <c r="D102" s="12" t="s">
        <v>75</v>
      </c>
      <c r="E102" s="13" t="s">
        <v>76</v>
      </c>
      <c r="F102" s="18"/>
      <c r="G102" s="18"/>
      <c r="H102" s="14" t="s">
        <v>382</v>
      </c>
    </row>
    <row r="103">
      <c r="A103" s="10" t="s">
        <v>383</v>
      </c>
      <c r="B103" s="10" t="s">
        <v>384</v>
      </c>
      <c r="C103" s="11">
        <v>8.02372464E8</v>
      </c>
      <c r="D103" s="12" t="s">
        <v>75</v>
      </c>
      <c r="E103" s="13" t="s">
        <v>76</v>
      </c>
      <c r="F103" s="16">
        <v>1.419900222574E12</v>
      </c>
      <c r="G103" s="18"/>
      <c r="H103" s="14" t="s">
        <v>385</v>
      </c>
    </row>
    <row r="104">
      <c r="A104" s="10" t="s">
        <v>386</v>
      </c>
      <c r="B104" s="10" t="s">
        <v>387</v>
      </c>
      <c r="C104" s="11">
        <v>9.60978692E8</v>
      </c>
      <c r="D104" s="12" t="s">
        <v>75</v>
      </c>
      <c r="E104" s="13" t="s">
        <v>76</v>
      </c>
      <c r="F104" s="10" t="s">
        <v>75</v>
      </c>
      <c r="G104" s="18"/>
      <c r="H104" s="14" t="s">
        <v>388</v>
      </c>
    </row>
    <row r="105">
      <c r="A105" s="10" t="s">
        <v>389</v>
      </c>
      <c r="B105" s="10" t="s">
        <v>390</v>
      </c>
      <c r="C105" s="11">
        <v>8.2850085E8</v>
      </c>
      <c r="D105" s="12" t="s">
        <v>75</v>
      </c>
      <c r="E105" s="13" t="s">
        <v>76</v>
      </c>
      <c r="F105" s="10" t="s">
        <v>75</v>
      </c>
      <c r="G105" s="18"/>
      <c r="H105" s="14" t="s">
        <v>391</v>
      </c>
    </row>
    <row r="106">
      <c r="A106" s="10" t="s">
        <v>392</v>
      </c>
      <c r="B106" s="10" t="s">
        <v>393</v>
      </c>
      <c r="C106" s="11">
        <v>6.37412876E8</v>
      </c>
      <c r="D106" s="12" t="s">
        <v>75</v>
      </c>
      <c r="E106" s="13" t="s">
        <v>76</v>
      </c>
      <c r="F106" s="10" t="s">
        <v>75</v>
      </c>
      <c r="G106" s="18"/>
      <c r="H106" s="14" t="s">
        <v>394</v>
      </c>
    </row>
    <row r="107">
      <c r="A107" s="10" t="s">
        <v>395</v>
      </c>
      <c r="B107" s="10" t="s">
        <v>396</v>
      </c>
      <c r="C107" s="11">
        <v>8.12825092E8</v>
      </c>
      <c r="D107" s="12" t="s">
        <v>75</v>
      </c>
      <c r="E107" s="13" t="s">
        <v>76</v>
      </c>
      <c r="F107" s="10" t="s">
        <v>75</v>
      </c>
      <c r="G107" s="18"/>
      <c r="H107" s="14" t="s">
        <v>397</v>
      </c>
    </row>
    <row r="108">
      <c r="A108" s="10" t="s">
        <v>398</v>
      </c>
      <c r="B108" s="10" t="s">
        <v>399</v>
      </c>
      <c r="C108" s="15"/>
      <c r="D108" s="12" t="s">
        <v>75</v>
      </c>
      <c r="E108" s="13" t="s">
        <v>76</v>
      </c>
      <c r="F108" s="10" t="s">
        <v>75</v>
      </c>
      <c r="G108" s="18"/>
      <c r="H108" s="14" t="s">
        <v>400</v>
      </c>
    </row>
    <row r="109">
      <c r="A109" s="10" t="s">
        <v>401</v>
      </c>
      <c r="B109" s="10" t="s">
        <v>402</v>
      </c>
      <c r="C109" s="11">
        <v>8.28372824E8</v>
      </c>
      <c r="D109" s="12" t="s">
        <v>75</v>
      </c>
      <c r="E109" s="13" t="s">
        <v>76</v>
      </c>
      <c r="F109" s="10" t="s">
        <v>75</v>
      </c>
      <c r="G109" s="18"/>
      <c r="H109" s="14" t="s">
        <v>403</v>
      </c>
    </row>
    <row r="110">
      <c r="A110" s="10" t="s">
        <v>404</v>
      </c>
      <c r="B110" s="10" t="s">
        <v>405</v>
      </c>
      <c r="C110" s="17"/>
      <c r="D110" s="12" t="s">
        <v>75</v>
      </c>
      <c r="E110" s="13" t="s">
        <v>76</v>
      </c>
      <c r="F110" s="10" t="s">
        <v>75</v>
      </c>
      <c r="G110" s="18"/>
      <c r="H110" s="14" t="s">
        <v>406</v>
      </c>
    </row>
    <row r="111">
      <c r="A111" s="10" t="s">
        <v>407</v>
      </c>
      <c r="B111" s="10" t="s">
        <v>408</v>
      </c>
      <c r="C111" s="11">
        <v>8.15589185E8</v>
      </c>
      <c r="D111" s="12" t="s">
        <v>75</v>
      </c>
      <c r="E111" s="13" t="s">
        <v>76</v>
      </c>
      <c r="F111" s="10" t="s">
        <v>75</v>
      </c>
      <c r="G111" s="18"/>
      <c r="H111" s="14" t="s">
        <v>409</v>
      </c>
    </row>
    <row r="112">
      <c r="A112" s="10" t="s">
        <v>410</v>
      </c>
      <c r="B112" s="10" t="s">
        <v>411</v>
      </c>
      <c r="C112" s="17"/>
      <c r="D112" s="12" t="s">
        <v>75</v>
      </c>
      <c r="E112" s="13" t="s">
        <v>76</v>
      </c>
      <c r="F112" s="10" t="s">
        <v>75</v>
      </c>
      <c r="G112" s="18"/>
      <c r="H112" s="14" t="s">
        <v>412</v>
      </c>
    </row>
    <row r="113">
      <c r="A113" s="10" t="s">
        <v>413</v>
      </c>
      <c r="B113" s="10" t="s">
        <v>414</v>
      </c>
      <c r="C113" s="11">
        <v>6.19941942E8</v>
      </c>
      <c r="D113" s="12" t="s">
        <v>75</v>
      </c>
      <c r="E113" s="13" t="s">
        <v>76</v>
      </c>
      <c r="F113" s="10" t="s">
        <v>75</v>
      </c>
      <c r="G113" s="18"/>
      <c r="H113" s="14" t="s">
        <v>415</v>
      </c>
    </row>
    <row r="114">
      <c r="A114" s="10" t="s">
        <v>416</v>
      </c>
      <c r="B114" s="10" t="s">
        <v>417</v>
      </c>
      <c r="C114" s="11">
        <v>9.30286088E8</v>
      </c>
      <c r="D114" s="12" t="s">
        <v>75</v>
      </c>
      <c r="E114" s="13" t="s">
        <v>76</v>
      </c>
      <c r="F114" s="10" t="s">
        <v>75</v>
      </c>
      <c r="G114" s="18"/>
      <c r="H114" s="14" t="s">
        <v>418</v>
      </c>
    </row>
    <row r="115">
      <c r="A115" s="16" t="s">
        <v>289</v>
      </c>
      <c r="B115" s="10" t="s">
        <v>419</v>
      </c>
      <c r="C115" s="11">
        <v>9.36672972E8</v>
      </c>
      <c r="D115" s="12" t="s">
        <v>75</v>
      </c>
      <c r="E115" s="13" t="s">
        <v>76</v>
      </c>
      <c r="F115" s="10" t="s">
        <v>75</v>
      </c>
      <c r="G115" s="18"/>
      <c r="H115" s="14" t="s">
        <v>420</v>
      </c>
    </row>
    <row r="116">
      <c r="A116" s="10" t="s">
        <v>421</v>
      </c>
      <c r="B116" s="10" t="s">
        <v>422</v>
      </c>
      <c r="C116" s="11">
        <v>9.82567909E8</v>
      </c>
      <c r="D116" s="12" t="s">
        <v>75</v>
      </c>
      <c r="E116" s="13" t="s">
        <v>76</v>
      </c>
      <c r="F116" s="10" t="s">
        <v>75</v>
      </c>
      <c r="G116" s="18"/>
      <c r="H116" s="14" t="s">
        <v>423</v>
      </c>
    </row>
    <row r="117">
      <c r="A117" s="10" t="s">
        <v>424</v>
      </c>
      <c r="B117" s="10" t="s">
        <v>425</v>
      </c>
      <c r="C117" s="11">
        <v>6.46474674E8</v>
      </c>
      <c r="D117" s="12" t="s">
        <v>75</v>
      </c>
      <c r="E117" s="13" t="s">
        <v>76</v>
      </c>
      <c r="F117" s="10" t="s">
        <v>75</v>
      </c>
      <c r="G117" s="18"/>
      <c r="H117" s="14" t="s">
        <v>426</v>
      </c>
    </row>
    <row r="118">
      <c r="A118" s="10" t="s">
        <v>427</v>
      </c>
      <c r="B118" s="10" t="s">
        <v>428</v>
      </c>
      <c r="C118" s="11">
        <v>8.15926392E8</v>
      </c>
      <c r="D118" s="12" t="s">
        <v>75</v>
      </c>
      <c r="E118" s="13" t="s">
        <v>76</v>
      </c>
      <c r="F118" s="10" t="s">
        <v>75</v>
      </c>
      <c r="G118" s="18"/>
      <c r="H118" s="14" t="s">
        <v>429</v>
      </c>
    </row>
    <row r="119">
      <c r="A119" s="10" t="s">
        <v>430</v>
      </c>
      <c r="B119" s="10" t="s">
        <v>431</v>
      </c>
      <c r="C119" s="11">
        <v>6.46266016E8</v>
      </c>
      <c r="D119" s="12" t="s">
        <v>75</v>
      </c>
      <c r="E119" s="13" t="s">
        <v>76</v>
      </c>
      <c r="F119" s="10" t="s">
        <v>75</v>
      </c>
      <c r="G119" s="18"/>
      <c r="H119" s="14" t="s">
        <v>432</v>
      </c>
    </row>
    <row r="120">
      <c r="A120" s="10" t="s">
        <v>433</v>
      </c>
      <c r="B120" s="10" t="s">
        <v>434</v>
      </c>
      <c r="C120" s="11">
        <v>9.24520992E8</v>
      </c>
      <c r="D120" s="12" t="s">
        <v>75</v>
      </c>
      <c r="E120" s="13" t="s">
        <v>76</v>
      </c>
      <c r="F120" s="10">
        <v>1.539900814294E12</v>
      </c>
      <c r="G120" s="18"/>
      <c r="H120" s="14" t="s">
        <v>435</v>
      </c>
    </row>
    <row r="121">
      <c r="A121" s="10" t="s">
        <v>436</v>
      </c>
      <c r="B121" s="10" t="s">
        <v>437</v>
      </c>
      <c r="C121" s="11">
        <v>8.22054703E8</v>
      </c>
      <c r="D121" s="12" t="s">
        <v>75</v>
      </c>
      <c r="E121" s="13" t="s">
        <v>76</v>
      </c>
      <c r="F121" s="10" t="s">
        <v>75</v>
      </c>
      <c r="G121" s="18"/>
      <c r="H121" s="14" t="s">
        <v>438</v>
      </c>
    </row>
    <row r="122">
      <c r="A122" s="10" t="s">
        <v>439</v>
      </c>
      <c r="B122" s="10" t="s">
        <v>440</v>
      </c>
      <c r="C122" s="11">
        <v>6.37963382E8</v>
      </c>
      <c r="D122" s="12" t="s">
        <v>75</v>
      </c>
      <c r="E122" s="13" t="s">
        <v>76</v>
      </c>
      <c r="F122" s="10" t="s">
        <v>75</v>
      </c>
      <c r="G122" s="18"/>
      <c r="H122" s="14" t="s">
        <v>441</v>
      </c>
    </row>
    <row r="123">
      <c r="A123" s="10" t="s">
        <v>442</v>
      </c>
      <c r="B123" s="10" t="s">
        <v>443</v>
      </c>
      <c r="C123" s="15"/>
      <c r="D123" s="12" t="s">
        <v>75</v>
      </c>
      <c r="E123" s="13" t="s">
        <v>76</v>
      </c>
      <c r="F123" s="10" t="s">
        <v>75</v>
      </c>
      <c r="G123" s="18"/>
      <c r="H123" s="14" t="s">
        <v>444</v>
      </c>
    </row>
    <row r="124">
      <c r="A124" s="10" t="s">
        <v>445</v>
      </c>
      <c r="B124" s="10" t="s">
        <v>446</v>
      </c>
      <c r="C124" s="11">
        <v>8.78985543E8</v>
      </c>
      <c r="D124" s="12" t="s">
        <v>75</v>
      </c>
      <c r="E124" s="13" t="s">
        <v>76</v>
      </c>
      <c r="F124" s="10" t="s">
        <v>75</v>
      </c>
      <c r="G124" s="18"/>
      <c r="H124" s="14" t="s">
        <v>447</v>
      </c>
    </row>
    <row r="125">
      <c r="A125" s="10" t="s">
        <v>448</v>
      </c>
      <c r="B125" s="10" t="s">
        <v>449</v>
      </c>
      <c r="C125" s="11">
        <v>8.10700537E8</v>
      </c>
      <c r="D125" s="12" t="s">
        <v>75</v>
      </c>
      <c r="E125" s="13" t="s">
        <v>76</v>
      </c>
      <c r="F125" s="10" t="s">
        <v>75</v>
      </c>
      <c r="G125" s="18"/>
      <c r="H125" s="14" t="s">
        <v>450</v>
      </c>
    </row>
    <row r="126">
      <c r="A126" s="10" t="s">
        <v>451</v>
      </c>
      <c r="B126" s="10" t="s">
        <v>452</v>
      </c>
      <c r="C126" s="11">
        <v>9.57852257E8</v>
      </c>
      <c r="D126" s="12" t="s">
        <v>75</v>
      </c>
      <c r="E126" s="13" t="s">
        <v>76</v>
      </c>
      <c r="F126" s="10" t="s">
        <v>75</v>
      </c>
      <c r="G126" s="18"/>
      <c r="H126" s="14" t="s">
        <v>453</v>
      </c>
    </row>
    <row r="127">
      <c r="A127" s="10" t="s">
        <v>454</v>
      </c>
      <c r="B127" s="10" t="s">
        <v>455</v>
      </c>
      <c r="C127" s="11">
        <v>8.43628471E8</v>
      </c>
      <c r="D127" s="12" t="s">
        <v>75</v>
      </c>
      <c r="E127" s="13" t="s">
        <v>76</v>
      </c>
      <c r="F127" s="10" t="s">
        <v>75</v>
      </c>
      <c r="G127" s="18"/>
      <c r="H127" s="14" t="s">
        <v>456</v>
      </c>
    </row>
    <row r="128">
      <c r="A128" s="10" t="s">
        <v>457</v>
      </c>
      <c r="B128" s="10" t="s">
        <v>458</v>
      </c>
      <c r="C128" s="11">
        <v>8.22515525E8</v>
      </c>
      <c r="D128" s="12" t="s">
        <v>75</v>
      </c>
      <c r="E128" s="13" t="s">
        <v>76</v>
      </c>
      <c r="F128" s="10" t="s">
        <v>75</v>
      </c>
      <c r="G128" s="18"/>
      <c r="H128" s="14" t="s">
        <v>459</v>
      </c>
    </row>
    <row r="129">
      <c r="A129" s="10" t="s">
        <v>460</v>
      </c>
      <c r="B129" s="10" t="s">
        <v>461</v>
      </c>
      <c r="C129" s="11">
        <v>9.59904661E8</v>
      </c>
      <c r="D129" s="12" t="s">
        <v>75</v>
      </c>
      <c r="E129" s="13" t="s">
        <v>76</v>
      </c>
      <c r="F129" s="10" t="s">
        <v>75</v>
      </c>
      <c r="G129" s="18"/>
      <c r="H129" s="14" t="s">
        <v>462</v>
      </c>
    </row>
    <row r="130">
      <c r="A130" s="10" t="s">
        <v>463</v>
      </c>
      <c r="B130" s="10" t="s">
        <v>464</v>
      </c>
      <c r="C130" s="11">
        <v>8.5667226E8</v>
      </c>
      <c r="D130" s="12" t="s">
        <v>75</v>
      </c>
      <c r="E130" s="13" t="s">
        <v>76</v>
      </c>
      <c r="F130" s="10" t="s">
        <v>75</v>
      </c>
      <c r="G130" s="18"/>
      <c r="H130" s="14" t="s">
        <v>465</v>
      </c>
    </row>
    <row r="131">
      <c r="A131" s="10" t="s">
        <v>466</v>
      </c>
      <c r="B131" s="10" t="s">
        <v>467</v>
      </c>
      <c r="C131" s="11">
        <v>9.70151712E8</v>
      </c>
      <c r="D131" s="12" t="s">
        <v>75</v>
      </c>
      <c r="E131" s="13" t="s">
        <v>76</v>
      </c>
      <c r="F131" s="10" t="s">
        <v>75</v>
      </c>
      <c r="G131" s="18"/>
      <c r="H131" s="14" t="s">
        <v>468</v>
      </c>
    </row>
    <row r="132">
      <c r="A132" s="10" t="s">
        <v>469</v>
      </c>
      <c r="B132" s="10" t="s">
        <v>470</v>
      </c>
      <c r="C132" s="11">
        <v>9.91846116E8</v>
      </c>
      <c r="D132" s="12" t="s">
        <v>75</v>
      </c>
      <c r="E132" s="13" t="s">
        <v>76</v>
      </c>
      <c r="F132" s="10" t="s">
        <v>75</v>
      </c>
      <c r="G132" s="18"/>
      <c r="H132" s="14" t="s">
        <v>471</v>
      </c>
    </row>
    <row r="133">
      <c r="A133" s="10" t="s">
        <v>472</v>
      </c>
      <c r="B133" s="10" t="s">
        <v>473</v>
      </c>
      <c r="C133" s="15"/>
      <c r="D133" s="12" t="s">
        <v>474</v>
      </c>
      <c r="E133" s="13" t="s">
        <v>76</v>
      </c>
      <c r="F133" s="10">
        <v>1.05551130478E11</v>
      </c>
      <c r="G133" s="18"/>
      <c r="H133" s="14" t="s">
        <v>475</v>
      </c>
    </row>
    <row r="134">
      <c r="A134" s="10" t="s">
        <v>476</v>
      </c>
      <c r="B134" s="10" t="s">
        <v>477</v>
      </c>
      <c r="C134" s="11">
        <v>6.13632244E8</v>
      </c>
      <c r="D134" s="12" t="s">
        <v>75</v>
      </c>
      <c r="E134" s="13" t="s">
        <v>76</v>
      </c>
      <c r="F134" s="10" t="s">
        <v>75</v>
      </c>
      <c r="G134" s="18"/>
      <c r="H134" s="14" t="s">
        <v>478</v>
      </c>
    </row>
    <row r="135">
      <c r="A135" s="10" t="s">
        <v>479</v>
      </c>
      <c r="B135" s="10" t="s">
        <v>480</v>
      </c>
      <c r="C135" s="11">
        <v>9.22812637E8</v>
      </c>
      <c r="D135" s="12" t="s">
        <v>75</v>
      </c>
      <c r="E135" s="13" t="s">
        <v>76</v>
      </c>
      <c r="F135" s="10" t="s">
        <v>75</v>
      </c>
      <c r="G135" s="18"/>
      <c r="H135" s="14" t="s">
        <v>481</v>
      </c>
    </row>
    <row r="136">
      <c r="A136" s="10" t="s">
        <v>482</v>
      </c>
      <c r="B136" s="10" t="s">
        <v>483</v>
      </c>
      <c r="C136" s="15"/>
      <c r="D136" s="12" t="s">
        <v>75</v>
      </c>
      <c r="E136" s="13" t="s">
        <v>76</v>
      </c>
      <c r="F136" s="10" t="s">
        <v>75</v>
      </c>
      <c r="G136" s="18"/>
      <c r="H136" s="14" t="s">
        <v>484</v>
      </c>
    </row>
    <row r="137">
      <c r="A137" s="10" t="s">
        <v>485</v>
      </c>
      <c r="B137" s="10" t="s">
        <v>486</v>
      </c>
      <c r="C137" s="11">
        <v>9.80389895E8</v>
      </c>
      <c r="D137" s="12" t="s">
        <v>75</v>
      </c>
      <c r="E137" s="13" t="s">
        <v>76</v>
      </c>
      <c r="F137" s="10" t="s">
        <v>75</v>
      </c>
      <c r="G137" s="18"/>
      <c r="H137" s="14" t="s">
        <v>487</v>
      </c>
    </row>
    <row r="138">
      <c r="A138" s="10" t="s">
        <v>488</v>
      </c>
      <c r="B138" s="10" t="s">
        <v>489</v>
      </c>
      <c r="C138" s="11">
        <v>9.83982512E8</v>
      </c>
      <c r="D138" s="12" t="s">
        <v>75</v>
      </c>
      <c r="E138" s="13" t="s">
        <v>76</v>
      </c>
      <c r="F138" s="10" t="s">
        <v>75</v>
      </c>
      <c r="G138" s="18"/>
      <c r="H138" s="14" t="s">
        <v>490</v>
      </c>
    </row>
    <row r="139">
      <c r="A139" s="10" t="s">
        <v>491</v>
      </c>
      <c r="B139" s="10" t="s">
        <v>492</v>
      </c>
      <c r="C139" s="11">
        <v>8.56520193E8</v>
      </c>
      <c r="D139" s="12" t="s">
        <v>75</v>
      </c>
      <c r="E139" s="13" t="s">
        <v>76</v>
      </c>
      <c r="F139" s="10" t="s">
        <v>75</v>
      </c>
      <c r="G139" s="18"/>
      <c r="H139" s="14" t="s">
        <v>493</v>
      </c>
    </row>
    <row r="140">
      <c r="A140" s="10" t="s">
        <v>494</v>
      </c>
      <c r="B140" s="10" t="s">
        <v>495</v>
      </c>
      <c r="C140" s="11">
        <v>8.87904698E8</v>
      </c>
      <c r="D140" s="12" t="s">
        <v>75</v>
      </c>
      <c r="E140" s="13" t="s">
        <v>76</v>
      </c>
      <c r="F140" s="10" t="s">
        <v>75</v>
      </c>
      <c r="G140" s="18"/>
      <c r="H140" s="14" t="s">
        <v>496</v>
      </c>
    </row>
    <row r="141">
      <c r="A141" s="10" t="s">
        <v>497</v>
      </c>
      <c r="B141" s="10" t="s">
        <v>498</v>
      </c>
      <c r="C141" s="11">
        <v>8.97988111E8</v>
      </c>
      <c r="D141" s="12" t="s">
        <v>75</v>
      </c>
      <c r="E141" s="13" t="s">
        <v>76</v>
      </c>
      <c r="F141" s="10" t="s">
        <v>75</v>
      </c>
      <c r="G141" s="18"/>
      <c r="H141" s="14" t="s">
        <v>499</v>
      </c>
    </row>
    <row r="142">
      <c r="A142" s="10" t="s">
        <v>500</v>
      </c>
      <c r="B142" s="10" t="s">
        <v>501</v>
      </c>
      <c r="C142" s="11">
        <v>9.31011155E8</v>
      </c>
      <c r="D142" s="12" t="s">
        <v>75</v>
      </c>
      <c r="E142" s="13" t="s">
        <v>76</v>
      </c>
      <c r="F142" s="10" t="s">
        <v>75</v>
      </c>
      <c r="G142" s="18"/>
      <c r="H142" s="14" t="s">
        <v>502</v>
      </c>
    </row>
    <row r="143">
      <c r="A143" s="10" t="s">
        <v>503</v>
      </c>
      <c r="B143" s="10" t="s">
        <v>504</v>
      </c>
      <c r="C143" s="11">
        <v>8.38135625E8</v>
      </c>
      <c r="D143" s="12" t="s">
        <v>75</v>
      </c>
      <c r="E143" s="13" t="s">
        <v>76</v>
      </c>
      <c r="F143" s="10" t="s">
        <v>75</v>
      </c>
      <c r="G143" s="18"/>
      <c r="H143" s="14" t="s">
        <v>505</v>
      </c>
    </row>
    <row r="144">
      <c r="A144" s="10" t="s">
        <v>506</v>
      </c>
      <c r="B144" s="10" t="s">
        <v>507</v>
      </c>
      <c r="C144" s="11">
        <v>6.2117008E8</v>
      </c>
      <c r="D144" s="12" t="s">
        <v>75</v>
      </c>
      <c r="E144" s="13" t="s">
        <v>76</v>
      </c>
      <c r="F144" s="10" t="s">
        <v>75</v>
      </c>
      <c r="G144" s="18"/>
      <c r="H144" s="14" t="s">
        <v>508</v>
      </c>
    </row>
    <row r="145">
      <c r="A145" s="10" t="s">
        <v>509</v>
      </c>
      <c r="B145" s="10" t="s">
        <v>510</v>
      </c>
      <c r="C145" s="11">
        <v>8.21141788E8</v>
      </c>
      <c r="D145" s="12" t="s">
        <v>75</v>
      </c>
      <c r="E145" s="13" t="s">
        <v>76</v>
      </c>
      <c r="F145" s="10" t="s">
        <v>75</v>
      </c>
      <c r="G145" s="18"/>
      <c r="H145" s="14" t="s">
        <v>511</v>
      </c>
    </row>
    <row r="146">
      <c r="A146" s="10" t="s">
        <v>512</v>
      </c>
      <c r="B146" s="10" t="s">
        <v>513</v>
      </c>
      <c r="C146" s="11">
        <v>8.95327017E8</v>
      </c>
      <c r="D146" s="12" t="s">
        <v>75</v>
      </c>
      <c r="E146" s="13" t="s">
        <v>76</v>
      </c>
      <c r="F146" s="10" t="s">
        <v>75</v>
      </c>
      <c r="G146" s="18"/>
      <c r="H146" s="14" t="s">
        <v>514</v>
      </c>
    </row>
    <row r="147">
      <c r="A147" s="10" t="s">
        <v>515</v>
      </c>
      <c r="B147" s="10" t="s">
        <v>516</v>
      </c>
      <c r="C147" s="15"/>
      <c r="D147" s="12" t="s">
        <v>75</v>
      </c>
      <c r="E147" s="13" t="s">
        <v>76</v>
      </c>
      <c r="F147" s="10" t="s">
        <v>75</v>
      </c>
      <c r="G147" s="18"/>
      <c r="H147" s="14" t="s">
        <v>517</v>
      </c>
    </row>
    <row r="148">
      <c r="A148" s="10" t="s">
        <v>518</v>
      </c>
      <c r="B148" s="10" t="s">
        <v>519</v>
      </c>
      <c r="C148" s="11">
        <v>6.55987445E8</v>
      </c>
      <c r="D148" s="12" t="s">
        <v>75</v>
      </c>
      <c r="E148" s="13" t="s">
        <v>76</v>
      </c>
      <c r="F148" s="10" t="s">
        <v>75</v>
      </c>
      <c r="G148" s="18"/>
      <c r="H148" s="14" t="s">
        <v>520</v>
      </c>
    </row>
    <row r="149">
      <c r="A149" s="10" t="s">
        <v>521</v>
      </c>
      <c r="B149" s="10" t="s">
        <v>522</v>
      </c>
      <c r="C149" s="11">
        <v>6.37305666E8</v>
      </c>
      <c r="D149" s="12" t="s">
        <v>75</v>
      </c>
      <c r="E149" s="13" t="s">
        <v>76</v>
      </c>
      <c r="F149" s="10" t="s">
        <v>75</v>
      </c>
      <c r="G149" s="18"/>
      <c r="H149" s="14" t="s">
        <v>523</v>
      </c>
    </row>
    <row r="150">
      <c r="A150" s="10" t="s">
        <v>524</v>
      </c>
      <c r="B150" s="10" t="s">
        <v>525</v>
      </c>
      <c r="C150" s="11">
        <v>9.85341312E8</v>
      </c>
      <c r="D150" s="12" t="s">
        <v>75</v>
      </c>
      <c r="E150" s="13" t="s">
        <v>76</v>
      </c>
      <c r="F150" s="10" t="s">
        <v>75</v>
      </c>
      <c r="G150" s="18"/>
      <c r="H150" s="14" t="s">
        <v>526</v>
      </c>
    </row>
    <row r="151">
      <c r="A151" s="10" t="s">
        <v>527</v>
      </c>
      <c r="B151" s="10" t="s">
        <v>528</v>
      </c>
      <c r="C151" s="11">
        <v>9.71426523E8</v>
      </c>
      <c r="D151" s="12" t="s">
        <v>75</v>
      </c>
      <c r="E151" s="13" t="s">
        <v>76</v>
      </c>
      <c r="F151" s="10" t="s">
        <v>75</v>
      </c>
      <c r="G151" s="18"/>
      <c r="H151" s="14" t="s">
        <v>529</v>
      </c>
    </row>
    <row r="152">
      <c r="A152" s="10" t="s">
        <v>530</v>
      </c>
      <c r="B152" s="10" t="s">
        <v>531</v>
      </c>
      <c r="C152" s="11">
        <v>8.34211303E8</v>
      </c>
      <c r="D152" s="12" t="s">
        <v>75</v>
      </c>
      <c r="E152" s="13" t="s">
        <v>76</v>
      </c>
      <c r="F152" s="10" t="s">
        <v>75</v>
      </c>
      <c r="G152" s="18"/>
      <c r="H152" s="14" t="s">
        <v>532</v>
      </c>
    </row>
    <row r="153">
      <c r="A153" s="10" t="s">
        <v>533</v>
      </c>
      <c r="B153" s="10" t="s">
        <v>534</v>
      </c>
      <c r="C153" s="11">
        <v>6.12598988E8</v>
      </c>
      <c r="D153" s="18"/>
      <c r="E153" s="13" t="s">
        <v>76</v>
      </c>
      <c r="F153" s="18"/>
      <c r="G153" s="18"/>
      <c r="H153" s="14" t="s">
        <v>535</v>
      </c>
    </row>
    <row r="154">
      <c r="A154" s="10" t="s">
        <v>536</v>
      </c>
      <c r="B154" s="10" t="s">
        <v>537</v>
      </c>
      <c r="C154" s="11">
        <v>8.95699346E8</v>
      </c>
      <c r="D154" s="12" t="s">
        <v>75</v>
      </c>
      <c r="E154" s="13" t="s">
        <v>76</v>
      </c>
      <c r="F154" s="10" t="s">
        <v>75</v>
      </c>
      <c r="G154" s="18"/>
      <c r="H154" s="14" t="s">
        <v>538</v>
      </c>
    </row>
    <row r="155">
      <c r="A155" s="10" t="s">
        <v>539</v>
      </c>
      <c r="B155" s="10" t="s">
        <v>540</v>
      </c>
      <c r="C155" s="11">
        <v>9.61757237E8</v>
      </c>
      <c r="D155" s="12" t="s">
        <v>75</v>
      </c>
      <c r="E155" s="13" t="s">
        <v>76</v>
      </c>
      <c r="F155" s="10" t="s">
        <v>75</v>
      </c>
      <c r="G155" s="18"/>
      <c r="H155" s="14" t="s">
        <v>541</v>
      </c>
    </row>
    <row r="156">
      <c r="A156" s="10" t="s">
        <v>542</v>
      </c>
      <c r="B156" s="10" t="s">
        <v>543</v>
      </c>
      <c r="C156" s="11">
        <v>8.64666146E8</v>
      </c>
      <c r="D156" s="12" t="s">
        <v>75</v>
      </c>
      <c r="E156" s="13" t="s">
        <v>76</v>
      </c>
      <c r="F156" s="10" t="s">
        <v>75</v>
      </c>
      <c r="G156" s="18"/>
      <c r="H156" s="14" t="s">
        <v>544</v>
      </c>
    </row>
    <row r="157">
      <c r="A157" s="10" t="s">
        <v>545</v>
      </c>
      <c r="B157" s="10" t="s">
        <v>546</v>
      </c>
      <c r="C157" s="11">
        <v>8.95699346E8</v>
      </c>
      <c r="D157" s="12" t="s">
        <v>75</v>
      </c>
      <c r="E157" s="13" t="s">
        <v>76</v>
      </c>
      <c r="F157" s="10" t="s">
        <v>75</v>
      </c>
      <c r="G157" s="18"/>
      <c r="H157" s="14" t="s">
        <v>547</v>
      </c>
    </row>
    <row r="158">
      <c r="A158" s="10" t="s">
        <v>548</v>
      </c>
      <c r="B158" s="10" t="s">
        <v>549</v>
      </c>
      <c r="C158" s="11">
        <v>8.08192542E8</v>
      </c>
      <c r="D158" s="12" t="s">
        <v>75</v>
      </c>
      <c r="E158" s="13" t="s">
        <v>76</v>
      </c>
      <c r="F158" s="10" t="s">
        <v>75</v>
      </c>
      <c r="G158" s="18"/>
      <c r="H158" s="14" t="s">
        <v>550</v>
      </c>
    </row>
    <row r="159">
      <c r="A159" s="10" t="s">
        <v>551</v>
      </c>
      <c r="B159" s="10" t="s">
        <v>552</v>
      </c>
      <c r="C159" s="11">
        <v>8.31800908E8</v>
      </c>
      <c r="D159" s="12" t="s">
        <v>75</v>
      </c>
      <c r="E159" s="13" t="s">
        <v>76</v>
      </c>
      <c r="F159" s="10" t="s">
        <v>75</v>
      </c>
      <c r="G159" s="18"/>
      <c r="H159" s="14" t="s">
        <v>553</v>
      </c>
    </row>
    <row r="160">
      <c r="A160" s="10" t="s">
        <v>554</v>
      </c>
      <c r="B160" s="10" t="s">
        <v>555</v>
      </c>
      <c r="C160" s="11">
        <v>8.41793723E8</v>
      </c>
      <c r="D160" s="12" t="s">
        <v>75</v>
      </c>
      <c r="E160" s="13" t="s">
        <v>76</v>
      </c>
      <c r="F160" s="10" t="s">
        <v>75</v>
      </c>
      <c r="G160" s="18"/>
      <c r="H160" s="14" t="s">
        <v>556</v>
      </c>
    </row>
    <row r="161">
      <c r="A161" s="10" t="s">
        <v>557</v>
      </c>
      <c r="B161" s="10" t="s">
        <v>558</v>
      </c>
      <c r="C161" s="11">
        <v>8.04651451E8</v>
      </c>
      <c r="D161" s="12" t="s">
        <v>75</v>
      </c>
      <c r="E161" s="13" t="s">
        <v>76</v>
      </c>
      <c r="F161" s="10">
        <v>1.410100067322E12</v>
      </c>
      <c r="G161" s="18"/>
      <c r="H161" s="14" t="s">
        <v>559</v>
      </c>
    </row>
    <row r="162">
      <c r="A162" s="10" t="s">
        <v>560</v>
      </c>
      <c r="B162" s="10" t="s">
        <v>561</v>
      </c>
      <c r="C162" s="11">
        <v>9.42915946E8</v>
      </c>
      <c r="D162" s="12" t="s">
        <v>75</v>
      </c>
      <c r="E162" s="13" t="s">
        <v>76</v>
      </c>
      <c r="F162" s="10" t="s">
        <v>75</v>
      </c>
      <c r="G162" s="18"/>
      <c r="H162" s="14" t="s">
        <v>562</v>
      </c>
    </row>
    <row r="163">
      <c r="A163" s="10" t="s">
        <v>563</v>
      </c>
      <c r="B163" s="10" t="s">
        <v>564</v>
      </c>
      <c r="C163" s="11">
        <v>8.81119753E8</v>
      </c>
      <c r="D163" s="12" t="s">
        <v>75</v>
      </c>
      <c r="E163" s="13" t="s">
        <v>76</v>
      </c>
      <c r="F163" s="10" t="s">
        <v>75</v>
      </c>
      <c r="G163" s="18"/>
      <c r="H163" s="14" t="s">
        <v>565</v>
      </c>
    </row>
    <row r="164">
      <c r="A164" s="10" t="s">
        <v>566</v>
      </c>
      <c r="B164" s="10" t="s">
        <v>567</v>
      </c>
      <c r="C164" s="15"/>
      <c r="D164" s="12" t="s">
        <v>75</v>
      </c>
      <c r="E164" s="13" t="s">
        <v>76</v>
      </c>
      <c r="F164" s="10" t="s">
        <v>75</v>
      </c>
      <c r="G164" s="18"/>
      <c r="H164" s="14" t="s">
        <v>568</v>
      </c>
    </row>
    <row r="165">
      <c r="A165" s="10" t="s">
        <v>569</v>
      </c>
      <c r="B165" s="10" t="s">
        <v>570</v>
      </c>
      <c r="C165" s="11">
        <v>8.33333811E8</v>
      </c>
      <c r="D165" s="12" t="s">
        <v>75</v>
      </c>
      <c r="E165" s="13" t="s">
        <v>76</v>
      </c>
      <c r="F165" s="10" t="s">
        <v>75</v>
      </c>
      <c r="G165" s="18"/>
      <c r="H165" s="14" t="s">
        <v>571</v>
      </c>
    </row>
    <row r="166">
      <c r="A166" s="10" t="s">
        <v>572</v>
      </c>
      <c r="B166" s="10" t="s">
        <v>573</v>
      </c>
      <c r="C166" s="11">
        <v>8.54856611E8</v>
      </c>
      <c r="D166" s="12" t="s">
        <v>75</v>
      </c>
      <c r="E166" s="13" t="s">
        <v>76</v>
      </c>
      <c r="F166" s="10" t="s">
        <v>75</v>
      </c>
      <c r="G166" s="18"/>
      <c r="H166" s="14" t="s">
        <v>574</v>
      </c>
    </row>
    <row r="167">
      <c r="A167" s="10" t="s">
        <v>575</v>
      </c>
      <c r="B167" s="10" t="s">
        <v>576</v>
      </c>
      <c r="C167" s="11">
        <v>6.44201785E8</v>
      </c>
      <c r="D167" s="12" t="s">
        <v>75</v>
      </c>
      <c r="E167" s="13" t="s">
        <v>76</v>
      </c>
      <c r="F167" s="10" t="s">
        <v>75</v>
      </c>
      <c r="G167" s="18"/>
      <c r="H167" s="14" t="s">
        <v>577</v>
      </c>
    </row>
    <row r="168">
      <c r="A168" s="10" t="s">
        <v>578</v>
      </c>
      <c r="B168" s="10" t="s">
        <v>579</v>
      </c>
      <c r="C168" s="11">
        <v>9.84880344E8</v>
      </c>
      <c r="D168" s="12" t="s">
        <v>75</v>
      </c>
      <c r="E168" s="13" t="s">
        <v>76</v>
      </c>
      <c r="F168" s="10" t="s">
        <v>75</v>
      </c>
      <c r="G168" s="18"/>
      <c r="H168" s="14" t="s">
        <v>580</v>
      </c>
    </row>
    <row r="169">
      <c r="A169" s="10" t="s">
        <v>581</v>
      </c>
      <c r="B169" s="10" t="s">
        <v>582</v>
      </c>
      <c r="C169" s="11">
        <v>9.89053956E8</v>
      </c>
      <c r="D169" s="12" t="s">
        <v>75</v>
      </c>
      <c r="E169" s="13" t="s">
        <v>76</v>
      </c>
      <c r="F169" s="10" t="s">
        <v>75</v>
      </c>
      <c r="G169" s="18"/>
      <c r="H169" s="14" t="s">
        <v>583</v>
      </c>
    </row>
    <row r="170">
      <c r="A170" s="10" t="s">
        <v>584</v>
      </c>
      <c r="B170" s="10" t="s">
        <v>585</v>
      </c>
      <c r="C170" s="11">
        <v>9.89619429E8</v>
      </c>
      <c r="D170" s="12" t="s">
        <v>75</v>
      </c>
      <c r="E170" s="13" t="s">
        <v>76</v>
      </c>
      <c r="F170" s="10" t="s">
        <v>75</v>
      </c>
      <c r="G170" s="18"/>
      <c r="H170" s="14" t="s">
        <v>586</v>
      </c>
    </row>
    <row r="171">
      <c r="A171" s="10" t="s">
        <v>587</v>
      </c>
      <c r="B171" s="10" t="s">
        <v>588</v>
      </c>
      <c r="C171" s="11">
        <v>8.33343541E8</v>
      </c>
      <c r="D171" s="12" t="s">
        <v>75</v>
      </c>
      <c r="E171" s="13" t="s">
        <v>76</v>
      </c>
      <c r="F171" s="10" t="s">
        <v>75</v>
      </c>
      <c r="G171" s="18"/>
      <c r="H171" s="14" t="s">
        <v>589</v>
      </c>
    </row>
    <row r="172">
      <c r="A172" s="10" t="s">
        <v>590</v>
      </c>
      <c r="B172" s="10" t="s">
        <v>591</v>
      </c>
      <c r="C172" s="11">
        <v>9.31634257E8</v>
      </c>
      <c r="D172" s="12" t="s">
        <v>75</v>
      </c>
      <c r="E172" s="13" t="s">
        <v>76</v>
      </c>
      <c r="F172" s="10" t="s">
        <v>75</v>
      </c>
      <c r="G172" s="18"/>
      <c r="H172" s="14" t="s">
        <v>592</v>
      </c>
    </row>
    <row r="173">
      <c r="A173" s="10" t="s">
        <v>593</v>
      </c>
      <c r="B173" s="10" t="s">
        <v>594</v>
      </c>
      <c r="C173" s="15"/>
      <c r="D173" s="12" t="s">
        <v>75</v>
      </c>
      <c r="E173" s="13" t="s">
        <v>76</v>
      </c>
      <c r="F173" s="10" t="s">
        <v>75</v>
      </c>
      <c r="G173" s="18"/>
      <c r="H173" s="14" t="s">
        <v>595</v>
      </c>
    </row>
    <row r="174">
      <c r="A174" s="10" t="s">
        <v>596</v>
      </c>
      <c r="B174" s="10" t="s">
        <v>597</v>
      </c>
      <c r="C174" s="11">
        <v>6.46767675E8</v>
      </c>
      <c r="D174" s="12" t="s">
        <v>75</v>
      </c>
      <c r="E174" s="13" t="s">
        <v>76</v>
      </c>
      <c r="F174" s="10" t="s">
        <v>75</v>
      </c>
      <c r="G174" s="18"/>
      <c r="H174" s="14" t="s">
        <v>598</v>
      </c>
    </row>
    <row r="175">
      <c r="A175" s="10" t="s">
        <v>599</v>
      </c>
      <c r="B175" s="10" t="s">
        <v>600</v>
      </c>
      <c r="C175" s="11">
        <v>8.72153411E8</v>
      </c>
      <c r="D175" s="12" t="s">
        <v>75</v>
      </c>
      <c r="E175" s="13" t="s">
        <v>76</v>
      </c>
      <c r="F175" s="10">
        <v>1.321000125347E12</v>
      </c>
      <c r="G175" s="18"/>
      <c r="H175" s="14" t="s">
        <v>601</v>
      </c>
    </row>
    <row r="176">
      <c r="A176" s="10" t="s">
        <v>602</v>
      </c>
      <c r="B176" s="10" t="s">
        <v>603</v>
      </c>
      <c r="C176" s="11">
        <v>6.45935847E8</v>
      </c>
      <c r="D176" s="12" t="s">
        <v>75</v>
      </c>
      <c r="E176" s="13" t="s">
        <v>76</v>
      </c>
      <c r="F176" s="10" t="s">
        <v>75</v>
      </c>
      <c r="G176" s="18"/>
      <c r="H176" s="14" t="s">
        <v>604</v>
      </c>
    </row>
    <row r="177">
      <c r="A177" s="10" t="s">
        <v>605</v>
      </c>
      <c r="B177" s="10" t="s">
        <v>606</v>
      </c>
      <c r="C177" s="11">
        <v>9.03525606E8</v>
      </c>
      <c r="D177" s="12" t="s">
        <v>75</v>
      </c>
      <c r="E177" s="13" t="s">
        <v>76</v>
      </c>
      <c r="F177" s="10" t="s">
        <v>75</v>
      </c>
      <c r="G177" s="18"/>
      <c r="H177" s="14" t="s">
        <v>607</v>
      </c>
    </row>
    <row r="178">
      <c r="A178" s="10" t="s">
        <v>608</v>
      </c>
      <c r="B178" s="10" t="s">
        <v>609</v>
      </c>
      <c r="C178" s="11">
        <v>8.05277588E8</v>
      </c>
      <c r="D178" s="12" t="s">
        <v>75</v>
      </c>
      <c r="E178" s="13" t="s">
        <v>76</v>
      </c>
      <c r="F178" s="10" t="s">
        <v>75</v>
      </c>
      <c r="G178" s="18"/>
      <c r="H178" s="14" t="s">
        <v>610</v>
      </c>
    </row>
    <row r="179">
      <c r="A179" s="10" t="s">
        <v>611</v>
      </c>
      <c r="B179" s="10" t="s">
        <v>612</v>
      </c>
      <c r="C179" s="11">
        <v>9.89611336E8</v>
      </c>
      <c r="D179" s="12" t="s">
        <v>75</v>
      </c>
      <c r="E179" s="13" t="s">
        <v>76</v>
      </c>
      <c r="F179" s="10" t="s">
        <v>75</v>
      </c>
      <c r="G179" s="18"/>
      <c r="H179" s="14" t="s">
        <v>613</v>
      </c>
    </row>
    <row r="180">
      <c r="A180" s="10" t="s">
        <v>614</v>
      </c>
      <c r="B180" s="10" t="s">
        <v>615</v>
      </c>
      <c r="C180" s="11">
        <v>9.22149818E8</v>
      </c>
      <c r="D180" s="12" t="s">
        <v>75</v>
      </c>
      <c r="E180" s="13" t="s">
        <v>76</v>
      </c>
      <c r="F180" s="10" t="s">
        <v>75</v>
      </c>
      <c r="G180" s="18"/>
      <c r="H180" s="14" t="s">
        <v>616</v>
      </c>
    </row>
    <row r="181">
      <c r="A181" s="10" t="s">
        <v>617</v>
      </c>
      <c r="B181" s="10" t="s">
        <v>618</v>
      </c>
      <c r="C181" s="11">
        <v>9.8646074E8</v>
      </c>
      <c r="D181" s="12" t="s">
        <v>75</v>
      </c>
      <c r="E181" s="13" t="s">
        <v>76</v>
      </c>
      <c r="F181" s="10" t="s">
        <v>75</v>
      </c>
      <c r="G181" s="18"/>
      <c r="H181" s="14" t="s">
        <v>619</v>
      </c>
    </row>
    <row r="182">
      <c r="A182" s="10" t="s">
        <v>620</v>
      </c>
      <c r="B182" s="10" t="s">
        <v>621</v>
      </c>
      <c r="C182" s="11">
        <v>9.86773611E8</v>
      </c>
      <c r="D182" s="12" t="s">
        <v>75</v>
      </c>
      <c r="E182" s="13" t="s">
        <v>76</v>
      </c>
      <c r="F182" s="10" t="s">
        <v>75</v>
      </c>
      <c r="G182" s="18"/>
      <c r="H182" s="14" t="s">
        <v>622</v>
      </c>
    </row>
    <row r="183">
      <c r="A183" s="10" t="s">
        <v>623</v>
      </c>
      <c r="B183" s="10" t="s">
        <v>624</v>
      </c>
      <c r="C183" s="11">
        <v>6.31508917E8</v>
      </c>
      <c r="D183" s="12" t="s">
        <v>75</v>
      </c>
      <c r="E183" s="13" t="s">
        <v>76</v>
      </c>
      <c r="F183" s="10" t="s">
        <v>75</v>
      </c>
      <c r="G183" s="18"/>
      <c r="H183" s="14" t="s">
        <v>625</v>
      </c>
    </row>
    <row r="184">
      <c r="A184" s="10" t="s">
        <v>626</v>
      </c>
      <c r="B184" s="10" t="s">
        <v>627</v>
      </c>
      <c r="C184" s="11">
        <v>8.7949242E8</v>
      </c>
      <c r="D184" s="12" t="s">
        <v>628</v>
      </c>
      <c r="E184" s="13" t="s">
        <v>76</v>
      </c>
      <c r="F184" s="10">
        <v>1.470600071159E12</v>
      </c>
      <c r="G184" s="18"/>
      <c r="H184" s="14" t="s">
        <v>629</v>
      </c>
    </row>
    <row r="185">
      <c r="A185" s="10" t="s">
        <v>630</v>
      </c>
      <c r="B185" s="10" t="s">
        <v>631</v>
      </c>
      <c r="C185" s="11">
        <v>6.11342115E8</v>
      </c>
      <c r="D185" s="18"/>
      <c r="E185" s="13" t="s">
        <v>76</v>
      </c>
      <c r="F185" s="18"/>
      <c r="G185" s="18"/>
      <c r="H185" s="14" t="s">
        <v>632</v>
      </c>
    </row>
    <row r="186">
      <c r="A186" s="10" t="s">
        <v>633</v>
      </c>
      <c r="B186" s="10" t="s">
        <v>634</v>
      </c>
      <c r="C186" s="11">
        <v>9.25494715E8</v>
      </c>
      <c r="D186" s="18"/>
      <c r="E186" s="13" t="s">
        <v>76</v>
      </c>
      <c r="F186" s="18"/>
      <c r="G186" s="18"/>
      <c r="H186" s="14" t="s">
        <v>635</v>
      </c>
    </row>
    <row r="187">
      <c r="A187" s="10" t="s">
        <v>636</v>
      </c>
      <c r="B187" s="10" t="s">
        <v>637</v>
      </c>
      <c r="C187" s="11">
        <v>6.2146106E8</v>
      </c>
      <c r="D187" s="12" t="s">
        <v>638</v>
      </c>
      <c r="E187" s="13" t="s">
        <v>76</v>
      </c>
      <c r="F187" s="10">
        <v>3.480900365383E12</v>
      </c>
      <c r="G187" s="18"/>
      <c r="H187" s="14" t="s">
        <v>639</v>
      </c>
    </row>
    <row r="188">
      <c r="A188" s="10" t="s">
        <v>640</v>
      </c>
      <c r="B188" s="10" t="s">
        <v>641</v>
      </c>
      <c r="C188" s="11">
        <v>9.91175325E8</v>
      </c>
      <c r="D188" s="18"/>
      <c r="E188" s="13" t="s">
        <v>76</v>
      </c>
      <c r="F188" s="18"/>
      <c r="G188" s="18"/>
      <c r="H188" s="14" t="s">
        <v>642</v>
      </c>
    </row>
    <row r="189">
      <c r="A189" s="10" t="s">
        <v>643</v>
      </c>
      <c r="B189" s="10" t="s">
        <v>644</v>
      </c>
      <c r="C189" s="11">
        <v>9.85911225E8</v>
      </c>
      <c r="D189" s="18"/>
      <c r="E189" s="13" t="s">
        <v>76</v>
      </c>
      <c r="F189" s="18"/>
      <c r="G189" s="18"/>
      <c r="H189" s="14" t="s">
        <v>645</v>
      </c>
    </row>
    <row r="190">
      <c r="A190" s="10" t="s">
        <v>646</v>
      </c>
      <c r="B190" s="10" t="s">
        <v>647</v>
      </c>
      <c r="C190" s="11">
        <v>9.43915946E8</v>
      </c>
      <c r="D190" s="18"/>
      <c r="E190" s="13" t="s">
        <v>76</v>
      </c>
      <c r="F190" s="18"/>
      <c r="G190" s="18"/>
      <c r="H190" s="14" t="s">
        <v>648</v>
      </c>
    </row>
    <row r="191">
      <c r="A191" s="10" t="s">
        <v>649</v>
      </c>
      <c r="B191" s="10" t="s">
        <v>650</v>
      </c>
      <c r="C191" s="15"/>
      <c r="D191" s="18"/>
      <c r="E191" s="13" t="s">
        <v>76</v>
      </c>
      <c r="F191" s="18"/>
      <c r="G191" s="18"/>
      <c r="H191" s="14" t="s">
        <v>651</v>
      </c>
    </row>
    <row r="192">
      <c r="A192" s="10" t="s">
        <v>652</v>
      </c>
      <c r="B192" s="10" t="s">
        <v>653</v>
      </c>
      <c r="C192" s="11">
        <v>8.0013827E8</v>
      </c>
      <c r="D192" s="18"/>
      <c r="E192" s="13" t="s">
        <v>76</v>
      </c>
      <c r="F192" s="18"/>
      <c r="G192" s="18"/>
      <c r="H192" s="14" t="s">
        <v>654</v>
      </c>
    </row>
    <row r="193">
      <c r="A193" s="10" t="s">
        <v>655</v>
      </c>
      <c r="B193" s="10" t="s">
        <v>656</v>
      </c>
      <c r="C193" s="17"/>
      <c r="D193" s="12" t="s">
        <v>657</v>
      </c>
      <c r="E193" s="13" t="s">
        <v>76</v>
      </c>
      <c r="F193" s="10">
        <v>1.05545076084E11</v>
      </c>
      <c r="G193" s="18"/>
      <c r="H193" s="14" t="s">
        <v>658</v>
      </c>
    </row>
    <row r="194">
      <c r="A194" s="10" t="s">
        <v>659</v>
      </c>
      <c r="B194" s="10" t="s">
        <v>660</v>
      </c>
      <c r="C194" s="17"/>
      <c r="D194" s="12" t="s">
        <v>661</v>
      </c>
      <c r="E194" s="13" t="s">
        <v>76</v>
      </c>
      <c r="F194" s="10">
        <v>8.45566002229E11</v>
      </c>
      <c r="G194" s="18"/>
      <c r="H194" s="14" t="s">
        <v>662</v>
      </c>
    </row>
    <row r="195">
      <c r="A195" s="10" t="s">
        <v>663</v>
      </c>
      <c r="B195" s="10" t="s">
        <v>664</v>
      </c>
      <c r="C195" s="17"/>
      <c r="D195" s="18"/>
      <c r="E195" s="13" t="s">
        <v>76</v>
      </c>
      <c r="F195" s="18"/>
      <c r="G195" s="18"/>
      <c r="H195" s="14" t="s">
        <v>665</v>
      </c>
    </row>
    <row r="196">
      <c r="A196" s="10" t="s">
        <v>666</v>
      </c>
      <c r="B196" s="10" t="s">
        <v>667</v>
      </c>
      <c r="C196" s="11">
        <v>8.68585674E8</v>
      </c>
      <c r="D196" s="18"/>
      <c r="E196" s="13" t="s">
        <v>76</v>
      </c>
      <c r="F196" s="18"/>
      <c r="G196" s="18"/>
      <c r="H196" s="14" t="s">
        <v>668</v>
      </c>
    </row>
    <row r="197">
      <c r="A197" s="10" t="s">
        <v>669</v>
      </c>
      <c r="B197" s="10" t="s">
        <v>670</v>
      </c>
      <c r="C197" s="11">
        <v>8.4330404E8</v>
      </c>
      <c r="D197" s="18"/>
      <c r="E197" s="13" t="s">
        <v>76</v>
      </c>
      <c r="F197" s="18"/>
      <c r="G197" s="18"/>
      <c r="H197" s="14" t="s">
        <v>671</v>
      </c>
    </row>
    <row r="198">
      <c r="A198" s="10" t="s">
        <v>672</v>
      </c>
      <c r="B198" s="10" t="s">
        <v>673</v>
      </c>
      <c r="C198" s="17"/>
      <c r="D198" s="12" t="s">
        <v>674</v>
      </c>
      <c r="E198" s="13" t="s">
        <v>76</v>
      </c>
      <c r="F198" s="10">
        <v>1.431000175388E12</v>
      </c>
      <c r="G198" s="18"/>
      <c r="H198" s="14" t="s">
        <v>675</v>
      </c>
    </row>
    <row r="199">
      <c r="A199" s="10" t="s">
        <v>676</v>
      </c>
      <c r="B199" s="10" t="s">
        <v>677</v>
      </c>
      <c r="C199" s="11">
        <v>9.60673804E8</v>
      </c>
      <c r="D199" s="18"/>
      <c r="E199" s="13" t="s">
        <v>76</v>
      </c>
      <c r="F199" s="18"/>
      <c r="G199" s="18"/>
      <c r="H199" s="14" t="s">
        <v>678</v>
      </c>
    </row>
    <row r="200">
      <c r="A200" s="10" t="s">
        <v>679</v>
      </c>
      <c r="B200" s="10" t="s">
        <v>680</v>
      </c>
      <c r="C200" s="11">
        <v>9.88398854E8</v>
      </c>
      <c r="D200" s="18"/>
      <c r="E200" s="13" t="s">
        <v>76</v>
      </c>
      <c r="F200" s="18"/>
      <c r="G200" s="18"/>
      <c r="H200" s="14" t="s">
        <v>681</v>
      </c>
    </row>
    <row r="201">
      <c r="A201" s="10" t="s">
        <v>682</v>
      </c>
      <c r="B201" s="10" t="s">
        <v>683</v>
      </c>
      <c r="C201" s="17"/>
      <c r="D201" s="18"/>
      <c r="E201" s="13" t="s">
        <v>76</v>
      </c>
      <c r="F201" s="18"/>
      <c r="G201" s="18"/>
      <c r="H201" s="14" t="s">
        <v>684</v>
      </c>
    </row>
    <row r="202">
      <c r="A202" s="10" t="s">
        <v>685</v>
      </c>
      <c r="B202" s="10" t="s">
        <v>686</v>
      </c>
      <c r="C202" s="11">
        <v>9.87991839E8</v>
      </c>
      <c r="D202" s="12" t="s">
        <v>75</v>
      </c>
      <c r="E202" s="13" t="s">
        <v>76</v>
      </c>
      <c r="F202" s="10" t="s">
        <v>75</v>
      </c>
      <c r="G202" s="18"/>
      <c r="H202" s="14" t="s">
        <v>687</v>
      </c>
    </row>
    <row r="203">
      <c r="A203" s="10" t="s">
        <v>688</v>
      </c>
      <c r="B203" s="10" t="s">
        <v>689</v>
      </c>
      <c r="C203" s="11">
        <v>6.4358616E8</v>
      </c>
      <c r="D203" s="12" t="s">
        <v>75</v>
      </c>
      <c r="E203" s="13" t="s">
        <v>76</v>
      </c>
      <c r="F203" s="10" t="s">
        <v>75</v>
      </c>
      <c r="G203" s="18"/>
      <c r="H203" s="14" t="s">
        <v>690</v>
      </c>
    </row>
    <row r="204">
      <c r="A204" s="10" t="s">
        <v>691</v>
      </c>
      <c r="B204" s="10" t="s">
        <v>692</v>
      </c>
      <c r="C204" s="11">
        <v>8.28389843E8</v>
      </c>
      <c r="D204" s="12" t="s">
        <v>75</v>
      </c>
      <c r="E204" s="13" t="s">
        <v>76</v>
      </c>
      <c r="F204" s="10" t="s">
        <v>75</v>
      </c>
      <c r="G204" s="18"/>
      <c r="H204" s="14" t="s">
        <v>693</v>
      </c>
    </row>
    <row r="205">
      <c r="A205" s="10" t="s">
        <v>694</v>
      </c>
      <c r="B205" s="10" t="s">
        <v>695</v>
      </c>
      <c r="C205" s="11">
        <v>9.25202651E8</v>
      </c>
      <c r="D205" s="12" t="s">
        <v>75</v>
      </c>
      <c r="E205" s="13" t="s">
        <v>76</v>
      </c>
      <c r="F205" s="10" t="s">
        <v>75</v>
      </c>
      <c r="G205" s="18"/>
      <c r="H205" s="14" t="s">
        <v>696</v>
      </c>
    </row>
    <row r="206">
      <c r="A206" s="10" t="s">
        <v>697</v>
      </c>
      <c r="B206" s="10" t="s">
        <v>698</v>
      </c>
      <c r="C206" s="11">
        <v>6.45919705E8</v>
      </c>
      <c r="D206" s="12" t="s">
        <v>75</v>
      </c>
      <c r="E206" s="13" t="s">
        <v>76</v>
      </c>
      <c r="F206" s="10" t="s">
        <v>75</v>
      </c>
      <c r="G206" s="18"/>
      <c r="H206" s="14" t="s">
        <v>699</v>
      </c>
    </row>
    <row r="207">
      <c r="A207" s="10" t="s">
        <v>700</v>
      </c>
      <c r="B207" s="10" t="s">
        <v>701</v>
      </c>
      <c r="C207" s="11">
        <v>9.28067515E8</v>
      </c>
      <c r="D207" s="12" t="s">
        <v>75</v>
      </c>
      <c r="E207" s="13" t="s">
        <v>76</v>
      </c>
      <c r="F207" s="10" t="s">
        <v>75</v>
      </c>
      <c r="G207" s="18"/>
      <c r="H207" s="14" t="s">
        <v>702</v>
      </c>
    </row>
    <row r="208">
      <c r="A208" s="10" t="s">
        <v>703</v>
      </c>
      <c r="B208" s="10" t="s">
        <v>704</v>
      </c>
      <c r="C208" s="11">
        <v>8.85605004E8</v>
      </c>
      <c r="D208" s="12" t="s">
        <v>75</v>
      </c>
      <c r="E208" s="13" t="s">
        <v>76</v>
      </c>
      <c r="F208" s="10" t="s">
        <v>75</v>
      </c>
      <c r="G208" s="18"/>
      <c r="H208" s="14" t="s">
        <v>705</v>
      </c>
    </row>
    <row r="209">
      <c r="A209" s="10" t="s">
        <v>706</v>
      </c>
      <c r="B209" s="10" t="s">
        <v>707</v>
      </c>
      <c r="C209" s="11">
        <v>8.22474822E8</v>
      </c>
      <c r="D209" s="12" t="s">
        <v>75</v>
      </c>
      <c r="E209" s="13" t="s">
        <v>76</v>
      </c>
      <c r="F209" s="10" t="s">
        <v>75</v>
      </c>
      <c r="G209" s="18"/>
      <c r="H209" s="14" t="s">
        <v>708</v>
      </c>
    </row>
    <row r="210">
      <c r="A210" s="10" t="s">
        <v>709</v>
      </c>
      <c r="B210" s="10" t="s">
        <v>710</v>
      </c>
      <c r="C210" s="11">
        <v>9.8646074E8</v>
      </c>
      <c r="D210" s="12" t="s">
        <v>75</v>
      </c>
      <c r="E210" s="13" t="s">
        <v>76</v>
      </c>
      <c r="F210" s="10" t="s">
        <v>75</v>
      </c>
      <c r="G210" s="18"/>
      <c r="H210" s="14" t="s">
        <v>711</v>
      </c>
    </row>
    <row r="211">
      <c r="A211" s="10" t="s">
        <v>712</v>
      </c>
      <c r="B211" s="10" t="s">
        <v>713</v>
      </c>
      <c r="C211" s="11">
        <v>9.68639237E8</v>
      </c>
      <c r="D211" s="12" t="s">
        <v>714</v>
      </c>
      <c r="E211" s="13" t="s">
        <v>76</v>
      </c>
      <c r="F211" s="10" t="s">
        <v>715</v>
      </c>
      <c r="G211" s="18"/>
      <c r="H211" s="14" t="s">
        <v>716</v>
      </c>
    </row>
    <row r="212">
      <c r="A212" s="10" t="s">
        <v>717</v>
      </c>
      <c r="B212" s="10" t="s">
        <v>718</v>
      </c>
      <c r="C212" s="17"/>
      <c r="D212" s="12" t="s">
        <v>719</v>
      </c>
      <c r="E212" s="13" t="s">
        <v>76</v>
      </c>
      <c r="F212" s="10">
        <v>1.05523002118E11</v>
      </c>
      <c r="G212" s="18"/>
      <c r="H212" s="14" t="s">
        <v>720</v>
      </c>
    </row>
    <row r="213">
      <c r="A213" s="10" t="s">
        <v>721</v>
      </c>
      <c r="B213" s="10" t="s">
        <v>722</v>
      </c>
      <c r="C213" s="17"/>
      <c r="D213" s="18"/>
      <c r="E213" s="13" t="s">
        <v>76</v>
      </c>
      <c r="F213" s="18"/>
      <c r="G213" s="18"/>
      <c r="H213" s="14" t="s">
        <v>723</v>
      </c>
    </row>
    <row r="214">
      <c r="A214" s="10" t="s">
        <v>724</v>
      </c>
      <c r="B214" s="10" t="s">
        <v>725</v>
      </c>
      <c r="C214" s="17"/>
      <c r="D214" s="12" t="s">
        <v>726</v>
      </c>
      <c r="E214" s="13" t="s">
        <v>76</v>
      </c>
      <c r="F214" s="10" t="s">
        <v>727</v>
      </c>
      <c r="G214" s="18"/>
      <c r="H214" s="14" t="s">
        <v>728</v>
      </c>
    </row>
    <row r="215">
      <c r="A215" s="10" t="s">
        <v>729</v>
      </c>
      <c r="B215" s="10" t="s">
        <v>730</v>
      </c>
      <c r="C215" s="11">
        <v>6.50786675E8</v>
      </c>
      <c r="D215" s="18"/>
      <c r="E215" s="13" t="s">
        <v>76</v>
      </c>
      <c r="F215" s="18"/>
      <c r="G215" s="18"/>
      <c r="H215" s="14" t="s">
        <v>731</v>
      </c>
    </row>
    <row r="216">
      <c r="A216" s="10" t="s">
        <v>732</v>
      </c>
      <c r="B216" s="10" t="s">
        <v>733</v>
      </c>
      <c r="C216" s="11">
        <v>8.01589565E8</v>
      </c>
      <c r="D216" s="18"/>
      <c r="E216" s="13" t="s">
        <v>76</v>
      </c>
      <c r="F216" s="18"/>
      <c r="G216" s="18"/>
      <c r="H216" s="14" t="s">
        <v>734</v>
      </c>
    </row>
    <row r="217">
      <c r="A217" s="10" t="s">
        <v>735</v>
      </c>
      <c r="B217" s="10" t="s">
        <v>736</v>
      </c>
      <c r="C217" s="11">
        <v>8.01805376E8</v>
      </c>
      <c r="D217" s="18"/>
      <c r="E217" s="13" t="s">
        <v>76</v>
      </c>
      <c r="F217" s="18"/>
      <c r="G217" s="18"/>
      <c r="H217" s="14" t="s">
        <v>737</v>
      </c>
    </row>
    <row r="218">
      <c r="A218" s="10" t="s">
        <v>738</v>
      </c>
      <c r="B218" s="10" t="s">
        <v>739</v>
      </c>
      <c r="C218" s="11">
        <v>9.72986253E8</v>
      </c>
      <c r="D218" s="18"/>
      <c r="E218" s="13" t="s">
        <v>76</v>
      </c>
      <c r="F218" s="18"/>
      <c r="G218" s="18"/>
      <c r="H218" s="14" t="s">
        <v>740</v>
      </c>
    </row>
    <row r="219">
      <c r="A219" s="10" t="s">
        <v>741</v>
      </c>
      <c r="B219" s="10" t="s">
        <v>742</v>
      </c>
      <c r="C219" s="17"/>
      <c r="D219" s="18"/>
      <c r="E219" s="13" t="s">
        <v>76</v>
      </c>
      <c r="F219" s="18"/>
      <c r="G219" s="18"/>
      <c r="H219" s="14" t="s">
        <v>743</v>
      </c>
    </row>
    <row r="220">
      <c r="A220" s="10" t="s">
        <v>744</v>
      </c>
      <c r="B220" s="10" t="s">
        <v>745</v>
      </c>
      <c r="C220" s="11">
        <v>9.31628669E8</v>
      </c>
      <c r="D220" s="18"/>
      <c r="E220" s="13" t="s">
        <v>76</v>
      </c>
      <c r="F220" s="18"/>
      <c r="G220" s="18"/>
      <c r="H220" s="14" t="s">
        <v>746</v>
      </c>
    </row>
    <row r="221">
      <c r="A221" s="10" t="s">
        <v>747</v>
      </c>
      <c r="B221" s="10" t="s">
        <v>748</v>
      </c>
      <c r="C221" s="17"/>
      <c r="D221" s="12" t="s">
        <v>749</v>
      </c>
      <c r="E221" s="13" t="s">
        <v>76</v>
      </c>
      <c r="F221" s="10">
        <v>2.05548026478E11</v>
      </c>
      <c r="G221" s="18"/>
      <c r="H221" s="14" t="s">
        <v>750</v>
      </c>
    </row>
    <row r="222">
      <c r="A222" s="10" t="s">
        <v>751</v>
      </c>
      <c r="B222" s="10" t="s">
        <v>752</v>
      </c>
      <c r="C222" s="11">
        <v>9.83314342E8</v>
      </c>
      <c r="D222" s="18"/>
      <c r="E222" s="13" t="s">
        <v>76</v>
      </c>
      <c r="F222" s="18"/>
      <c r="G222" s="18"/>
      <c r="H222" s="14" t="s">
        <v>753</v>
      </c>
    </row>
    <row r="223">
      <c r="A223" s="10" t="s">
        <v>754</v>
      </c>
      <c r="B223" s="10" t="s">
        <v>755</v>
      </c>
      <c r="C223" s="17"/>
      <c r="D223" s="12" t="s">
        <v>756</v>
      </c>
      <c r="E223" s="13" t="s">
        <v>76</v>
      </c>
      <c r="F223" s="10">
        <v>1.07551000231E11</v>
      </c>
      <c r="G223" s="18"/>
      <c r="H223" s="14" t="s">
        <v>757</v>
      </c>
    </row>
    <row r="224">
      <c r="A224" s="16" t="s">
        <v>590</v>
      </c>
      <c r="B224" s="10" t="s">
        <v>758</v>
      </c>
      <c r="C224" s="11">
        <v>8.09918816E8</v>
      </c>
      <c r="D224" s="18"/>
      <c r="E224" s="13" t="s">
        <v>76</v>
      </c>
      <c r="F224" s="18"/>
      <c r="G224" s="18"/>
      <c r="H224" s="14" t="s">
        <v>759</v>
      </c>
    </row>
    <row r="225">
      <c r="A225" s="10" t="s">
        <v>760</v>
      </c>
      <c r="B225" s="10" t="s">
        <v>761</v>
      </c>
      <c r="C225" s="17"/>
      <c r="D225" s="12" t="s">
        <v>762</v>
      </c>
      <c r="E225" s="13" t="s">
        <v>76</v>
      </c>
      <c r="F225" s="10">
        <v>1.35557010539E11</v>
      </c>
      <c r="G225" s="18"/>
      <c r="H225" s="14" t="s">
        <v>763</v>
      </c>
    </row>
    <row r="226">
      <c r="A226" s="10" t="s">
        <v>764</v>
      </c>
      <c r="B226" s="10" t="s">
        <v>765</v>
      </c>
      <c r="C226" s="17"/>
      <c r="D226" s="12" t="s">
        <v>766</v>
      </c>
      <c r="E226" s="13" t="s">
        <v>76</v>
      </c>
      <c r="F226" s="10">
        <v>4.15554000955E11</v>
      </c>
      <c r="G226" s="18"/>
      <c r="H226" s="14" t="s">
        <v>767</v>
      </c>
    </row>
    <row r="227">
      <c r="A227" s="10" t="s">
        <v>768</v>
      </c>
      <c r="B227" s="10" t="s">
        <v>769</v>
      </c>
      <c r="C227" s="17"/>
      <c r="D227" s="12" t="s">
        <v>770</v>
      </c>
      <c r="E227" s="13" t="s">
        <v>76</v>
      </c>
      <c r="F227" s="10">
        <v>1.15556014913E11</v>
      </c>
      <c r="G227" s="18"/>
      <c r="H227" s="14" t="s">
        <v>771</v>
      </c>
    </row>
    <row r="228">
      <c r="A228" s="10" t="s">
        <v>772</v>
      </c>
      <c r="B228" s="10" t="s">
        <v>773</v>
      </c>
      <c r="C228" s="17"/>
      <c r="D228" s="12" t="s">
        <v>774</v>
      </c>
      <c r="E228" s="13" t="s">
        <v>76</v>
      </c>
      <c r="F228" s="10">
        <v>4.15558001425E11</v>
      </c>
      <c r="G228" s="18"/>
      <c r="H228" s="14" t="s">
        <v>775</v>
      </c>
    </row>
    <row r="229">
      <c r="A229" s="10" t="s">
        <v>776</v>
      </c>
      <c r="B229" s="10" t="s">
        <v>777</v>
      </c>
      <c r="C229" s="11">
        <v>6.26455832E8</v>
      </c>
      <c r="D229" s="18"/>
      <c r="E229" s="13" t="s">
        <v>76</v>
      </c>
      <c r="F229" s="18"/>
      <c r="G229" s="18"/>
      <c r="H229" s="14" t="s">
        <v>778</v>
      </c>
    </row>
    <row r="230">
      <c r="A230" s="10" t="s">
        <v>779</v>
      </c>
      <c r="B230" s="10" t="s">
        <v>780</v>
      </c>
      <c r="C230" s="11">
        <v>9.52362066E8</v>
      </c>
      <c r="D230" s="18"/>
      <c r="E230" s="13" t="s">
        <v>76</v>
      </c>
      <c r="F230" s="18"/>
      <c r="G230" s="18"/>
      <c r="H230" s="14" t="s">
        <v>781</v>
      </c>
    </row>
    <row r="231">
      <c r="A231" s="10" t="s">
        <v>782</v>
      </c>
      <c r="B231" s="10" t="s">
        <v>783</v>
      </c>
      <c r="C231" s="17"/>
      <c r="D231" s="12" t="s">
        <v>784</v>
      </c>
      <c r="E231" s="13" t="s">
        <v>76</v>
      </c>
      <c r="F231" s="10">
        <v>1.05558096445E11</v>
      </c>
      <c r="G231" s="18"/>
      <c r="H231" s="14" t="s">
        <v>785</v>
      </c>
    </row>
    <row r="232">
      <c r="A232" s="10" t="s">
        <v>786</v>
      </c>
      <c r="B232" s="10" t="s">
        <v>787</v>
      </c>
      <c r="C232" s="11">
        <v>8.08192542E8</v>
      </c>
      <c r="D232" s="18"/>
      <c r="E232" s="13" t="s">
        <v>76</v>
      </c>
      <c r="F232" s="18"/>
      <c r="G232" s="18"/>
      <c r="H232" s="14" t="s">
        <v>788</v>
      </c>
    </row>
    <row r="233">
      <c r="A233" s="10" t="s">
        <v>789</v>
      </c>
      <c r="B233" s="10" t="s">
        <v>790</v>
      </c>
      <c r="C233" s="17"/>
      <c r="D233" s="12" t="s">
        <v>791</v>
      </c>
      <c r="E233" s="13" t="s">
        <v>76</v>
      </c>
      <c r="F233" s="10">
        <v>7.05541000266E11</v>
      </c>
      <c r="G233" s="18"/>
      <c r="H233" s="14" t="s">
        <v>792</v>
      </c>
    </row>
    <row r="234">
      <c r="A234" s="10" t="s">
        <v>793</v>
      </c>
      <c r="B234" s="10" t="s">
        <v>794</v>
      </c>
      <c r="C234" s="11">
        <v>6.29614917E8</v>
      </c>
      <c r="D234" s="18"/>
      <c r="E234" s="13" t="s">
        <v>76</v>
      </c>
      <c r="F234" s="18"/>
      <c r="G234" s="18"/>
      <c r="H234" s="14" t="s">
        <v>795</v>
      </c>
    </row>
    <row r="235">
      <c r="A235" s="10" t="s">
        <v>796</v>
      </c>
      <c r="B235" s="10" t="s">
        <v>797</v>
      </c>
      <c r="C235" s="11">
        <v>6.2146106E8</v>
      </c>
      <c r="D235" s="18"/>
      <c r="E235" s="13" t="s">
        <v>76</v>
      </c>
      <c r="F235" s="18"/>
      <c r="G235" s="18"/>
      <c r="H235" s="14" t="s">
        <v>798</v>
      </c>
    </row>
    <row r="236">
      <c r="A236" s="10" t="s">
        <v>799</v>
      </c>
      <c r="B236" s="10" t="s">
        <v>800</v>
      </c>
      <c r="C236" s="17"/>
      <c r="D236" s="18"/>
      <c r="E236" s="13" t="s">
        <v>76</v>
      </c>
      <c r="F236" s="18"/>
      <c r="G236" s="18"/>
      <c r="H236" s="14" t="s">
        <v>801</v>
      </c>
    </row>
    <row r="237">
      <c r="A237" s="10" t="s">
        <v>802</v>
      </c>
      <c r="B237" s="10" t="s">
        <v>803</v>
      </c>
      <c r="C237" s="17"/>
      <c r="D237" s="12" t="s">
        <v>804</v>
      </c>
      <c r="E237" s="13" t="s">
        <v>76</v>
      </c>
      <c r="F237" s="10">
        <v>4.15550000357E11</v>
      </c>
      <c r="G237" s="18"/>
      <c r="H237" s="14" t="s">
        <v>805</v>
      </c>
    </row>
    <row r="238">
      <c r="A238" s="10" t="s">
        <v>806</v>
      </c>
      <c r="B238" s="10" t="s">
        <v>807</v>
      </c>
      <c r="C238" s="17"/>
      <c r="D238" s="12" t="s">
        <v>808</v>
      </c>
      <c r="E238" s="13" t="s">
        <v>76</v>
      </c>
      <c r="F238" s="10">
        <v>5.05554001624E11</v>
      </c>
      <c r="G238" s="18"/>
      <c r="H238" s="14" t="s">
        <v>809</v>
      </c>
    </row>
    <row r="239">
      <c r="A239" s="10" t="s">
        <v>810</v>
      </c>
      <c r="B239" s="10" t="s">
        <v>811</v>
      </c>
      <c r="C239" s="11">
        <v>9.96175516E8</v>
      </c>
      <c r="D239" s="18"/>
      <c r="E239" s="13" t="s">
        <v>76</v>
      </c>
      <c r="F239" s="18"/>
      <c r="G239" s="18"/>
      <c r="H239" s="14" t="s">
        <v>812</v>
      </c>
    </row>
    <row r="240">
      <c r="A240" s="10" t="s">
        <v>813</v>
      </c>
      <c r="B240" s="10" t="s">
        <v>814</v>
      </c>
      <c r="C240" s="11">
        <v>9.58812569E8</v>
      </c>
      <c r="D240" s="18"/>
      <c r="E240" s="13" t="s">
        <v>76</v>
      </c>
      <c r="F240" s="18"/>
      <c r="G240" s="18"/>
      <c r="H240" s="14" t="s">
        <v>815</v>
      </c>
    </row>
    <row r="241">
      <c r="A241" s="10" t="s">
        <v>816</v>
      </c>
      <c r="B241" s="10" t="s">
        <v>817</v>
      </c>
      <c r="C241" s="17"/>
      <c r="D241" s="12" t="s">
        <v>818</v>
      </c>
      <c r="E241" s="13" t="s">
        <v>76</v>
      </c>
      <c r="F241" s="10">
        <v>7.455370008E11</v>
      </c>
      <c r="G241" s="18"/>
      <c r="H241" s="14" t="s">
        <v>819</v>
      </c>
    </row>
    <row r="242">
      <c r="A242" s="10" t="s">
        <v>820</v>
      </c>
      <c r="B242" s="10" t="s">
        <v>821</v>
      </c>
      <c r="C242" s="17"/>
      <c r="D242" s="12" t="s">
        <v>822</v>
      </c>
      <c r="E242" s="13" t="s">
        <v>76</v>
      </c>
      <c r="F242" s="16">
        <v>1.05536022578E11</v>
      </c>
      <c r="G242" s="18"/>
      <c r="H242" s="14" t="s">
        <v>823</v>
      </c>
    </row>
    <row r="243">
      <c r="A243" s="10" t="s">
        <v>824</v>
      </c>
      <c r="B243" s="10" t="s">
        <v>825</v>
      </c>
      <c r="C243" s="17"/>
      <c r="D243" s="12" t="s">
        <v>826</v>
      </c>
      <c r="E243" s="13" t="s">
        <v>76</v>
      </c>
      <c r="F243" s="10">
        <v>1.07551000053E11</v>
      </c>
      <c r="G243" s="18"/>
      <c r="H243" s="14" t="s">
        <v>827</v>
      </c>
    </row>
    <row r="244">
      <c r="A244" s="10" t="s">
        <v>828</v>
      </c>
      <c r="B244" s="10" t="s">
        <v>829</v>
      </c>
      <c r="C244" s="11">
        <v>6.25613164E8</v>
      </c>
      <c r="D244" s="18"/>
      <c r="E244" s="13" t="s">
        <v>76</v>
      </c>
      <c r="F244" s="18"/>
      <c r="G244" s="18"/>
      <c r="H244" s="14" t="s">
        <v>830</v>
      </c>
    </row>
    <row r="245">
      <c r="A245" s="10" t="s">
        <v>831</v>
      </c>
      <c r="B245" s="10" t="s">
        <v>832</v>
      </c>
      <c r="C245" s="17"/>
      <c r="D245" s="18"/>
      <c r="E245" s="13" t="s">
        <v>76</v>
      </c>
      <c r="F245" s="18"/>
      <c r="G245" s="18"/>
      <c r="H245" s="14" t="s">
        <v>833</v>
      </c>
    </row>
    <row r="246">
      <c r="A246" s="10" t="s">
        <v>834</v>
      </c>
      <c r="B246" s="10" t="s">
        <v>835</v>
      </c>
      <c r="C246" s="17"/>
      <c r="D246" s="18"/>
      <c r="E246" s="13" t="s">
        <v>76</v>
      </c>
      <c r="F246" s="18"/>
      <c r="G246" s="18"/>
      <c r="H246" s="14" t="s">
        <v>836</v>
      </c>
    </row>
    <row r="247">
      <c r="A247" s="10" t="s">
        <v>837</v>
      </c>
      <c r="B247" s="10" t="s">
        <v>838</v>
      </c>
      <c r="C247" s="17"/>
      <c r="D247" s="18"/>
      <c r="E247" s="13" t="s">
        <v>76</v>
      </c>
      <c r="F247" s="18"/>
      <c r="G247" s="18"/>
      <c r="H247" s="14" t="s">
        <v>839</v>
      </c>
    </row>
    <row r="248">
      <c r="A248" s="10" t="s">
        <v>840</v>
      </c>
      <c r="B248" s="10" t="s">
        <v>841</v>
      </c>
      <c r="C248" s="11">
        <v>8.39567448E8</v>
      </c>
      <c r="D248" s="18"/>
      <c r="E248" s="13" t="s">
        <v>76</v>
      </c>
      <c r="F248" s="18"/>
      <c r="G248" s="18"/>
      <c r="H248" s="14" t="s">
        <v>842</v>
      </c>
    </row>
    <row r="249">
      <c r="A249" s="10" t="s">
        <v>843</v>
      </c>
      <c r="B249" s="10" t="s">
        <v>844</v>
      </c>
      <c r="C249" s="17"/>
      <c r="D249" s="18"/>
      <c r="E249" s="13" t="s">
        <v>76</v>
      </c>
      <c r="F249" s="18"/>
      <c r="G249" s="18"/>
      <c r="H249" s="14" t="s">
        <v>845</v>
      </c>
    </row>
    <row r="250">
      <c r="A250" s="10" t="s">
        <v>846</v>
      </c>
      <c r="B250" s="10" t="s">
        <v>847</v>
      </c>
      <c r="C250" s="17"/>
      <c r="D250" s="18"/>
      <c r="E250" s="13" t="s">
        <v>76</v>
      </c>
      <c r="F250" s="18"/>
      <c r="G250" s="18"/>
      <c r="H250" s="14" t="s">
        <v>848</v>
      </c>
    </row>
    <row r="251">
      <c r="A251" s="10" t="s">
        <v>849</v>
      </c>
      <c r="B251" s="10" t="s">
        <v>850</v>
      </c>
      <c r="C251" s="17"/>
      <c r="D251" s="18"/>
      <c r="E251" s="13" t="s">
        <v>76</v>
      </c>
      <c r="F251" s="18"/>
      <c r="G251" s="18"/>
      <c r="H251" s="14" t="s">
        <v>851</v>
      </c>
    </row>
    <row r="252">
      <c r="A252" s="10" t="s">
        <v>852</v>
      </c>
      <c r="B252" s="10" t="s">
        <v>853</v>
      </c>
      <c r="C252" s="11">
        <v>6.28736944E8</v>
      </c>
      <c r="D252" s="18"/>
      <c r="E252" s="13" t="s">
        <v>76</v>
      </c>
      <c r="F252" s="18"/>
      <c r="G252" s="18"/>
      <c r="H252" s="14" t="s">
        <v>854</v>
      </c>
    </row>
    <row r="253">
      <c r="A253" s="10" t="s">
        <v>855</v>
      </c>
      <c r="B253" s="10" t="s">
        <v>856</v>
      </c>
      <c r="C253" s="11">
        <v>9.52411669E8</v>
      </c>
      <c r="D253" s="18"/>
      <c r="E253" s="13" t="s">
        <v>76</v>
      </c>
      <c r="F253" s="18"/>
      <c r="G253" s="18"/>
      <c r="H253" s="14" t="s">
        <v>857</v>
      </c>
    </row>
    <row r="254">
      <c r="A254" s="10" t="s">
        <v>858</v>
      </c>
      <c r="B254" s="10" t="s">
        <v>859</v>
      </c>
      <c r="C254" s="17"/>
      <c r="D254" s="12" t="s">
        <v>860</v>
      </c>
      <c r="E254" s="13" t="s">
        <v>76</v>
      </c>
      <c r="F254" s="10">
        <v>1.05533129722E11</v>
      </c>
      <c r="G254" s="18"/>
      <c r="H254" s="14" t="s">
        <v>861</v>
      </c>
    </row>
    <row r="255">
      <c r="A255" s="10" t="s">
        <v>862</v>
      </c>
      <c r="B255" s="10" t="s">
        <v>863</v>
      </c>
      <c r="C255" s="17"/>
      <c r="D255" s="12" t="s">
        <v>864</v>
      </c>
      <c r="E255" s="13" t="s">
        <v>76</v>
      </c>
      <c r="F255" s="10">
        <v>4.15566003504E11</v>
      </c>
      <c r="G255" s="18"/>
      <c r="H255" s="14" t="s">
        <v>865</v>
      </c>
    </row>
    <row r="256">
      <c r="A256" s="10" t="s">
        <v>866</v>
      </c>
      <c r="B256" s="10" t="s">
        <v>867</v>
      </c>
      <c r="C256" s="17"/>
      <c r="D256" s="12" t="s">
        <v>868</v>
      </c>
      <c r="E256" s="13" t="s">
        <v>76</v>
      </c>
      <c r="F256" s="10">
        <v>1.2356100242E11</v>
      </c>
      <c r="G256" s="18"/>
      <c r="H256" s="14" t="s">
        <v>869</v>
      </c>
    </row>
    <row r="257">
      <c r="A257" s="10" t="s">
        <v>870</v>
      </c>
      <c r="B257" s="10" t="s">
        <v>871</v>
      </c>
      <c r="C257" s="11">
        <v>9.56630058E8</v>
      </c>
      <c r="D257" s="18"/>
      <c r="E257" s="13" t="s">
        <v>76</v>
      </c>
      <c r="F257" s="18"/>
      <c r="G257" s="18"/>
      <c r="H257" s="14" t="s">
        <v>872</v>
      </c>
    </row>
    <row r="258">
      <c r="A258" s="10" t="s">
        <v>873</v>
      </c>
      <c r="B258" s="10" t="s">
        <v>874</v>
      </c>
      <c r="C258" s="11">
        <v>8.32414975E8</v>
      </c>
      <c r="D258" s="18"/>
      <c r="E258" s="13" t="s">
        <v>76</v>
      </c>
      <c r="F258" s="18"/>
      <c r="G258" s="18"/>
      <c r="H258" s="14" t="s">
        <v>875</v>
      </c>
    </row>
    <row r="259">
      <c r="A259" s="10" t="s">
        <v>876</v>
      </c>
      <c r="B259" s="10" t="s">
        <v>877</v>
      </c>
      <c r="C259" s="11">
        <v>9.31628669E8</v>
      </c>
      <c r="D259" s="18"/>
      <c r="E259" s="13" t="s">
        <v>76</v>
      </c>
      <c r="F259" s="18"/>
      <c r="G259" s="18"/>
      <c r="H259" s="14" t="s">
        <v>878</v>
      </c>
    </row>
    <row r="260">
      <c r="A260" s="10" t="s">
        <v>879</v>
      </c>
      <c r="B260" s="10" t="s">
        <v>880</v>
      </c>
      <c r="C260" s="11">
        <v>8.67963129E8</v>
      </c>
      <c r="D260" s="18"/>
      <c r="E260" s="13" t="s">
        <v>76</v>
      </c>
      <c r="F260" s="18"/>
      <c r="G260" s="18"/>
      <c r="H260" s="14" t="s">
        <v>881</v>
      </c>
    </row>
    <row r="261">
      <c r="A261" s="10" t="s">
        <v>882</v>
      </c>
      <c r="B261" s="10" t="s">
        <v>883</v>
      </c>
      <c r="C261" s="11">
        <v>6.24635125E8</v>
      </c>
      <c r="D261" s="18"/>
      <c r="E261" s="13" t="s">
        <v>76</v>
      </c>
      <c r="F261" s="18"/>
      <c r="G261" s="18"/>
      <c r="H261" s="14" t="s">
        <v>884</v>
      </c>
    </row>
    <row r="262">
      <c r="A262" s="10" t="s">
        <v>885</v>
      </c>
      <c r="B262" s="10" t="s">
        <v>886</v>
      </c>
      <c r="C262" s="11">
        <v>9.23186289E8</v>
      </c>
      <c r="D262" s="18"/>
      <c r="E262" s="13" t="s">
        <v>76</v>
      </c>
      <c r="F262" s="18"/>
      <c r="G262" s="18"/>
      <c r="H262" s="14" t="s">
        <v>887</v>
      </c>
    </row>
    <row r="263">
      <c r="A263" s="10" t="s">
        <v>888</v>
      </c>
      <c r="B263" s="10" t="s">
        <v>889</v>
      </c>
      <c r="C263" s="11">
        <v>8.65331517E8</v>
      </c>
      <c r="D263" s="18"/>
      <c r="E263" s="13" t="s">
        <v>76</v>
      </c>
      <c r="F263" s="18"/>
      <c r="G263" s="18"/>
      <c r="H263" s="14" t="s">
        <v>890</v>
      </c>
    </row>
    <row r="264">
      <c r="A264" s="10" t="s">
        <v>891</v>
      </c>
      <c r="B264" s="10" t="s">
        <v>892</v>
      </c>
      <c r="C264" s="17"/>
      <c r="D264" s="12" t="s">
        <v>893</v>
      </c>
      <c r="E264" s="13" t="s">
        <v>76</v>
      </c>
      <c r="F264" s="10">
        <v>1.25554018466E11</v>
      </c>
      <c r="G264" s="18"/>
      <c r="H264" s="14" t="s">
        <v>894</v>
      </c>
    </row>
    <row r="265">
      <c r="A265" s="10" t="s">
        <v>895</v>
      </c>
      <c r="B265" s="10" t="s">
        <v>896</v>
      </c>
      <c r="C265" s="11">
        <v>8.4303374E8</v>
      </c>
      <c r="D265" s="18"/>
      <c r="E265" s="13" t="s">
        <v>76</v>
      </c>
      <c r="F265" s="18"/>
      <c r="G265" s="18"/>
      <c r="H265" s="14" t="s">
        <v>897</v>
      </c>
    </row>
    <row r="266">
      <c r="A266" s="10" t="s">
        <v>898</v>
      </c>
      <c r="B266" s="10" t="s">
        <v>899</v>
      </c>
      <c r="C266" s="11">
        <v>8.14866156E8</v>
      </c>
      <c r="D266" s="18"/>
      <c r="E266" s="13" t="s">
        <v>76</v>
      </c>
      <c r="F266" s="18"/>
      <c r="G266" s="18"/>
      <c r="H266" s="14" t="s">
        <v>900</v>
      </c>
    </row>
    <row r="267">
      <c r="A267" s="10" t="s">
        <v>901</v>
      </c>
      <c r="B267" s="10" t="s">
        <v>902</v>
      </c>
      <c r="C267" s="11">
        <v>8.85554628E8</v>
      </c>
      <c r="D267" s="18"/>
      <c r="E267" s="13" t="s">
        <v>76</v>
      </c>
      <c r="F267" s="18"/>
      <c r="G267" s="18"/>
      <c r="H267" s="14" t="s">
        <v>903</v>
      </c>
    </row>
    <row r="268">
      <c r="A268" s="10" t="s">
        <v>904</v>
      </c>
      <c r="B268" s="10" t="s">
        <v>905</v>
      </c>
      <c r="C268" s="11">
        <v>6.46270963E8</v>
      </c>
      <c r="D268" s="18"/>
      <c r="E268" s="13" t="s">
        <v>76</v>
      </c>
      <c r="F268" s="18"/>
      <c r="G268" s="18"/>
      <c r="H268" s="14" t="s">
        <v>906</v>
      </c>
    </row>
    <row r="269">
      <c r="A269" s="10" t="s">
        <v>907</v>
      </c>
      <c r="B269" s="10" t="s">
        <v>908</v>
      </c>
      <c r="C269" s="11">
        <v>6.13364025E8</v>
      </c>
      <c r="D269" s="18"/>
      <c r="E269" s="13" t="s">
        <v>76</v>
      </c>
      <c r="F269" s="18"/>
      <c r="G269" s="18"/>
      <c r="H269" s="14" t="s">
        <v>909</v>
      </c>
    </row>
    <row r="270">
      <c r="A270" s="10" t="s">
        <v>910</v>
      </c>
      <c r="B270" s="10" t="s">
        <v>911</v>
      </c>
      <c r="C270" s="17"/>
      <c r="D270" s="12" t="s">
        <v>912</v>
      </c>
      <c r="E270" s="13" t="s">
        <v>76</v>
      </c>
      <c r="F270" s="10">
        <v>1.05550005858E11</v>
      </c>
      <c r="G270" s="18"/>
      <c r="H270" s="14" t="s">
        <v>913</v>
      </c>
    </row>
    <row r="271">
      <c r="A271" s="10" t="s">
        <v>914</v>
      </c>
      <c r="B271" s="10" t="s">
        <v>915</v>
      </c>
      <c r="C271" s="11">
        <v>6.32056294E8</v>
      </c>
      <c r="D271" s="18"/>
      <c r="E271" s="13" t="s">
        <v>76</v>
      </c>
      <c r="F271" s="18"/>
      <c r="G271" s="18"/>
      <c r="H271" s="14" t="s">
        <v>916</v>
      </c>
    </row>
    <row r="272">
      <c r="A272" s="10" t="s">
        <v>917</v>
      </c>
      <c r="B272" s="10" t="s">
        <v>918</v>
      </c>
      <c r="C272" s="11">
        <v>8.88740569E8</v>
      </c>
      <c r="D272" s="18"/>
      <c r="E272" s="13" t="s">
        <v>76</v>
      </c>
      <c r="F272" s="18"/>
      <c r="G272" s="18"/>
      <c r="H272" s="14" t="s">
        <v>919</v>
      </c>
    </row>
    <row r="273">
      <c r="A273" s="10" t="s">
        <v>920</v>
      </c>
      <c r="B273" s="10" t="s">
        <v>921</v>
      </c>
      <c r="C273" s="11">
        <v>9.46144325E8</v>
      </c>
      <c r="D273" s="18"/>
      <c r="E273" s="13" t="s">
        <v>76</v>
      </c>
      <c r="F273" s="18"/>
      <c r="G273" s="18"/>
      <c r="H273" s="14" t="s">
        <v>922</v>
      </c>
    </row>
    <row r="274">
      <c r="A274" s="10" t="s">
        <v>923</v>
      </c>
      <c r="B274" s="10" t="s">
        <v>924</v>
      </c>
      <c r="C274" s="11">
        <v>9.89866873E8</v>
      </c>
      <c r="D274" s="18"/>
      <c r="E274" s="13" t="s">
        <v>76</v>
      </c>
      <c r="F274" s="18"/>
      <c r="G274" s="18"/>
      <c r="H274" s="14" t="s">
        <v>925</v>
      </c>
    </row>
    <row r="275">
      <c r="A275" s="10" t="s">
        <v>926</v>
      </c>
      <c r="B275" s="10" t="s">
        <v>927</v>
      </c>
      <c r="C275" s="17"/>
      <c r="D275" s="18"/>
      <c r="E275" s="13" t="s">
        <v>76</v>
      </c>
      <c r="F275" s="18"/>
      <c r="G275" s="18"/>
      <c r="H275" s="14" t="s">
        <v>928</v>
      </c>
    </row>
    <row r="276">
      <c r="A276" s="10" t="s">
        <v>929</v>
      </c>
      <c r="B276" s="10" t="s">
        <v>930</v>
      </c>
      <c r="C276" s="11">
        <v>8.22570894E8</v>
      </c>
      <c r="D276" s="18"/>
      <c r="E276" s="13" t="s">
        <v>76</v>
      </c>
      <c r="F276" s="18"/>
      <c r="G276" s="18"/>
      <c r="H276" s="14" t="s">
        <v>931</v>
      </c>
    </row>
    <row r="277">
      <c r="A277" s="10" t="s">
        <v>932</v>
      </c>
      <c r="B277" s="10" t="s">
        <v>933</v>
      </c>
      <c r="C277" s="11">
        <v>8.99121739E8</v>
      </c>
      <c r="D277" s="18"/>
      <c r="E277" s="13" t="s">
        <v>76</v>
      </c>
      <c r="F277" s="18"/>
      <c r="G277" s="18"/>
      <c r="H277" s="14" t="s">
        <v>934</v>
      </c>
    </row>
    <row r="278">
      <c r="A278" s="10" t="s">
        <v>935</v>
      </c>
      <c r="B278" s="10" t="s">
        <v>936</v>
      </c>
      <c r="C278" s="17"/>
      <c r="D278" s="18"/>
      <c r="E278" s="13" t="s">
        <v>76</v>
      </c>
      <c r="F278" s="18"/>
      <c r="G278" s="18"/>
      <c r="H278" s="14" t="s">
        <v>937</v>
      </c>
    </row>
    <row r="279">
      <c r="A279" s="10" t="s">
        <v>938</v>
      </c>
      <c r="B279" s="10" t="s">
        <v>939</v>
      </c>
      <c r="C279" s="11">
        <v>9.12293979E8</v>
      </c>
      <c r="D279" s="18"/>
      <c r="E279" s="13" t="s">
        <v>76</v>
      </c>
      <c r="F279" s="18"/>
      <c r="G279" s="18"/>
      <c r="H279" s="14" t="s">
        <v>940</v>
      </c>
    </row>
    <row r="280">
      <c r="A280" s="10" t="s">
        <v>941</v>
      </c>
      <c r="B280" s="10" t="s">
        <v>942</v>
      </c>
      <c r="C280" s="17"/>
      <c r="D280" s="18"/>
      <c r="E280" s="13" t="s">
        <v>76</v>
      </c>
      <c r="F280" s="18"/>
      <c r="G280" s="18"/>
      <c r="H280" s="14" t="s">
        <v>943</v>
      </c>
    </row>
    <row r="281">
      <c r="A281" s="10" t="s">
        <v>944</v>
      </c>
      <c r="B281" s="10" t="s">
        <v>945</v>
      </c>
      <c r="C281" s="11">
        <v>9.96455256E8</v>
      </c>
      <c r="D281" s="18"/>
      <c r="E281" s="13" t="s">
        <v>76</v>
      </c>
      <c r="F281" s="18"/>
      <c r="G281" s="18"/>
      <c r="H281" s="14" t="s">
        <v>946</v>
      </c>
    </row>
    <row r="282">
      <c r="A282" s="10" t="s">
        <v>947</v>
      </c>
      <c r="B282" s="10" t="s">
        <v>948</v>
      </c>
      <c r="C282" s="17"/>
      <c r="D282" s="12" t="s">
        <v>949</v>
      </c>
      <c r="E282" s="13" t="s">
        <v>76</v>
      </c>
      <c r="F282" s="10">
        <v>6.25550000118E11</v>
      </c>
      <c r="G282" s="18"/>
      <c r="H282" s="14" t="s">
        <v>950</v>
      </c>
    </row>
    <row r="283">
      <c r="A283" s="10" t="s">
        <v>951</v>
      </c>
      <c r="B283" s="10" t="s">
        <v>952</v>
      </c>
      <c r="C283" s="11">
        <v>8.57478427E8</v>
      </c>
      <c r="D283" s="18"/>
      <c r="E283" s="13" t="s">
        <v>76</v>
      </c>
      <c r="F283" s="18"/>
      <c r="G283" s="18"/>
      <c r="H283" s="14" t="s">
        <v>953</v>
      </c>
    </row>
    <row r="284">
      <c r="A284" s="10" t="s">
        <v>954</v>
      </c>
      <c r="B284" s="10" t="s">
        <v>955</v>
      </c>
      <c r="C284" s="11">
        <v>9.29927666E8</v>
      </c>
      <c r="D284" s="18"/>
      <c r="E284" s="13" t="s">
        <v>76</v>
      </c>
      <c r="F284" s="18"/>
      <c r="G284" s="18"/>
      <c r="H284" s="14" t="s">
        <v>956</v>
      </c>
    </row>
    <row r="285">
      <c r="A285" s="10" t="s">
        <v>957</v>
      </c>
      <c r="B285" s="10" t="s">
        <v>958</v>
      </c>
      <c r="C285" s="11">
        <v>8.53037501E8</v>
      </c>
      <c r="D285" s="18"/>
      <c r="E285" s="13" t="s">
        <v>76</v>
      </c>
      <c r="F285" s="18"/>
      <c r="G285" s="18"/>
      <c r="H285" s="14" t="s">
        <v>959</v>
      </c>
    </row>
    <row r="286">
      <c r="A286" s="10" t="s">
        <v>960</v>
      </c>
      <c r="B286" s="10" t="s">
        <v>961</v>
      </c>
      <c r="C286" s="11">
        <v>8.25494611E8</v>
      </c>
      <c r="D286" s="18"/>
      <c r="E286" s="13" t="s">
        <v>76</v>
      </c>
      <c r="F286" s="18"/>
      <c r="G286" s="18"/>
      <c r="H286" s="14" t="s">
        <v>962</v>
      </c>
    </row>
    <row r="287">
      <c r="A287" s="10" t="s">
        <v>963</v>
      </c>
      <c r="B287" s="10" t="s">
        <v>964</v>
      </c>
      <c r="C287" s="11">
        <v>8.38814886E8</v>
      </c>
      <c r="D287" s="18"/>
      <c r="E287" s="13" t="s">
        <v>76</v>
      </c>
      <c r="F287" s="18"/>
      <c r="G287" s="18"/>
      <c r="H287" s="14" t="s">
        <v>965</v>
      </c>
    </row>
    <row r="288">
      <c r="A288" s="10" t="s">
        <v>966</v>
      </c>
      <c r="B288" s="10" t="s">
        <v>967</v>
      </c>
      <c r="C288" s="11">
        <v>9.34074048E8</v>
      </c>
      <c r="D288" s="18"/>
      <c r="E288" s="13" t="s">
        <v>76</v>
      </c>
      <c r="F288" s="18"/>
      <c r="G288" s="18"/>
      <c r="H288" s="14" t="s">
        <v>968</v>
      </c>
    </row>
    <row r="289">
      <c r="A289" s="10" t="s">
        <v>969</v>
      </c>
      <c r="B289" s="10" t="s">
        <v>970</v>
      </c>
      <c r="C289" s="17"/>
      <c r="D289" s="18"/>
      <c r="E289" s="13" t="s">
        <v>76</v>
      </c>
      <c r="F289" s="18"/>
      <c r="G289" s="18"/>
      <c r="H289" s="14" t="s">
        <v>971</v>
      </c>
    </row>
    <row r="290">
      <c r="A290" s="10" t="s">
        <v>972</v>
      </c>
      <c r="B290" s="10" t="s">
        <v>973</v>
      </c>
      <c r="C290" s="17"/>
      <c r="D290" s="12" t="s">
        <v>974</v>
      </c>
      <c r="E290" s="13" t="s">
        <v>76</v>
      </c>
      <c r="F290" s="10">
        <v>1.03531012478E11</v>
      </c>
      <c r="G290" s="18"/>
      <c r="H290" s="14" t="s">
        <v>975</v>
      </c>
    </row>
    <row r="291">
      <c r="A291" s="10" t="s">
        <v>976</v>
      </c>
      <c r="B291" s="10" t="s">
        <v>977</v>
      </c>
      <c r="C291" s="11">
        <v>6.10702482E8</v>
      </c>
      <c r="D291" s="18"/>
      <c r="E291" s="13" t="s">
        <v>76</v>
      </c>
      <c r="F291" s="18"/>
      <c r="G291" s="18"/>
      <c r="H291" s="14" t="s">
        <v>978</v>
      </c>
    </row>
    <row r="292">
      <c r="A292" s="10" t="s">
        <v>979</v>
      </c>
      <c r="B292" s="10" t="s">
        <v>980</v>
      </c>
      <c r="C292" s="17"/>
      <c r="D292" s="18"/>
      <c r="E292" s="13" t="s">
        <v>76</v>
      </c>
      <c r="F292" s="18"/>
      <c r="G292" s="18"/>
      <c r="H292" s="14" t="s">
        <v>981</v>
      </c>
    </row>
    <row r="293">
      <c r="A293" s="10" t="s">
        <v>982</v>
      </c>
      <c r="B293" s="10" t="s">
        <v>983</v>
      </c>
      <c r="C293" s="17"/>
      <c r="D293" s="18"/>
      <c r="E293" s="13" t="s">
        <v>76</v>
      </c>
      <c r="F293" s="18"/>
      <c r="G293" s="18"/>
      <c r="H293" s="14" t="s">
        <v>984</v>
      </c>
    </row>
    <row r="294">
      <c r="A294" s="10" t="s">
        <v>985</v>
      </c>
      <c r="B294" s="10" t="s">
        <v>986</v>
      </c>
      <c r="C294" s="17"/>
      <c r="D294" s="18"/>
      <c r="E294" s="13" t="s">
        <v>76</v>
      </c>
      <c r="F294" s="18"/>
      <c r="G294" s="18"/>
      <c r="H294" s="14" t="s">
        <v>987</v>
      </c>
    </row>
    <row r="295">
      <c r="A295" s="10" t="s">
        <v>988</v>
      </c>
      <c r="B295" s="10" t="s">
        <v>989</v>
      </c>
      <c r="C295" s="17"/>
      <c r="D295" s="18"/>
      <c r="E295" s="13" t="s">
        <v>76</v>
      </c>
      <c r="F295" s="18"/>
      <c r="G295" s="18"/>
      <c r="H295" s="14" t="s">
        <v>990</v>
      </c>
    </row>
    <row r="296">
      <c r="A296" s="10" t="s">
        <v>991</v>
      </c>
      <c r="B296" s="10" t="s">
        <v>992</v>
      </c>
      <c r="C296" s="11">
        <v>9.31625588E8</v>
      </c>
      <c r="D296" s="18"/>
      <c r="E296" s="13" t="s">
        <v>76</v>
      </c>
      <c r="F296" s="18"/>
      <c r="G296" s="18"/>
      <c r="H296" s="14" t="s">
        <v>993</v>
      </c>
    </row>
    <row r="297">
      <c r="A297" s="10" t="s">
        <v>994</v>
      </c>
      <c r="B297" s="10" t="s">
        <v>995</v>
      </c>
      <c r="C297" s="11">
        <v>8.79781098E8</v>
      </c>
      <c r="D297" s="18"/>
      <c r="E297" s="13" t="s">
        <v>76</v>
      </c>
      <c r="F297" s="18"/>
      <c r="G297" s="18"/>
      <c r="H297" s="14" t="s">
        <v>996</v>
      </c>
    </row>
    <row r="298">
      <c r="A298" s="10" t="s">
        <v>997</v>
      </c>
      <c r="B298" s="10" t="s">
        <v>998</v>
      </c>
      <c r="C298" s="11">
        <v>8.19626145E8</v>
      </c>
      <c r="D298" s="18"/>
      <c r="E298" s="13" t="s">
        <v>76</v>
      </c>
      <c r="F298" s="18"/>
      <c r="G298" s="18"/>
      <c r="H298" s="14" t="s">
        <v>999</v>
      </c>
    </row>
    <row r="299">
      <c r="A299" s="10" t="s">
        <v>1000</v>
      </c>
      <c r="B299" s="10" t="s">
        <v>1001</v>
      </c>
      <c r="C299" s="11">
        <v>6.4817377E8</v>
      </c>
      <c r="D299" s="18"/>
      <c r="E299" s="13" t="s">
        <v>76</v>
      </c>
      <c r="F299" s="18"/>
      <c r="G299" s="18"/>
      <c r="H299" s="14" t="s">
        <v>1002</v>
      </c>
    </row>
    <row r="300">
      <c r="A300" s="10" t="s">
        <v>1003</v>
      </c>
      <c r="B300" s="10" t="s">
        <v>1004</v>
      </c>
      <c r="C300" s="11">
        <v>9.55364576E8</v>
      </c>
      <c r="D300" s="18"/>
      <c r="E300" s="13" t="s">
        <v>76</v>
      </c>
      <c r="F300" s="18"/>
      <c r="G300" s="18"/>
      <c r="H300" s="14" t="s">
        <v>1005</v>
      </c>
    </row>
    <row r="301">
      <c r="A301" s="10" t="s">
        <v>1006</v>
      </c>
      <c r="B301" s="10" t="s">
        <v>1007</v>
      </c>
      <c r="C301" s="11">
        <v>8.55400552E8</v>
      </c>
      <c r="D301" s="18"/>
      <c r="E301" s="13" t="s">
        <v>76</v>
      </c>
      <c r="F301" s="18"/>
      <c r="G301" s="18"/>
      <c r="H301" s="14" t="s">
        <v>1008</v>
      </c>
    </row>
    <row r="302">
      <c r="A302" s="10" t="s">
        <v>1009</v>
      </c>
      <c r="B302" s="10" t="s">
        <v>1010</v>
      </c>
      <c r="C302" s="11">
        <v>8.20698116E8</v>
      </c>
      <c r="D302" s="18"/>
      <c r="E302" s="13" t="s">
        <v>76</v>
      </c>
      <c r="F302" s="18"/>
      <c r="G302" s="18"/>
      <c r="H302" s="14" t="s">
        <v>1011</v>
      </c>
    </row>
    <row r="303">
      <c r="A303" s="10" t="s">
        <v>1012</v>
      </c>
      <c r="B303" s="10" t="s">
        <v>1013</v>
      </c>
      <c r="C303" s="11">
        <v>6.29419155E8</v>
      </c>
      <c r="D303" s="18"/>
      <c r="E303" s="13" t="s">
        <v>76</v>
      </c>
      <c r="F303" s="18"/>
      <c r="G303" s="18"/>
      <c r="H303" s="14" t="s">
        <v>1014</v>
      </c>
    </row>
    <row r="304">
      <c r="A304" s="10" t="s">
        <v>1015</v>
      </c>
      <c r="B304" s="10" t="s">
        <v>1016</v>
      </c>
      <c r="C304" s="11">
        <v>9.67843811E8</v>
      </c>
      <c r="D304" s="18"/>
      <c r="E304" s="13" t="s">
        <v>76</v>
      </c>
      <c r="F304" s="18"/>
      <c r="G304" s="18"/>
      <c r="H304" s="14" t="s">
        <v>1017</v>
      </c>
    </row>
    <row r="305">
      <c r="A305" s="10" t="s">
        <v>1018</v>
      </c>
      <c r="B305" s="10" t="s">
        <v>1019</v>
      </c>
      <c r="C305" s="17"/>
      <c r="D305" s="18"/>
      <c r="E305" s="13" t="s">
        <v>76</v>
      </c>
      <c r="F305" s="18"/>
      <c r="G305" s="18"/>
      <c r="H305" s="14" t="s">
        <v>1020</v>
      </c>
    </row>
    <row r="306">
      <c r="A306" s="10" t="s">
        <v>1021</v>
      </c>
      <c r="B306" s="10" t="s">
        <v>1022</v>
      </c>
      <c r="C306" s="11">
        <v>6.43963521E8</v>
      </c>
      <c r="D306" s="18"/>
      <c r="E306" s="13" t="s">
        <v>76</v>
      </c>
      <c r="F306" s="18"/>
      <c r="G306" s="18"/>
      <c r="H306" s="14" t="s">
        <v>1023</v>
      </c>
    </row>
    <row r="307">
      <c r="A307" s="10" t="s">
        <v>1024</v>
      </c>
      <c r="B307" s="10" t="s">
        <v>1025</v>
      </c>
      <c r="C307" s="11">
        <v>8.77426778E8</v>
      </c>
      <c r="D307" s="18"/>
      <c r="E307" s="13" t="s">
        <v>76</v>
      </c>
      <c r="F307" s="18"/>
      <c r="G307" s="18"/>
      <c r="H307" s="14" t="s">
        <v>1026</v>
      </c>
    </row>
    <row r="308">
      <c r="A308" s="10" t="s">
        <v>1027</v>
      </c>
      <c r="B308" s="10" t="s">
        <v>1028</v>
      </c>
      <c r="C308" s="17"/>
      <c r="D308" s="18"/>
      <c r="E308" s="13" t="s">
        <v>76</v>
      </c>
      <c r="F308" s="18"/>
      <c r="G308" s="18"/>
      <c r="H308" s="14" t="s">
        <v>1029</v>
      </c>
    </row>
    <row r="309">
      <c r="A309" s="10" t="s">
        <v>1030</v>
      </c>
      <c r="B309" s="10" t="s">
        <v>1031</v>
      </c>
      <c r="C309" s="11">
        <v>8.98621739E8</v>
      </c>
      <c r="D309" s="18"/>
      <c r="E309" s="13" t="s">
        <v>76</v>
      </c>
      <c r="F309" s="18"/>
      <c r="G309" s="18"/>
      <c r="H309" s="14" t="s">
        <v>1032</v>
      </c>
    </row>
    <row r="310">
      <c r="A310" s="10" t="s">
        <v>1033</v>
      </c>
      <c r="B310" s="10" t="s">
        <v>1034</v>
      </c>
      <c r="C310" s="11">
        <v>8.79025863E8</v>
      </c>
      <c r="D310" s="18"/>
      <c r="E310" s="13" t="s">
        <v>76</v>
      </c>
      <c r="F310" s="18"/>
      <c r="G310" s="18"/>
      <c r="H310" s="14" t="s">
        <v>1035</v>
      </c>
    </row>
    <row r="311">
      <c r="A311" s="10" t="s">
        <v>1036</v>
      </c>
      <c r="B311" s="10" t="s">
        <v>1037</v>
      </c>
      <c r="C311" s="11">
        <v>6.18994796E8</v>
      </c>
      <c r="D311" s="18"/>
      <c r="E311" s="13" t="s">
        <v>76</v>
      </c>
      <c r="F311" s="18"/>
      <c r="G311" s="18"/>
      <c r="H311" s="14" t="s">
        <v>1038</v>
      </c>
    </row>
    <row r="312">
      <c r="A312" s="10" t="s">
        <v>1039</v>
      </c>
      <c r="B312" s="10" t="s">
        <v>1040</v>
      </c>
      <c r="C312" s="17"/>
      <c r="D312" s="18"/>
      <c r="E312" s="13" t="s">
        <v>76</v>
      </c>
      <c r="F312" s="18"/>
      <c r="G312" s="18"/>
      <c r="H312" s="14" t="s">
        <v>1041</v>
      </c>
    </row>
    <row r="313">
      <c r="A313" s="10" t="s">
        <v>1042</v>
      </c>
      <c r="B313" s="10" t="s">
        <v>1043</v>
      </c>
      <c r="C313" s="11">
        <v>9.56630055E8</v>
      </c>
      <c r="D313" s="18"/>
      <c r="E313" s="13" t="s">
        <v>76</v>
      </c>
      <c r="F313" s="18"/>
      <c r="G313" s="18"/>
      <c r="H313" s="14" t="s">
        <v>1044</v>
      </c>
    </row>
    <row r="314">
      <c r="A314" s="10" t="s">
        <v>1045</v>
      </c>
      <c r="B314" s="10" t="s">
        <v>1046</v>
      </c>
      <c r="C314" s="11">
        <v>9.812746186E9</v>
      </c>
      <c r="D314" s="18"/>
      <c r="E314" s="13" t="s">
        <v>76</v>
      </c>
      <c r="F314" s="18"/>
      <c r="G314" s="18"/>
      <c r="H314" s="14" t="s">
        <v>1047</v>
      </c>
    </row>
    <row r="315">
      <c r="A315" s="10" t="s">
        <v>1048</v>
      </c>
      <c r="B315" s="10" t="s">
        <v>1049</v>
      </c>
      <c r="C315" s="11">
        <v>9.8162485E8</v>
      </c>
      <c r="D315" s="18"/>
      <c r="E315" s="13" t="s">
        <v>76</v>
      </c>
      <c r="F315" s="18"/>
      <c r="G315" s="18"/>
      <c r="H315" s="14" t="s">
        <v>1050</v>
      </c>
    </row>
    <row r="316">
      <c r="A316" s="10" t="s">
        <v>1051</v>
      </c>
      <c r="B316" s="10" t="s">
        <v>1052</v>
      </c>
      <c r="C316" s="11">
        <v>9.555949E8</v>
      </c>
      <c r="D316" s="18"/>
      <c r="E316" s="13" t="s">
        <v>76</v>
      </c>
      <c r="F316" s="18"/>
      <c r="G316" s="18"/>
      <c r="H316" s="14" t="s">
        <v>1053</v>
      </c>
    </row>
    <row r="317">
      <c r="A317" s="10" t="s">
        <v>1054</v>
      </c>
      <c r="B317" s="10" t="s">
        <v>1055</v>
      </c>
      <c r="C317" s="11">
        <v>8.11259283E8</v>
      </c>
      <c r="D317" s="18"/>
      <c r="E317" s="13" t="s">
        <v>76</v>
      </c>
      <c r="F317" s="18"/>
      <c r="G317" s="18"/>
      <c r="H317" s="14" t="s">
        <v>1056</v>
      </c>
    </row>
    <row r="318">
      <c r="A318" s="10" t="s">
        <v>1057</v>
      </c>
      <c r="B318" s="10" t="s">
        <v>1058</v>
      </c>
      <c r="C318" s="11">
        <v>8.18722434E8</v>
      </c>
      <c r="D318" s="18"/>
      <c r="E318" s="13" t="s">
        <v>76</v>
      </c>
      <c r="F318" s="18"/>
      <c r="G318" s="18"/>
      <c r="H318" s="14" t="s">
        <v>1059</v>
      </c>
    </row>
    <row r="319">
      <c r="A319" s="10" t="s">
        <v>1060</v>
      </c>
      <c r="B319" s="10" t="s">
        <v>1061</v>
      </c>
      <c r="C319" s="17"/>
      <c r="D319" s="18"/>
      <c r="E319" s="13" t="s">
        <v>76</v>
      </c>
      <c r="F319" s="18"/>
      <c r="G319" s="18"/>
      <c r="H319" s="14" t="s">
        <v>1062</v>
      </c>
    </row>
    <row r="320">
      <c r="A320" s="10" t="s">
        <v>1063</v>
      </c>
      <c r="B320" s="10" t="s">
        <v>1064</v>
      </c>
      <c r="C320" s="11">
        <v>9.69705633E8</v>
      </c>
      <c r="D320" s="18"/>
      <c r="E320" s="13" t="s">
        <v>76</v>
      </c>
      <c r="F320" s="18"/>
      <c r="G320" s="18"/>
      <c r="H320" s="14" t="s">
        <v>1065</v>
      </c>
    </row>
    <row r="321">
      <c r="A321" s="10" t="s">
        <v>1066</v>
      </c>
      <c r="B321" s="10" t="s">
        <v>1067</v>
      </c>
      <c r="C321" s="11">
        <v>8.26417213E8</v>
      </c>
      <c r="D321" s="18"/>
      <c r="E321" s="13" t="s">
        <v>76</v>
      </c>
      <c r="F321" s="18"/>
      <c r="G321" s="18"/>
      <c r="H321" s="14" t="s">
        <v>1068</v>
      </c>
    </row>
    <row r="322">
      <c r="A322" s="10" t="s">
        <v>1069</v>
      </c>
      <c r="B322" s="10" t="s">
        <v>1070</v>
      </c>
      <c r="C322" s="11">
        <v>9.57538038E8</v>
      </c>
      <c r="D322" s="18"/>
      <c r="E322" s="13" t="s">
        <v>76</v>
      </c>
      <c r="F322" s="18"/>
      <c r="G322" s="18"/>
      <c r="H322" s="14" t="s">
        <v>1071</v>
      </c>
    </row>
    <row r="323">
      <c r="A323" s="10" t="s">
        <v>1072</v>
      </c>
      <c r="B323" s="10" t="s">
        <v>1073</v>
      </c>
      <c r="C323" s="11">
        <v>8.40259701E8</v>
      </c>
      <c r="D323" s="18"/>
      <c r="E323" s="13" t="s">
        <v>76</v>
      </c>
      <c r="F323" s="18"/>
      <c r="G323" s="18"/>
      <c r="H323" s="14" t="s">
        <v>1074</v>
      </c>
    </row>
    <row r="324">
      <c r="A324" s="16" t="s">
        <v>944</v>
      </c>
      <c r="B324" s="10" t="s">
        <v>1075</v>
      </c>
      <c r="C324" s="11">
        <v>6.14831749E8</v>
      </c>
      <c r="D324" s="18"/>
      <c r="E324" s="13" t="s">
        <v>76</v>
      </c>
      <c r="F324" s="18"/>
      <c r="G324" s="18"/>
      <c r="H324" s="14" t="s">
        <v>1076</v>
      </c>
    </row>
    <row r="325">
      <c r="A325" s="10" t="s">
        <v>1077</v>
      </c>
      <c r="B325" s="10" t="s">
        <v>1078</v>
      </c>
      <c r="C325" s="11">
        <v>8.15064081E8</v>
      </c>
      <c r="D325" s="18"/>
      <c r="E325" s="13" t="s">
        <v>76</v>
      </c>
      <c r="F325" s="18"/>
      <c r="G325" s="18"/>
      <c r="H325" s="14" t="s">
        <v>1079</v>
      </c>
    </row>
    <row r="326">
      <c r="A326" s="10" t="s">
        <v>1080</v>
      </c>
      <c r="B326" s="10" t="s">
        <v>1081</v>
      </c>
      <c r="C326" s="11">
        <v>8.44784918E8</v>
      </c>
      <c r="D326" s="18"/>
      <c r="E326" s="13" t="s">
        <v>76</v>
      </c>
      <c r="F326" s="18"/>
      <c r="G326" s="18"/>
      <c r="H326" s="14" t="s">
        <v>1082</v>
      </c>
    </row>
    <row r="327">
      <c r="A327" s="10" t="s">
        <v>1083</v>
      </c>
      <c r="B327" s="10" t="s">
        <v>1084</v>
      </c>
      <c r="C327" s="11">
        <v>9.94102494E8</v>
      </c>
      <c r="D327" s="18"/>
      <c r="E327" s="13" t="s">
        <v>76</v>
      </c>
      <c r="F327" s="18"/>
      <c r="G327" s="18"/>
      <c r="H327" s="14" t="s">
        <v>1085</v>
      </c>
    </row>
    <row r="328">
      <c r="A328" s="10" t="s">
        <v>1086</v>
      </c>
      <c r="B328" s="10" t="s">
        <v>1087</v>
      </c>
      <c r="C328" s="11">
        <v>9.32645318E8</v>
      </c>
      <c r="D328" s="18"/>
      <c r="E328" s="13" t="s">
        <v>76</v>
      </c>
      <c r="F328" s="18"/>
      <c r="G328" s="18"/>
      <c r="H328" s="14" t="s">
        <v>1088</v>
      </c>
    </row>
    <row r="329">
      <c r="A329" s="10" t="s">
        <v>1089</v>
      </c>
      <c r="B329" s="10" t="s">
        <v>1090</v>
      </c>
      <c r="C329" s="17"/>
      <c r="D329" s="18"/>
      <c r="E329" s="13" t="s">
        <v>76</v>
      </c>
      <c r="F329" s="18"/>
      <c r="G329" s="18"/>
      <c r="H329" s="14" t="s">
        <v>1091</v>
      </c>
    </row>
    <row r="330">
      <c r="A330" s="10" t="s">
        <v>1092</v>
      </c>
      <c r="B330" s="10" t="s">
        <v>1093</v>
      </c>
      <c r="C330" s="11">
        <v>9.54831035E8</v>
      </c>
      <c r="D330" s="18"/>
      <c r="E330" s="13" t="s">
        <v>76</v>
      </c>
      <c r="F330" s="18"/>
      <c r="G330" s="18"/>
      <c r="H330" s="14" t="s">
        <v>1094</v>
      </c>
    </row>
    <row r="331">
      <c r="A331" s="10" t="s">
        <v>1095</v>
      </c>
      <c r="B331" s="10" t="s">
        <v>1096</v>
      </c>
      <c r="C331" s="17"/>
      <c r="D331" s="18"/>
      <c r="E331" s="13" t="s">
        <v>76</v>
      </c>
      <c r="F331" s="18"/>
      <c r="G331" s="18"/>
      <c r="H331" s="14" t="s">
        <v>1097</v>
      </c>
    </row>
    <row r="332">
      <c r="A332" s="10" t="s">
        <v>1098</v>
      </c>
      <c r="B332" s="10" t="s">
        <v>1099</v>
      </c>
      <c r="C332" s="17"/>
      <c r="D332" s="18"/>
      <c r="E332" s="13" t="s">
        <v>76</v>
      </c>
      <c r="F332" s="18"/>
      <c r="G332" s="18"/>
      <c r="H332" s="14" t="s">
        <v>1100</v>
      </c>
    </row>
    <row r="333">
      <c r="A333" s="10" t="s">
        <v>1101</v>
      </c>
      <c r="B333" s="10" t="s">
        <v>1102</v>
      </c>
      <c r="C333" s="11">
        <v>9.02225966E8</v>
      </c>
      <c r="D333" s="18"/>
      <c r="E333" s="13" t="s">
        <v>76</v>
      </c>
      <c r="F333" s="18"/>
      <c r="G333" s="18"/>
      <c r="H333" s="14" t="s">
        <v>1103</v>
      </c>
    </row>
    <row r="334">
      <c r="A334" s="10" t="s">
        <v>1104</v>
      </c>
      <c r="B334" s="10" t="s">
        <v>1105</v>
      </c>
      <c r="C334" s="11">
        <v>9.83605386E8</v>
      </c>
      <c r="D334" s="18"/>
      <c r="E334" s="13" t="s">
        <v>76</v>
      </c>
      <c r="F334" s="18"/>
      <c r="G334" s="18"/>
      <c r="H334" s="14" t="s">
        <v>1106</v>
      </c>
    </row>
    <row r="335">
      <c r="A335" s="10" t="s">
        <v>1107</v>
      </c>
      <c r="B335" s="10" t="s">
        <v>1108</v>
      </c>
      <c r="C335" s="11">
        <v>8.51289539E8</v>
      </c>
      <c r="D335" s="18"/>
      <c r="E335" s="13" t="s">
        <v>76</v>
      </c>
      <c r="F335" s="18"/>
      <c r="G335" s="18"/>
      <c r="H335" s="14" t="s">
        <v>1109</v>
      </c>
    </row>
    <row r="336">
      <c r="A336" s="10" t="s">
        <v>1110</v>
      </c>
      <c r="B336" s="10" t="s">
        <v>1111</v>
      </c>
      <c r="C336" s="11">
        <v>8.43912828E8</v>
      </c>
      <c r="D336" s="18"/>
      <c r="E336" s="13" t="s">
        <v>76</v>
      </c>
      <c r="F336" s="18"/>
      <c r="G336" s="18"/>
      <c r="H336" s="14" t="s">
        <v>1112</v>
      </c>
    </row>
    <row r="337">
      <c r="A337" s="10" t="s">
        <v>1113</v>
      </c>
      <c r="B337" s="10" t="s">
        <v>1114</v>
      </c>
      <c r="C337" s="11">
        <v>9.03231876E8</v>
      </c>
      <c r="D337" s="18"/>
      <c r="E337" s="13" t="s">
        <v>76</v>
      </c>
      <c r="F337" s="18"/>
      <c r="G337" s="18"/>
      <c r="H337" s="14" t="s">
        <v>1115</v>
      </c>
    </row>
    <row r="338">
      <c r="A338" s="10" t="s">
        <v>1116</v>
      </c>
      <c r="B338" s="10" t="s">
        <v>1117</v>
      </c>
      <c r="C338" s="11">
        <v>8.54840614E8</v>
      </c>
      <c r="D338" s="18"/>
      <c r="E338" s="13" t="s">
        <v>76</v>
      </c>
      <c r="F338" s="18"/>
      <c r="G338" s="18"/>
      <c r="H338" s="14" t="s">
        <v>1118</v>
      </c>
    </row>
    <row r="339">
      <c r="A339" s="10" t="s">
        <v>1119</v>
      </c>
      <c r="B339" s="10" t="s">
        <v>1120</v>
      </c>
      <c r="C339" s="11">
        <v>8.22570894E8</v>
      </c>
      <c r="D339" s="18"/>
      <c r="E339" s="13" t="s">
        <v>76</v>
      </c>
      <c r="F339" s="10">
        <v>3.471201015392E12</v>
      </c>
      <c r="G339" s="18"/>
      <c r="H339" s="14" t="s">
        <v>1121</v>
      </c>
    </row>
    <row r="340">
      <c r="A340" s="10" t="s">
        <v>1122</v>
      </c>
      <c r="B340" s="10" t="s">
        <v>1123</v>
      </c>
      <c r="C340" s="17"/>
      <c r="D340" s="18"/>
      <c r="E340" s="13" t="s">
        <v>76</v>
      </c>
      <c r="F340" s="18"/>
      <c r="G340" s="18"/>
      <c r="H340" s="14" t="s">
        <v>1124</v>
      </c>
    </row>
    <row r="341">
      <c r="A341" s="10" t="s">
        <v>1125</v>
      </c>
      <c r="B341" s="10" t="s">
        <v>1126</v>
      </c>
      <c r="C341" s="11">
        <v>6.20418821E8</v>
      </c>
      <c r="D341" s="18"/>
      <c r="E341" s="13" t="s">
        <v>76</v>
      </c>
      <c r="F341" s="18"/>
      <c r="G341" s="18"/>
      <c r="H341" s="14" t="s">
        <v>1127</v>
      </c>
    </row>
    <row r="342">
      <c r="A342" s="10" t="s">
        <v>1128</v>
      </c>
      <c r="B342" s="10" t="s">
        <v>1129</v>
      </c>
      <c r="C342" s="11">
        <v>8.18724322E8</v>
      </c>
      <c r="D342" s="18"/>
      <c r="E342" s="13" t="s">
        <v>76</v>
      </c>
      <c r="F342" s="18"/>
      <c r="G342" s="18"/>
      <c r="H342" s="14" t="s">
        <v>1130</v>
      </c>
    </row>
    <row r="343">
      <c r="A343" s="10" t="s">
        <v>1131</v>
      </c>
      <c r="B343" s="10" t="s">
        <v>1132</v>
      </c>
      <c r="C343" s="11">
        <v>6.49415265E8</v>
      </c>
      <c r="D343" s="18"/>
      <c r="E343" s="13" t="s">
        <v>76</v>
      </c>
      <c r="F343" s="18"/>
      <c r="G343" s="18"/>
      <c r="H343" s="14" t="s">
        <v>1133</v>
      </c>
    </row>
    <row r="344">
      <c r="A344" s="10" t="s">
        <v>1134</v>
      </c>
      <c r="B344" s="10" t="s">
        <v>1135</v>
      </c>
      <c r="C344" s="11">
        <v>9.62555964E8</v>
      </c>
      <c r="D344" s="18"/>
      <c r="E344" s="13" t="s">
        <v>76</v>
      </c>
      <c r="F344" s="18"/>
      <c r="G344" s="18"/>
      <c r="H344" s="14" t="s">
        <v>1136</v>
      </c>
    </row>
    <row r="345">
      <c r="A345" s="10" t="s">
        <v>1137</v>
      </c>
      <c r="B345" s="10" t="s">
        <v>1138</v>
      </c>
      <c r="C345" s="11">
        <v>9.25251864E8</v>
      </c>
      <c r="D345" s="18"/>
      <c r="E345" s="13" t="s">
        <v>76</v>
      </c>
      <c r="F345" s="18"/>
      <c r="G345" s="18"/>
      <c r="H345" s="14" t="s">
        <v>1139</v>
      </c>
    </row>
    <row r="346">
      <c r="A346" s="10" t="s">
        <v>1140</v>
      </c>
      <c r="B346" s="10" t="s">
        <v>1141</v>
      </c>
      <c r="C346" s="11">
        <v>9.33249754E8</v>
      </c>
      <c r="D346" s="18"/>
      <c r="E346" s="13" t="s">
        <v>76</v>
      </c>
      <c r="F346" s="18"/>
      <c r="G346" s="18"/>
      <c r="H346" s="14" t="s">
        <v>1142</v>
      </c>
    </row>
    <row r="347">
      <c r="A347" s="10" t="s">
        <v>1143</v>
      </c>
      <c r="B347" s="10" t="s">
        <v>1144</v>
      </c>
      <c r="C347" s="11">
        <v>9.22658125E8</v>
      </c>
      <c r="D347" s="18"/>
      <c r="E347" s="13" t="s">
        <v>76</v>
      </c>
      <c r="F347" s="18"/>
      <c r="G347" s="18"/>
      <c r="H347" s="14" t="s">
        <v>1145</v>
      </c>
    </row>
    <row r="348">
      <c r="A348" s="10" t="s">
        <v>1146</v>
      </c>
      <c r="B348" s="10" t="s">
        <v>1147</v>
      </c>
      <c r="C348" s="11">
        <v>8.10792659E8</v>
      </c>
      <c r="D348" s="18"/>
      <c r="E348" s="13" t="s">
        <v>76</v>
      </c>
      <c r="F348" s="18"/>
      <c r="G348" s="18"/>
      <c r="H348" s="14" t="s">
        <v>1148</v>
      </c>
    </row>
    <row r="349">
      <c r="A349" s="10" t="s">
        <v>1149</v>
      </c>
      <c r="B349" s="10" t="s">
        <v>1150</v>
      </c>
      <c r="C349" s="11">
        <v>9.88531521E8</v>
      </c>
      <c r="D349" s="18"/>
      <c r="E349" s="13" t="s">
        <v>76</v>
      </c>
      <c r="F349" s="18"/>
      <c r="G349" s="18"/>
      <c r="H349" s="14" t="s">
        <v>1151</v>
      </c>
    </row>
    <row r="350">
      <c r="A350" s="10" t="s">
        <v>1152</v>
      </c>
      <c r="B350" s="10" t="s">
        <v>1153</v>
      </c>
      <c r="C350" s="11">
        <v>8.14258739E8</v>
      </c>
      <c r="D350" s="18"/>
      <c r="E350" s="13" t="s">
        <v>76</v>
      </c>
      <c r="F350" s="18"/>
      <c r="G350" s="18"/>
      <c r="H350" s="14" t="s">
        <v>1154</v>
      </c>
    </row>
    <row r="351">
      <c r="A351" s="10" t="s">
        <v>1155</v>
      </c>
      <c r="B351" s="10" t="s">
        <v>1156</v>
      </c>
      <c r="C351" s="11">
        <v>8.54646667E8</v>
      </c>
      <c r="D351" s="18"/>
      <c r="E351" s="13" t="s">
        <v>76</v>
      </c>
      <c r="F351" s="18"/>
      <c r="G351" s="18"/>
      <c r="H351" s="14" t="s">
        <v>1157</v>
      </c>
    </row>
    <row r="352">
      <c r="A352" s="10" t="s">
        <v>1158</v>
      </c>
      <c r="B352" s="10" t="s">
        <v>1159</v>
      </c>
      <c r="C352" s="11">
        <v>9.34258739E8</v>
      </c>
      <c r="D352" s="18"/>
      <c r="E352" s="13" t="s">
        <v>76</v>
      </c>
      <c r="F352" s="18"/>
      <c r="G352" s="18"/>
      <c r="H352" s="14" t="s">
        <v>1160</v>
      </c>
    </row>
    <row r="353">
      <c r="A353" s="10" t="s">
        <v>1161</v>
      </c>
      <c r="B353" s="10" t="s">
        <v>1162</v>
      </c>
      <c r="C353" s="11">
        <v>8.78074802E8</v>
      </c>
      <c r="D353" s="18"/>
      <c r="E353" s="13" t="s">
        <v>76</v>
      </c>
      <c r="F353" s="18"/>
      <c r="G353" s="18"/>
      <c r="H353" s="14" t="s">
        <v>1163</v>
      </c>
    </row>
    <row r="354">
      <c r="A354" s="10" t="s">
        <v>1164</v>
      </c>
      <c r="B354" s="10" t="s">
        <v>1165</v>
      </c>
      <c r="C354" s="11">
        <v>8.49344894E8</v>
      </c>
      <c r="D354" s="18"/>
      <c r="E354" s="13" t="s">
        <v>76</v>
      </c>
      <c r="F354" s="18"/>
      <c r="G354" s="18"/>
      <c r="H354" s="14" t="s">
        <v>1166</v>
      </c>
    </row>
    <row r="355">
      <c r="A355" s="10" t="s">
        <v>1167</v>
      </c>
      <c r="B355" s="10" t="s">
        <v>1168</v>
      </c>
      <c r="C355" s="11">
        <v>9.06138276E8</v>
      </c>
      <c r="D355" s="12" t="s">
        <v>1169</v>
      </c>
      <c r="E355" s="13" t="s">
        <v>76</v>
      </c>
      <c r="F355" s="10">
        <v>1.320500230027E12</v>
      </c>
      <c r="G355" s="18"/>
      <c r="H355" s="14" t="s">
        <v>1170</v>
      </c>
    </row>
    <row r="356">
      <c r="A356" s="10" t="s">
        <v>1171</v>
      </c>
      <c r="B356" s="10" t="s">
        <v>1172</v>
      </c>
      <c r="C356" s="11">
        <v>6.43364637E8</v>
      </c>
      <c r="D356" s="18"/>
      <c r="E356" s="13" t="s">
        <v>76</v>
      </c>
      <c r="F356" s="18"/>
      <c r="G356" s="18"/>
      <c r="H356" s="14" t="s">
        <v>1173</v>
      </c>
    </row>
    <row r="357">
      <c r="A357" s="10" t="s">
        <v>1174</v>
      </c>
      <c r="B357" s="10" t="s">
        <v>1175</v>
      </c>
      <c r="C357" s="11">
        <v>9.43701199E8</v>
      </c>
      <c r="D357" s="18"/>
      <c r="E357" s="13" t="s">
        <v>76</v>
      </c>
      <c r="F357" s="18"/>
      <c r="G357" s="18"/>
      <c r="H357" s="14" t="s">
        <v>1176</v>
      </c>
    </row>
    <row r="358">
      <c r="A358" s="10" t="s">
        <v>1177</v>
      </c>
      <c r="B358" s="10" t="s">
        <v>1178</v>
      </c>
      <c r="C358" s="11">
        <v>9.843119E8</v>
      </c>
      <c r="D358" s="18"/>
      <c r="E358" s="13" t="s">
        <v>76</v>
      </c>
      <c r="F358" s="18"/>
      <c r="G358" s="18"/>
      <c r="H358" s="14" t="s">
        <v>1179</v>
      </c>
    </row>
    <row r="359">
      <c r="A359" s="10" t="s">
        <v>1180</v>
      </c>
      <c r="B359" s="10" t="s">
        <v>1181</v>
      </c>
      <c r="C359" s="11">
        <v>6.16613511E8</v>
      </c>
      <c r="D359" s="18"/>
      <c r="E359" s="13" t="s">
        <v>76</v>
      </c>
      <c r="F359" s="18"/>
      <c r="G359" s="18"/>
      <c r="H359" s="14" t="s">
        <v>1182</v>
      </c>
    </row>
    <row r="360">
      <c r="A360" s="10" t="s">
        <v>1183</v>
      </c>
      <c r="B360" s="10" t="s">
        <v>1184</v>
      </c>
      <c r="C360" s="17"/>
      <c r="D360" s="18"/>
      <c r="E360" s="13" t="s">
        <v>76</v>
      </c>
      <c r="F360" s="18"/>
      <c r="G360" s="18"/>
      <c r="H360" s="14" t="s">
        <v>1185</v>
      </c>
    </row>
    <row r="361">
      <c r="A361" s="10" t="s">
        <v>1186</v>
      </c>
      <c r="B361" s="10" t="s">
        <v>1187</v>
      </c>
      <c r="C361" s="11">
        <v>8.22438902E8</v>
      </c>
      <c r="D361" s="18"/>
      <c r="E361" s="13" t="s">
        <v>76</v>
      </c>
      <c r="F361" s="18"/>
      <c r="G361" s="18"/>
      <c r="H361" s="14" t="s">
        <v>1188</v>
      </c>
    </row>
    <row r="362">
      <c r="A362" s="10" t="s">
        <v>1189</v>
      </c>
      <c r="B362" s="10" t="s">
        <v>1190</v>
      </c>
      <c r="C362" s="11">
        <v>9.3356106E8</v>
      </c>
      <c r="D362" s="18"/>
      <c r="E362" s="13" t="s">
        <v>76</v>
      </c>
      <c r="F362" s="18"/>
      <c r="G362" s="18"/>
      <c r="H362" s="14" t="s">
        <v>1191</v>
      </c>
    </row>
    <row r="363">
      <c r="A363" s="10" t="s">
        <v>1192</v>
      </c>
      <c r="B363" s="10" t="s">
        <v>1193</v>
      </c>
      <c r="C363" s="11">
        <v>6.23311611E8</v>
      </c>
      <c r="D363" s="18"/>
      <c r="E363" s="13" t="s">
        <v>76</v>
      </c>
      <c r="F363" s="18"/>
      <c r="G363" s="18"/>
      <c r="H363" s="14" t="s">
        <v>1194</v>
      </c>
    </row>
    <row r="364">
      <c r="A364" s="10" t="s">
        <v>1195</v>
      </c>
      <c r="B364" s="10" t="s">
        <v>1196</v>
      </c>
      <c r="C364" s="11">
        <v>9.82622609E8</v>
      </c>
      <c r="D364" s="18"/>
      <c r="E364" s="13" t="s">
        <v>76</v>
      </c>
      <c r="F364" s="18"/>
      <c r="G364" s="18"/>
      <c r="H364" s="14" t="s">
        <v>1197</v>
      </c>
    </row>
    <row r="365">
      <c r="A365" s="10" t="s">
        <v>1198</v>
      </c>
      <c r="B365" s="10" t="s">
        <v>1199</v>
      </c>
      <c r="C365" s="17"/>
      <c r="D365" s="18"/>
      <c r="E365" s="13" t="s">
        <v>76</v>
      </c>
      <c r="F365" s="18"/>
      <c r="G365" s="18"/>
      <c r="H365" s="14" t="s">
        <v>1200</v>
      </c>
    </row>
    <row r="366">
      <c r="A366" s="10" t="s">
        <v>1201</v>
      </c>
      <c r="B366" s="10" t="s">
        <v>1202</v>
      </c>
      <c r="C366" s="11">
        <v>8.41793723E8</v>
      </c>
      <c r="D366" s="18"/>
      <c r="E366" s="13" t="s">
        <v>76</v>
      </c>
      <c r="F366" s="18"/>
      <c r="G366" s="18"/>
      <c r="H366" s="14" t="s">
        <v>1203</v>
      </c>
    </row>
    <row r="367">
      <c r="A367" s="10" t="s">
        <v>1204</v>
      </c>
      <c r="B367" s="10" t="s">
        <v>1205</v>
      </c>
      <c r="C367" s="11">
        <v>6.31508917E8</v>
      </c>
      <c r="D367" s="18"/>
      <c r="E367" s="13" t="s">
        <v>76</v>
      </c>
      <c r="F367" s="18"/>
      <c r="G367" s="18"/>
      <c r="H367" s="14" t="s">
        <v>1206</v>
      </c>
    </row>
    <row r="368">
      <c r="A368" s="10" t="s">
        <v>1207</v>
      </c>
      <c r="B368" s="10" t="s">
        <v>1208</v>
      </c>
      <c r="C368" s="11">
        <v>8.21386739E8</v>
      </c>
      <c r="D368" s="18"/>
      <c r="E368" s="13" t="s">
        <v>76</v>
      </c>
      <c r="F368" s="18"/>
      <c r="G368" s="18"/>
      <c r="H368" s="14" t="s">
        <v>1209</v>
      </c>
    </row>
    <row r="369">
      <c r="A369" s="10" t="s">
        <v>1210</v>
      </c>
      <c r="B369" s="10" t="s">
        <v>1211</v>
      </c>
      <c r="C369" s="11">
        <v>9.70151712E8</v>
      </c>
      <c r="D369" s="18"/>
      <c r="E369" s="13" t="s">
        <v>76</v>
      </c>
      <c r="F369" s="18"/>
      <c r="G369" s="18"/>
      <c r="H369" s="14" t="s">
        <v>1212</v>
      </c>
    </row>
    <row r="370">
      <c r="A370" s="10" t="s">
        <v>1213</v>
      </c>
      <c r="B370" s="10" t="s">
        <v>1214</v>
      </c>
      <c r="C370" s="11">
        <v>8.90495361E8</v>
      </c>
      <c r="D370" s="18"/>
      <c r="E370" s="13" t="s">
        <v>76</v>
      </c>
      <c r="F370" s="18"/>
      <c r="G370" s="18"/>
      <c r="H370" s="14" t="s">
        <v>1215</v>
      </c>
    </row>
    <row r="371">
      <c r="A371" s="10" t="s">
        <v>1216</v>
      </c>
      <c r="B371" s="10" t="s">
        <v>1217</v>
      </c>
      <c r="C371" s="11">
        <v>8.28004147E8</v>
      </c>
      <c r="D371" s="18"/>
      <c r="E371" s="13" t="s">
        <v>76</v>
      </c>
      <c r="F371" s="18"/>
      <c r="G371" s="18"/>
      <c r="H371" s="14" t="s">
        <v>1218</v>
      </c>
    </row>
    <row r="372">
      <c r="A372" s="10" t="s">
        <v>1219</v>
      </c>
      <c r="B372" s="10" t="s">
        <v>1220</v>
      </c>
      <c r="C372" s="11">
        <v>6.58450788E8</v>
      </c>
      <c r="D372" s="12" t="s">
        <v>1221</v>
      </c>
      <c r="E372" s="13" t="s">
        <v>76</v>
      </c>
      <c r="F372" s="10">
        <v>1.909802884545E12</v>
      </c>
      <c r="G372" s="18"/>
      <c r="H372" s="14" t="s">
        <v>1222</v>
      </c>
    </row>
    <row r="373">
      <c r="A373" s="10" t="s">
        <v>1223</v>
      </c>
      <c r="B373" s="10" t="s">
        <v>1224</v>
      </c>
      <c r="C373" s="11">
        <v>8.25691223E8</v>
      </c>
      <c r="D373" s="18"/>
      <c r="E373" s="13" t="s">
        <v>76</v>
      </c>
      <c r="F373" s="18"/>
      <c r="G373" s="18"/>
      <c r="H373" s="14" t="s">
        <v>1225</v>
      </c>
    </row>
    <row r="374">
      <c r="A374" s="10" t="s">
        <v>1226</v>
      </c>
      <c r="B374" s="10" t="s">
        <v>1227</v>
      </c>
      <c r="C374" s="11">
        <v>6.41716148E8</v>
      </c>
      <c r="D374" s="18"/>
      <c r="E374" s="13" t="s">
        <v>76</v>
      </c>
      <c r="F374" s="18"/>
      <c r="G374" s="18"/>
      <c r="H374" s="14" t="s">
        <v>1228</v>
      </c>
    </row>
    <row r="375">
      <c r="A375" s="10" t="s">
        <v>1229</v>
      </c>
      <c r="B375" s="10" t="s">
        <v>1230</v>
      </c>
      <c r="C375" s="11">
        <v>8.04257035E8</v>
      </c>
      <c r="D375" s="18"/>
      <c r="E375" s="13" t="s">
        <v>76</v>
      </c>
      <c r="F375" s="18"/>
      <c r="G375" s="18"/>
      <c r="H375" s="14" t="s">
        <v>1231</v>
      </c>
    </row>
    <row r="376">
      <c r="A376" s="10" t="s">
        <v>1232</v>
      </c>
      <c r="B376" s="10" t="s">
        <v>1233</v>
      </c>
      <c r="C376" s="11">
        <v>8.26417213E8</v>
      </c>
      <c r="D376" s="18"/>
      <c r="E376" s="13" t="s">
        <v>76</v>
      </c>
      <c r="F376" s="18"/>
      <c r="G376" s="18"/>
      <c r="H376" s="14" t="s">
        <v>1234</v>
      </c>
    </row>
    <row r="377">
      <c r="A377" s="10" t="s">
        <v>1235</v>
      </c>
      <c r="B377" s="10" t="s">
        <v>1236</v>
      </c>
      <c r="C377" s="11">
        <v>9.97156879E8</v>
      </c>
      <c r="D377" s="18"/>
      <c r="E377" s="13" t="s">
        <v>76</v>
      </c>
      <c r="F377" s="18"/>
      <c r="G377" s="18"/>
      <c r="H377" s="14" t="s">
        <v>1237</v>
      </c>
    </row>
    <row r="378">
      <c r="A378" s="10" t="s">
        <v>1238</v>
      </c>
      <c r="B378" s="10" t="s">
        <v>1239</v>
      </c>
      <c r="C378" s="11">
        <v>8.32389113E8</v>
      </c>
      <c r="D378" s="18"/>
      <c r="E378" s="13" t="s">
        <v>76</v>
      </c>
      <c r="F378" s="18"/>
      <c r="G378" s="18"/>
      <c r="H378" s="14" t="s">
        <v>1240</v>
      </c>
    </row>
    <row r="379">
      <c r="A379" s="10" t="s">
        <v>1241</v>
      </c>
      <c r="B379" s="10" t="s">
        <v>1242</v>
      </c>
      <c r="C379" s="11">
        <v>6.34452316E8</v>
      </c>
      <c r="D379" s="18"/>
      <c r="E379" s="13" t="s">
        <v>76</v>
      </c>
      <c r="F379" s="18"/>
      <c r="G379" s="18"/>
      <c r="H379" s="14" t="s">
        <v>1243</v>
      </c>
    </row>
    <row r="380">
      <c r="A380" s="10" t="s">
        <v>1244</v>
      </c>
      <c r="B380" s="10" t="s">
        <v>1245</v>
      </c>
      <c r="C380" s="11">
        <v>6.17939107E8</v>
      </c>
      <c r="D380" s="18"/>
      <c r="E380" s="13" t="s">
        <v>76</v>
      </c>
      <c r="F380" s="18"/>
      <c r="G380" s="18"/>
      <c r="H380" s="14" t="s">
        <v>1246</v>
      </c>
    </row>
    <row r="381">
      <c r="A381" s="10" t="s">
        <v>1247</v>
      </c>
      <c r="B381" s="10" t="s">
        <v>1248</v>
      </c>
      <c r="C381" s="11">
        <v>6.27939107E8</v>
      </c>
      <c r="D381" s="18"/>
      <c r="E381" s="13" t="s">
        <v>76</v>
      </c>
      <c r="F381" s="18"/>
      <c r="G381" s="18"/>
      <c r="H381" s="14" t="s">
        <v>1249</v>
      </c>
    </row>
    <row r="382">
      <c r="A382" s="10" t="s">
        <v>1250</v>
      </c>
      <c r="B382" s="10" t="s">
        <v>1251</v>
      </c>
      <c r="C382" s="17"/>
      <c r="D382" s="18"/>
      <c r="E382" s="13" t="s">
        <v>76</v>
      </c>
      <c r="F382" s="18"/>
      <c r="G382" s="18"/>
      <c r="H382" s="14" t="s">
        <v>1252</v>
      </c>
    </row>
    <row r="383">
      <c r="A383" s="10" t="s">
        <v>1253</v>
      </c>
      <c r="B383" s="10" t="s">
        <v>1254</v>
      </c>
      <c r="C383" s="11">
        <v>8.19883054E8</v>
      </c>
      <c r="D383" s="18"/>
      <c r="E383" s="13" t="s">
        <v>76</v>
      </c>
      <c r="F383" s="18"/>
      <c r="G383" s="18"/>
      <c r="H383" s="14" t="s">
        <v>1255</v>
      </c>
    </row>
    <row r="384">
      <c r="A384" s="10" t="s">
        <v>1256</v>
      </c>
      <c r="B384" s="10" t="s">
        <v>1257</v>
      </c>
      <c r="C384" s="11">
        <v>9.7270407E8</v>
      </c>
      <c r="D384" s="18"/>
      <c r="E384" s="13" t="s">
        <v>76</v>
      </c>
      <c r="F384" s="18"/>
      <c r="G384" s="18"/>
      <c r="H384" s="14" t="s">
        <v>1258</v>
      </c>
    </row>
    <row r="385">
      <c r="A385" s="10" t="s">
        <v>1259</v>
      </c>
      <c r="B385" s="10" t="s">
        <v>1260</v>
      </c>
      <c r="C385" s="11">
        <v>9.92564837E8</v>
      </c>
      <c r="D385" s="18"/>
      <c r="E385" s="13" t="s">
        <v>76</v>
      </c>
      <c r="F385" s="18"/>
      <c r="G385" s="18"/>
      <c r="H385" s="14" t="s">
        <v>1261</v>
      </c>
    </row>
    <row r="386">
      <c r="A386" s="10" t="s">
        <v>1262</v>
      </c>
      <c r="B386" s="10" t="s">
        <v>1263</v>
      </c>
      <c r="C386" s="11">
        <v>9.82355158E8</v>
      </c>
      <c r="D386" s="18"/>
      <c r="E386" s="13" t="s">
        <v>76</v>
      </c>
      <c r="F386" s="18"/>
      <c r="G386" s="18"/>
      <c r="H386" s="14" t="s">
        <v>1264</v>
      </c>
    </row>
    <row r="387">
      <c r="A387" s="10" t="s">
        <v>1265</v>
      </c>
      <c r="B387" s="10" t="s">
        <v>1266</v>
      </c>
      <c r="C387" s="11">
        <v>9.4425969E7</v>
      </c>
      <c r="D387" s="18"/>
      <c r="E387" s="13" t="s">
        <v>76</v>
      </c>
      <c r="F387" s="18"/>
      <c r="G387" s="18"/>
      <c r="H387" s="14" t="s">
        <v>1267</v>
      </c>
    </row>
    <row r="388">
      <c r="A388" s="10" t="s">
        <v>1268</v>
      </c>
      <c r="B388" s="10" t="s">
        <v>1269</v>
      </c>
      <c r="C388" s="11">
        <v>6.41172945E8</v>
      </c>
      <c r="D388" s="18"/>
      <c r="E388" s="13" t="s">
        <v>76</v>
      </c>
      <c r="F388" s="18"/>
      <c r="G388" s="18"/>
      <c r="H388" s="14" t="s">
        <v>1270</v>
      </c>
    </row>
    <row r="389">
      <c r="A389" s="10" t="s">
        <v>1271</v>
      </c>
      <c r="B389" s="10" t="s">
        <v>1272</v>
      </c>
      <c r="C389" s="17"/>
      <c r="D389" s="18"/>
      <c r="E389" s="13" t="s">
        <v>76</v>
      </c>
      <c r="F389" s="18"/>
      <c r="G389" s="18"/>
      <c r="H389" s="14" t="s">
        <v>1273</v>
      </c>
    </row>
    <row r="390">
      <c r="A390" s="10" t="s">
        <v>1274</v>
      </c>
      <c r="B390" s="10" t="s">
        <v>1275</v>
      </c>
      <c r="C390" s="11">
        <v>6.19949496E8</v>
      </c>
      <c r="D390" s="18"/>
      <c r="E390" s="13" t="s">
        <v>76</v>
      </c>
      <c r="F390" s="18"/>
      <c r="G390" s="18"/>
      <c r="H390" s="14" t="s">
        <v>1276</v>
      </c>
    </row>
    <row r="391">
      <c r="A391" s="10" t="s">
        <v>1277</v>
      </c>
      <c r="B391" s="10" t="s">
        <v>1278</v>
      </c>
      <c r="C391" s="11">
        <v>6.40351274E8</v>
      </c>
      <c r="D391" s="18"/>
      <c r="E391" s="13" t="s">
        <v>76</v>
      </c>
      <c r="F391" s="18"/>
      <c r="G391" s="18"/>
      <c r="H391" s="14" t="s">
        <v>1279</v>
      </c>
    </row>
    <row r="392">
      <c r="A392" s="10" t="s">
        <v>1280</v>
      </c>
      <c r="B392" s="10" t="s">
        <v>1281</v>
      </c>
      <c r="C392" s="11">
        <v>8.17174394E8</v>
      </c>
      <c r="D392" s="18"/>
      <c r="E392" s="13" t="s">
        <v>76</v>
      </c>
      <c r="F392" s="18"/>
      <c r="G392" s="18"/>
      <c r="H392" s="14" t="s">
        <v>1282</v>
      </c>
    </row>
    <row r="393">
      <c r="A393" s="10" t="s">
        <v>1283</v>
      </c>
      <c r="B393" s="10" t="s">
        <v>1284</v>
      </c>
      <c r="C393" s="17"/>
      <c r="D393" s="18"/>
      <c r="E393" s="13" t="s">
        <v>76</v>
      </c>
      <c r="F393" s="18"/>
      <c r="G393" s="18"/>
      <c r="H393" s="14" t="s">
        <v>1285</v>
      </c>
    </row>
    <row r="394">
      <c r="A394" s="10" t="s">
        <v>1286</v>
      </c>
      <c r="B394" s="10" t="s">
        <v>1287</v>
      </c>
      <c r="C394" s="11">
        <v>6.13632244E8</v>
      </c>
      <c r="D394" s="18"/>
      <c r="E394" s="13" t="s">
        <v>76</v>
      </c>
      <c r="F394" s="18"/>
      <c r="G394" s="18"/>
      <c r="H394" s="14" t="s">
        <v>1288</v>
      </c>
    </row>
    <row r="395">
      <c r="A395" s="10" t="s">
        <v>1289</v>
      </c>
      <c r="B395" s="10" t="s">
        <v>1290</v>
      </c>
      <c r="C395" s="11">
        <v>9.35729746E8</v>
      </c>
      <c r="D395" s="18"/>
      <c r="E395" s="13" t="s">
        <v>76</v>
      </c>
      <c r="F395" s="18"/>
      <c r="G395" s="18"/>
      <c r="H395" s="14" t="s">
        <v>1291</v>
      </c>
    </row>
    <row r="396">
      <c r="A396" s="10" t="s">
        <v>1292</v>
      </c>
      <c r="B396" s="10" t="s">
        <v>1293</v>
      </c>
      <c r="C396" s="11">
        <v>9.34566364E8</v>
      </c>
      <c r="D396" s="18"/>
      <c r="E396" s="13" t="s">
        <v>76</v>
      </c>
      <c r="F396" s="18"/>
      <c r="G396" s="18"/>
      <c r="H396" s="14" t="s">
        <v>1294</v>
      </c>
    </row>
    <row r="397">
      <c r="A397" s="10" t="s">
        <v>1295</v>
      </c>
      <c r="B397" s="10" t="s">
        <v>1296</v>
      </c>
      <c r="C397" s="11">
        <v>6.33919631E8</v>
      </c>
      <c r="D397" s="18"/>
      <c r="E397" s="13" t="s">
        <v>76</v>
      </c>
      <c r="F397" s="18"/>
      <c r="G397" s="18"/>
      <c r="H397" s="14" t="s">
        <v>1297</v>
      </c>
    </row>
    <row r="398">
      <c r="A398" s="10" t="s">
        <v>1298</v>
      </c>
      <c r="B398" s="10" t="s">
        <v>1299</v>
      </c>
      <c r="C398" s="11">
        <v>9.89619429E8</v>
      </c>
      <c r="D398" s="18"/>
      <c r="E398" s="13" t="s">
        <v>76</v>
      </c>
      <c r="F398" s="18"/>
      <c r="G398" s="18"/>
      <c r="H398" s="14" t="s">
        <v>1300</v>
      </c>
    </row>
    <row r="399">
      <c r="A399" s="10" t="s">
        <v>1301</v>
      </c>
      <c r="B399" s="10" t="s">
        <v>1302</v>
      </c>
      <c r="C399" s="11">
        <v>6.40450828E8</v>
      </c>
      <c r="D399" s="18"/>
      <c r="E399" s="13" t="s">
        <v>76</v>
      </c>
      <c r="F399" s="18"/>
      <c r="G399" s="18"/>
      <c r="H399" s="14" t="s">
        <v>1303</v>
      </c>
    </row>
    <row r="400">
      <c r="A400" s="10" t="s">
        <v>1304</v>
      </c>
      <c r="B400" s="10" t="s">
        <v>1305</v>
      </c>
      <c r="C400" s="11">
        <v>6.55799833E8</v>
      </c>
      <c r="D400" s="18"/>
      <c r="E400" s="13" t="s">
        <v>76</v>
      </c>
      <c r="F400" s="18"/>
      <c r="G400" s="18"/>
      <c r="H400" s="14" t="s">
        <v>1306</v>
      </c>
    </row>
    <row r="401">
      <c r="A401" s="10" t="s">
        <v>1307</v>
      </c>
      <c r="B401" s="10" t="s">
        <v>1308</v>
      </c>
      <c r="C401" s="11">
        <v>8.42655547E8</v>
      </c>
      <c r="D401" s="18"/>
      <c r="E401" s="13" t="s">
        <v>76</v>
      </c>
      <c r="F401" s="18"/>
      <c r="G401" s="18"/>
      <c r="H401" s="14" t="s">
        <v>1309</v>
      </c>
    </row>
    <row r="402">
      <c r="A402" s="10" t="s">
        <v>1310</v>
      </c>
      <c r="B402" s="10" t="s">
        <v>1311</v>
      </c>
      <c r="C402" s="11">
        <v>8.47924215E8</v>
      </c>
      <c r="D402" s="18"/>
      <c r="E402" s="13" t="s">
        <v>76</v>
      </c>
      <c r="F402" s="18"/>
      <c r="G402" s="18"/>
      <c r="H402" s="14" t="s">
        <v>1312</v>
      </c>
    </row>
    <row r="403">
      <c r="A403" s="10" t="s">
        <v>1313</v>
      </c>
      <c r="B403" s="10" t="s">
        <v>1314</v>
      </c>
      <c r="C403" s="11">
        <v>8.98439144E8</v>
      </c>
      <c r="D403" s="18"/>
      <c r="E403" s="13" t="s">
        <v>76</v>
      </c>
      <c r="F403" s="18"/>
      <c r="G403" s="18"/>
      <c r="H403" s="14" t="s">
        <v>1315</v>
      </c>
    </row>
    <row r="404">
      <c r="A404" s="10" t="s">
        <v>1316</v>
      </c>
      <c r="B404" s="10" t="s">
        <v>1317</v>
      </c>
      <c r="C404" s="11">
        <v>6.54965625E8</v>
      </c>
      <c r="D404" s="18"/>
      <c r="E404" s="13" t="s">
        <v>76</v>
      </c>
      <c r="F404" s="18"/>
      <c r="G404" s="18"/>
      <c r="H404" s="14" t="s">
        <v>1318</v>
      </c>
    </row>
    <row r="405">
      <c r="A405" s="10" t="s">
        <v>1319</v>
      </c>
      <c r="B405" s="10" t="s">
        <v>1320</v>
      </c>
      <c r="C405" s="17"/>
      <c r="D405" s="18"/>
      <c r="E405" s="13" t="s">
        <v>76</v>
      </c>
      <c r="F405" s="18"/>
      <c r="G405" s="18"/>
      <c r="H405" s="14" t="s">
        <v>1321</v>
      </c>
    </row>
    <row r="406">
      <c r="A406" s="10" t="s">
        <v>1322</v>
      </c>
      <c r="B406" s="10" t="s">
        <v>1323</v>
      </c>
      <c r="C406" s="11">
        <v>9.71197316E8</v>
      </c>
      <c r="D406" s="18"/>
      <c r="E406" s="13" t="s">
        <v>76</v>
      </c>
      <c r="F406" s="18"/>
      <c r="G406" s="18"/>
      <c r="H406" s="14" t="s">
        <v>1324</v>
      </c>
    </row>
    <row r="407">
      <c r="A407" s="10" t="s">
        <v>1325</v>
      </c>
      <c r="B407" s="10" t="s">
        <v>1326</v>
      </c>
      <c r="C407" s="17"/>
      <c r="D407" s="18"/>
      <c r="E407" s="13" t="s">
        <v>76</v>
      </c>
      <c r="F407" s="18"/>
      <c r="G407" s="18"/>
      <c r="H407" s="14" t="s">
        <v>1327</v>
      </c>
    </row>
    <row r="408">
      <c r="A408" s="10" t="s">
        <v>1328</v>
      </c>
      <c r="B408" s="10" t="s">
        <v>1329</v>
      </c>
      <c r="C408" s="17"/>
      <c r="D408" s="18"/>
      <c r="E408" s="13" t="s">
        <v>76</v>
      </c>
      <c r="F408" s="18"/>
      <c r="G408" s="18"/>
      <c r="H408" s="14" t="s">
        <v>1330</v>
      </c>
    </row>
    <row r="409">
      <c r="A409" s="10" t="s">
        <v>1331</v>
      </c>
      <c r="B409" s="10" t="s">
        <v>1332</v>
      </c>
      <c r="C409" s="17"/>
      <c r="D409" s="18"/>
      <c r="E409" s="13" t="s">
        <v>76</v>
      </c>
      <c r="F409" s="18"/>
      <c r="G409" s="18"/>
      <c r="H409" s="14" t="s">
        <v>1333</v>
      </c>
    </row>
    <row r="410">
      <c r="A410" s="10" t="s">
        <v>1334</v>
      </c>
      <c r="B410" s="10" t="s">
        <v>1335</v>
      </c>
      <c r="C410" s="11">
        <v>8.83134564E8</v>
      </c>
      <c r="D410" s="18"/>
      <c r="E410" s="13" t="s">
        <v>76</v>
      </c>
      <c r="F410" s="18"/>
      <c r="G410" s="18"/>
      <c r="H410" s="14" t="s">
        <v>1336</v>
      </c>
    </row>
    <row r="411">
      <c r="A411" s="10" t="s">
        <v>1337</v>
      </c>
      <c r="B411" s="10" t="s">
        <v>1338</v>
      </c>
      <c r="C411" s="11">
        <v>9.57841539E8</v>
      </c>
      <c r="D411" s="18"/>
      <c r="E411" s="13" t="s">
        <v>76</v>
      </c>
      <c r="F411" s="18"/>
      <c r="G411" s="18"/>
      <c r="H411" s="14" t="s">
        <v>1339</v>
      </c>
    </row>
    <row r="412">
      <c r="A412" s="10" t="s">
        <v>1340</v>
      </c>
      <c r="B412" s="10" t="s">
        <v>1341</v>
      </c>
      <c r="C412" s="11">
        <v>9.94493287E8</v>
      </c>
      <c r="D412" s="18"/>
      <c r="E412" s="13" t="s">
        <v>76</v>
      </c>
      <c r="F412" s="18"/>
      <c r="G412" s="18"/>
      <c r="H412" s="14" t="s">
        <v>1342</v>
      </c>
    </row>
    <row r="413">
      <c r="A413" s="10" t="s">
        <v>1343</v>
      </c>
      <c r="B413" s="10" t="s">
        <v>1344</v>
      </c>
      <c r="C413" s="11">
        <v>9.34743923E8</v>
      </c>
      <c r="D413" s="18"/>
      <c r="E413" s="13" t="s">
        <v>76</v>
      </c>
      <c r="F413" s="18"/>
      <c r="G413" s="18"/>
      <c r="H413" s="14" t="s">
        <v>1345</v>
      </c>
    </row>
    <row r="414">
      <c r="A414" s="10" t="s">
        <v>1346</v>
      </c>
      <c r="B414" s="10" t="s">
        <v>1347</v>
      </c>
      <c r="C414" s="17"/>
      <c r="D414" s="18"/>
      <c r="E414" s="13" t="s">
        <v>76</v>
      </c>
      <c r="F414" s="18"/>
      <c r="G414" s="18"/>
      <c r="H414" s="14" t="s">
        <v>1348</v>
      </c>
    </row>
    <row r="415">
      <c r="A415" s="10" t="s">
        <v>1349</v>
      </c>
      <c r="B415" s="10" t="s">
        <v>1350</v>
      </c>
      <c r="C415" s="11">
        <v>6.41716148E8</v>
      </c>
      <c r="D415" s="18"/>
      <c r="E415" s="13" t="s">
        <v>76</v>
      </c>
      <c r="F415" s="18"/>
      <c r="G415" s="18"/>
      <c r="H415" s="14" t="s">
        <v>1351</v>
      </c>
    </row>
    <row r="416">
      <c r="A416" s="10" t="s">
        <v>1352</v>
      </c>
      <c r="B416" s="10" t="s">
        <v>1353</v>
      </c>
      <c r="C416" s="11">
        <v>9.38242632E8</v>
      </c>
      <c r="D416" s="18"/>
      <c r="E416" s="13" t="s">
        <v>76</v>
      </c>
      <c r="F416" s="18"/>
      <c r="G416" s="18"/>
      <c r="H416" s="14" t="s">
        <v>1354</v>
      </c>
    </row>
    <row r="417">
      <c r="A417" s="10" t="s">
        <v>1355</v>
      </c>
      <c r="B417" s="10" t="s">
        <v>1356</v>
      </c>
      <c r="C417" s="11">
        <v>6.34121347E8</v>
      </c>
      <c r="D417" s="18"/>
      <c r="E417" s="13" t="s">
        <v>76</v>
      </c>
      <c r="F417" s="18"/>
      <c r="G417" s="18"/>
      <c r="H417" s="14" t="s">
        <v>1357</v>
      </c>
    </row>
    <row r="418">
      <c r="A418" s="10" t="s">
        <v>1358</v>
      </c>
      <c r="B418" s="10" t="s">
        <v>1359</v>
      </c>
      <c r="C418" s="11">
        <v>6.13364025E8</v>
      </c>
      <c r="D418" s="18"/>
      <c r="E418" s="13" t="s">
        <v>76</v>
      </c>
      <c r="F418" s="18"/>
      <c r="G418" s="18"/>
      <c r="H418" s="14" t="s">
        <v>1360</v>
      </c>
    </row>
    <row r="419">
      <c r="A419" s="10" t="s">
        <v>1361</v>
      </c>
      <c r="B419" s="10" t="s">
        <v>1362</v>
      </c>
      <c r="C419" s="11">
        <v>6.37244305E8</v>
      </c>
      <c r="D419" s="18"/>
      <c r="E419" s="13" t="s">
        <v>76</v>
      </c>
      <c r="F419" s="18"/>
      <c r="G419" s="18"/>
      <c r="H419" s="14" t="s">
        <v>1363</v>
      </c>
    </row>
    <row r="420">
      <c r="A420" s="10" t="s">
        <v>1364</v>
      </c>
      <c r="B420" s="10" t="s">
        <v>1365</v>
      </c>
      <c r="C420" s="11">
        <v>9.64862089E8</v>
      </c>
      <c r="D420" s="18"/>
      <c r="E420" s="13" t="s">
        <v>76</v>
      </c>
      <c r="F420" s="18"/>
      <c r="G420" s="18"/>
      <c r="H420" s="14" t="s">
        <v>1366</v>
      </c>
    </row>
    <row r="421">
      <c r="A421" s="10" t="s">
        <v>1367</v>
      </c>
      <c r="B421" s="10" t="s">
        <v>1368</v>
      </c>
      <c r="C421" s="11">
        <v>6.12134169E8</v>
      </c>
      <c r="D421" s="18"/>
      <c r="E421" s="13" t="s">
        <v>76</v>
      </c>
      <c r="F421" s="18"/>
      <c r="G421" s="18"/>
      <c r="H421" s="14" t="s">
        <v>1369</v>
      </c>
    </row>
    <row r="422">
      <c r="A422" s="10" t="s">
        <v>1370</v>
      </c>
      <c r="B422" s="10" t="s">
        <v>1371</v>
      </c>
      <c r="C422" s="17"/>
      <c r="D422" s="18"/>
      <c r="E422" s="13" t="s">
        <v>76</v>
      </c>
      <c r="F422" s="18"/>
      <c r="G422" s="18"/>
      <c r="H422" s="14" t="s">
        <v>1372</v>
      </c>
    </row>
    <row r="423">
      <c r="A423" s="10" t="s">
        <v>1373</v>
      </c>
      <c r="B423" s="10" t="s">
        <v>1374</v>
      </c>
      <c r="C423" s="17"/>
      <c r="D423" s="18"/>
      <c r="E423" s="13" t="s">
        <v>76</v>
      </c>
      <c r="F423" s="18"/>
      <c r="G423" s="18"/>
      <c r="H423" s="14" t="s">
        <v>1375</v>
      </c>
    </row>
    <row r="424">
      <c r="A424" s="16" t="s">
        <v>1247</v>
      </c>
      <c r="B424" s="10" t="s">
        <v>1376</v>
      </c>
      <c r="C424" s="11">
        <v>9.85341312E8</v>
      </c>
      <c r="D424" s="18"/>
      <c r="E424" s="13" t="s">
        <v>76</v>
      </c>
      <c r="F424" s="18"/>
      <c r="G424" s="18"/>
      <c r="H424" s="14" t="s">
        <v>1377</v>
      </c>
    </row>
    <row r="425">
      <c r="A425" s="10" t="s">
        <v>1378</v>
      </c>
      <c r="B425" s="10" t="s">
        <v>1379</v>
      </c>
      <c r="C425" s="17"/>
      <c r="D425" s="12" t="s">
        <v>1380</v>
      </c>
      <c r="E425" s="13" t="s">
        <v>76</v>
      </c>
      <c r="F425" s="10">
        <v>1.05560069727E11</v>
      </c>
      <c r="G425" s="18"/>
      <c r="H425" s="14" t="s">
        <v>1381</v>
      </c>
    </row>
    <row r="426">
      <c r="A426" s="10" t="s">
        <v>1382</v>
      </c>
      <c r="B426" s="10" t="s">
        <v>1383</v>
      </c>
      <c r="C426" s="17"/>
      <c r="D426" s="18"/>
      <c r="E426" s="13" t="s">
        <v>76</v>
      </c>
      <c r="F426" s="18"/>
      <c r="G426" s="18"/>
      <c r="H426" s="14" t="s">
        <v>1384</v>
      </c>
    </row>
    <row r="427">
      <c r="A427" s="10" t="s">
        <v>1385</v>
      </c>
      <c r="B427" s="10" t="s">
        <v>1386</v>
      </c>
      <c r="C427" s="11">
        <v>6.30520107E8</v>
      </c>
      <c r="D427" s="18"/>
      <c r="E427" s="13" t="s">
        <v>76</v>
      </c>
      <c r="F427" s="18"/>
      <c r="G427" s="18"/>
      <c r="H427" s="14" t="s">
        <v>1387</v>
      </c>
    </row>
    <row r="428">
      <c r="A428" s="10" t="s">
        <v>1388</v>
      </c>
      <c r="B428" s="10" t="s">
        <v>1389</v>
      </c>
      <c r="C428" s="11">
        <v>9.022124E8</v>
      </c>
      <c r="D428" s="18"/>
      <c r="E428" s="13" t="s">
        <v>76</v>
      </c>
      <c r="F428" s="18"/>
      <c r="G428" s="18"/>
      <c r="H428" s="14" t="s">
        <v>1390</v>
      </c>
    </row>
    <row r="429">
      <c r="A429" s="10" t="s">
        <v>1391</v>
      </c>
      <c r="B429" s="10" t="s">
        <v>1392</v>
      </c>
      <c r="C429" s="11">
        <v>9.51583277E8</v>
      </c>
      <c r="D429" s="18"/>
      <c r="E429" s="13" t="s">
        <v>76</v>
      </c>
      <c r="F429" s="18"/>
      <c r="G429" s="18"/>
      <c r="H429" s="14" t="s">
        <v>1393</v>
      </c>
    </row>
    <row r="430">
      <c r="A430" s="10" t="s">
        <v>1394</v>
      </c>
      <c r="B430" s="10" t="s">
        <v>1395</v>
      </c>
      <c r="C430" s="11">
        <v>8.04626375E8</v>
      </c>
      <c r="D430" s="18"/>
      <c r="E430" s="13" t="s">
        <v>76</v>
      </c>
      <c r="F430" s="18"/>
      <c r="G430" s="18"/>
      <c r="H430" s="14" t="s">
        <v>1396</v>
      </c>
    </row>
    <row r="431">
      <c r="A431" s="10" t="s">
        <v>1397</v>
      </c>
      <c r="B431" s="10" t="s">
        <v>1398</v>
      </c>
      <c r="C431" s="11">
        <v>8.68852927E8</v>
      </c>
      <c r="D431" s="18"/>
      <c r="E431" s="13" t="s">
        <v>76</v>
      </c>
      <c r="F431" s="18"/>
      <c r="G431" s="18"/>
      <c r="H431" s="14" t="s">
        <v>1399</v>
      </c>
    </row>
    <row r="432">
      <c r="A432" s="10" t="s">
        <v>1400</v>
      </c>
      <c r="B432" s="10" t="s">
        <v>1401</v>
      </c>
      <c r="C432" s="11">
        <v>9.06601144E8</v>
      </c>
      <c r="D432" s="18"/>
      <c r="E432" s="13" t="s">
        <v>76</v>
      </c>
      <c r="F432" s="18"/>
      <c r="G432" s="18"/>
      <c r="H432" s="14" t="s">
        <v>1402</v>
      </c>
    </row>
    <row r="433">
      <c r="A433" s="10" t="s">
        <v>1403</v>
      </c>
      <c r="B433" s="10" t="s">
        <v>1404</v>
      </c>
      <c r="C433" s="11">
        <v>8.97429992E8</v>
      </c>
      <c r="D433" s="12" t="s">
        <v>1405</v>
      </c>
      <c r="E433" s="13" t="s">
        <v>76</v>
      </c>
      <c r="F433" s="10">
        <v>5.354419589674E12</v>
      </c>
      <c r="G433" s="18"/>
      <c r="H433" s="14" t="s">
        <v>1406</v>
      </c>
    </row>
    <row r="434">
      <c r="A434" s="10" t="s">
        <v>1407</v>
      </c>
      <c r="B434" s="10" t="s">
        <v>1408</v>
      </c>
      <c r="C434" s="11">
        <v>8.45847792E8</v>
      </c>
      <c r="D434" s="12" t="s">
        <v>1409</v>
      </c>
      <c r="E434" s="13" t="s">
        <v>76</v>
      </c>
      <c r="F434" s="18"/>
      <c r="G434" s="18"/>
      <c r="H434" s="14" t="s">
        <v>1410</v>
      </c>
    </row>
    <row r="435">
      <c r="A435" s="10" t="s">
        <v>1411</v>
      </c>
      <c r="B435" s="10" t="s">
        <v>1412</v>
      </c>
      <c r="C435" s="11">
        <v>8.33186295E8</v>
      </c>
      <c r="D435" s="12" t="s">
        <v>1413</v>
      </c>
      <c r="E435" s="13" t="s">
        <v>76</v>
      </c>
      <c r="F435" s="18"/>
      <c r="G435" s="18"/>
      <c r="H435" s="14" t="s">
        <v>1414</v>
      </c>
    </row>
    <row r="436">
      <c r="A436" s="10" t="s">
        <v>1415</v>
      </c>
      <c r="B436" s="10" t="s">
        <v>1416</v>
      </c>
      <c r="C436" s="11">
        <v>8.25511484E8</v>
      </c>
      <c r="D436" s="12" t="s">
        <v>1413</v>
      </c>
      <c r="E436" s="13" t="s">
        <v>76</v>
      </c>
      <c r="F436" s="18"/>
      <c r="G436" s="18"/>
      <c r="H436" s="14" t="s">
        <v>1417</v>
      </c>
    </row>
    <row r="437">
      <c r="A437" s="10" t="s">
        <v>1418</v>
      </c>
      <c r="B437" s="10" t="s">
        <v>1419</v>
      </c>
      <c r="C437" s="11">
        <v>8.26166694E8</v>
      </c>
      <c r="D437" s="12" t="s">
        <v>1420</v>
      </c>
      <c r="E437" s="13" t="s">
        <v>76</v>
      </c>
      <c r="F437" s="18"/>
      <c r="G437" s="18"/>
      <c r="H437" s="14" t="s">
        <v>1421</v>
      </c>
    </row>
    <row r="438">
      <c r="A438" s="10" t="s">
        <v>1422</v>
      </c>
      <c r="B438" s="10" t="s">
        <v>1423</v>
      </c>
      <c r="C438" s="11">
        <v>8.87341691E8</v>
      </c>
      <c r="D438" s="12" t="s">
        <v>1420</v>
      </c>
      <c r="E438" s="13" t="s">
        <v>76</v>
      </c>
      <c r="F438" s="18"/>
      <c r="G438" s="18"/>
      <c r="H438" s="14" t="s">
        <v>1424</v>
      </c>
    </row>
    <row r="439">
      <c r="A439" s="10" t="s">
        <v>1425</v>
      </c>
      <c r="B439" s="10" t="s">
        <v>1426</v>
      </c>
      <c r="C439" s="11">
        <v>8.61398572E8</v>
      </c>
      <c r="D439" s="12" t="s">
        <v>1427</v>
      </c>
      <c r="E439" s="13" t="s">
        <v>76</v>
      </c>
      <c r="F439" s="18"/>
      <c r="G439" s="18"/>
      <c r="H439" s="14" t="s">
        <v>1428</v>
      </c>
    </row>
    <row r="440">
      <c r="A440" s="10" t="s">
        <v>1429</v>
      </c>
      <c r="B440" s="10" t="s">
        <v>1430</v>
      </c>
      <c r="C440" s="11">
        <v>8.84123322E8</v>
      </c>
      <c r="D440" s="12" t="s">
        <v>1420</v>
      </c>
      <c r="E440" s="13" t="s">
        <v>76</v>
      </c>
      <c r="F440" s="18"/>
      <c r="G440" s="18"/>
      <c r="H440" s="14" t="s">
        <v>1431</v>
      </c>
    </row>
    <row r="441">
      <c r="A441" s="10" t="s">
        <v>1432</v>
      </c>
      <c r="B441" s="10" t="s">
        <v>1433</v>
      </c>
      <c r="C441" s="11">
        <v>8.77775793E8</v>
      </c>
      <c r="D441" s="12" t="s">
        <v>1427</v>
      </c>
      <c r="E441" s="13" t="s">
        <v>76</v>
      </c>
      <c r="F441" s="18"/>
      <c r="G441" s="18"/>
      <c r="H441" s="14" t="s">
        <v>1434</v>
      </c>
    </row>
    <row r="442">
      <c r="A442" s="10" t="s">
        <v>1435</v>
      </c>
      <c r="B442" s="10" t="s">
        <v>1436</v>
      </c>
      <c r="C442" s="11">
        <v>8.51249542E8</v>
      </c>
      <c r="D442" s="12" t="s">
        <v>1420</v>
      </c>
      <c r="E442" s="13" t="s">
        <v>76</v>
      </c>
      <c r="F442" s="18"/>
      <c r="G442" s="18"/>
      <c r="H442" s="14" t="s">
        <v>1437</v>
      </c>
    </row>
    <row r="443">
      <c r="A443" s="10" t="s">
        <v>1438</v>
      </c>
      <c r="B443" s="10" t="s">
        <v>1439</v>
      </c>
      <c r="C443" s="11">
        <v>8.39486387E8</v>
      </c>
      <c r="D443" s="12" t="s">
        <v>1405</v>
      </c>
      <c r="E443" s="13" t="s">
        <v>76</v>
      </c>
      <c r="F443" s="18"/>
      <c r="G443" s="18"/>
      <c r="H443" s="14" t="s">
        <v>1440</v>
      </c>
    </row>
    <row r="444">
      <c r="A444" s="10" t="s">
        <v>1441</v>
      </c>
      <c r="B444" s="10" t="s">
        <v>1442</v>
      </c>
      <c r="C444" s="11">
        <v>8.8144178E8</v>
      </c>
      <c r="D444" s="12" t="s">
        <v>1420</v>
      </c>
      <c r="E444" s="13" t="s">
        <v>76</v>
      </c>
      <c r="F444" s="18"/>
      <c r="G444" s="18"/>
      <c r="H444" s="14" t="s">
        <v>1443</v>
      </c>
    </row>
    <row r="445">
      <c r="A445" s="10" t="s">
        <v>1444</v>
      </c>
      <c r="B445" s="10" t="s">
        <v>1445</v>
      </c>
      <c r="C445" s="11">
        <v>8.35373743E8</v>
      </c>
      <c r="D445" s="12" t="s">
        <v>1409</v>
      </c>
      <c r="E445" s="13" t="s">
        <v>76</v>
      </c>
      <c r="F445" s="18"/>
      <c r="G445" s="18"/>
      <c r="H445" s="14" t="s">
        <v>1446</v>
      </c>
    </row>
    <row r="446">
      <c r="A446" s="10" t="s">
        <v>1447</v>
      </c>
      <c r="B446" s="10" t="s">
        <v>1448</v>
      </c>
      <c r="C446" s="11">
        <v>8.1405461E8</v>
      </c>
      <c r="D446" s="12" t="s">
        <v>1427</v>
      </c>
      <c r="E446" s="13" t="s">
        <v>76</v>
      </c>
      <c r="F446" s="18"/>
      <c r="G446" s="18"/>
      <c r="H446" s="14" t="s">
        <v>1449</v>
      </c>
    </row>
    <row r="447">
      <c r="A447" s="10" t="s">
        <v>1450</v>
      </c>
      <c r="B447" s="10" t="s">
        <v>1451</v>
      </c>
      <c r="C447" s="11">
        <v>8.43463879E8</v>
      </c>
      <c r="D447" s="12" t="s">
        <v>1427</v>
      </c>
      <c r="E447" s="13" t="s">
        <v>76</v>
      </c>
      <c r="F447" s="18"/>
      <c r="G447" s="18"/>
      <c r="H447" s="14" t="s">
        <v>1452</v>
      </c>
    </row>
    <row r="448">
      <c r="A448" s="10" t="s">
        <v>1453</v>
      </c>
      <c r="B448" s="10" t="s">
        <v>1454</v>
      </c>
      <c r="C448" s="11">
        <v>8.18462526E8</v>
      </c>
      <c r="D448" s="12" t="s">
        <v>1413</v>
      </c>
      <c r="E448" s="13" t="s">
        <v>76</v>
      </c>
      <c r="F448" s="18"/>
      <c r="G448" s="18"/>
      <c r="H448" s="14" t="s">
        <v>1455</v>
      </c>
    </row>
    <row r="449">
      <c r="A449" s="10" t="s">
        <v>1456</v>
      </c>
      <c r="B449" s="10" t="s">
        <v>1457</v>
      </c>
      <c r="C449" s="11">
        <v>8.82982325E8</v>
      </c>
      <c r="D449" s="12" t="s">
        <v>1413</v>
      </c>
      <c r="E449" s="13" t="s">
        <v>76</v>
      </c>
      <c r="F449" s="18"/>
      <c r="G449" s="18"/>
      <c r="H449" s="14" t="s">
        <v>1458</v>
      </c>
    </row>
    <row r="450">
      <c r="A450" s="10" t="s">
        <v>1459</v>
      </c>
      <c r="B450" s="10" t="s">
        <v>1460</v>
      </c>
      <c r="C450" s="11">
        <v>8.14761013E8</v>
      </c>
      <c r="D450" s="12" t="s">
        <v>1409</v>
      </c>
      <c r="E450" s="13" t="s">
        <v>76</v>
      </c>
      <c r="F450" s="18"/>
      <c r="G450" s="18"/>
      <c r="H450" s="14" t="s">
        <v>1461</v>
      </c>
    </row>
    <row r="451">
      <c r="A451" s="10" t="s">
        <v>1462</v>
      </c>
      <c r="B451" s="10" t="s">
        <v>1463</v>
      </c>
      <c r="C451" s="11">
        <v>8.33275362E8</v>
      </c>
      <c r="D451" s="12" t="s">
        <v>1405</v>
      </c>
      <c r="E451" s="13" t="s">
        <v>76</v>
      </c>
      <c r="F451" s="18"/>
      <c r="G451" s="18"/>
      <c r="H451" s="14" t="s">
        <v>1464</v>
      </c>
    </row>
    <row r="452">
      <c r="A452" s="10" t="s">
        <v>1465</v>
      </c>
      <c r="B452" s="10" t="s">
        <v>1466</v>
      </c>
      <c r="C452" s="11">
        <v>8.78454723E8</v>
      </c>
      <c r="D452" s="12" t="s">
        <v>1409</v>
      </c>
      <c r="E452" s="13" t="s">
        <v>76</v>
      </c>
      <c r="F452" s="18"/>
      <c r="G452" s="18"/>
      <c r="H452" s="14" t="s">
        <v>1467</v>
      </c>
    </row>
    <row r="453">
      <c r="A453" s="10" t="s">
        <v>1468</v>
      </c>
      <c r="B453" s="10" t="s">
        <v>1469</v>
      </c>
      <c r="C453" s="11">
        <v>8.35747025E8</v>
      </c>
      <c r="D453" s="12" t="s">
        <v>1427</v>
      </c>
      <c r="E453" s="13" t="s">
        <v>76</v>
      </c>
      <c r="F453" s="18"/>
      <c r="G453" s="18"/>
      <c r="H453" s="14" t="s">
        <v>1470</v>
      </c>
    </row>
    <row r="454">
      <c r="A454" s="10" t="s">
        <v>1471</v>
      </c>
      <c r="B454" s="10" t="s">
        <v>1472</v>
      </c>
      <c r="C454" s="11">
        <v>8.6933111E8</v>
      </c>
      <c r="D454" s="12" t="s">
        <v>1427</v>
      </c>
      <c r="E454" s="13" t="s">
        <v>76</v>
      </c>
      <c r="F454" s="18"/>
      <c r="G454" s="18"/>
      <c r="H454" s="14" t="s">
        <v>1473</v>
      </c>
    </row>
    <row r="455">
      <c r="A455" s="10" t="s">
        <v>1474</v>
      </c>
      <c r="B455" s="10" t="s">
        <v>1475</v>
      </c>
      <c r="C455" s="11">
        <v>8.37963927E8</v>
      </c>
      <c r="D455" s="12" t="s">
        <v>1405</v>
      </c>
      <c r="E455" s="13" t="s">
        <v>76</v>
      </c>
      <c r="F455" s="18"/>
      <c r="G455" s="18"/>
      <c r="H455" s="14" t="s">
        <v>1476</v>
      </c>
    </row>
    <row r="456">
      <c r="A456" s="10" t="s">
        <v>1477</v>
      </c>
      <c r="B456" s="10" t="s">
        <v>1478</v>
      </c>
      <c r="C456" s="11">
        <v>8.81489871E8</v>
      </c>
      <c r="D456" s="12" t="s">
        <v>1409</v>
      </c>
      <c r="E456" s="13" t="s">
        <v>76</v>
      </c>
      <c r="F456" s="18"/>
      <c r="G456" s="18"/>
      <c r="H456" s="14" t="s">
        <v>1479</v>
      </c>
    </row>
    <row r="457">
      <c r="A457" s="10" t="s">
        <v>1480</v>
      </c>
      <c r="B457" s="10" t="s">
        <v>1481</v>
      </c>
      <c r="C457" s="11">
        <v>8.72844664E8</v>
      </c>
      <c r="D457" s="12" t="s">
        <v>1420</v>
      </c>
      <c r="E457" s="13" t="s">
        <v>76</v>
      </c>
      <c r="F457" s="18"/>
      <c r="G457" s="18"/>
      <c r="H457" s="14" t="s">
        <v>1482</v>
      </c>
    </row>
    <row r="458">
      <c r="A458" s="10" t="s">
        <v>1483</v>
      </c>
      <c r="B458" s="10" t="s">
        <v>1484</v>
      </c>
      <c r="C458" s="11">
        <v>8.59019159E8</v>
      </c>
      <c r="D458" s="12" t="s">
        <v>1413</v>
      </c>
      <c r="E458" s="13" t="s">
        <v>76</v>
      </c>
      <c r="F458" s="10">
        <v>1.774808059486E12</v>
      </c>
      <c r="G458" s="18"/>
      <c r="H458" s="14" t="s">
        <v>1485</v>
      </c>
    </row>
    <row r="459">
      <c r="A459" s="10" t="s">
        <v>1486</v>
      </c>
      <c r="B459" s="10" t="s">
        <v>1487</v>
      </c>
      <c r="C459" s="11">
        <v>8.39163226E8</v>
      </c>
      <c r="D459" s="12" t="s">
        <v>1413</v>
      </c>
      <c r="E459" s="13" t="s">
        <v>76</v>
      </c>
      <c r="F459" s="10">
        <v>2.320793392462E12</v>
      </c>
      <c r="G459" s="18"/>
      <c r="H459" s="14" t="s">
        <v>1488</v>
      </c>
    </row>
    <row r="460">
      <c r="A460" s="10" t="s">
        <v>1489</v>
      </c>
      <c r="B460" s="10" t="s">
        <v>1490</v>
      </c>
      <c r="C460" s="11">
        <v>8.81346501E8</v>
      </c>
      <c r="D460" s="12" t="s">
        <v>1409</v>
      </c>
      <c r="E460" s="13" t="s">
        <v>76</v>
      </c>
      <c r="F460" s="10">
        <v>9.083672706118E12</v>
      </c>
      <c r="G460" s="18"/>
      <c r="H460" s="14" t="s">
        <v>1491</v>
      </c>
    </row>
    <row r="461">
      <c r="A461" s="10" t="s">
        <v>1492</v>
      </c>
      <c r="B461" s="10" t="s">
        <v>1493</v>
      </c>
      <c r="C461" s="11">
        <v>8.06253253E8</v>
      </c>
      <c r="D461" s="12" t="s">
        <v>1420</v>
      </c>
      <c r="E461" s="13" t="s">
        <v>76</v>
      </c>
      <c r="F461" s="10">
        <v>2.310153923828E12</v>
      </c>
      <c r="G461" s="18"/>
      <c r="H461" s="14" t="s">
        <v>1494</v>
      </c>
    </row>
    <row r="462">
      <c r="A462" s="10" t="s">
        <v>1495</v>
      </c>
      <c r="B462" s="10" t="s">
        <v>1496</v>
      </c>
      <c r="C462" s="11">
        <v>8.74825259E8</v>
      </c>
      <c r="D462" s="12" t="s">
        <v>1427</v>
      </c>
      <c r="E462" s="13" t="s">
        <v>76</v>
      </c>
      <c r="F462" s="10">
        <v>8.848316044749E12</v>
      </c>
      <c r="G462" s="18"/>
      <c r="H462" s="14" t="s">
        <v>1497</v>
      </c>
    </row>
    <row r="463">
      <c r="A463" s="10" t="s">
        <v>1498</v>
      </c>
      <c r="B463" s="10" t="s">
        <v>1499</v>
      </c>
      <c r="C463" s="11">
        <v>8.93250464E8</v>
      </c>
      <c r="D463" s="12" t="s">
        <v>1409</v>
      </c>
      <c r="E463" s="13" t="s">
        <v>76</v>
      </c>
      <c r="F463" s="18"/>
      <c r="G463" s="18"/>
      <c r="H463" s="14" t="s">
        <v>1500</v>
      </c>
    </row>
    <row r="464">
      <c r="A464" s="10" t="s">
        <v>1501</v>
      </c>
      <c r="B464" s="10" t="s">
        <v>1502</v>
      </c>
      <c r="C464" s="11">
        <v>8.88243407E8</v>
      </c>
      <c r="D464" s="12" t="s">
        <v>1405</v>
      </c>
      <c r="E464" s="13" t="s">
        <v>76</v>
      </c>
      <c r="F464" s="18"/>
      <c r="G464" s="18"/>
      <c r="H464" s="14" t="s">
        <v>1503</v>
      </c>
    </row>
    <row r="465">
      <c r="A465" s="10" t="s">
        <v>1504</v>
      </c>
      <c r="B465" s="10" t="s">
        <v>1505</v>
      </c>
      <c r="C465" s="11">
        <v>8.18284272E8</v>
      </c>
      <c r="D465" s="12" t="s">
        <v>1405</v>
      </c>
      <c r="E465" s="13" t="s">
        <v>76</v>
      </c>
      <c r="F465" s="18"/>
      <c r="G465" s="18"/>
      <c r="H465" s="14" t="s">
        <v>1506</v>
      </c>
    </row>
    <row r="466">
      <c r="A466" s="10" t="s">
        <v>1507</v>
      </c>
      <c r="B466" s="10" t="s">
        <v>1508</v>
      </c>
      <c r="C466" s="11">
        <v>8.99540214E8</v>
      </c>
      <c r="D466" s="12" t="s">
        <v>1420</v>
      </c>
      <c r="E466" s="13" t="s">
        <v>76</v>
      </c>
      <c r="F466" s="18"/>
      <c r="G466" s="18"/>
      <c r="H466" s="14" t="s">
        <v>1509</v>
      </c>
    </row>
    <row r="467">
      <c r="A467" s="10" t="s">
        <v>1510</v>
      </c>
      <c r="B467" s="10" t="s">
        <v>1511</v>
      </c>
      <c r="C467" s="11">
        <v>8.96140271E8</v>
      </c>
      <c r="D467" s="12" t="s">
        <v>1420</v>
      </c>
      <c r="E467" s="13" t="s">
        <v>76</v>
      </c>
      <c r="F467" s="18"/>
      <c r="G467" s="18"/>
      <c r="H467" s="14" t="s">
        <v>1512</v>
      </c>
    </row>
    <row r="468">
      <c r="A468" s="10" t="s">
        <v>1513</v>
      </c>
      <c r="B468" s="10" t="s">
        <v>1514</v>
      </c>
      <c r="C468" s="11">
        <v>8.22679374E8</v>
      </c>
      <c r="D468" s="12" t="s">
        <v>1427</v>
      </c>
      <c r="E468" s="13" t="s">
        <v>76</v>
      </c>
      <c r="F468" s="18"/>
      <c r="G468" s="18"/>
      <c r="H468" s="14" t="s">
        <v>1515</v>
      </c>
    </row>
    <row r="469">
      <c r="A469" s="10" t="s">
        <v>1516</v>
      </c>
      <c r="B469" s="10" t="s">
        <v>1517</v>
      </c>
      <c r="C469" s="11">
        <v>8.06318559E8</v>
      </c>
      <c r="D469" s="12" t="s">
        <v>1405</v>
      </c>
      <c r="E469" s="13" t="s">
        <v>76</v>
      </c>
      <c r="F469" s="18"/>
      <c r="G469" s="18"/>
      <c r="H469" s="14" t="s">
        <v>1518</v>
      </c>
    </row>
    <row r="470">
      <c r="A470" s="10" t="s">
        <v>1519</v>
      </c>
      <c r="B470" s="10" t="s">
        <v>1520</v>
      </c>
      <c r="C470" s="11">
        <v>8.72316086E8</v>
      </c>
      <c r="D470" s="12" t="s">
        <v>1413</v>
      </c>
      <c r="E470" s="13" t="s">
        <v>76</v>
      </c>
      <c r="F470" s="18"/>
      <c r="G470" s="18"/>
      <c r="H470" s="14" t="s">
        <v>1521</v>
      </c>
    </row>
    <row r="471">
      <c r="A471" s="10" t="s">
        <v>1522</v>
      </c>
      <c r="B471" s="10" t="s">
        <v>1523</v>
      </c>
      <c r="C471" s="11">
        <v>8.73241695E8</v>
      </c>
      <c r="D471" s="12" t="s">
        <v>1413</v>
      </c>
      <c r="E471" s="13" t="s">
        <v>76</v>
      </c>
      <c r="F471" s="18"/>
      <c r="G471" s="18"/>
      <c r="H471" s="14" t="s">
        <v>1524</v>
      </c>
    </row>
    <row r="472">
      <c r="A472" s="10" t="s">
        <v>1525</v>
      </c>
      <c r="B472" s="10" t="s">
        <v>1526</v>
      </c>
      <c r="C472" s="11">
        <v>8.85241431E8</v>
      </c>
      <c r="D472" s="12" t="s">
        <v>1409</v>
      </c>
      <c r="E472" s="13" t="s">
        <v>76</v>
      </c>
      <c r="F472" s="18"/>
      <c r="G472" s="18"/>
      <c r="H472" s="14" t="s">
        <v>1527</v>
      </c>
    </row>
    <row r="473">
      <c r="A473" s="10" t="s">
        <v>1528</v>
      </c>
      <c r="B473" s="10" t="s">
        <v>1529</v>
      </c>
      <c r="C473" s="11">
        <v>8.973416E8</v>
      </c>
      <c r="D473" s="12" t="s">
        <v>1420</v>
      </c>
      <c r="E473" s="13" t="s">
        <v>76</v>
      </c>
      <c r="F473" s="18"/>
      <c r="G473" s="18"/>
      <c r="H473" s="14" t="s">
        <v>1530</v>
      </c>
    </row>
    <row r="474">
      <c r="A474" s="10" t="s">
        <v>1531</v>
      </c>
      <c r="B474" s="10" t="s">
        <v>1532</v>
      </c>
      <c r="C474" s="11">
        <v>8.62553247E8</v>
      </c>
      <c r="D474" s="12" t="s">
        <v>1413</v>
      </c>
      <c r="E474" s="13" t="s">
        <v>76</v>
      </c>
      <c r="F474" s="16">
        <v>7.193167229254E12</v>
      </c>
      <c r="G474" s="18"/>
      <c r="H474" s="14" t="s">
        <v>1533</v>
      </c>
    </row>
    <row r="475">
      <c r="A475" s="10" t="s">
        <v>1534</v>
      </c>
      <c r="B475" s="10" t="s">
        <v>1535</v>
      </c>
      <c r="C475" s="11">
        <v>8.99802917E8</v>
      </c>
      <c r="D475" s="12" t="s">
        <v>1413</v>
      </c>
      <c r="E475" s="13" t="s">
        <v>76</v>
      </c>
      <c r="F475" s="16">
        <v>7.125550623404E12</v>
      </c>
      <c r="G475" s="18"/>
      <c r="H475" s="14" t="s">
        <v>1536</v>
      </c>
    </row>
    <row r="476">
      <c r="A476" s="10" t="s">
        <v>1537</v>
      </c>
      <c r="B476" s="10" t="s">
        <v>1538</v>
      </c>
      <c r="C476" s="11">
        <v>8.96328418E8</v>
      </c>
      <c r="D476" s="12" t="s">
        <v>1413</v>
      </c>
      <c r="E476" s="13" t="s">
        <v>76</v>
      </c>
      <c r="F476" s="10">
        <v>2.809609011816E12</v>
      </c>
      <c r="G476" s="18"/>
      <c r="H476" s="14" t="s">
        <v>1539</v>
      </c>
    </row>
    <row r="477">
      <c r="A477" s="10" t="s">
        <v>1540</v>
      </c>
      <c r="B477" s="10" t="s">
        <v>1541</v>
      </c>
      <c r="C477" s="11">
        <v>8.34007516E8</v>
      </c>
      <c r="D477" s="12" t="s">
        <v>1427</v>
      </c>
      <c r="E477" s="13" t="s">
        <v>76</v>
      </c>
      <c r="F477" s="10">
        <v>5.536014716727E12</v>
      </c>
      <c r="G477" s="18"/>
      <c r="H477" s="14" t="s">
        <v>1542</v>
      </c>
    </row>
    <row r="478">
      <c r="A478" s="10" t="s">
        <v>1543</v>
      </c>
      <c r="B478" s="10" t="s">
        <v>1544</v>
      </c>
      <c r="C478" s="11">
        <v>8.15838763E8</v>
      </c>
      <c r="D478" s="12" t="s">
        <v>1413</v>
      </c>
      <c r="E478" s="13" t="s">
        <v>76</v>
      </c>
      <c r="F478" s="10">
        <v>5.977989136118E12</v>
      </c>
      <c r="G478" s="18"/>
      <c r="H478" s="14" t="s">
        <v>1545</v>
      </c>
    </row>
    <row r="479">
      <c r="A479" s="10" t="s">
        <v>1546</v>
      </c>
      <c r="B479" s="10" t="s">
        <v>1547</v>
      </c>
      <c r="C479" s="11">
        <v>8.71808201E8</v>
      </c>
      <c r="D479" s="12" t="s">
        <v>1405</v>
      </c>
      <c r="E479" s="13" t="s">
        <v>76</v>
      </c>
      <c r="F479" s="10">
        <v>2.003100722258E12</v>
      </c>
      <c r="G479" s="18"/>
      <c r="H479" s="14" t="s">
        <v>1548</v>
      </c>
    </row>
    <row r="480">
      <c r="A480" s="10" t="s">
        <v>1549</v>
      </c>
      <c r="B480" s="10" t="s">
        <v>1550</v>
      </c>
      <c r="C480" s="11">
        <v>8.33102941E8</v>
      </c>
      <c r="D480" s="12" t="s">
        <v>1413</v>
      </c>
      <c r="E480" s="13" t="s">
        <v>76</v>
      </c>
      <c r="F480" s="10">
        <v>9.623178779906E12</v>
      </c>
      <c r="G480" s="18"/>
      <c r="H480" s="14" t="s">
        <v>1551</v>
      </c>
    </row>
    <row r="481">
      <c r="A481" s="10" t="s">
        <v>1552</v>
      </c>
      <c r="B481" s="10" t="s">
        <v>1553</v>
      </c>
      <c r="C481" s="11">
        <v>8.29604494E8</v>
      </c>
      <c r="D481" s="12" t="s">
        <v>1413</v>
      </c>
      <c r="E481" s="13" t="s">
        <v>76</v>
      </c>
      <c r="F481" s="16">
        <v>3.021452582801E12</v>
      </c>
      <c r="G481" s="18"/>
      <c r="H481" s="14" t="s">
        <v>1554</v>
      </c>
    </row>
    <row r="482">
      <c r="A482" s="10" t="s">
        <v>1555</v>
      </c>
      <c r="B482" s="10" t="s">
        <v>1556</v>
      </c>
      <c r="C482" s="11">
        <v>8.7966451E8</v>
      </c>
      <c r="D482" s="12" t="s">
        <v>1420</v>
      </c>
      <c r="E482" s="13" t="s">
        <v>76</v>
      </c>
      <c r="F482" s="16">
        <v>8.45547887254E12</v>
      </c>
      <c r="G482" s="18"/>
      <c r="H482" s="14" t="s">
        <v>1557</v>
      </c>
    </row>
    <row r="483">
      <c r="A483" s="10" t="s">
        <v>1558</v>
      </c>
      <c r="B483" s="10" t="s">
        <v>1559</v>
      </c>
      <c r="C483" s="11">
        <v>8.3129042E8</v>
      </c>
      <c r="D483" s="12" t="s">
        <v>1427</v>
      </c>
      <c r="E483" s="13" t="s">
        <v>76</v>
      </c>
      <c r="F483" s="10">
        <v>1.0642189003E11</v>
      </c>
      <c r="G483" s="18"/>
      <c r="H483" s="14" t="s">
        <v>1560</v>
      </c>
    </row>
    <row r="484">
      <c r="A484" s="10" t="s">
        <v>1561</v>
      </c>
      <c r="B484" s="10" t="s">
        <v>1562</v>
      </c>
      <c r="C484" s="11">
        <v>8.72759934E8</v>
      </c>
      <c r="D484" s="12" t="s">
        <v>1405</v>
      </c>
      <c r="E484" s="13" t="s">
        <v>76</v>
      </c>
      <c r="F484" s="10">
        <v>4.973543657794E12</v>
      </c>
      <c r="G484" s="18"/>
      <c r="H484" s="14" t="s">
        <v>1563</v>
      </c>
    </row>
    <row r="485">
      <c r="A485" s="10" t="s">
        <v>1564</v>
      </c>
      <c r="B485" s="10" t="s">
        <v>1565</v>
      </c>
      <c r="C485" s="11">
        <v>8.87290833E8</v>
      </c>
      <c r="D485" s="12" t="s">
        <v>1427</v>
      </c>
      <c r="E485" s="13" t="s">
        <v>76</v>
      </c>
      <c r="F485" s="10">
        <v>2.069305590053E12</v>
      </c>
      <c r="G485" s="18"/>
      <c r="H485" s="14" t="s">
        <v>1566</v>
      </c>
    </row>
    <row r="486">
      <c r="A486" s="10" t="s">
        <v>1567</v>
      </c>
      <c r="B486" s="10" t="s">
        <v>1568</v>
      </c>
      <c r="C486" s="11">
        <v>8.27229565E8</v>
      </c>
      <c r="D486" s="12" t="s">
        <v>1420</v>
      </c>
      <c r="E486" s="13" t="s">
        <v>76</v>
      </c>
      <c r="F486" s="18"/>
      <c r="G486" s="18"/>
      <c r="H486" s="14" t="s">
        <v>1569</v>
      </c>
    </row>
    <row r="487">
      <c r="A487" s="10" t="s">
        <v>1570</v>
      </c>
      <c r="B487" s="10" t="s">
        <v>1571</v>
      </c>
      <c r="C487" s="11">
        <v>8.03051753E8</v>
      </c>
      <c r="D487" s="12" t="s">
        <v>1409</v>
      </c>
      <c r="E487" s="13" t="s">
        <v>76</v>
      </c>
      <c r="F487" s="18"/>
      <c r="G487" s="18"/>
      <c r="H487" s="14" t="s">
        <v>1572</v>
      </c>
    </row>
    <row r="488">
      <c r="A488" s="10" t="s">
        <v>1573</v>
      </c>
      <c r="B488" s="10" t="s">
        <v>1574</v>
      </c>
      <c r="C488" s="11">
        <v>8.38266616E8</v>
      </c>
      <c r="D488" s="12" t="s">
        <v>1427</v>
      </c>
      <c r="E488" s="13" t="s">
        <v>76</v>
      </c>
      <c r="F488" s="18"/>
      <c r="G488" s="18"/>
      <c r="H488" s="14" t="s">
        <v>1575</v>
      </c>
    </row>
    <row r="489">
      <c r="A489" s="10" t="s">
        <v>1576</v>
      </c>
      <c r="B489" s="10" t="s">
        <v>1577</v>
      </c>
      <c r="C489" s="11">
        <v>8.89599725E8</v>
      </c>
      <c r="D489" s="12" t="s">
        <v>1405</v>
      </c>
      <c r="E489" s="13" t="s">
        <v>76</v>
      </c>
      <c r="F489" s="18"/>
      <c r="G489" s="18"/>
      <c r="H489" s="14" t="s">
        <v>1578</v>
      </c>
    </row>
    <row r="490">
      <c r="A490" s="10" t="s">
        <v>1579</v>
      </c>
      <c r="B490" s="10" t="s">
        <v>1580</v>
      </c>
      <c r="C490" s="11">
        <v>8.88934133E8</v>
      </c>
      <c r="D490" s="12" t="s">
        <v>1409</v>
      </c>
      <c r="E490" s="13" t="s">
        <v>76</v>
      </c>
      <c r="F490" s="18"/>
      <c r="G490" s="18"/>
      <c r="H490" s="14" t="s">
        <v>1581</v>
      </c>
    </row>
    <row r="491">
      <c r="A491" s="10" t="s">
        <v>1582</v>
      </c>
      <c r="B491" s="10" t="s">
        <v>1583</v>
      </c>
      <c r="C491" s="11">
        <v>8.94032206E8</v>
      </c>
      <c r="D491" s="12" t="s">
        <v>1405</v>
      </c>
      <c r="E491" s="13" t="s">
        <v>76</v>
      </c>
      <c r="F491" s="18"/>
      <c r="G491" s="18"/>
      <c r="H491" s="14" t="s">
        <v>1584</v>
      </c>
    </row>
    <row r="492">
      <c r="A492" s="10" t="s">
        <v>1585</v>
      </c>
      <c r="B492" s="10" t="s">
        <v>1586</v>
      </c>
      <c r="C492" s="11">
        <v>8.04365225E8</v>
      </c>
      <c r="D492" s="12" t="s">
        <v>1427</v>
      </c>
      <c r="E492" s="13" t="s">
        <v>76</v>
      </c>
      <c r="F492" s="18"/>
      <c r="G492" s="18"/>
      <c r="H492" s="14" t="s">
        <v>1587</v>
      </c>
    </row>
    <row r="493">
      <c r="A493" s="10" t="s">
        <v>1588</v>
      </c>
      <c r="B493" s="10" t="s">
        <v>1589</v>
      </c>
      <c r="C493" s="11">
        <v>8.28565527E8</v>
      </c>
      <c r="D493" s="12" t="s">
        <v>1427</v>
      </c>
      <c r="E493" s="13" t="s">
        <v>76</v>
      </c>
      <c r="F493" s="18"/>
      <c r="G493" s="18"/>
      <c r="H493" s="14" t="s">
        <v>1590</v>
      </c>
    </row>
    <row r="494">
      <c r="A494" s="10" t="s">
        <v>1591</v>
      </c>
      <c r="B494" s="10" t="s">
        <v>1592</v>
      </c>
      <c r="C494" s="11">
        <v>8.61515845E8</v>
      </c>
      <c r="D494" s="12" t="s">
        <v>1405</v>
      </c>
      <c r="E494" s="13" t="s">
        <v>76</v>
      </c>
      <c r="F494" s="18"/>
      <c r="G494" s="18"/>
      <c r="H494" s="14" t="s">
        <v>1593</v>
      </c>
    </row>
    <row r="495">
      <c r="A495" s="10" t="s">
        <v>1594</v>
      </c>
      <c r="B495" s="10" t="s">
        <v>1595</v>
      </c>
      <c r="C495" s="11">
        <v>8.56237191E8</v>
      </c>
      <c r="D495" s="12" t="s">
        <v>1427</v>
      </c>
      <c r="E495" s="13" t="s">
        <v>76</v>
      </c>
      <c r="F495" s="18"/>
      <c r="G495" s="18"/>
      <c r="H495" s="14" t="s">
        <v>1596</v>
      </c>
    </row>
    <row r="496">
      <c r="A496" s="10" t="s">
        <v>1597</v>
      </c>
      <c r="B496" s="10" t="s">
        <v>1598</v>
      </c>
      <c r="C496" s="11">
        <v>8.64869089E8</v>
      </c>
      <c r="D496" s="12" t="s">
        <v>1427</v>
      </c>
      <c r="E496" s="13" t="s">
        <v>76</v>
      </c>
      <c r="F496" s="18"/>
      <c r="G496" s="18"/>
      <c r="H496" s="14" t="s">
        <v>1599</v>
      </c>
    </row>
    <row r="497">
      <c r="A497" s="10" t="s">
        <v>1600</v>
      </c>
      <c r="B497" s="10" t="s">
        <v>1601</v>
      </c>
      <c r="C497" s="11">
        <v>8.92543031E8</v>
      </c>
      <c r="D497" s="12" t="s">
        <v>1409</v>
      </c>
      <c r="E497" s="13" t="s">
        <v>76</v>
      </c>
      <c r="F497" s="18"/>
      <c r="G497" s="18"/>
      <c r="H497" s="14" t="s">
        <v>1602</v>
      </c>
    </row>
    <row r="498">
      <c r="A498" s="10" t="s">
        <v>1603</v>
      </c>
      <c r="B498" s="10" t="s">
        <v>1604</v>
      </c>
      <c r="C498" s="11">
        <v>8.68177598E8</v>
      </c>
      <c r="D498" s="12" t="s">
        <v>1420</v>
      </c>
      <c r="E498" s="13" t="s">
        <v>76</v>
      </c>
      <c r="F498" s="10">
        <v>6.11857725596E12</v>
      </c>
      <c r="G498" s="18"/>
      <c r="H498" s="14" t="s">
        <v>1605</v>
      </c>
    </row>
    <row r="499">
      <c r="A499" s="10" t="s">
        <v>1606</v>
      </c>
      <c r="B499" s="10" t="s">
        <v>1607</v>
      </c>
      <c r="C499" s="11">
        <v>8.31183565E8</v>
      </c>
      <c r="D499" s="12" t="s">
        <v>1420</v>
      </c>
      <c r="E499" s="13" t="s">
        <v>76</v>
      </c>
      <c r="F499" s="18"/>
      <c r="G499" s="18"/>
      <c r="H499" s="14" t="s">
        <v>1608</v>
      </c>
    </row>
    <row r="500">
      <c r="A500" s="10" t="s">
        <v>1609</v>
      </c>
      <c r="B500" s="10" t="s">
        <v>1610</v>
      </c>
      <c r="C500" s="11">
        <v>8.21217451E8</v>
      </c>
      <c r="D500" s="12" t="s">
        <v>1413</v>
      </c>
      <c r="E500" s="13" t="s">
        <v>76</v>
      </c>
      <c r="F500" s="18"/>
      <c r="G500" s="18"/>
      <c r="H500" s="14" t="s">
        <v>1611</v>
      </c>
    </row>
    <row r="501">
      <c r="A501" s="10" t="s">
        <v>1612</v>
      </c>
      <c r="B501" s="10" t="s">
        <v>1613</v>
      </c>
      <c r="C501" s="11">
        <v>8.36792646E8</v>
      </c>
      <c r="D501" s="12" t="s">
        <v>1413</v>
      </c>
      <c r="E501" s="13" t="s">
        <v>76</v>
      </c>
      <c r="F501" s="18"/>
      <c r="G501" s="18"/>
      <c r="H501" s="14" t="s">
        <v>1614</v>
      </c>
    </row>
    <row r="502">
      <c r="A502" s="10" t="s">
        <v>1615</v>
      </c>
      <c r="B502" s="10" t="s">
        <v>1616</v>
      </c>
      <c r="C502" s="11">
        <v>8.89840787E8</v>
      </c>
      <c r="D502" s="12" t="s">
        <v>1427</v>
      </c>
      <c r="E502" s="13" t="s">
        <v>76</v>
      </c>
      <c r="F502" s="10">
        <v>4.306188271328E12</v>
      </c>
      <c r="G502" s="18"/>
      <c r="H502" s="14" t="s">
        <v>1617</v>
      </c>
    </row>
    <row r="503">
      <c r="A503" s="10" t="s">
        <v>1618</v>
      </c>
      <c r="B503" s="10" t="s">
        <v>1619</v>
      </c>
      <c r="C503" s="11">
        <v>8.2391299E8</v>
      </c>
      <c r="D503" s="12" t="s">
        <v>1409</v>
      </c>
      <c r="E503" s="13" t="s">
        <v>76</v>
      </c>
      <c r="F503" s="10">
        <v>8.667184484391E12</v>
      </c>
      <c r="G503" s="18"/>
      <c r="H503" s="14" t="s">
        <v>1620</v>
      </c>
    </row>
    <row r="504">
      <c r="A504" s="10" t="s">
        <v>1621</v>
      </c>
      <c r="B504" s="10" t="s">
        <v>1622</v>
      </c>
      <c r="C504" s="11">
        <v>8.18578692E8</v>
      </c>
      <c r="D504" s="12" t="s">
        <v>1409</v>
      </c>
      <c r="E504" s="13" t="s">
        <v>76</v>
      </c>
      <c r="F504" s="10">
        <v>9.909227653649E12</v>
      </c>
      <c r="G504" s="18"/>
      <c r="H504" s="14" t="s">
        <v>1623</v>
      </c>
    </row>
    <row r="505">
      <c r="A505" s="10" t="s">
        <v>1624</v>
      </c>
      <c r="B505" s="10" t="s">
        <v>1625</v>
      </c>
      <c r="C505" s="11">
        <v>8.55831977E8</v>
      </c>
      <c r="D505" s="12" t="s">
        <v>1405</v>
      </c>
      <c r="E505" s="13" t="s">
        <v>76</v>
      </c>
      <c r="F505" s="18"/>
      <c r="G505" s="18"/>
      <c r="H505" s="14" t="s">
        <v>1626</v>
      </c>
    </row>
    <row r="506">
      <c r="A506" s="10" t="s">
        <v>1627</v>
      </c>
      <c r="B506" s="10" t="s">
        <v>1628</v>
      </c>
      <c r="C506" s="11">
        <v>8.92132225E8</v>
      </c>
      <c r="D506" s="12" t="s">
        <v>1420</v>
      </c>
      <c r="E506" s="13" t="s">
        <v>76</v>
      </c>
      <c r="F506" s="10">
        <v>3.141935965276E12</v>
      </c>
      <c r="G506" s="18"/>
      <c r="H506" s="14" t="s">
        <v>1629</v>
      </c>
    </row>
    <row r="507">
      <c r="A507" s="10" t="s">
        <v>1630</v>
      </c>
      <c r="B507" s="10" t="s">
        <v>1631</v>
      </c>
      <c r="C507" s="11">
        <v>8.04655978E8</v>
      </c>
      <c r="D507" s="12" t="s">
        <v>1409</v>
      </c>
      <c r="E507" s="13" t="s">
        <v>76</v>
      </c>
      <c r="F507" s="10">
        <v>7.914396493102E12</v>
      </c>
      <c r="G507" s="18"/>
      <c r="H507" s="14" t="s">
        <v>1632</v>
      </c>
    </row>
    <row r="508">
      <c r="A508" s="10" t="s">
        <v>1633</v>
      </c>
      <c r="B508" s="10" t="s">
        <v>1634</v>
      </c>
      <c r="C508" s="11">
        <v>8.46407134E8</v>
      </c>
      <c r="D508" s="12" t="s">
        <v>1413</v>
      </c>
      <c r="E508" s="13" t="s">
        <v>76</v>
      </c>
      <c r="F508" s="18"/>
      <c r="G508" s="18"/>
      <c r="H508" s="14" t="s">
        <v>1635</v>
      </c>
    </row>
    <row r="509">
      <c r="A509" s="10" t="s">
        <v>1636</v>
      </c>
      <c r="B509" s="10" t="s">
        <v>1637</v>
      </c>
      <c r="C509" s="11">
        <v>8.04071748E8</v>
      </c>
      <c r="D509" s="12" t="s">
        <v>1409</v>
      </c>
      <c r="E509" s="13" t="s">
        <v>76</v>
      </c>
      <c r="F509" s="10">
        <v>9.36543738921E12</v>
      </c>
      <c r="G509" s="18"/>
      <c r="H509" s="14" t="s">
        <v>1638</v>
      </c>
    </row>
    <row r="510">
      <c r="A510" s="10" t="s">
        <v>1639</v>
      </c>
      <c r="B510" s="10" t="s">
        <v>1640</v>
      </c>
      <c r="C510" s="11">
        <v>8.37932345E8</v>
      </c>
      <c r="D510" s="12" t="s">
        <v>1413</v>
      </c>
      <c r="E510" s="13" t="s">
        <v>76</v>
      </c>
      <c r="F510" s="10">
        <v>9.98520618498E11</v>
      </c>
      <c r="G510" s="18"/>
      <c r="H510" s="14" t="s">
        <v>1641</v>
      </c>
    </row>
    <row r="511">
      <c r="A511" s="10" t="s">
        <v>1642</v>
      </c>
      <c r="B511" s="10" t="s">
        <v>1643</v>
      </c>
      <c r="C511" s="11">
        <v>8.09990235E8</v>
      </c>
      <c r="D511" s="12" t="s">
        <v>1420</v>
      </c>
      <c r="E511" s="13" t="s">
        <v>76</v>
      </c>
      <c r="F511" s="16">
        <v>8.188250523706E12</v>
      </c>
      <c r="G511" s="18"/>
      <c r="H511" s="14" t="s">
        <v>1644</v>
      </c>
    </row>
    <row r="512">
      <c r="A512" s="10" t="s">
        <v>1645</v>
      </c>
      <c r="B512" s="10" t="s">
        <v>1646</v>
      </c>
      <c r="C512" s="11">
        <v>8.16445256E8</v>
      </c>
      <c r="D512" s="12" t="s">
        <v>1413</v>
      </c>
      <c r="E512" s="13" t="s">
        <v>76</v>
      </c>
      <c r="F512" s="10">
        <v>5.840113166497E12</v>
      </c>
      <c r="G512" s="18"/>
      <c r="H512" s="14" t="s">
        <v>1647</v>
      </c>
    </row>
    <row r="513">
      <c r="A513" s="10" t="s">
        <v>1648</v>
      </c>
      <c r="B513" s="10" t="s">
        <v>1649</v>
      </c>
      <c r="C513" s="11">
        <v>8.38131879E8</v>
      </c>
      <c r="D513" s="12" t="s">
        <v>1405</v>
      </c>
      <c r="E513" s="13" t="s">
        <v>76</v>
      </c>
      <c r="F513" s="10">
        <v>5.657213184983E12</v>
      </c>
      <c r="G513" s="18"/>
      <c r="H513" s="14" t="s">
        <v>1650</v>
      </c>
    </row>
    <row r="514">
      <c r="A514" s="10" t="s">
        <v>1651</v>
      </c>
      <c r="B514" s="10" t="s">
        <v>1652</v>
      </c>
      <c r="C514" s="11">
        <v>8.68783532E8</v>
      </c>
      <c r="D514" s="12" t="s">
        <v>1409</v>
      </c>
      <c r="E514" s="13" t="s">
        <v>76</v>
      </c>
      <c r="F514" s="18"/>
      <c r="G514" s="18"/>
      <c r="H514" s="14" t="s">
        <v>1653</v>
      </c>
    </row>
    <row r="515">
      <c r="A515" s="10" t="s">
        <v>1654</v>
      </c>
      <c r="B515" s="10" t="s">
        <v>1655</v>
      </c>
      <c r="C515" s="11">
        <v>8.98285615E8</v>
      </c>
      <c r="D515" s="12" t="s">
        <v>1413</v>
      </c>
      <c r="E515" s="13" t="s">
        <v>76</v>
      </c>
      <c r="F515" s="18"/>
      <c r="G515" s="18"/>
      <c r="H515" s="14" t="s">
        <v>1656</v>
      </c>
    </row>
    <row r="516">
      <c r="A516" s="10" t="s">
        <v>1657</v>
      </c>
      <c r="B516" s="10" t="s">
        <v>1658</v>
      </c>
      <c r="C516" s="11">
        <v>8.99723292E8</v>
      </c>
      <c r="D516" s="12" t="s">
        <v>1405</v>
      </c>
      <c r="E516" s="13" t="s">
        <v>76</v>
      </c>
      <c r="F516" s="18"/>
      <c r="G516" s="18"/>
      <c r="H516" s="14" t="s">
        <v>1659</v>
      </c>
    </row>
    <row r="517">
      <c r="A517" s="10" t="s">
        <v>1660</v>
      </c>
      <c r="B517" s="10" t="s">
        <v>1661</v>
      </c>
      <c r="C517" s="11">
        <v>8.55832557E8</v>
      </c>
      <c r="D517" s="12" t="s">
        <v>1409</v>
      </c>
      <c r="E517" s="13" t="s">
        <v>76</v>
      </c>
      <c r="F517" s="18"/>
      <c r="G517" s="18"/>
      <c r="H517" s="14" t="s">
        <v>1662</v>
      </c>
    </row>
    <row r="518">
      <c r="A518" s="10" t="s">
        <v>1663</v>
      </c>
      <c r="B518" s="10" t="s">
        <v>1664</v>
      </c>
      <c r="C518" s="11">
        <v>8.94263711E8</v>
      </c>
      <c r="D518" s="12" t="s">
        <v>1420</v>
      </c>
      <c r="E518" s="13" t="s">
        <v>76</v>
      </c>
      <c r="F518" s="18"/>
      <c r="G518" s="18"/>
      <c r="H518" s="14" t="s">
        <v>1665</v>
      </c>
    </row>
    <row r="519">
      <c r="A519" s="10" t="s">
        <v>1666</v>
      </c>
      <c r="B519" s="10" t="s">
        <v>1667</v>
      </c>
      <c r="C519" s="11">
        <v>8.78645184E8</v>
      </c>
      <c r="D519" s="12" t="s">
        <v>1409</v>
      </c>
      <c r="E519" s="13" t="s">
        <v>76</v>
      </c>
      <c r="F519" s="18"/>
      <c r="G519" s="18"/>
      <c r="H519" s="14" t="s">
        <v>1668</v>
      </c>
    </row>
    <row r="520">
      <c r="A520" s="10" t="s">
        <v>1669</v>
      </c>
      <c r="B520" s="10" t="s">
        <v>1670</v>
      </c>
      <c r="C520" s="11">
        <v>8.66773431E8</v>
      </c>
      <c r="D520" s="12" t="s">
        <v>1420</v>
      </c>
      <c r="E520" s="13" t="s">
        <v>76</v>
      </c>
      <c r="F520" s="18"/>
      <c r="G520" s="18"/>
      <c r="H520" s="14" t="s">
        <v>1671</v>
      </c>
    </row>
    <row r="521">
      <c r="A521" s="10" t="s">
        <v>1672</v>
      </c>
      <c r="B521" s="10" t="s">
        <v>1673</v>
      </c>
      <c r="C521" s="11">
        <v>8.14914091E8</v>
      </c>
      <c r="D521" s="12" t="s">
        <v>1413</v>
      </c>
      <c r="E521" s="13" t="s">
        <v>76</v>
      </c>
      <c r="F521" s="18"/>
      <c r="G521" s="18"/>
      <c r="H521" s="14" t="s">
        <v>1674</v>
      </c>
    </row>
    <row r="522">
      <c r="A522" s="10" t="s">
        <v>1675</v>
      </c>
      <c r="B522" s="10" t="s">
        <v>1676</v>
      </c>
      <c r="C522" s="11">
        <v>8.42737883E8</v>
      </c>
      <c r="D522" s="12" t="s">
        <v>1405</v>
      </c>
      <c r="E522" s="13" t="s">
        <v>76</v>
      </c>
      <c r="F522" s="10">
        <v>8.267087400866E12</v>
      </c>
      <c r="G522" s="18"/>
      <c r="H522" s="14" t="s">
        <v>1677</v>
      </c>
    </row>
    <row r="523">
      <c r="A523" s="10" t="s">
        <v>1678</v>
      </c>
      <c r="B523" s="10" t="s">
        <v>1679</v>
      </c>
      <c r="C523" s="11">
        <v>8.58444497E8</v>
      </c>
      <c r="D523" s="12" t="s">
        <v>1427</v>
      </c>
      <c r="E523" s="13" t="s">
        <v>76</v>
      </c>
      <c r="F523" s="10">
        <v>1.330215238723E12</v>
      </c>
      <c r="G523" s="18"/>
      <c r="H523" s="14" t="s">
        <v>1680</v>
      </c>
    </row>
    <row r="524">
      <c r="A524" s="16" t="s">
        <v>1552</v>
      </c>
      <c r="B524" s="10" t="s">
        <v>1681</v>
      </c>
      <c r="C524" s="11">
        <v>8.1674266E8</v>
      </c>
      <c r="D524" s="12" t="s">
        <v>1420</v>
      </c>
      <c r="E524" s="13" t="s">
        <v>76</v>
      </c>
      <c r="F524" s="10">
        <v>7.894461933994E12</v>
      </c>
      <c r="G524" s="18"/>
      <c r="H524" s="14" t="s">
        <v>1682</v>
      </c>
    </row>
    <row r="525">
      <c r="A525" s="10" t="s">
        <v>1683</v>
      </c>
      <c r="B525" s="10" t="s">
        <v>1684</v>
      </c>
      <c r="C525" s="11">
        <v>8.77874425E8</v>
      </c>
      <c r="D525" s="12" t="s">
        <v>1427</v>
      </c>
      <c r="E525" s="13" t="s">
        <v>76</v>
      </c>
      <c r="F525" s="10">
        <v>2.856314653041E12</v>
      </c>
      <c r="G525" s="18"/>
      <c r="H525" s="14" t="s">
        <v>1685</v>
      </c>
    </row>
    <row r="526">
      <c r="A526" s="10" t="s">
        <v>1686</v>
      </c>
      <c r="B526" s="10" t="s">
        <v>1687</v>
      </c>
      <c r="C526" s="11">
        <v>8.840026E8</v>
      </c>
      <c r="D526" s="12" t="s">
        <v>1405</v>
      </c>
      <c r="E526" s="13" t="s">
        <v>76</v>
      </c>
      <c r="F526" s="10">
        <v>9.32607050542E12</v>
      </c>
      <c r="G526" s="18"/>
      <c r="H526" s="14" t="s">
        <v>1688</v>
      </c>
    </row>
    <row r="527">
      <c r="A527" s="10" t="s">
        <v>1689</v>
      </c>
      <c r="B527" s="10" t="s">
        <v>1690</v>
      </c>
      <c r="C527" s="11">
        <v>8.9154723E8</v>
      </c>
      <c r="D527" s="12" t="s">
        <v>1427</v>
      </c>
      <c r="E527" s="13" t="s">
        <v>76</v>
      </c>
      <c r="F527" s="10">
        <v>5.4245658829E10</v>
      </c>
      <c r="G527" s="18"/>
      <c r="H527" s="14" t="s">
        <v>1691</v>
      </c>
    </row>
    <row r="528">
      <c r="A528" s="10" t="s">
        <v>1692</v>
      </c>
      <c r="B528" s="10" t="s">
        <v>1693</v>
      </c>
      <c r="C528" s="11">
        <v>8.17914279E8</v>
      </c>
      <c r="D528" s="12" t="s">
        <v>1409</v>
      </c>
      <c r="E528" s="13" t="s">
        <v>76</v>
      </c>
      <c r="F528" s="10">
        <v>4.78484380951E11</v>
      </c>
      <c r="G528" s="18"/>
      <c r="H528" s="14" t="s">
        <v>1694</v>
      </c>
    </row>
    <row r="529">
      <c r="A529" s="10" t="s">
        <v>1695</v>
      </c>
      <c r="B529" s="10" t="s">
        <v>1696</v>
      </c>
      <c r="C529" s="11">
        <v>8.98386033E8</v>
      </c>
      <c r="D529" s="12" t="s">
        <v>1413</v>
      </c>
      <c r="E529" s="13" t="s">
        <v>76</v>
      </c>
      <c r="F529" s="10">
        <v>2.810394245423E12</v>
      </c>
      <c r="G529" s="18"/>
      <c r="H529" s="14" t="s">
        <v>1697</v>
      </c>
    </row>
    <row r="530">
      <c r="A530" s="10" t="s">
        <v>1698</v>
      </c>
      <c r="B530" s="10" t="s">
        <v>1699</v>
      </c>
      <c r="C530" s="11">
        <v>8.66049037E8</v>
      </c>
      <c r="D530" s="12" t="s">
        <v>1409</v>
      </c>
      <c r="E530" s="13" t="s">
        <v>76</v>
      </c>
      <c r="F530" s="10">
        <v>5.92150099126E11</v>
      </c>
      <c r="G530" s="18"/>
      <c r="H530" s="14" t="s">
        <v>1700</v>
      </c>
    </row>
    <row r="531">
      <c r="A531" s="10" t="s">
        <v>1701</v>
      </c>
      <c r="B531" s="10" t="s">
        <v>1702</v>
      </c>
      <c r="C531" s="11">
        <v>8.38140127E8</v>
      </c>
      <c r="D531" s="12" t="s">
        <v>1413</v>
      </c>
      <c r="E531" s="13" t="s">
        <v>76</v>
      </c>
      <c r="F531" s="18"/>
      <c r="G531" s="18"/>
      <c r="H531" s="14" t="s">
        <v>1703</v>
      </c>
    </row>
    <row r="532">
      <c r="A532" s="10" t="s">
        <v>1704</v>
      </c>
      <c r="B532" s="10" t="s">
        <v>1705</v>
      </c>
      <c r="C532" s="11">
        <v>8.57821396E8</v>
      </c>
      <c r="D532" s="12" t="s">
        <v>1405</v>
      </c>
      <c r="E532" s="13" t="s">
        <v>76</v>
      </c>
      <c r="F532" s="18"/>
      <c r="G532" s="18"/>
      <c r="H532" s="14" t="s">
        <v>1706</v>
      </c>
    </row>
    <row r="533">
      <c r="A533" s="10" t="s">
        <v>1707</v>
      </c>
      <c r="B533" s="10" t="s">
        <v>1708</v>
      </c>
      <c r="C533" s="11">
        <v>8.76660128E8</v>
      </c>
      <c r="D533" s="12" t="s">
        <v>1413</v>
      </c>
      <c r="E533" s="13" t="s">
        <v>76</v>
      </c>
      <c r="F533" s="18"/>
      <c r="G533" s="18"/>
      <c r="H533" s="14" t="s">
        <v>1709</v>
      </c>
    </row>
    <row r="534">
      <c r="A534" s="10" t="s">
        <v>1710</v>
      </c>
      <c r="B534" s="10" t="s">
        <v>1711</v>
      </c>
      <c r="C534" s="11">
        <v>8.81807704E8</v>
      </c>
      <c r="D534" s="12" t="s">
        <v>1409</v>
      </c>
      <c r="E534" s="13" t="s">
        <v>76</v>
      </c>
      <c r="F534" s="18"/>
      <c r="G534" s="18"/>
      <c r="H534" s="14" t="s">
        <v>1712</v>
      </c>
    </row>
    <row r="535">
      <c r="A535" s="10" t="s">
        <v>1713</v>
      </c>
      <c r="B535" s="10" t="s">
        <v>1714</v>
      </c>
      <c r="C535" s="11">
        <v>8.6447993E8</v>
      </c>
      <c r="D535" s="12" t="s">
        <v>1413</v>
      </c>
      <c r="E535" s="13" t="s">
        <v>76</v>
      </c>
      <c r="F535" s="18"/>
      <c r="G535" s="18"/>
      <c r="H535" s="14" t="s">
        <v>1715</v>
      </c>
    </row>
    <row r="536">
      <c r="A536" s="16" t="s">
        <v>365</v>
      </c>
      <c r="B536" s="10" t="s">
        <v>1716</v>
      </c>
      <c r="C536" s="11">
        <v>8.37666052E8</v>
      </c>
      <c r="D536" s="12" t="s">
        <v>1420</v>
      </c>
      <c r="E536" s="13" t="s">
        <v>76</v>
      </c>
      <c r="F536" s="18"/>
      <c r="G536" s="18"/>
      <c r="H536" s="14" t="s">
        <v>1717</v>
      </c>
    </row>
    <row r="537">
      <c r="A537" s="16" t="s">
        <v>368</v>
      </c>
      <c r="B537" s="10" t="s">
        <v>1718</v>
      </c>
      <c r="C537" s="11">
        <v>8.53752147E8</v>
      </c>
      <c r="D537" s="12" t="s">
        <v>1409</v>
      </c>
      <c r="E537" s="13" t="s">
        <v>76</v>
      </c>
      <c r="F537" s="18"/>
      <c r="G537" s="18"/>
      <c r="H537" s="14" t="s">
        <v>1719</v>
      </c>
    </row>
    <row r="538">
      <c r="A538" s="16" t="s">
        <v>371</v>
      </c>
      <c r="B538" s="10" t="s">
        <v>1720</v>
      </c>
      <c r="C538" s="11">
        <v>8.24717723E8</v>
      </c>
      <c r="D538" s="12" t="s">
        <v>1427</v>
      </c>
      <c r="E538" s="13" t="s">
        <v>76</v>
      </c>
      <c r="F538" s="18"/>
      <c r="G538" s="18"/>
      <c r="H538" s="14" t="s">
        <v>1721</v>
      </c>
    </row>
    <row r="539">
      <c r="A539" s="16" t="s">
        <v>374</v>
      </c>
      <c r="B539" s="10" t="s">
        <v>1722</v>
      </c>
      <c r="C539" s="11">
        <v>8.19407273E8</v>
      </c>
      <c r="D539" s="12" t="s">
        <v>1405</v>
      </c>
      <c r="E539" s="13" t="s">
        <v>76</v>
      </c>
      <c r="F539" s="18"/>
      <c r="G539" s="18"/>
      <c r="H539" s="14" t="s">
        <v>1723</v>
      </c>
    </row>
    <row r="540">
      <c r="A540" s="16" t="s">
        <v>377</v>
      </c>
      <c r="B540" s="10" t="s">
        <v>1724</v>
      </c>
      <c r="C540" s="11">
        <v>8.65642794E8</v>
      </c>
      <c r="D540" s="12" t="s">
        <v>1409</v>
      </c>
      <c r="E540" s="13" t="s">
        <v>76</v>
      </c>
      <c r="F540" s="18"/>
      <c r="G540" s="18"/>
      <c r="H540" s="14" t="s">
        <v>1725</v>
      </c>
    </row>
    <row r="541">
      <c r="A541" s="16" t="s">
        <v>380</v>
      </c>
      <c r="B541" s="10" t="s">
        <v>1726</v>
      </c>
      <c r="C541" s="11">
        <v>8.56430969E8</v>
      </c>
      <c r="D541" s="12" t="s">
        <v>1427</v>
      </c>
      <c r="E541" s="13" t="s">
        <v>76</v>
      </c>
      <c r="F541" s="18"/>
      <c r="G541" s="18"/>
      <c r="H541" s="14" t="s">
        <v>1727</v>
      </c>
    </row>
    <row r="542">
      <c r="A542" s="16" t="s">
        <v>383</v>
      </c>
      <c r="B542" s="10" t="s">
        <v>1728</v>
      </c>
      <c r="C542" s="11">
        <v>8.87347304E8</v>
      </c>
      <c r="D542" s="12" t="s">
        <v>1420</v>
      </c>
      <c r="E542" s="13" t="s">
        <v>76</v>
      </c>
      <c r="F542" s="18"/>
      <c r="G542" s="18"/>
      <c r="H542" s="14" t="s">
        <v>1729</v>
      </c>
    </row>
    <row r="543">
      <c r="A543" s="16" t="s">
        <v>386</v>
      </c>
      <c r="B543" s="10" t="s">
        <v>1730</v>
      </c>
      <c r="C543" s="11">
        <v>8.51759537E8</v>
      </c>
      <c r="D543" s="12" t="s">
        <v>1420</v>
      </c>
      <c r="E543" s="13" t="s">
        <v>76</v>
      </c>
      <c r="F543" s="18"/>
      <c r="G543" s="18"/>
      <c r="H543" s="14" t="s">
        <v>1731</v>
      </c>
    </row>
    <row r="544">
      <c r="A544" s="16" t="s">
        <v>389</v>
      </c>
      <c r="B544" s="10" t="s">
        <v>1732</v>
      </c>
      <c r="C544" s="11">
        <v>8.55032289E8</v>
      </c>
      <c r="D544" s="12" t="s">
        <v>1420</v>
      </c>
      <c r="E544" s="13" t="s">
        <v>76</v>
      </c>
      <c r="F544" s="18"/>
      <c r="G544" s="18"/>
      <c r="H544" s="14" t="s">
        <v>1733</v>
      </c>
    </row>
    <row r="545">
      <c r="A545" s="16" t="s">
        <v>392</v>
      </c>
      <c r="B545" s="10" t="s">
        <v>1734</v>
      </c>
      <c r="C545" s="11">
        <v>8.091361E8</v>
      </c>
      <c r="D545" s="12" t="s">
        <v>1409</v>
      </c>
      <c r="E545" s="13" t="s">
        <v>76</v>
      </c>
      <c r="F545" s="18"/>
      <c r="G545" s="18"/>
      <c r="H545" s="14" t="s">
        <v>1735</v>
      </c>
    </row>
    <row r="546">
      <c r="A546" s="10" t="s">
        <v>1736</v>
      </c>
      <c r="B546" s="10" t="s">
        <v>1737</v>
      </c>
      <c r="C546" s="11">
        <v>8.64508043E8</v>
      </c>
      <c r="D546" s="12" t="s">
        <v>1405</v>
      </c>
      <c r="E546" s="13" t="s">
        <v>76</v>
      </c>
      <c r="F546" s="18"/>
      <c r="G546" s="18"/>
      <c r="H546" s="14" t="s">
        <v>1738</v>
      </c>
    </row>
    <row r="547">
      <c r="A547" s="10" t="s">
        <v>1739</v>
      </c>
      <c r="B547" s="10" t="s">
        <v>1740</v>
      </c>
      <c r="C547" s="11">
        <v>8.25266925E8</v>
      </c>
      <c r="D547" s="12" t="s">
        <v>1405</v>
      </c>
      <c r="E547" s="13" t="s">
        <v>76</v>
      </c>
      <c r="F547" s="18"/>
      <c r="G547" s="18"/>
      <c r="H547" s="14" t="s">
        <v>1741</v>
      </c>
    </row>
    <row r="548">
      <c r="A548" s="10" t="s">
        <v>1742</v>
      </c>
      <c r="B548" s="10" t="s">
        <v>1743</v>
      </c>
      <c r="C548" s="11">
        <v>8.23997715E8</v>
      </c>
      <c r="D548" s="12" t="s">
        <v>1405</v>
      </c>
      <c r="E548" s="13" t="s">
        <v>76</v>
      </c>
      <c r="F548" s="18"/>
      <c r="G548" s="18"/>
      <c r="H548" s="14" t="s">
        <v>1744</v>
      </c>
    </row>
    <row r="549">
      <c r="A549" s="10" t="s">
        <v>1745</v>
      </c>
      <c r="B549" s="10" t="s">
        <v>1746</v>
      </c>
      <c r="C549" s="11">
        <v>8.19395254E8</v>
      </c>
      <c r="D549" s="12" t="s">
        <v>1409</v>
      </c>
      <c r="E549" s="13" t="s">
        <v>76</v>
      </c>
      <c r="F549" s="18"/>
      <c r="G549" s="18"/>
      <c r="H549" s="14" t="s">
        <v>1747</v>
      </c>
    </row>
    <row r="550">
      <c r="A550" s="10" t="s">
        <v>1748</v>
      </c>
      <c r="B550" s="10" t="s">
        <v>1749</v>
      </c>
      <c r="C550" s="11">
        <v>8.95245289E8</v>
      </c>
      <c r="D550" s="12" t="s">
        <v>1427</v>
      </c>
      <c r="E550" s="13" t="s">
        <v>76</v>
      </c>
      <c r="F550" s="18"/>
      <c r="G550" s="18"/>
      <c r="H550" s="14" t="s">
        <v>1750</v>
      </c>
    </row>
    <row r="551">
      <c r="A551" s="10" t="s">
        <v>1751</v>
      </c>
      <c r="B551" s="10" t="s">
        <v>1752</v>
      </c>
      <c r="C551" s="11">
        <v>8.45542296E8</v>
      </c>
      <c r="D551" s="12" t="s">
        <v>1420</v>
      </c>
      <c r="E551" s="13" t="s">
        <v>76</v>
      </c>
      <c r="F551" s="18"/>
      <c r="G551" s="18"/>
      <c r="H551" s="14" t="s">
        <v>1753</v>
      </c>
    </row>
    <row r="552">
      <c r="A552" s="10" t="s">
        <v>1754</v>
      </c>
      <c r="B552" s="10" t="s">
        <v>1755</v>
      </c>
      <c r="C552" s="11">
        <v>8.85507773E8</v>
      </c>
      <c r="D552" s="12" t="s">
        <v>1405</v>
      </c>
      <c r="E552" s="13" t="s">
        <v>76</v>
      </c>
      <c r="F552" s="18"/>
      <c r="G552" s="18"/>
      <c r="H552" s="14" t="s">
        <v>1756</v>
      </c>
    </row>
    <row r="553">
      <c r="A553" s="10" t="s">
        <v>1757</v>
      </c>
      <c r="B553" s="10" t="s">
        <v>1758</v>
      </c>
      <c r="C553" s="11">
        <v>8.68435483E8</v>
      </c>
      <c r="D553" s="12" t="s">
        <v>1427</v>
      </c>
      <c r="E553" s="13" t="s">
        <v>76</v>
      </c>
      <c r="F553" s="18"/>
      <c r="G553" s="18"/>
      <c r="H553" s="14" t="s">
        <v>1759</v>
      </c>
    </row>
    <row r="554">
      <c r="A554" s="10" t="s">
        <v>1760</v>
      </c>
      <c r="B554" s="10" t="s">
        <v>1761</v>
      </c>
      <c r="C554" s="11">
        <v>8.8670017E8</v>
      </c>
      <c r="D554" s="12" t="s">
        <v>1420</v>
      </c>
      <c r="E554" s="13" t="s">
        <v>76</v>
      </c>
      <c r="F554" s="18"/>
      <c r="G554" s="18"/>
      <c r="H554" s="14" t="s">
        <v>1762</v>
      </c>
    </row>
    <row r="555">
      <c r="A555" s="10" t="s">
        <v>1763</v>
      </c>
      <c r="B555" s="10" t="s">
        <v>1764</v>
      </c>
      <c r="C555" s="11">
        <v>8.21979902E8</v>
      </c>
      <c r="D555" s="12" t="s">
        <v>1409</v>
      </c>
      <c r="E555" s="13" t="s">
        <v>76</v>
      </c>
      <c r="F555" s="10">
        <v>1.410624623363E12</v>
      </c>
      <c r="G555" s="18"/>
      <c r="H555" s="14" t="s">
        <v>1765</v>
      </c>
    </row>
    <row r="556">
      <c r="A556" s="10" t="s">
        <v>1766</v>
      </c>
      <c r="B556" s="10" t="s">
        <v>1767</v>
      </c>
      <c r="C556" s="11">
        <v>8.8586258E8</v>
      </c>
      <c r="D556" s="12" t="s">
        <v>1420</v>
      </c>
      <c r="E556" s="13" t="s">
        <v>76</v>
      </c>
      <c r="F556" s="10">
        <v>2.284491726359E12</v>
      </c>
      <c r="G556" s="18"/>
      <c r="H556" s="14" t="s">
        <v>1768</v>
      </c>
    </row>
    <row r="557">
      <c r="A557" s="10" t="s">
        <v>1769</v>
      </c>
      <c r="B557" s="10" t="s">
        <v>1770</v>
      </c>
      <c r="C557" s="11">
        <v>8.59185564E8</v>
      </c>
      <c r="D557" s="12" t="s">
        <v>1427</v>
      </c>
      <c r="E557" s="13" t="s">
        <v>76</v>
      </c>
      <c r="F557" s="10">
        <v>8.105610006386E12</v>
      </c>
      <c r="G557" s="18"/>
      <c r="H557" s="14" t="s">
        <v>1771</v>
      </c>
    </row>
    <row r="558">
      <c r="A558" s="10" t="s">
        <v>1772</v>
      </c>
      <c r="B558" s="10" t="s">
        <v>1773</v>
      </c>
      <c r="C558" s="11">
        <v>8.28925389E8</v>
      </c>
      <c r="D558" s="12" t="s">
        <v>1420</v>
      </c>
      <c r="E558" s="13" t="s">
        <v>76</v>
      </c>
      <c r="F558" s="18"/>
      <c r="G558" s="18"/>
      <c r="H558" s="14" t="s">
        <v>1774</v>
      </c>
    </row>
    <row r="559">
      <c r="A559" s="10" t="s">
        <v>1775</v>
      </c>
      <c r="B559" s="10" t="s">
        <v>1776</v>
      </c>
      <c r="C559" s="11">
        <v>8.42626389E8</v>
      </c>
      <c r="D559" s="12" t="s">
        <v>1413</v>
      </c>
      <c r="E559" s="13" t="s">
        <v>76</v>
      </c>
      <c r="F559" s="10">
        <v>1.435632882791E12</v>
      </c>
      <c r="G559" s="18"/>
      <c r="H559" s="14" t="s">
        <v>1777</v>
      </c>
    </row>
    <row r="560">
      <c r="A560" s="10" t="s">
        <v>1778</v>
      </c>
      <c r="B560" s="10" t="s">
        <v>1779</v>
      </c>
      <c r="C560" s="11">
        <v>8.17484584E8</v>
      </c>
      <c r="D560" s="12" t="s">
        <v>1413</v>
      </c>
      <c r="E560" s="13" t="s">
        <v>76</v>
      </c>
      <c r="F560" s="10">
        <v>1.957847150737E12</v>
      </c>
      <c r="G560" s="18"/>
      <c r="H560" s="14" t="s">
        <v>1780</v>
      </c>
    </row>
    <row r="561">
      <c r="A561" s="10" t="s">
        <v>1781</v>
      </c>
      <c r="B561" s="10" t="s">
        <v>1782</v>
      </c>
      <c r="C561" s="11">
        <v>8.17110552E8</v>
      </c>
      <c r="D561" s="12" t="s">
        <v>1427</v>
      </c>
      <c r="E561" s="13" t="s">
        <v>76</v>
      </c>
      <c r="F561" s="18"/>
      <c r="G561" s="18"/>
      <c r="H561" s="14" t="s">
        <v>1783</v>
      </c>
    </row>
    <row r="562">
      <c r="A562" s="10" t="s">
        <v>1784</v>
      </c>
      <c r="B562" s="10" t="s">
        <v>1785</v>
      </c>
      <c r="C562" s="11">
        <v>8.19252234E8</v>
      </c>
      <c r="D562" s="12" t="s">
        <v>1427</v>
      </c>
      <c r="E562" s="13" t="s">
        <v>76</v>
      </c>
      <c r="F562" s="18"/>
      <c r="G562" s="18"/>
      <c r="H562" s="14" t="s">
        <v>1786</v>
      </c>
    </row>
    <row r="563">
      <c r="A563" s="10" t="s">
        <v>1787</v>
      </c>
      <c r="B563" s="10" t="s">
        <v>1788</v>
      </c>
      <c r="C563" s="11">
        <v>8.76977713E8</v>
      </c>
      <c r="D563" s="12" t="s">
        <v>1405</v>
      </c>
      <c r="E563" s="13" t="s">
        <v>76</v>
      </c>
      <c r="F563" s="18"/>
      <c r="G563" s="18"/>
      <c r="H563" s="14" t="s">
        <v>1789</v>
      </c>
    </row>
    <row r="564">
      <c r="A564" s="10" t="s">
        <v>1790</v>
      </c>
      <c r="B564" s="10" t="s">
        <v>1791</v>
      </c>
      <c r="C564" s="11">
        <v>8.4521347E8</v>
      </c>
      <c r="D564" s="12" t="s">
        <v>1420</v>
      </c>
      <c r="E564" s="13" t="s">
        <v>76</v>
      </c>
      <c r="F564" s="18"/>
      <c r="G564" s="18"/>
      <c r="H564" s="14" t="s">
        <v>1792</v>
      </c>
    </row>
    <row r="565">
      <c r="A565" s="10" t="s">
        <v>1793</v>
      </c>
      <c r="B565" s="10" t="s">
        <v>1794</v>
      </c>
      <c r="C565" s="11">
        <v>8.37191797E8</v>
      </c>
      <c r="D565" s="12" t="s">
        <v>1409</v>
      </c>
      <c r="E565" s="13" t="s">
        <v>76</v>
      </c>
      <c r="F565" s="18"/>
      <c r="G565" s="18"/>
      <c r="H565" s="14" t="s">
        <v>1795</v>
      </c>
    </row>
    <row r="566">
      <c r="A566" s="10" t="s">
        <v>1796</v>
      </c>
      <c r="B566" s="10" t="s">
        <v>1797</v>
      </c>
      <c r="C566" s="11">
        <v>8.07444512E8</v>
      </c>
      <c r="D566" s="12" t="s">
        <v>1409</v>
      </c>
      <c r="E566" s="13" t="s">
        <v>76</v>
      </c>
      <c r="F566" s="18"/>
      <c r="G566" s="18"/>
      <c r="H566" s="14" t="s">
        <v>1798</v>
      </c>
    </row>
    <row r="567">
      <c r="A567" s="10" t="s">
        <v>1799</v>
      </c>
      <c r="B567" s="10" t="s">
        <v>1800</v>
      </c>
      <c r="C567" s="11">
        <v>8.25390515E8</v>
      </c>
      <c r="D567" s="12" t="s">
        <v>1413</v>
      </c>
      <c r="E567" s="13" t="s">
        <v>76</v>
      </c>
      <c r="F567" s="18"/>
      <c r="G567" s="18"/>
      <c r="H567" s="14" t="s">
        <v>1801</v>
      </c>
    </row>
    <row r="568">
      <c r="A568" s="10" t="s">
        <v>1802</v>
      </c>
      <c r="B568" s="10" t="s">
        <v>1803</v>
      </c>
      <c r="C568" s="11">
        <v>8.74212745E8</v>
      </c>
      <c r="D568" s="12" t="s">
        <v>1405</v>
      </c>
      <c r="E568" s="13" t="s">
        <v>76</v>
      </c>
      <c r="F568" s="18"/>
      <c r="G568" s="18"/>
      <c r="H568" s="14" t="s">
        <v>1804</v>
      </c>
    </row>
    <row r="569">
      <c r="A569" s="10" t="s">
        <v>1805</v>
      </c>
      <c r="B569" s="10" t="s">
        <v>1806</v>
      </c>
      <c r="C569" s="11">
        <v>8.02594276E8</v>
      </c>
      <c r="D569" s="12" t="s">
        <v>1413</v>
      </c>
      <c r="E569" s="13" t="s">
        <v>76</v>
      </c>
      <c r="F569" s="18"/>
      <c r="G569" s="18"/>
      <c r="H569" s="14" t="s">
        <v>1807</v>
      </c>
    </row>
    <row r="570">
      <c r="A570" s="10" t="s">
        <v>1808</v>
      </c>
      <c r="B570" s="10" t="s">
        <v>1809</v>
      </c>
      <c r="C570" s="11">
        <v>8.57874537E8</v>
      </c>
      <c r="D570" s="12" t="s">
        <v>1405</v>
      </c>
      <c r="E570" s="13" t="s">
        <v>76</v>
      </c>
      <c r="F570" s="18"/>
      <c r="G570" s="18"/>
      <c r="H570" s="14" t="s">
        <v>1810</v>
      </c>
    </row>
    <row r="571">
      <c r="A571" s="10" t="s">
        <v>1811</v>
      </c>
      <c r="B571" s="10" t="s">
        <v>1812</v>
      </c>
      <c r="C571" s="11">
        <v>8.34445175E8</v>
      </c>
      <c r="D571" s="12" t="s">
        <v>1413</v>
      </c>
      <c r="E571" s="13" t="s">
        <v>76</v>
      </c>
      <c r="F571" s="18"/>
      <c r="G571" s="18"/>
      <c r="H571" s="14" t="s">
        <v>1813</v>
      </c>
    </row>
    <row r="572">
      <c r="A572" s="10" t="s">
        <v>1814</v>
      </c>
      <c r="B572" s="10" t="s">
        <v>1815</v>
      </c>
      <c r="C572" s="11">
        <v>8.95154084E8</v>
      </c>
      <c r="D572" s="12" t="s">
        <v>1420</v>
      </c>
      <c r="E572" s="13" t="s">
        <v>76</v>
      </c>
      <c r="F572" s="18"/>
      <c r="G572" s="18"/>
      <c r="H572" s="14" t="s">
        <v>1816</v>
      </c>
    </row>
    <row r="573">
      <c r="A573" s="10" t="s">
        <v>1817</v>
      </c>
      <c r="B573" s="10" t="s">
        <v>1818</v>
      </c>
      <c r="C573" s="11">
        <v>8.75382701E8</v>
      </c>
      <c r="D573" s="12" t="s">
        <v>1405</v>
      </c>
      <c r="E573" s="13" t="s">
        <v>76</v>
      </c>
      <c r="F573" s="18"/>
      <c r="G573" s="18"/>
      <c r="H573" s="14" t="s">
        <v>1819</v>
      </c>
    </row>
    <row r="574">
      <c r="A574" s="10" t="s">
        <v>1820</v>
      </c>
      <c r="B574" s="10" t="s">
        <v>1821</v>
      </c>
      <c r="C574" s="11">
        <v>8.65401653E8</v>
      </c>
      <c r="D574" s="12" t="s">
        <v>1427</v>
      </c>
      <c r="E574" s="13" t="s">
        <v>76</v>
      </c>
      <c r="F574" s="18"/>
      <c r="G574" s="18"/>
      <c r="H574" s="14" t="s">
        <v>1822</v>
      </c>
    </row>
    <row r="575">
      <c r="A575" s="10" t="s">
        <v>1823</v>
      </c>
      <c r="B575" s="10" t="s">
        <v>1824</v>
      </c>
      <c r="C575" s="11">
        <v>8.745465E8</v>
      </c>
      <c r="D575" s="12" t="s">
        <v>1405</v>
      </c>
      <c r="E575" s="13" t="s">
        <v>76</v>
      </c>
      <c r="F575" s="18"/>
      <c r="G575" s="18"/>
      <c r="H575" s="14" t="s">
        <v>1825</v>
      </c>
    </row>
    <row r="576">
      <c r="A576" s="10" t="s">
        <v>1826</v>
      </c>
      <c r="B576" s="10" t="s">
        <v>1827</v>
      </c>
      <c r="C576" s="11">
        <v>8.08802829E8</v>
      </c>
      <c r="D576" s="12" t="s">
        <v>1413</v>
      </c>
      <c r="E576" s="13" t="s">
        <v>76</v>
      </c>
      <c r="F576" s="18"/>
      <c r="G576" s="18"/>
      <c r="H576" s="14" t="s">
        <v>1828</v>
      </c>
    </row>
    <row r="577">
      <c r="A577" s="10" t="s">
        <v>1829</v>
      </c>
      <c r="B577" s="10" t="s">
        <v>1830</v>
      </c>
      <c r="C577" s="11">
        <v>8.21698625E8</v>
      </c>
      <c r="D577" s="12" t="s">
        <v>1409</v>
      </c>
      <c r="E577" s="13" t="s">
        <v>76</v>
      </c>
      <c r="F577" s="10">
        <v>5.541117904456E12</v>
      </c>
      <c r="G577" s="18"/>
      <c r="H577" s="14" t="s">
        <v>1831</v>
      </c>
    </row>
    <row r="578">
      <c r="A578" s="10" t="s">
        <v>1832</v>
      </c>
      <c r="B578" s="10" t="s">
        <v>1833</v>
      </c>
      <c r="C578" s="11">
        <v>8.56779729E8</v>
      </c>
      <c r="D578" s="12" t="s">
        <v>1420</v>
      </c>
      <c r="E578" s="13" t="s">
        <v>76</v>
      </c>
      <c r="F578" s="10">
        <v>1.130392978594E12</v>
      </c>
      <c r="G578" s="18"/>
      <c r="H578" s="14" t="s">
        <v>1834</v>
      </c>
    </row>
    <row r="579">
      <c r="A579" s="10" t="s">
        <v>1835</v>
      </c>
      <c r="B579" s="10" t="s">
        <v>1836</v>
      </c>
      <c r="C579" s="11">
        <v>8.5449817E8</v>
      </c>
      <c r="D579" s="12" t="s">
        <v>1409</v>
      </c>
      <c r="E579" s="13" t="s">
        <v>76</v>
      </c>
      <c r="F579" s="10">
        <v>6.694691284358E12</v>
      </c>
      <c r="G579" s="18"/>
      <c r="H579" s="14" t="s">
        <v>1837</v>
      </c>
    </row>
    <row r="580">
      <c r="A580" s="10" t="s">
        <v>1838</v>
      </c>
      <c r="B580" s="10" t="s">
        <v>1839</v>
      </c>
      <c r="C580" s="11">
        <v>8.07415455E8</v>
      </c>
      <c r="D580" s="12" t="s">
        <v>1413</v>
      </c>
      <c r="E580" s="13" t="s">
        <v>76</v>
      </c>
      <c r="F580" s="10">
        <v>6.16678654074E12</v>
      </c>
      <c r="G580" s="18"/>
      <c r="H580" s="14" t="s">
        <v>1840</v>
      </c>
    </row>
    <row r="581">
      <c r="A581" s="10" t="s">
        <v>1841</v>
      </c>
      <c r="B581" s="10" t="s">
        <v>1842</v>
      </c>
      <c r="C581" s="11">
        <v>8.05046739E8</v>
      </c>
      <c r="D581" s="12" t="s">
        <v>1427</v>
      </c>
      <c r="E581" s="13" t="s">
        <v>76</v>
      </c>
      <c r="F581" s="18"/>
      <c r="G581" s="18"/>
      <c r="H581" s="14" t="s">
        <v>1843</v>
      </c>
    </row>
    <row r="582">
      <c r="A582" s="10" t="s">
        <v>1844</v>
      </c>
      <c r="B582" s="10" t="s">
        <v>1845</v>
      </c>
      <c r="C582" s="11">
        <v>8.08064406E8</v>
      </c>
      <c r="D582" s="12" t="s">
        <v>1409</v>
      </c>
      <c r="E582" s="13" t="s">
        <v>76</v>
      </c>
      <c r="F582" s="16">
        <v>8.225587710104E12</v>
      </c>
      <c r="G582" s="18"/>
      <c r="H582" s="14" t="s">
        <v>1846</v>
      </c>
    </row>
    <row r="583">
      <c r="A583" s="10" t="s">
        <v>1847</v>
      </c>
      <c r="B583" s="10" t="s">
        <v>1848</v>
      </c>
      <c r="C583" s="11">
        <v>8.06662548E8</v>
      </c>
      <c r="D583" s="12" t="s">
        <v>1420</v>
      </c>
      <c r="E583" s="13" t="s">
        <v>76</v>
      </c>
      <c r="F583" s="10">
        <v>3.32475281784E12</v>
      </c>
      <c r="G583" s="18"/>
      <c r="H583" s="14" t="s">
        <v>1849</v>
      </c>
    </row>
    <row r="584">
      <c r="A584" s="10" t="s">
        <v>1850</v>
      </c>
      <c r="B584" s="10" t="s">
        <v>1851</v>
      </c>
      <c r="C584" s="11">
        <v>8.51876665E8</v>
      </c>
      <c r="D584" s="12" t="s">
        <v>1409</v>
      </c>
      <c r="E584" s="13" t="s">
        <v>76</v>
      </c>
      <c r="F584" s="18"/>
      <c r="G584" s="18"/>
      <c r="H584" s="14" t="s">
        <v>1852</v>
      </c>
    </row>
    <row r="585">
      <c r="A585" s="10" t="s">
        <v>1853</v>
      </c>
      <c r="B585" s="10" t="s">
        <v>1854</v>
      </c>
      <c r="C585" s="11">
        <v>8.46483925E8</v>
      </c>
      <c r="D585" s="12" t="s">
        <v>1409</v>
      </c>
      <c r="E585" s="13" t="s">
        <v>76</v>
      </c>
      <c r="F585" s="18"/>
      <c r="G585" s="18"/>
      <c r="H585" s="14" t="s">
        <v>1855</v>
      </c>
    </row>
    <row r="586">
      <c r="A586" s="10" t="s">
        <v>1856</v>
      </c>
      <c r="B586" s="10" t="s">
        <v>1857</v>
      </c>
      <c r="C586" s="11">
        <v>8.32893947E8</v>
      </c>
      <c r="D586" s="12" t="s">
        <v>1420</v>
      </c>
      <c r="E586" s="13" t="s">
        <v>76</v>
      </c>
      <c r="F586" s="10">
        <v>8.204539142284E12</v>
      </c>
      <c r="G586" s="18"/>
      <c r="H586" s="14" t="s">
        <v>1858</v>
      </c>
    </row>
    <row r="587">
      <c r="A587" s="10" t="s">
        <v>1859</v>
      </c>
      <c r="B587" s="10" t="s">
        <v>1860</v>
      </c>
      <c r="C587" s="11">
        <v>8.99078399E8</v>
      </c>
      <c r="D587" s="12" t="s">
        <v>1420</v>
      </c>
      <c r="E587" s="13" t="s">
        <v>76</v>
      </c>
      <c r="F587" s="18"/>
      <c r="G587" s="18"/>
      <c r="H587" s="14" t="s">
        <v>1861</v>
      </c>
    </row>
    <row r="588">
      <c r="A588" s="10" t="s">
        <v>1862</v>
      </c>
      <c r="B588" s="10" t="s">
        <v>1863</v>
      </c>
      <c r="C588" s="11">
        <v>8.89917432E8</v>
      </c>
      <c r="D588" s="12" t="s">
        <v>1427</v>
      </c>
      <c r="E588" s="13" t="s">
        <v>76</v>
      </c>
      <c r="F588" s="10">
        <v>4.565227726677E12</v>
      </c>
      <c r="G588" s="18"/>
      <c r="H588" s="14" t="s">
        <v>1864</v>
      </c>
    </row>
    <row r="589">
      <c r="A589" s="10" t="s">
        <v>1865</v>
      </c>
      <c r="B589" s="10" t="s">
        <v>1866</v>
      </c>
      <c r="C589" s="11">
        <v>8.21531078E8</v>
      </c>
      <c r="D589" s="12" t="s">
        <v>1420</v>
      </c>
      <c r="E589" s="13" t="s">
        <v>76</v>
      </c>
      <c r="F589" s="10">
        <v>7.872001058696E12</v>
      </c>
      <c r="G589" s="18"/>
      <c r="H589" s="14" t="s">
        <v>1867</v>
      </c>
    </row>
    <row r="590">
      <c r="A590" s="10" t="s">
        <v>1868</v>
      </c>
      <c r="B590" s="19" t="s">
        <v>1869</v>
      </c>
      <c r="C590" s="11">
        <v>8.31404771E8</v>
      </c>
      <c r="D590" s="18"/>
      <c r="E590" s="13" t="s">
        <v>76</v>
      </c>
      <c r="F590" s="18"/>
      <c r="G590" s="18"/>
      <c r="H590" s="14" t="s">
        <v>1870</v>
      </c>
    </row>
    <row r="591">
      <c r="A591" s="10" t="s">
        <v>1871</v>
      </c>
      <c r="B591" s="19" t="s">
        <v>1872</v>
      </c>
      <c r="C591" s="11">
        <v>8.10662923E8</v>
      </c>
      <c r="D591" s="12" t="s">
        <v>1873</v>
      </c>
      <c r="E591" s="13" t="s">
        <v>76</v>
      </c>
      <c r="F591" s="18"/>
      <c r="G591" s="18"/>
      <c r="H591" s="14" t="s">
        <v>1874</v>
      </c>
    </row>
    <row r="592">
      <c r="A592" s="10" t="s">
        <v>1875</v>
      </c>
      <c r="B592" s="10" t="s">
        <v>1876</v>
      </c>
      <c r="C592" s="11">
        <v>9.35431112E8</v>
      </c>
      <c r="D592" s="18"/>
      <c r="E592" s="13" t="s">
        <v>76</v>
      </c>
      <c r="F592" s="18"/>
      <c r="G592" s="18"/>
      <c r="H592" s="14" t="s">
        <v>1877</v>
      </c>
    </row>
    <row r="593">
      <c r="A593" s="10" t="s">
        <v>1878</v>
      </c>
      <c r="B593" s="10" t="s">
        <v>1879</v>
      </c>
      <c r="C593" s="11">
        <v>8.78018921E8</v>
      </c>
      <c r="D593" s="18"/>
      <c r="E593" s="13" t="s">
        <v>76</v>
      </c>
      <c r="F593" s="18"/>
      <c r="G593" s="18"/>
      <c r="H593" s="14" t="s">
        <v>1880</v>
      </c>
    </row>
    <row r="594">
      <c r="A594" s="10" t="s">
        <v>1881</v>
      </c>
      <c r="B594" s="10" t="s">
        <v>1882</v>
      </c>
      <c r="C594" s="11">
        <v>8.64666146E8</v>
      </c>
      <c r="D594" s="18"/>
      <c r="E594" s="13" t="s">
        <v>76</v>
      </c>
      <c r="F594" s="18"/>
      <c r="G594" s="18"/>
      <c r="H594" s="14" t="s">
        <v>1883</v>
      </c>
    </row>
    <row r="595">
      <c r="A595" s="10" t="s">
        <v>1884</v>
      </c>
      <c r="B595" s="10" t="s">
        <v>1885</v>
      </c>
      <c r="C595" s="11">
        <v>9.34615352E8</v>
      </c>
      <c r="D595" s="18"/>
      <c r="E595" s="13" t="s">
        <v>76</v>
      </c>
      <c r="F595" s="18"/>
      <c r="G595" s="18"/>
      <c r="H595" s="14" t="s">
        <v>1886</v>
      </c>
    </row>
    <row r="596">
      <c r="A596" s="10" t="s">
        <v>1887</v>
      </c>
      <c r="B596" s="20" t="s">
        <v>1888</v>
      </c>
      <c r="C596" s="17"/>
      <c r="D596" s="18"/>
      <c r="E596" s="13" t="s">
        <v>76</v>
      </c>
      <c r="F596" s="18"/>
      <c r="G596" s="18"/>
      <c r="H596" s="14" t="s">
        <v>1889</v>
      </c>
    </row>
    <row r="597">
      <c r="A597" s="10" t="s">
        <v>1890</v>
      </c>
      <c r="B597" s="20" t="s">
        <v>1891</v>
      </c>
      <c r="C597" s="17"/>
      <c r="D597" s="18"/>
      <c r="E597" s="13" t="s">
        <v>76</v>
      </c>
      <c r="F597" s="18"/>
      <c r="G597" s="18"/>
      <c r="H597" s="14" t="s">
        <v>1892</v>
      </c>
    </row>
    <row r="598">
      <c r="A598" s="10" t="s">
        <v>1893</v>
      </c>
      <c r="B598" s="20" t="s">
        <v>1894</v>
      </c>
      <c r="C598" s="21">
        <v>9.71716181E8</v>
      </c>
      <c r="D598" s="18"/>
      <c r="E598" s="13" t="s">
        <v>76</v>
      </c>
      <c r="F598" s="18"/>
      <c r="G598" s="18"/>
      <c r="H598" s="14" t="s">
        <v>1895</v>
      </c>
    </row>
    <row r="599">
      <c r="A599" s="10" t="s">
        <v>1896</v>
      </c>
      <c r="B599" s="20" t="s">
        <v>1897</v>
      </c>
      <c r="C599" s="17"/>
      <c r="D599" s="18"/>
      <c r="E599" s="13" t="s">
        <v>76</v>
      </c>
      <c r="F599" s="18"/>
      <c r="G599" s="18"/>
      <c r="H599" s="14" t="s">
        <v>1898</v>
      </c>
    </row>
    <row r="600">
      <c r="A600" s="10" t="s">
        <v>1899</v>
      </c>
      <c r="B600" s="20" t="s">
        <v>1900</v>
      </c>
      <c r="C600" s="17"/>
      <c r="D600" s="18"/>
      <c r="E600" s="13" t="s">
        <v>76</v>
      </c>
      <c r="F600" s="18"/>
      <c r="G600" s="18"/>
      <c r="H600" s="14" t="s">
        <v>1901</v>
      </c>
    </row>
    <row r="601">
      <c r="A601" s="10" t="s">
        <v>1902</v>
      </c>
      <c r="B601" s="20" t="s">
        <v>1903</v>
      </c>
      <c r="C601" s="17"/>
      <c r="D601" s="18"/>
      <c r="E601" s="13" t="s">
        <v>76</v>
      </c>
      <c r="F601" s="18"/>
      <c r="G601" s="18"/>
      <c r="H601" s="14" t="s">
        <v>1904</v>
      </c>
    </row>
    <row r="602">
      <c r="A602" s="10" t="s">
        <v>1905</v>
      </c>
      <c r="B602" s="20" t="s">
        <v>1906</v>
      </c>
      <c r="C602" s="21">
        <v>9.87969898E8</v>
      </c>
      <c r="D602" s="18"/>
      <c r="E602" s="13" t="s">
        <v>76</v>
      </c>
      <c r="F602" s="18"/>
      <c r="G602" s="18"/>
      <c r="H602" s="14" t="s">
        <v>1907</v>
      </c>
    </row>
    <row r="603">
      <c r="A603" s="10" t="s">
        <v>1908</v>
      </c>
      <c r="B603" s="20" t="s">
        <v>1909</v>
      </c>
      <c r="C603" s="17"/>
      <c r="D603" s="18"/>
      <c r="E603" s="13" t="s">
        <v>76</v>
      </c>
      <c r="F603" s="18"/>
      <c r="G603" s="18"/>
      <c r="H603" s="14" t="s">
        <v>1910</v>
      </c>
    </row>
    <row r="604">
      <c r="A604" s="10" t="s">
        <v>1911</v>
      </c>
      <c r="B604" s="20" t="s">
        <v>1912</v>
      </c>
      <c r="C604" s="17"/>
      <c r="D604" s="18"/>
      <c r="E604" s="13" t="s">
        <v>76</v>
      </c>
      <c r="F604" s="18"/>
      <c r="G604" s="18"/>
      <c r="H604" s="14" t="s">
        <v>1913</v>
      </c>
    </row>
    <row r="605">
      <c r="A605" s="10" t="s">
        <v>1914</v>
      </c>
      <c r="B605" s="20" t="s">
        <v>1915</v>
      </c>
      <c r="C605" s="17"/>
      <c r="D605" s="18"/>
      <c r="E605" s="13" t="s">
        <v>76</v>
      </c>
      <c r="F605" s="18"/>
      <c r="G605" s="18"/>
      <c r="H605" s="14" t="s">
        <v>1916</v>
      </c>
    </row>
    <row r="606">
      <c r="A606" s="10" t="s">
        <v>1917</v>
      </c>
      <c r="B606" s="10" t="s">
        <v>1918</v>
      </c>
      <c r="C606" s="11">
        <v>9.9170524E7</v>
      </c>
      <c r="D606" s="18"/>
      <c r="E606" s="13" t="s">
        <v>76</v>
      </c>
      <c r="F606" s="18"/>
      <c r="G606" s="18"/>
      <c r="H606" s="14" t="s">
        <v>1919</v>
      </c>
    </row>
    <row r="607">
      <c r="A607" s="10" t="s">
        <v>1920</v>
      </c>
      <c r="B607" s="10" t="s">
        <v>1921</v>
      </c>
      <c r="C607" s="11">
        <v>6.3412045E8</v>
      </c>
      <c r="D607" s="18"/>
      <c r="E607" s="13" t="s">
        <v>76</v>
      </c>
      <c r="F607" s="18"/>
      <c r="G607" s="18"/>
      <c r="H607" s="14" t="s">
        <v>1922</v>
      </c>
    </row>
    <row r="608">
      <c r="A608" s="10" t="s">
        <v>1923</v>
      </c>
      <c r="B608" s="10" t="s">
        <v>1924</v>
      </c>
      <c r="C608" s="17"/>
      <c r="D608" s="18"/>
      <c r="E608" s="13" t="s">
        <v>76</v>
      </c>
      <c r="F608" s="18"/>
      <c r="G608" s="18"/>
      <c r="H608" s="14" t="s">
        <v>1925</v>
      </c>
    </row>
    <row r="609">
      <c r="A609" s="10" t="s">
        <v>1926</v>
      </c>
      <c r="B609" s="10" t="s">
        <v>1927</v>
      </c>
      <c r="C609" s="17"/>
      <c r="D609" s="18"/>
      <c r="E609" s="13" t="s">
        <v>76</v>
      </c>
      <c r="F609" s="18"/>
      <c r="G609" s="18"/>
      <c r="H609" s="14" t="s">
        <v>1928</v>
      </c>
    </row>
    <row r="610">
      <c r="A610" s="10" t="s">
        <v>1929</v>
      </c>
      <c r="B610" s="10" t="s">
        <v>480</v>
      </c>
      <c r="C610" s="17"/>
      <c r="D610" s="18"/>
      <c r="E610" s="13" t="s">
        <v>76</v>
      </c>
      <c r="F610" s="18"/>
      <c r="G610" s="18"/>
      <c r="H610" s="14" t="s">
        <v>1930</v>
      </c>
    </row>
    <row r="611">
      <c r="A611" s="10" t="s">
        <v>1931</v>
      </c>
      <c r="B611" s="10" t="s">
        <v>411</v>
      </c>
      <c r="C611" s="17"/>
      <c r="D611" s="18"/>
      <c r="E611" s="13" t="s">
        <v>76</v>
      </c>
      <c r="F611" s="18"/>
      <c r="G611" s="18"/>
      <c r="H611" s="14" t="s">
        <v>1932</v>
      </c>
    </row>
    <row r="612">
      <c r="A612" s="10" t="s">
        <v>1933</v>
      </c>
      <c r="B612" s="10" t="s">
        <v>1934</v>
      </c>
      <c r="C612" s="17"/>
      <c r="D612" s="18"/>
      <c r="E612" s="13" t="s">
        <v>76</v>
      </c>
      <c r="F612" s="18"/>
      <c r="G612" s="18"/>
      <c r="H612" s="14" t="s">
        <v>1935</v>
      </c>
    </row>
    <row r="613">
      <c r="A613" s="10" t="s">
        <v>1936</v>
      </c>
      <c r="B613" s="10" t="s">
        <v>1937</v>
      </c>
      <c r="C613" s="11">
        <v>9.51694872E8</v>
      </c>
      <c r="D613" s="18"/>
      <c r="E613" s="13" t="s">
        <v>76</v>
      </c>
      <c r="F613" s="18"/>
      <c r="G613" s="18"/>
      <c r="H613" s="14" t="s">
        <v>1938</v>
      </c>
    </row>
    <row r="614">
      <c r="A614" s="10" t="s">
        <v>1939</v>
      </c>
      <c r="B614" s="10" t="s">
        <v>1940</v>
      </c>
      <c r="C614" s="11">
        <v>9.91594536E8</v>
      </c>
      <c r="D614" s="18"/>
      <c r="E614" s="13" t="s">
        <v>76</v>
      </c>
      <c r="F614" s="18"/>
      <c r="G614" s="18"/>
      <c r="H614" s="14" t="s">
        <v>1941</v>
      </c>
    </row>
    <row r="615">
      <c r="A615" s="10" t="s">
        <v>1942</v>
      </c>
      <c r="B615" s="10" t="s">
        <v>1943</v>
      </c>
      <c r="C615" s="17"/>
      <c r="D615" s="18"/>
      <c r="E615" s="13" t="s">
        <v>76</v>
      </c>
      <c r="F615" s="18"/>
      <c r="G615" s="18"/>
      <c r="H615" s="14" t="s">
        <v>1944</v>
      </c>
    </row>
    <row r="616">
      <c r="A616" s="10" t="s">
        <v>1945</v>
      </c>
      <c r="B616" s="10" t="s">
        <v>1946</v>
      </c>
      <c r="C616" s="17"/>
      <c r="D616" s="18"/>
      <c r="E616" s="13" t="s">
        <v>76</v>
      </c>
      <c r="F616" s="18"/>
      <c r="G616" s="18"/>
      <c r="H616" s="14" t="s">
        <v>1947</v>
      </c>
    </row>
    <row r="617">
      <c r="A617" s="10" t="s">
        <v>1948</v>
      </c>
      <c r="B617" s="10" t="s">
        <v>1900</v>
      </c>
      <c r="C617" s="17"/>
      <c r="D617" s="18"/>
      <c r="E617" s="13" t="s">
        <v>76</v>
      </c>
      <c r="F617" s="18"/>
      <c r="G617" s="18"/>
      <c r="H617" s="14" t="s">
        <v>1949</v>
      </c>
    </row>
    <row r="618">
      <c r="A618" s="10" t="s">
        <v>1950</v>
      </c>
      <c r="B618" s="10" t="s">
        <v>1903</v>
      </c>
      <c r="C618" s="17"/>
      <c r="D618" s="18"/>
      <c r="E618" s="13" t="s">
        <v>76</v>
      </c>
      <c r="F618" s="18"/>
      <c r="G618" s="18"/>
      <c r="H618" s="14" t="s">
        <v>1951</v>
      </c>
    </row>
    <row r="619">
      <c r="A619" s="10" t="s">
        <v>1952</v>
      </c>
      <c r="B619" s="10" t="s">
        <v>692</v>
      </c>
      <c r="C619" s="17"/>
      <c r="D619" s="18"/>
      <c r="E619" s="13" t="s">
        <v>76</v>
      </c>
      <c r="F619" s="18"/>
      <c r="G619" s="18"/>
      <c r="H619" s="14" t="s">
        <v>1953</v>
      </c>
    </row>
    <row r="620">
      <c r="A620" s="10" t="s">
        <v>1954</v>
      </c>
      <c r="B620" s="10" t="s">
        <v>1955</v>
      </c>
      <c r="C620" s="17"/>
      <c r="D620" s="18"/>
      <c r="E620" s="13" t="s">
        <v>76</v>
      </c>
      <c r="F620" s="18"/>
      <c r="G620" s="18"/>
      <c r="H620" s="14" t="s">
        <v>1956</v>
      </c>
    </row>
    <row r="621">
      <c r="A621" s="10" t="s">
        <v>1957</v>
      </c>
      <c r="B621" s="10" t="s">
        <v>1958</v>
      </c>
      <c r="C621" s="17"/>
      <c r="D621" s="18"/>
      <c r="E621" s="13" t="s">
        <v>76</v>
      </c>
      <c r="F621" s="18"/>
      <c r="G621" s="18"/>
      <c r="H621" s="14" t="s">
        <v>1959</v>
      </c>
    </row>
    <row r="622">
      <c r="A622" s="10" t="s">
        <v>1960</v>
      </c>
      <c r="B622" s="10" t="s">
        <v>1961</v>
      </c>
      <c r="C622" s="11">
        <v>8.85626531E8</v>
      </c>
      <c r="D622" s="12" t="s">
        <v>1962</v>
      </c>
      <c r="E622" s="13" t="s">
        <v>76</v>
      </c>
      <c r="F622" s="10" t="s">
        <v>1963</v>
      </c>
      <c r="G622" s="18"/>
      <c r="H622" s="14" t="s">
        <v>1964</v>
      </c>
    </row>
    <row r="623">
      <c r="A623" s="10" t="s">
        <v>1965</v>
      </c>
      <c r="B623" s="10" t="s">
        <v>1966</v>
      </c>
      <c r="C623" s="17"/>
      <c r="D623" s="18"/>
      <c r="E623" s="13" t="s">
        <v>76</v>
      </c>
      <c r="F623" s="18"/>
      <c r="G623" s="18"/>
      <c r="H623" s="14" t="s">
        <v>1967</v>
      </c>
    </row>
    <row r="624">
      <c r="A624" s="16" t="s">
        <v>1841</v>
      </c>
      <c r="B624" s="10" t="s">
        <v>1894</v>
      </c>
      <c r="C624" s="17"/>
      <c r="D624" s="18"/>
      <c r="E624" s="13" t="s">
        <v>76</v>
      </c>
      <c r="F624" s="18"/>
      <c r="G624" s="18"/>
      <c r="H624" s="14" t="s">
        <v>1968</v>
      </c>
    </row>
    <row r="625">
      <c r="A625" s="10" t="s">
        <v>1969</v>
      </c>
      <c r="B625" s="10" t="s">
        <v>1915</v>
      </c>
      <c r="C625" s="11">
        <v>8.42201209E8</v>
      </c>
      <c r="D625" s="18"/>
      <c r="E625" s="13" t="s">
        <v>76</v>
      </c>
      <c r="F625" s="18"/>
      <c r="G625" s="18"/>
      <c r="H625" s="14" t="s">
        <v>1970</v>
      </c>
    </row>
    <row r="626">
      <c r="A626" s="10" t="s">
        <v>1971</v>
      </c>
      <c r="B626" s="10" t="s">
        <v>1972</v>
      </c>
      <c r="C626" s="11">
        <v>8.4389428E8</v>
      </c>
      <c r="D626" s="18"/>
      <c r="E626" s="13" t="s">
        <v>76</v>
      </c>
      <c r="F626" s="18"/>
      <c r="G626" s="18"/>
      <c r="H626" s="14" t="s">
        <v>1973</v>
      </c>
    </row>
    <row r="627">
      <c r="A627" s="10" t="s">
        <v>1974</v>
      </c>
      <c r="B627" s="20" t="s">
        <v>1975</v>
      </c>
      <c r="C627" s="21">
        <v>9.23702385E8</v>
      </c>
      <c r="D627" s="18"/>
      <c r="E627" s="13" t="s">
        <v>76</v>
      </c>
      <c r="F627" s="18"/>
      <c r="G627" s="18"/>
      <c r="H627" s="14" t="s">
        <v>1976</v>
      </c>
    </row>
    <row r="628">
      <c r="A628" s="10" t="s">
        <v>1977</v>
      </c>
      <c r="B628" s="20" t="s">
        <v>1978</v>
      </c>
      <c r="C628" s="21">
        <v>8.86981775E8</v>
      </c>
      <c r="D628" s="18"/>
      <c r="E628" s="13" t="s">
        <v>76</v>
      </c>
      <c r="F628" s="18"/>
      <c r="G628" s="18"/>
      <c r="H628" s="14" t="s">
        <v>1979</v>
      </c>
    </row>
    <row r="629">
      <c r="A629" s="10" t="s">
        <v>1980</v>
      </c>
      <c r="B629" s="20" t="s">
        <v>1981</v>
      </c>
      <c r="C629" s="21">
        <v>8.68262553E8</v>
      </c>
      <c r="D629" s="18"/>
      <c r="E629" s="13" t="s">
        <v>76</v>
      </c>
      <c r="F629" s="18"/>
      <c r="G629" s="18"/>
      <c r="H629" s="14" t="s">
        <v>1982</v>
      </c>
    </row>
    <row r="630">
      <c r="A630" s="10" t="s">
        <v>1983</v>
      </c>
      <c r="B630" s="20" t="s">
        <v>1984</v>
      </c>
      <c r="C630" s="21">
        <v>9.73268309E8</v>
      </c>
      <c r="D630" s="18"/>
      <c r="E630" s="13" t="s">
        <v>76</v>
      </c>
      <c r="F630" s="18"/>
      <c r="G630" s="18"/>
      <c r="H630" s="14" t="s">
        <v>1985</v>
      </c>
    </row>
    <row r="631">
      <c r="A631" s="10" t="s">
        <v>1986</v>
      </c>
      <c r="B631" s="20" t="s">
        <v>1987</v>
      </c>
      <c r="C631" s="17"/>
      <c r="D631" s="18"/>
      <c r="E631" s="13" t="s">
        <v>76</v>
      </c>
      <c r="F631" s="18"/>
      <c r="G631" s="18"/>
      <c r="H631" s="14" t="s">
        <v>1988</v>
      </c>
    </row>
    <row r="632">
      <c r="A632" s="10" t="s">
        <v>1989</v>
      </c>
      <c r="B632" s="10" t="s">
        <v>1990</v>
      </c>
      <c r="C632" s="11">
        <v>9.22722785E8</v>
      </c>
      <c r="D632" s="18"/>
      <c r="E632" s="13" t="s">
        <v>76</v>
      </c>
      <c r="F632" s="18"/>
      <c r="G632" s="18"/>
      <c r="H632" s="14" t="s">
        <v>1991</v>
      </c>
    </row>
    <row r="633">
      <c r="A633" s="10" t="s">
        <v>1992</v>
      </c>
      <c r="B633" s="10" t="s">
        <v>1993</v>
      </c>
      <c r="C633" s="11">
        <v>9.31258313E8</v>
      </c>
      <c r="D633" s="18"/>
      <c r="E633" s="13" t="s">
        <v>76</v>
      </c>
      <c r="F633" s="18"/>
      <c r="G633" s="18"/>
      <c r="H633" s="14" t="s">
        <v>1994</v>
      </c>
    </row>
    <row r="634">
      <c r="A634" s="10" t="s">
        <v>1995</v>
      </c>
      <c r="B634" s="10" t="s">
        <v>1996</v>
      </c>
      <c r="C634" s="11">
        <v>9.02713171E8</v>
      </c>
      <c r="D634" s="18"/>
      <c r="E634" s="13" t="s">
        <v>76</v>
      </c>
      <c r="F634" s="18"/>
      <c r="G634" s="18"/>
      <c r="H634" s="14" t="s">
        <v>1997</v>
      </c>
    </row>
    <row r="635">
      <c r="A635" s="10" t="s">
        <v>1998</v>
      </c>
      <c r="B635" s="10" t="s">
        <v>1999</v>
      </c>
      <c r="C635" s="17"/>
      <c r="D635" s="18"/>
      <c r="E635" s="13" t="s">
        <v>76</v>
      </c>
      <c r="F635" s="18"/>
      <c r="G635" s="18"/>
      <c r="H635" s="14" t="s">
        <v>2000</v>
      </c>
    </row>
    <row r="636">
      <c r="A636" s="10" t="s">
        <v>2001</v>
      </c>
      <c r="B636" s="10" t="s">
        <v>1299</v>
      </c>
      <c r="C636" s="11">
        <v>9.89619429E8</v>
      </c>
      <c r="D636" s="18"/>
      <c r="E636" s="13" t="s">
        <v>76</v>
      </c>
      <c r="F636" s="18"/>
      <c r="G636" s="18"/>
      <c r="H636" s="14" t="s">
        <v>2002</v>
      </c>
    </row>
    <row r="637">
      <c r="A637" s="10" t="s">
        <v>2003</v>
      </c>
      <c r="B637" s="10" t="s">
        <v>2004</v>
      </c>
      <c r="C637" s="11">
        <v>8.00792323E8</v>
      </c>
      <c r="D637" s="18"/>
      <c r="E637" s="13" t="s">
        <v>76</v>
      </c>
      <c r="F637" s="18"/>
      <c r="G637" s="18"/>
      <c r="H637" s="14" t="s">
        <v>2005</v>
      </c>
    </row>
    <row r="638">
      <c r="A638" s="10" t="s">
        <v>2006</v>
      </c>
      <c r="B638" s="10" t="s">
        <v>2007</v>
      </c>
      <c r="C638" s="11">
        <v>9.86173611E8</v>
      </c>
      <c r="D638" s="18"/>
      <c r="E638" s="13" t="s">
        <v>76</v>
      </c>
      <c r="F638" s="18"/>
      <c r="G638" s="18"/>
      <c r="H638" s="14" t="s">
        <v>2008</v>
      </c>
    </row>
    <row r="639">
      <c r="A639" s="10" t="s">
        <v>2009</v>
      </c>
      <c r="B639" s="10" t="s">
        <v>2010</v>
      </c>
      <c r="C639" s="11">
        <v>6.49917141E8</v>
      </c>
      <c r="D639" s="18"/>
      <c r="E639" s="10" t="s">
        <v>76</v>
      </c>
      <c r="F639" s="10">
        <v>1.437900000351E12</v>
      </c>
      <c r="G639" s="18"/>
      <c r="H639" s="14" t="s">
        <v>2011</v>
      </c>
    </row>
    <row r="640">
      <c r="A640" s="10" t="s">
        <v>2012</v>
      </c>
      <c r="B640" s="10" t="s">
        <v>2013</v>
      </c>
      <c r="C640" s="17"/>
      <c r="D640" s="18"/>
      <c r="E640" s="10" t="s">
        <v>76</v>
      </c>
      <c r="F640" s="18"/>
      <c r="G640" s="18"/>
      <c r="H640" s="14" t="s">
        <v>2014</v>
      </c>
    </row>
    <row r="641">
      <c r="A641" s="10" t="s">
        <v>2015</v>
      </c>
      <c r="B641" s="16" t="s">
        <v>2016</v>
      </c>
      <c r="C641" s="22" t="s">
        <v>2017</v>
      </c>
      <c r="D641" s="18"/>
      <c r="E641" s="10" t="s">
        <v>76</v>
      </c>
      <c r="F641" s="18"/>
      <c r="G641" s="18"/>
      <c r="H641" s="23" t="s">
        <v>2018</v>
      </c>
    </row>
    <row r="642">
      <c r="A642" s="10" t="s">
        <v>2019</v>
      </c>
      <c r="B642" s="16" t="s">
        <v>2020</v>
      </c>
      <c r="C642" s="22" t="s">
        <v>2017</v>
      </c>
      <c r="D642" s="18"/>
      <c r="E642" s="10" t="s">
        <v>76</v>
      </c>
      <c r="F642" s="18"/>
      <c r="G642" s="18"/>
      <c r="H642" s="23" t="s">
        <v>2021</v>
      </c>
    </row>
    <row r="643">
      <c r="A643" s="10" t="s">
        <v>2022</v>
      </c>
      <c r="B643" s="16" t="s">
        <v>692</v>
      </c>
      <c r="C643" s="22" t="s">
        <v>2017</v>
      </c>
      <c r="D643" s="18"/>
      <c r="E643" s="10" t="s">
        <v>76</v>
      </c>
      <c r="F643" s="18"/>
      <c r="G643" s="18"/>
      <c r="H643" s="23" t="s">
        <v>2023</v>
      </c>
    </row>
    <row r="644">
      <c r="A644" s="10" t="s">
        <v>2024</v>
      </c>
      <c r="B644" s="16" t="s">
        <v>2025</v>
      </c>
      <c r="C644" s="22" t="s">
        <v>2017</v>
      </c>
      <c r="D644" s="18"/>
      <c r="E644" s="10" t="s">
        <v>76</v>
      </c>
      <c r="F644" s="18"/>
      <c r="G644" s="18"/>
      <c r="H644" s="23" t="s">
        <v>2026</v>
      </c>
    </row>
    <row r="645">
      <c r="A645" s="10" t="s">
        <v>2027</v>
      </c>
      <c r="B645" s="16" t="s">
        <v>2025</v>
      </c>
      <c r="C645" s="22" t="s">
        <v>2017</v>
      </c>
      <c r="D645" s="18"/>
      <c r="E645" s="10" t="s">
        <v>76</v>
      </c>
      <c r="F645" s="18"/>
      <c r="G645" s="18"/>
      <c r="H645" s="23" t="s">
        <v>2028</v>
      </c>
    </row>
    <row r="646">
      <c r="A646" s="10" t="s">
        <v>2029</v>
      </c>
      <c r="B646" s="16" t="s">
        <v>2025</v>
      </c>
      <c r="C646" s="22" t="s">
        <v>2017</v>
      </c>
      <c r="D646" s="18"/>
      <c r="E646" s="10" t="s">
        <v>76</v>
      </c>
      <c r="F646" s="18"/>
      <c r="G646" s="18"/>
      <c r="H646" s="23" t="s">
        <v>2030</v>
      </c>
    </row>
    <row r="647">
      <c r="A647" s="10" t="s">
        <v>2031</v>
      </c>
      <c r="B647" s="16" t="s">
        <v>2032</v>
      </c>
      <c r="C647" s="22">
        <v>6.49915144E8</v>
      </c>
      <c r="D647" s="18"/>
      <c r="E647" s="10" t="s">
        <v>76</v>
      </c>
      <c r="F647" s="18"/>
      <c r="G647" s="18"/>
      <c r="H647" s="23" t="s">
        <v>2033</v>
      </c>
    </row>
    <row r="648">
      <c r="A648" s="10" t="s">
        <v>2034</v>
      </c>
      <c r="B648" s="16" t="s">
        <v>2035</v>
      </c>
      <c r="C648" s="22">
        <v>8.06637525E8</v>
      </c>
      <c r="D648" s="18"/>
      <c r="E648" s="10" t="s">
        <v>76</v>
      </c>
      <c r="F648" s="18"/>
      <c r="G648" s="18"/>
      <c r="H648" s="23" t="s">
        <v>2036</v>
      </c>
    </row>
    <row r="649">
      <c r="A649" s="10" t="s">
        <v>2037</v>
      </c>
      <c r="B649" s="16" t="s">
        <v>2038</v>
      </c>
      <c r="C649" s="22" t="s">
        <v>2039</v>
      </c>
      <c r="D649" s="18"/>
      <c r="E649" s="10" t="s">
        <v>76</v>
      </c>
      <c r="F649" s="18"/>
      <c r="G649" s="18"/>
      <c r="H649" s="23" t="s">
        <v>2040</v>
      </c>
    </row>
    <row r="650">
      <c r="A650" s="10" t="s">
        <v>2041</v>
      </c>
      <c r="B650" s="16" t="s">
        <v>2042</v>
      </c>
      <c r="C650" s="22" t="s">
        <v>2017</v>
      </c>
      <c r="D650" s="18"/>
      <c r="E650" s="10" t="s">
        <v>76</v>
      </c>
      <c r="F650" s="18"/>
      <c r="G650" s="18"/>
      <c r="H650" s="23" t="s">
        <v>2043</v>
      </c>
    </row>
    <row r="651">
      <c r="A651" s="10" t="s">
        <v>2044</v>
      </c>
      <c r="B651" s="16" t="s">
        <v>2042</v>
      </c>
      <c r="C651" s="22" t="s">
        <v>2017</v>
      </c>
      <c r="D651" s="18"/>
      <c r="E651" s="10" t="s">
        <v>76</v>
      </c>
      <c r="F651" s="18"/>
      <c r="G651" s="18"/>
      <c r="H651" s="23" t="s">
        <v>2045</v>
      </c>
    </row>
    <row r="652">
      <c r="A652" s="10" t="s">
        <v>2046</v>
      </c>
      <c r="B652" s="16" t="s">
        <v>2016</v>
      </c>
      <c r="C652" s="22" t="s">
        <v>2017</v>
      </c>
      <c r="D652" s="18"/>
      <c r="E652" s="10" t="s">
        <v>76</v>
      </c>
      <c r="F652" s="18"/>
      <c r="G652" s="18"/>
      <c r="H652" s="23" t="s">
        <v>2047</v>
      </c>
    </row>
    <row r="653">
      <c r="A653" s="10" t="s">
        <v>2048</v>
      </c>
      <c r="B653" s="16" t="s">
        <v>692</v>
      </c>
      <c r="C653" s="22" t="s">
        <v>2017</v>
      </c>
      <c r="D653" s="18"/>
      <c r="E653" s="10" t="s">
        <v>76</v>
      </c>
      <c r="F653" s="18"/>
      <c r="G653" s="18"/>
      <c r="H653" s="23" t="s">
        <v>2049</v>
      </c>
    </row>
    <row r="654">
      <c r="A654" s="10" t="s">
        <v>2050</v>
      </c>
      <c r="B654" s="16" t="s">
        <v>2016</v>
      </c>
      <c r="C654" s="22" t="s">
        <v>2017</v>
      </c>
      <c r="D654" s="18"/>
      <c r="E654" s="10" t="s">
        <v>76</v>
      </c>
      <c r="F654" s="18"/>
      <c r="G654" s="18"/>
      <c r="H654" s="23" t="s">
        <v>2051</v>
      </c>
    </row>
    <row r="655">
      <c r="A655" s="10" t="s">
        <v>2052</v>
      </c>
      <c r="B655" s="16" t="s">
        <v>692</v>
      </c>
      <c r="C655" s="22" t="s">
        <v>2017</v>
      </c>
      <c r="D655" s="18"/>
      <c r="E655" s="10" t="s">
        <v>76</v>
      </c>
      <c r="F655" s="18"/>
      <c r="G655" s="18"/>
      <c r="H655" s="23" t="s">
        <v>2053</v>
      </c>
    </row>
    <row r="656">
      <c r="A656" s="10" t="s">
        <v>2054</v>
      </c>
      <c r="B656" s="16" t="s">
        <v>2055</v>
      </c>
      <c r="C656" s="22" t="s">
        <v>2017</v>
      </c>
      <c r="D656" s="18"/>
      <c r="E656" s="10" t="s">
        <v>76</v>
      </c>
      <c r="F656" s="18"/>
      <c r="G656" s="18"/>
      <c r="H656" s="23" t="s">
        <v>2056</v>
      </c>
    </row>
    <row r="657">
      <c r="A657" s="10" t="s">
        <v>2057</v>
      </c>
      <c r="B657" s="16" t="s">
        <v>2058</v>
      </c>
      <c r="C657" s="22" t="s">
        <v>2017</v>
      </c>
      <c r="D657" s="18"/>
      <c r="E657" s="10" t="s">
        <v>76</v>
      </c>
      <c r="F657" s="18"/>
      <c r="G657" s="18"/>
      <c r="H657" s="23" t="s">
        <v>2059</v>
      </c>
    </row>
    <row r="658">
      <c r="A658" s="10" t="s">
        <v>2060</v>
      </c>
      <c r="B658" s="16" t="s">
        <v>2061</v>
      </c>
      <c r="C658" s="22" t="s">
        <v>2017</v>
      </c>
      <c r="D658" s="18"/>
      <c r="E658" s="10" t="s">
        <v>76</v>
      </c>
      <c r="F658" s="18"/>
      <c r="G658" s="18"/>
      <c r="H658" s="23" t="s">
        <v>2062</v>
      </c>
    </row>
    <row r="659">
      <c r="A659" s="10" t="s">
        <v>2063</v>
      </c>
      <c r="B659" s="16" t="s">
        <v>2064</v>
      </c>
      <c r="C659" s="22" t="s">
        <v>2017</v>
      </c>
      <c r="D659" s="18"/>
      <c r="E659" s="10" t="s">
        <v>76</v>
      </c>
      <c r="F659" s="18"/>
      <c r="G659" s="18"/>
      <c r="H659" s="23" t="s">
        <v>2065</v>
      </c>
    </row>
    <row r="660">
      <c r="A660" s="10" t="s">
        <v>2066</v>
      </c>
      <c r="B660" s="16" t="s">
        <v>1966</v>
      </c>
      <c r="C660" s="22" t="s">
        <v>2017</v>
      </c>
      <c r="D660" s="18"/>
      <c r="E660" s="10" t="s">
        <v>76</v>
      </c>
      <c r="F660" s="18"/>
      <c r="G660" s="18"/>
      <c r="H660" s="23" t="s">
        <v>2067</v>
      </c>
    </row>
    <row r="661">
      <c r="A661" s="10" t="s">
        <v>2068</v>
      </c>
      <c r="B661" s="16" t="s">
        <v>650</v>
      </c>
      <c r="C661" s="22" t="s">
        <v>2017</v>
      </c>
      <c r="D661" s="18"/>
      <c r="E661" s="10" t="s">
        <v>76</v>
      </c>
      <c r="F661" s="18"/>
      <c r="G661" s="18"/>
      <c r="H661" s="23" t="s">
        <v>2069</v>
      </c>
    </row>
    <row r="662">
      <c r="A662" s="10" t="s">
        <v>2070</v>
      </c>
      <c r="B662" s="16" t="s">
        <v>2071</v>
      </c>
      <c r="C662" s="22" t="s">
        <v>2017</v>
      </c>
      <c r="D662" s="18"/>
      <c r="E662" s="10" t="s">
        <v>76</v>
      </c>
      <c r="F662" s="18"/>
      <c r="G662" s="18"/>
      <c r="H662" s="23" t="s">
        <v>2072</v>
      </c>
    </row>
    <row r="663">
      <c r="A663" s="10" t="s">
        <v>2073</v>
      </c>
      <c r="B663" s="16" t="s">
        <v>2074</v>
      </c>
      <c r="C663" s="22" t="s">
        <v>2017</v>
      </c>
      <c r="D663" s="18"/>
      <c r="E663" s="10" t="s">
        <v>76</v>
      </c>
      <c r="F663" s="18"/>
      <c r="G663" s="18"/>
      <c r="H663" s="23" t="s">
        <v>2075</v>
      </c>
    </row>
    <row r="664">
      <c r="A664" s="10" t="s">
        <v>2076</v>
      </c>
      <c r="B664" s="16" t="s">
        <v>2077</v>
      </c>
      <c r="C664" s="22" t="s">
        <v>2017</v>
      </c>
      <c r="D664" s="18"/>
      <c r="E664" s="10" t="s">
        <v>76</v>
      </c>
      <c r="F664" s="18"/>
      <c r="G664" s="18"/>
      <c r="H664" s="23" t="s">
        <v>2078</v>
      </c>
    </row>
    <row r="665">
      <c r="A665" s="10" t="s">
        <v>2079</v>
      </c>
      <c r="B665" s="16" t="s">
        <v>2080</v>
      </c>
      <c r="C665" s="22" t="s">
        <v>2017</v>
      </c>
      <c r="D665" s="18"/>
      <c r="E665" s="10" t="s">
        <v>76</v>
      </c>
      <c r="F665" s="18"/>
      <c r="G665" s="18"/>
      <c r="H665" s="23" t="s">
        <v>2081</v>
      </c>
    </row>
    <row r="666">
      <c r="A666" s="10" t="s">
        <v>2082</v>
      </c>
      <c r="B666" s="16" t="s">
        <v>692</v>
      </c>
      <c r="C666" s="22" t="s">
        <v>2017</v>
      </c>
      <c r="D666" s="18"/>
      <c r="E666" s="10" t="s">
        <v>76</v>
      </c>
      <c r="F666" s="18"/>
      <c r="G666" s="18"/>
      <c r="H666" s="23" t="s">
        <v>2083</v>
      </c>
    </row>
    <row r="667">
      <c r="A667" s="10" t="s">
        <v>2084</v>
      </c>
      <c r="B667" s="16" t="s">
        <v>2071</v>
      </c>
      <c r="C667" s="22" t="s">
        <v>2017</v>
      </c>
      <c r="D667" s="18"/>
      <c r="E667" s="10" t="s">
        <v>76</v>
      </c>
      <c r="F667" s="18"/>
      <c r="G667" s="18"/>
      <c r="H667" s="23" t="s">
        <v>2085</v>
      </c>
    </row>
    <row r="668">
      <c r="A668" s="10" t="s">
        <v>2086</v>
      </c>
      <c r="B668" s="16" t="s">
        <v>2087</v>
      </c>
      <c r="C668" s="22" t="s">
        <v>2017</v>
      </c>
      <c r="D668" s="18"/>
      <c r="E668" s="10" t="s">
        <v>76</v>
      </c>
      <c r="F668" s="18"/>
      <c r="G668" s="18"/>
      <c r="H668" s="23" t="s">
        <v>2088</v>
      </c>
    </row>
    <row r="669">
      <c r="A669" s="10" t="s">
        <v>2089</v>
      </c>
      <c r="B669" s="16" t="s">
        <v>315</v>
      </c>
      <c r="C669" s="22" t="s">
        <v>2017</v>
      </c>
      <c r="D669" s="18"/>
      <c r="E669" s="10" t="s">
        <v>76</v>
      </c>
      <c r="F669" s="18"/>
      <c r="G669" s="18"/>
      <c r="H669" s="23" t="s">
        <v>2090</v>
      </c>
    </row>
    <row r="670">
      <c r="A670" s="10" t="s">
        <v>2091</v>
      </c>
      <c r="B670" s="16" t="s">
        <v>992</v>
      </c>
      <c r="C670" s="22" t="s">
        <v>2017</v>
      </c>
      <c r="D670" s="18"/>
      <c r="E670" s="10" t="s">
        <v>76</v>
      </c>
      <c r="F670" s="18"/>
      <c r="G670" s="18"/>
      <c r="H670" s="23" t="s">
        <v>2092</v>
      </c>
    </row>
    <row r="671">
      <c r="A671" s="10" t="s">
        <v>2093</v>
      </c>
      <c r="B671" s="16" t="s">
        <v>2094</v>
      </c>
      <c r="C671" s="22" t="s">
        <v>2017</v>
      </c>
      <c r="D671" s="18"/>
      <c r="E671" s="10" t="s">
        <v>76</v>
      </c>
      <c r="F671" s="18"/>
      <c r="G671" s="18"/>
      <c r="H671" s="23" t="s">
        <v>2095</v>
      </c>
    </row>
    <row r="672">
      <c r="A672" s="10" t="s">
        <v>2096</v>
      </c>
      <c r="B672" s="16" t="s">
        <v>2097</v>
      </c>
      <c r="C672" s="22" t="s">
        <v>2017</v>
      </c>
      <c r="D672" s="18"/>
      <c r="E672" s="10" t="s">
        <v>76</v>
      </c>
      <c r="F672" s="18"/>
      <c r="G672" s="18"/>
      <c r="H672" s="23" t="s">
        <v>2098</v>
      </c>
    </row>
    <row r="673">
      <c r="A673" s="10" t="s">
        <v>2099</v>
      </c>
      <c r="B673" s="16" t="s">
        <v>2100</v>
      </c>
      <c r="C673" s="22" t="s">
        <v>2017</v>
      </c>
      <c r="D673" s="18"/>
      <c r="E673" s="10" t="s">
        <v>76</v>
      </c>
      <c r="F673" s="18"/>
      <c r="G673" s="18"/>
      <c r="H673" s="23" t="s">
        <v>2101</v>
      </c>
    </row>
    <row r="674">
      <c r="A674" s="10" t="s">
        <v>2102</v>
      </c>
      <c r="B674" s="16" t="s">
        <v>1891</v>
      </c>
      <c r="C674" s="22">
        <v>9.86938998E8</v>
      </c>
      <c r="D674" s="18"/>
      <c r="E674" s="10" t="s">
        <v>76</v>
      </c>
      <c r="F674" s="18"/>
      <c r="G674" s="18"/>
      <c r="H674" s="23" t="s">
        <v>2103</v>
      </c>
    </row>
    <row r="675">
      <c r="A675" s="10" t="s">
        <v>2104</v>
      </c>
      <c r="B675" s="16" t="s">
        <v>1900</v>
      </c>
      <c r="C675" s="22" t="s">
        <v>2017</v>
      </c>
      <c r="D675" s="18"/>
      <c r="E675" s="10" t="s">
        <v>76</v>
      </c>
      <c r="F675" s="18"/>
      <c r="G675" s="18"/>
      <c r="H675" s="23" t="s">
        <v>2105</v>
      </c>
    </row>
    <row r="676">
      <c r="A676" s="10" t="s">
        <v>2106</v>
      </c>
      <c r="B676" s="16" t="s">
        <v>1903</v>
      </c>
      <c r="C676" s="22" t="s">
        <v>2017</v>
      </c>
      <c r="D676" s="18"/>
      <c r="E676" s="10" t="s">
        <v>76</v>
      </c>
      <c r="F676" s="18"/>
      <c r="G676" s="18"/>
      <c r="H676" s="23" t="s">
        <v>2107</v>
      </c>
    </row>
    <row r="677">
      <c r="A677" s="10" t="s">
        <v>2108</v>
      </c>
      <c r="B677" s="16" t="s">
        <v>2100</v>
      </c>
      <c r="C677" s="22" t="s">
        <v>2017</v>
      </c>
      <c r="D677" s="18"/>
      <c r="E677" s="10" t="s">
        <v>76</v>
      </c>
      <c r="F677" s="18"/>
      <c r="G677" s="18"/>
      <c r="H677" s="23" t="s">
        <v>2109</v>
      </c>
    </row>
    <row r="678">
      <c r="A678" s="10" t="s">
        <v>2110</v>
      </c>
      <c r="B678" s="16" t="s">
        <v>1897</v>
      </c>
      <c r="C678" s="22" t="s">
        <v>2017</v>
      </c>
      <c r="D678" s="18"/>
      <c r="E678" s="10" t="s">
        <v>76</v>
      </c>
      <c r="F678" s="18"/>
      <c r="G678" s="18"/>
      <c r="H678" s="23" t="s">
        <v>2111</v>
      </c>
    </row>
    <row r="679">
      <c r="A679" s="10" t="s">
        <v>2112</v>
      </c>
      <c r="B679" s="16" t="s">
        <v>2071</v>
      </c>
      <c r="C679" s="22" t="s">
        <v>2017</v>
      </c>
      <c r="D679" s="18"/>
      <c r="E679" s="10" t="s">
        <v>76</v>
      </c>
      <c r="F679" s="18"/>
      <c r="G679" s="18"/>
      <c r="H679" s="23" t="s">
        <v>2113</v>
      </c>
    </row>
    <row r="680">
      <c r="A680" s="10" t="s">
        <v>2114</v>
      </c>
      <c r="B680" s="16" t="s">
        <v>2115</v>
      </c>
      <c r="C680" s="22" t="s">
        <v>2017</v>
      </c>
      <c r="D680" s="18"/>
      <c r="E680" s="10" t="s">
        <v>76</v>
      </c>
      <c r="F680" s="18"/>
      <c r="G680" s="18"/>
      <c r="H680" s="23" t="s">
        <v>2116</v>
      </c>
    </row>
    <row r="681">
      <c r="A681" s="10" t="s">
        <v>2117</v>
      </c>
      <c r="B681" s="16" t="s">
        <v>1888</v>
      </c>
      <c r="C681" s="22" t="s">
        <v>2017</v>
      </c>
      <c r="D681" s="18"/>
      <c r="E681" s="10" t="s">
        <v>76</v>
      </c>
      <c r="F681" s="18"/>
      <c r="G681" s="18"/>
      <c r="H681" s="23" t="s">
        <v>2118</v>
      </c>
    </row>
    <row r="682">
      <c r="A682" s="10" t="s">
        <v>2119</v>
      </c>
      <c r="B682" s="16" t="s">
        <v>1888</v>
      </c>
      <c r="C682" s="22" t="s">
        <v>2017</v>
      </c>
      <c r="D682" s="18"/>
      <c r="E682" s="10" t="s">
        <v>76</v>
      </c>
      <c r="F682" s="18"/>
      <c r="G682" s="18"/>
      <c r="H682" s="23" t="s">
        <v>2120</v>
      </c>
    </row>
    <row r="683">
      <c r="A683" s="10" t="s">
        <v>2121</v>
      </c>
      <c r="B683" s="16" t="s">
        <v>2122</v>
      </c>
      <c r="C683" s="22" t="s">
        <v>2017</v>
      </c>
      <c r="D683" s="18"/>
      <c r="E683" s="10" t="s">
        <v>76</v>
      </c>
      <c r="F683" s="18"/>
      <c r="G683" s="18"/>
      <c r="H683" s="23" t="s">
        <v>2123</v>
      </c>
    </row>
    <row r="684">
      <c r="A684" s="10" t="s">
        <v>2124</v>
      </c>
      <c r="B684" s="16" t="s">
        <v>1891</v>
      </c>
      <c r="C684" s="22" t="s">
        <v>2017</v>
      </c>
      <c r="D684" s="18"/>
      <c r="E684" s="10" t="s">
        <v>76</v>
      </c>
      <c r="F684" s="18"/>
      <c r="G684" s="18"/>
      <c r="H684" s="23" t="s">
        <v>2125</v>
      </c>
    </row>
    <row r="685">
      <c r="A685" s="10" t="s">
        <v>2126</v>
      </c>
      <c r="B685" s="16" t="s">
        <v>1900</v>
      </c>
      <c r="C685" s="22" t="s">
        <v>2017</v>
      </c>
      <c r="D685" s="18"/>
      <c r="E685" s="10" t="s">
        <v>76</v>
      </c>
      <c r="F685" s="18"/>
      <c r="G685" s="18"/>
      <c r="H685" s="23" t="s">
        <v>2127</v>
      </c>
    </row>
    <row r="686">
      <c r="A686" s="10" t="s">
        <v>2128</v>
      </c>
      <c r="B686" s="16" t="s">
        <v>2100</v>
      </c>
      <c r="C686" s="22" t="s">
        <v>2017</v>
      </c>
      <c r="D686" s="18"/>
      <c r="E686" s="10" t="s">
        <v>76</v>
      </c>
      <c r="F686" s="18"/>
      <c r="G686" s="18"/>
      <c r="H686" s="23" t="s">
        <v>2129</v>
      </c>
    </row>
    <row r="687">
      <c r="A687" s="10" t="s">
        <v>2130</v>
      </c>
      <c r="B687" s="16" t="s">
        <v>606</v>
      </c>
      <c r="C687" s="22">
        <v>9.03525606E8</v>
      </c>
      <c r="D687" s="18"/>
      <c r="E687" s="10" t="s">
        <v>76</v>
      </c>
      <c r="F687" s="18"/>
      <c r="G687" s="18"/>
      <c r="H687" s="23" t="s">
        <v>2131</v>
      </c>
    </row>
    <row r="688">
      <c r="A688" s="10" t="s">
        <v>2132</v>
      </c>
      <c r="B688" s="16" t="s">
        <v>2133</v>
      </c>
      <c r="C688" s="22" t="s">
        <v>2017</v>
      </c>
      <c r="D688" s="18"/>
      <c r="E688" s="10" t="s">
        <v>76</v>
      </c>
      <c r="F688" s="18"/>
      <c r="G688" s="18"/>
      <c r="H688" s="23" t="s">
        <v>2134</v>
      </c>
    </row>
    <row r="689">
      <c r="A689" s="10" t="s">
        <v>2135</v>
      </c>
      <c r="B689" s="16" t="s">
        <v>2136</v>
      </c>
      <c r="C689" s="22">
        <v>8.33063036E8</v>
      </c>
      <c r="D689" s="18"/>
      <c r="E689" s="10" t="s">
        <v>76</v>
      </c>
      <c r="F689" s="18"/>
      <c r="G689" s="18"/>
      <c r="H689" s="23" t="s">
        <v>2137</v>
      </c>
    </row>
    <row r="690">
      <c r="A690" s="10" t="s">
        <v>2138</v>
      </c>
      <c r="B690" s="16" t="s">
        <v>2139</v>
      </c>
      <c r="C690" s="22" t="s">
        <v>2017</v>
      </c>
      <c r="D690" s="18"/>
      <c r="E690" s="10" t="s">
        <v>76</v>
      </c>
      <c r="F690" s="18"/>
      <c r="G690" s="18"/>
      <c r="H690" s="23" t="s">
        <v>2140</v>
      </c>
    </row>
    <row r="691">
      <c r="A691" s="10" t="s">
        <v>2141</v>
      </c>
      <c r="B691" s="16" t="s">
        <v>2139</v>
      </c>
      <c r="C691" s="22" t="s">
        <v>2017</v>
      </c>
      <c r="D691" s="18"/>
      <c r="E691" s="10" t="s">
        <v>76</v>
      </c>
      <c r="F691" s="18"/>
      <c r="G691" s="18"/>
      <c r="H691" s="23" t="s">
        <v>2142</v>
      </c>
    </row>
    <row r="692">
      <c r="A692" s="10" t="s">
        <v>2143</v>
      </c>
      <c r="B692" s="16" t="s">
        <v>2144</v>
      </c>
      <c r="C692" s="22" t="s">
        <v>2017</v>
      </c>
      <c r="D692" s="18"/>
      <c r="E692" s="10" t="s">
        <v>76</v>
      </c>
      <c r="F692" s="18"/>
      <c r="G692" s="18"/>
      <c r="H692" s="23" t="s">
        <v>2145</v>
      </c>
    </row>
    <row r="693">
      <c r="A693" s="10" t="s">
        <v>2146</v>
      </c>
      <c r="B693" s="16" t="s">
        <v>2087</v>
      </c>
      <c r="C693" s="22" t="s">
        <v>2017</v>
      </c>
      <c r="D693" s="18"/>
      <c r="E693" s="10" t="s">
        <v>76</v>
      </c>
      <c r="F693" s="18"/>
      <c r="G693" s="18"/>
      <c r="H693" s="23" t="s">
        <v>2147</v>
      </c>
    </row>
    <row r="694">
      <c r="A694" s="10" t="s">
        <v>2148</v>
      </c>
      <c r="B694" s="16" t="s">
        <v>2149</v>
      </c>
      <c r="C694" s="22" t="s">
        <v>2017</v>
      </c>
      <c r="D694" s="18"/>
      <c r="E694" s="10" t="s">
        <v>76</v>
      </c>
      <c r="F694" s="18"/>
      <c r="G694" s="18"/>
      <c r="H694" s="23" t="s">
        <v>2150</v>
      </c>
    </row>
    <row r="695">
      <c r="A695" s="10" t="s">
        <v>2151</v>
      </c>
      <c r="B695" s="16" t="s">
        <v>2071</v>
      </c>
      <c r="C695" s="22" t="s">
        <v>2017</v>
      </c>
      <c r="D695" s="18"/>
      <c r="E695" s="10" t="s">
        <v>76</v>
      </c>
      <c r="F695" s="18"/>
      <c r="G695" s="18"/>
      <c r="H695" s="23" t="s">
        <v>2152</v>
      </c>
    </row>
    <row r="696">
      <c r="A696" s="10" t="s">
        <v>2153</v>
      </c>
      <c r="B696" s="16" t="s">
        <v>1888</v>
      </c>
      <c r="C696" s="22" t="s">
        <v>2017</v>
      </c>
      <c r="D696" s="18"/>
      <c r="E696" s="10" t="s">
        <v>76</v>
      </c>
      <c r="F696" s="18"/>
      <c r="G696" s="18"/>
      <c r="H696" s="23" t="s">
        <v>2154</v>
      </c>
    </row>
    <row r="697">
      <c r="A697" s="10" t="s">
        <v>2155</v>
      </c>
      <c r="B697" s="16" t="s">
        <v>1891</v>
      </c>
      <c r="C697" s="22" t="s">
        <v>2017</v>
      </c>
      <c r="D697" s="18"/>
      <c r="E697" s="10" t="s">
        <v>76</v>
      </c>
      <c r="F697" s="18"/>
      <c r="G697" s="18"/>
      <c r="H697" s="23" t="s">
        <v>2156</v>
      </c>
    </row>
    <row r="698">
      <c r="A698" s="10" t="s">
        <v>2157</v>
      </c>
      <c r="B698" s="16" t="s">
        <v>983</v>
      </c>
      <c r="C698" s="22">
        <v>8.18113916E8</v>
      </c>
      <c r="D698" s="18"/>
      <c r="E698" s="10" t="s">
        <v>76</v>
      </c>
      <c r="F698" s="18"/>
      <c r="G698" s="18"/>
      <c r="H698" s="23" t="s">
        <v>2158</v>
      </c>
    </row>
    <row r="699">
      <c r="A699" s="10" t="s">
        <v>2159</v>
      </c>
      <c r="B699" s="16" t="s">
        <v>2160</v>
      </c>
      <c r="C699" s="22">
        <v>6.26955842E8</v>
      </c>
      <c r="D699" s="18"/>
      <c r="E699" s="10" t="s">
        <v>76</v>
      </c>
      <c r="F699" s="18"/>
      <c r="G699" s="18"/>
      <c r="H699" s="23" t="s">
        <v>2161</v>
      </c>
    </row>
    <row r="700">
      <c r="A700" s="10" t="s">
        <v>2162</v>
      </c>
      <c r="B700" s="16" t="s">
        <v>1903</v>
      </c>
      <c r="C700" s="22" t="s">
        <v>2017</v>
      </c>
      <c r="D700" s="18"/>
      <c r="E700" s="10" t="s">
        <v>76</v>
      </c>
      <c r="F700" s="18"/>
      <c r="G700" s="18"/>
      <c r="H700" s="23" t="s">
        <v>2163</v>
      </c>
    </row>
    <row r="701">
      <c r="A701" s="10" t="s">
        <v>2164</v>
      </c>
      <c r="B701" s="16" t="s">
        <v>2165</v>
      </c>
      <c r="C701" s="22">
        <v>6.37479221E8</v>
      </c>
      <c r="D701" s="18"/>
      <c r="E701" s="10" t="s">
        <v>76</v>
      </c>
      <c r="F701" s="18"/>
      <c r="G701" s="18"/>
      <c r="H701" s="23" t="s">
        <v>2166</v>
      </c>
    </row>
    <row r="702">
      <c r="A702" s="10" t="s">
        <v>2167</v>
      </c>
      <c r="B702" s="16" t="s">
        <v>2165</v>
      </c>
      <c r="C702" s="22" t="s">
        <v>2017</v>
      </c>
      <c r="D702" s="18"/>
      <c r="E702" s="10" t="s">
        <v>76</v>
      </c>
      <c r="F702" s="18"/>
      <c r="G702" s="18"/>
      <c r="H702" s="23" t="s">
        <v>2168</v>
      </c>
    </row>
    <row r="703">
      <c r="A703" s="10" t="s">
        <v>2169</v>
      </c>
      <c r="B703" s="16" t="s">
        <v>2170</v>
      </c>
      <c r="C703" s="22" t="s">
        <v>2017</v>
      </c>
      <c r="D703" s="18"/>
      <c r="E703" s="10" t="s">
        <v>76</v>
      </c>
      <c r="F703" s="18"/>
      <c r="G703" s="18"/>
      <c r="H703" s="23" t="s">
        <v>2171</v>
      </c>
    </row>
    <row r="704">
      <c r="A704" s="10" t="s">
        <v>2172</v>
      </c>
      <c r="B704" s="16" t="s">
        <v>1903</v>
      </c>
      <c r="C704" s="22" t="s">
        <v>2017</v>
      </c>
      <c r="D704" s="18"/>
      <c r="E704" s="10" t="s">
        <v>76</v>
      </c>
      <c r="F704" s="18"/>
      <c r="G704" s="18"/>
      <c r="H704" s="23" t="s">
        <v>2173</v>
      </c>
    </row>
    <row r="705">
      <c r="A705" s="10" t="s">
        <v>2174</v>
      </c>
      <c r="B705" s="16" t="s">
        <v>692</v>
      </c>
      <c r="C705" s="22" t="s">
        <v>2017</v>
      </c>
      <c r="D705" s="18"/>
      <c r="E705" s="10" t="s">
        <v>76</v>
      </c>
      <c r="F705" s="18"/>
      <c r="G705" s="18"/>
      <c r="H705" s="23" t="s">
        <v>2175</v>
      </c>
    </row>
    <row r="706">
      <c r="A706" s="10" t="s">
        <v>2176</v>
      </c>
      <c r="B706" s="16" t="s">
        <v>692</v>
      </c>
      <c r="C706" s="22" t="s">
        <v>2017</v>
      </c>
      <c r="D706" s="18"/>
      <c r="E706" s="10" t="s">
        <v>76</v>
      </c>
      <c r="F706" s="18"/>
      <c r="G706" s="18"/>
      <c r="H706" s="23" t="s">
        <v>2177</v>
      </c>
    </row>
    <row r="707">
      <c r="A707" s="10" t="s">
        <v>2178</v>
      </c>
      <c r="B707" s="16" t="s">
        <v>1888</v>
      </c>
      <c r="C707" s="22" t="s">
        <v>2017</v>
      </c>
      <c r="D707" s="18"/>
      <c r="E707" s="10" t="s">
        <v>76</v>
      </c>
      <c r="F707" s="18"/>
      <c r="G707" s="18"/>
      <c r="H707" s="23" t="s">
        <v>2179</v>
      </c>
    </row>
    <row r="708">
      <c r="A708" s="10" t="s">
        <v>2180</v>
      </c>
      <c r="B708" s="16" t="s">
        <v>1891</v>
      </c>
      <c r="C708" s="22" t="s">
        <v>2017</v>
      </c>
      <c r="D708" s="18"/>
      <c r="E708" s="10" t="s">
        <v>76</v>
      </c>
      <c r="F708" s="18"/>
      <c r="G708" s="18"/>
      <c r="H708" s="23" t="s">
        <v>2181</v>
      </c>
    </row>
    <row r="709">
      <c r="A709" s="10" t="s">
        <v>2182</v>
      </c>
      <c r="B709" s="16" t="s">
        <v>1894</v>
      </c>
      <c r="C709" s="22">
        <v>9.91716181E8</v>
      </c>
      <c r="D709" s="18"/>
      <c r="E709" s="10" t="s">
        <v>76</v>
      </c>
      <c r="F709" s="18"/>
      <c r="G709" s="18"/>
      <c r="H709" s="23" t="s">
        <v>2183</v>
      </c>
    </row>
    <row r="710">
      <c r="A710" s="10" t="s">
        <v>2184</v>
      </c>
      <c r="B710" s="16" t="s">
        <v>1906</v>
      </c>
      <c r="C710" s="22">
        <v>9.87969898E8</v>
      </c>
      <c r="D710" s="18"/>
      <c r="E710" s="10" t="s">
        <v>76</v>
      </c>
      <c r="F710" s="18"/>
      <c r="G710" s="18"/>
      <c r="H710" s="23" t="s">
        <v>2185</v>
      </c>
    </row>
    <row r="711">
      <c r="A711" s="10" t="s">
        <v>2186</v>
      </c>
      <c r="B711" s="16" t="s">
        <v>1885</v>
      </c>
      <c r="C711" s="22">
        <v>9.84615352E8</v>
      </c>
      <c r="D711" s="18"/>
      <c r="E711" s="10" t="s">
        <v>76</v>
      </c>
      <c r="F711" s="18"/>
      <c r="G711" s="18"/>
      <c r="H711" s="23" t="s">
        <v>2187</v>
      </c>
    </row>
    <row r="712">
      <c r="A712" s="10" t="s">
        <v>2188</v>
      </c>
      <c r="B712" s="16" t="s">
        <v>2189</v>
      </c>
      <c r="C712" s="22">
        <v>9.80286088E8</v>
      </c>
      <c r="D712" s="18"/>
      <c r="E712" s="10" t="s">
        <v>76</v>
      </c>
      <c r="F712" s="18"/>
      <c r="G712" s="18"/>
      <c r="H712" s="23" t="s">
        <v>2190</v>
      </c>
    </row>
    <row r="713">
      <c r="A713" s="10" t="s">
        <v>2191</v>
      </c>
      <c r="B713" s="16" t="s">
        <v>2192</v>
      </c>
      <c r="C713" s="22">
        <v>8.47876458E8</v>
      </c>
      <c r="D713" s="18"/>
      <c r="E713" s="10" t="s">
        <v>76</v>
      </c>
      <c r="F713" s="18"/>
      <c r="G713" s="18"/>
      <c r="H713" s="23" t="s">
        <v>2193</v>
      </c>
    </row>
    <row r="714">
      <c r="A714" s="16" t="s">
        <v>2104</v>
      </c>
      <c r="B714" s="16" t="s">
        <v>1915</v>
      </c>
      <c r="C714" s="22" t="s">
        <v>2017</v>
      </c>
      <c r="D714" s="18"/>
      <c r="E714" s="10" t="s">
        <v>76</v>
      </c>
      <c r="F714" s="18"/>
      <c r="G714" s="18"/>
      <c r="H714" s="23" t="s">
        <v>2194</v>
      </c>
    </row>
    <row r="715">
      <c r="A715" s="10" t="s">
        <v>2195</v>
      </c>
      <c r="B715" s="16" t="s">
        <v>2196</v>
      </c>
      <c r="C715" s="22" t="s">
        <v>2017</v>
      </c>
      <c r="D715" s="18"/>
      <c r="E715" s="10" t="s">
        <v>76</v>
      </c>
      <c r="F715" s="18"/>
      <c r="G715" s="18"/>
      <c r="H715" s="23" t="s">
        <v>2197</v>
      </c>
    </row>
    <row r="716">
      <c r="A716" s="10" t="s">
        <v>2198</v>
      </c>
      <c r="B716" s="16" t="s">
        <v>1891</v>
      </c>
      <c r="C716" s="22" t="s">
        <v>2017</v>
      </c>
      <c r="D716" s="18"/>
      <c r="E716" s="10" t="s">
        <v>76</v>
      </c>
      <c r="F716" s="18"/>
      <c r="G716" s="18"/>
      <c r="H716" s="23" t="s">
        <v>2199</v>
      </c>
    </row>
    <row r="717">
      <c r="A717" s="10" t="s">
        <v>2200</v>
      </c>
      <c r="B717" s="16" t="s">
        <v>2201</v>
      </c>
      <c r="C717" s="22" t="s">
        <v>2017</v>
      </c>
      <c r="D717" s="18"/>
      <c r="E717" s="10" t="s">
        <v>76</v>
      </c>
      <c r="F717" s="18"/>
      <c r="G717" s="18"/>
      <c r="H717" s="23" t="s">
        <v>2202</v>
      </c>
    </row>
    <row r="718">
      <c r="A718" s="10" t="s">
        <v>2203</v>
      </c>
      <c r="B718" s="16" t="s">
        <v>480</v>
      </c>
      <c r="C718" s="22" t="s">
        <v>2017</v>
      </c>
      <c r="D718" s="18"/>
      <c r="E718" s="10" t="s">
        <v>76</v>
      </c>
      <c r="F718" s="18"/>
      <c r="G718" s="18"/>
      <c r="H718" s="23" t="s">
        <v>2204</v>
      </c>
    </row>
    <row r="719">
      <c r="A719" s="10" t="s">
        <v>2205</v>
      </c>
      <c r="B719" s="16" t="s">
        <v>411</v>
      </c>
      <c r="C719" s="22" t="s">
        <v>2017</v>
      </c>
      <c r="D719" s="18"/>
      <c r="E719" s="10" t="s">
        <v>76</v>
      </c>
      <c r="F719" s="18"/>
      <c r="G719" s="18"/>
      <c r="H719" s="23" t="s">
        <v>2206</v>
      </c>
    </row>
    <row r="720">
      <c r="A720" s="10" t="s">
        <v>2207</v>
      </c>
      <c r="B720" s="16" t="s">
        <v>2208</v>
      </c>
      <c r="C720" s="22" t="s">
        <v>2017</v>
      </c>
      <c r="D720" s="18"/>
      <c r="E720" s="10" t="s">
        <v>76</v>
      </c>
      <c r="F720" s="18"/>
      <c r="G720" s="18"/>
      <c r="H720" s="23" t="s">
        <v>2209</v>
      </c>
    </row>
    <row r="721">
      <c r="A721" s="10" t="s">
        <v>2210</v>
      </c>
      <c r="B721" s="16" t="s">
        <v>1937</v>
      </c>
      <c r="C721" s="22">
        <v>9.51694872E8</v>
      </c>
      <c r="D721" s="18"/>
      <c r="E721" s="10" t="s">
        <v>76</v>
      </c>
      <c r="F721" s="18"/>
      <c r="G721" s="18"/>
      <c r="H721" s="23" t="s">
        <v>2211</v>
      </c>
    </row>
    <row r="722">
      <c r="A722" s="10" t="s">
        <v>2212</v>
      </c>
      <c r="B722" s="16" t="s">
        <v>2213</v>
      </c>
      <c r="C722" s="22">
        <v>9.91594536E8</v>
      </c>
      <c r="D722" s="18"/>
      <c r="E722" s="10" t="s">
        <v>76</v>
      </c>
      <c r="F722" s="18"/>
      <c r="G722" s="18"/>
      <c r="H722" s="23" t="s">
        <v>2214</v>
      </c>
    </row>
    <row r="723">
      <c r="A723" s="10" t="s">
        <v>2215</v>
      </c>
      <c r="B723" s="16" t="s">
        <v>1943</v>
      </c>
      <c r="C723" s="22" t="s">
        <v>2017</v>
      </c>
      <c r="D723" s="18"/>
      <c r="E723" s="10" t="s">
        <v>76</v>
      </c>
      <c r="F723" s="18"/>
      <c r="G723" s="18"/>
      <c r="H723" s="23" t="s">
        <v>2216</v>
      </c>
    </row>
    <row r="724">
      <c r="A724" s="10" t="s">
        <v>2217</v>
      </c>
      <c r="B724" s="16" t="s">
        <v>2218</v>
      </c>
      <c r="C724" s="22" t="s">
        <v>2017</v>
      </c>
      <c r="D724" s="18"/>
      <c r="E724" s="10" t="s">
        <v>76</v>
      </c>
      <c r="F724" s="18"/>
      <c r="G724" s="18"/>
      <c r="H724" s="23" t="s">
        <v>2219</v>
      </c>
    </row>
    <row r="725">
      <c r="A725" s="10" t="s">
        <v>2220</v>
      </c>
      <c r="B725" s="16" t="s">
        <v>1900</v>
      </c>
      <c r="C725" s="22" t="s">
        <v>2017</v>
      </c>
      <c r="D725" s="18"/>
      <c r="E725" s="10" t="s">
        <v>76</v>
      </c>
      <c r="F725" s="18"/>
      <c r="G725" s="18"/>
      <c r="H725" s="23" t="s">
        <v>2221</v>
      </c>
    </row>
    <row r="726">
      <c r="A726" s="10" t="s">
        <v>2222</v>
      </c>
      <c r="B726" s="16" t="s">
        <v>1903</v>
      </c>
      <c r="C726" s="22" t="s">
        <v>2017</v>
      </c>
      <c r="D726" s="18"/>
      <c r="E726" s="10" t="s">
        <v>76</v>
      </c>
      <c r="F726" s="18"/>
      <c r="G726" s="18"/>
      <c r="H726" s="23" t="s">
        <v>2223</v>
      </c>
    </row>
    <row r="727">
      <c r="A727" s="10" t="s">
        <v>2224</v>
      </c>
      <c r="B727" s="16" t="s">
        <v>692</v>
      </c>
      <c r="C727" s="22" t="s">
        <v>2017</v>
      </c>
      <c r="D727" s="18"/>
      <c r="E727" s="10" t="s">
        <v>76</v>
      </c>
      <c r="F727" s="18"/>
      <c r="G727" s="18"/>
      <c r="H727" s="23" t="s">
        <v>2225</v>
      </c>
    </row>
    <row r="728">
      <c r="A728" s="10" t="s">
        <v>2226</v>
      </c>
      <c r="B728" s="16" t="s">
        <v>2227</v>
      </c>
      <c r="C728" s="22">
        <v>8.85626531E8</v>
      </c>
      <c r="D728" s="18"/>
      <c r="E728" s="10" t="s">
        <v>76</v>
      </c>
      <c r="F728" s="18"/>
      <c r="G728" s="18"/>
      <c r="H728" s="23" t="s">
        <v>2228</v>
      </c>
    </row>
    <row r="729">
      <c r="A729" s="10" t="s">
        <v>2229</v>
      </c>
      <c r="B729" s="16" t="s">
        <v>1958</v>
      </c>
      <c r="C729" s="22" t="s">
        <v>2017</v>
      </c>
      <c r="D729" s="18"/>
      <c r="E729" s="10" t="s">
        <v>76</v>
      </c>
      <c r="F729" s="18"/>
      <c r="G729" s="18"/>
      <c r="H729" s="23" t="s">
        <v>2230</v>
      </c>
    </row>
    <row r="730">
      <c r="A730" s="10" t="s">
        <v>2231</v>
      </c>
      <c r="B730" s="16" t="s">
        <v>1958</v>
      </c>
      <c r="C730" s="22" t="s">
        <v>2017</v>
      </c>
      <c r="D730" s="18"/>
      <c r="E730" s="10" t="s">
        <v>76</v>
      </c>
      <c r="F730" s="18"/>
      <c r="G730" s="18"/>
      <c r="H730" s="23" t="s">
        <v>2232</v>
      </c>
    </row>
    <row r="731">
      <c r="A731" s="10" t="s">
        <v>2233</v>
      </c>
      <c r="B731" s="16" t="s">
        <v>1961</v>
      </c>
      <c r="C731" s="22">
        <v>6.30325921E8</v>
      </c>
      <c r="D731" s="18"/>
      <c r="E731" s="10" t="s">
        <v>76</v>
      </c>
      <c r="F731" s="18"/>
      <c r="G731" s="18"/>
      <c r="H731" s="23" t="s">
        <v>2234</v>
      </c>
    </row>
    <row r="732">
      <c r="A732" s="10" t="s">
        <v>2235</v>
      </c>
      <c r="B732" s="16" t="s">
        <v>1966</v>
      </c>
      <c r="C732" s="22" t="s">
        <v>2017</v>
      </c>
      <c r="D732" s="18"/>
      <c r="E732" s="10" t="s">
        <v>76</v>
      </c>
      <c r="F732" s="18"/>
      <c r="G732" s="18"/>
      <c r="H732" s="23" t="s">
        <v>2236</v>
      </c>
    </row>
    <row r="733">
      <c r="A733" s="10" t="s">
        <v>2237</v>
      </c>
      <c r="B733" s="16" t="s">
        <v>1915</v>
      </c>
      <c r="C733" s="22">
        <v>8.77919631E8</v>
      </c>
      <c r="D733" s="18"/>
      <c r="E733" s="10" t="s">
        <v>76</v>
      </c>
      <c r="F733" s="18"/>
      <c r="G733" s="18"/>
      <c r="H733" s="23" t="s">
        <v>2238</v>
      </c>
    </row>
    <row r="734">
      <c r="A734" s="10" t="s">
        <v>2239</v>
      </c>
      <c r="B734" s="16" t="s">
        <v>2240</v>
      </c>
      <c r="C734" s="22" t="s">
        <v>2017</v>
      </c>
      <c r="D734" s="18"/>
      <c r="E734" s="10" t="s">
        <v>76</v>
      </c>
      <c r="F734" s="18"/>
      <c r="G734" s="18"/>
      <c r="H734" s="23" t="s">
        <v>2241</v>
      </c>
    </row>
    <row r="735">
      <c r="A735" s="10" t="s">
        <v>2242</v>
      </c>
      <c r="B735" s="16" t="s">
        <v>315</v>
      </c>
      <c r="C735" s="22">
        <v>9.02713171E8</v>
      </c>
      <c r="D735" s="18"/>
      <c r="E735" s="10" t="s">
        <v>76</v>
      </c>
      <c r="F735" s="18"/>
      <c r="G735" s="18"/>
      <c r="H735" s="23" t="s">
        <v>2243</v>
      </c>
    </row>
    <row r="736">
      <c r="A736" s="10" t="s">
        <v>2244</v>
      </c>
      <c r="B736" s="16" t="s">
        <v>2245</v>
      </c>
      <c r="C736" s="22" t="s">
        <v>2017</v>
      </c>
      <c r="D736" s="18"/>
      <c r="E736" s="10" t="s">
        <v>76</v>
      </c>
      <c r="F736" s="18"/>
      <c r="G736" s="18"/>
      <c r="H736" s="23" t="s">
        <v>2246</v>
      </c>
    </row>
    <row r="737">
      <c r="A737" s="10" t="s">
        <v>2247</v>
      </c>
      <c r="B737" s="16" t="s">
        <v>2245</v>
      </c>
      <c r="C737" s="22" t="s">
        <v>2017</v>
      </c>
      <c r="D737" s="18"/>
      <c r="E737" s="10" t="s">
        <v>76</v>
      </c>
      <c r="F737" s="18"/>
      <c r="G737" s="18"/>
      <c r="H737" s="23" t="s">
        <v>2248</v>
      </c>
    </row>
    <row r="738">
      <c r="A738" s="10" t="s">
        <v>2249</v>
      </c>
      <c r="B738" s="16" t="s">
        <v>2250</v>
      </c>
      <c r="C738" s="22">
        <v>9.35538586E8</v>
      </c>
      <c r="D738" s="18"/>
      <c r="E738" s="10" t="s">
        <v>76</v>
      </c>
      <c r="F738" s="18"/>
      <c r="G738" s="18"/>
      <c r="H738" s="23" t="s">
        <v>2251</v>
      </c>
    </row>
    <row r="739">
      <c r="A739" s="10" t="s">
        <v>2252</v>
      </c>
      <c r="B739" s="16" t="s">
        <v>2064</v>
      </c>
      <c r="C739" s="22">
        <v>8.93997374E8</v>
      </c>
      <c r="D739" s="18"/>
      <c r="E739" s="10" t="s">
        <v>76</v>
      </c>
      <c r="F739" s="18"/>
      <c r="G739" s="18"/>
      <c r="H739" s="23" t="s">
        <v>2253</v>
      </c>
    </row>
    <row r="740">
      <c r="A740" s="10" t="s">
        <v>2254</v>
      </c>
      <c r="B740" s="16" t="s">
        <v>2255</v>
      </c>
      <c r="C740" s="22">
        <v>6.24044496E8</v>
      </c>
      <c r="D740" s="18"/>
      <c r="E740" s="10" t="s">
        <v>76</v>
      </c>
      <c r="F740" s="18"/>
      <c r="G740" s="18"/>
      <c r="H740" s="23" t="s">
        <v>2256</v>
      </c>
    </row>
    <row r="741">
      <c r="A741" s="10" t="s">
        <v>2257</v>
      </c>
      <c r="B741" s="16" t="s">
        <v>2258</v>
      </c>
      <c r="C741" s="22" t="s">
        <v>2017</v>
      </c>
      <c r="D741" s="18"/>
      <c r="E741" s="10" t="s">
        <v>76</v>
      </c>
      <c r="F741" s="18"/>
      <c r="G741" s="18"/>
      <c r="H741" s="23" t="s">
        <v>2259</v>
      </c>
    </row>
    <row r="742">
      <c r="A742" s="10" t="s">
        <v>2260</v>
      </c>
      <c r="B742" s="16" t="s">
        <v>2258</v>
      </c>
      <c r="C742" s="22" t="s">
        <v>2017</v>
      </c>
      <c r="D742" s="18"/>
      <c r="E742" s="10" t="s">
        <v>76</v>
      </c>
      <c r="F742" s="18"/>
      <c r="G742" s="18"/>
      <c r="H742" s="23" t="s">
        <v>2261</v>
      </c>
    </row>
    <row r="743">
      <c r="A743" s="10" t="s">
        <v>2262</v>
      </c>
      <c r="B743" s="16" t="s">
        <v>2263</v>
      </c>
      <c r="C743" s="22">
        <v>8.4389429E8</v>
      </c>
      <c r="D743" s="18"/>
      <c r="E743" s="10" t="s">
        <v>76</v>
      </c>
      <c r="F743" s="18"/>
      <c r="G743" s="18"/>
      <c r="H743" s="23" t="s">
        <v>2264</v>
      </c>
    </row>
    <row r="744">
      <c r="A744" s="10" t="s">
        <v>2265</v>
      </c>
      <c r="B744" s="16" t="s">
        <v>2266</v>
      </c>
      <c r="C744" s="22">
        <v>9.23702385E8</v>
      </c>
      <c r="D744" s="18"/>
      <c r="E744" s="10" t="s">
        <v>76</v>
      </c>
      <c r="F744" s="18"/>
      <c r="G744" s="18"/>
      <c r="H744" s="23" t="s">
        <v>2267</v>
      </c>
    </row>
    <row r="745">
      <c r="A745" s="10" t="s">
        <v>2268</v>
      </c>
      <c r="B745" s="16" t="s">
        <v>1978</v>
      </c>
      <c r="C745" s="22">
        <v>8.86981705E8</v>
      </c>
      <c r="D745" s="18"/>
      <c r="E745" s="10" t="s">
        <v>76</v>
      </c>
      <c r="F745" s="18"/>
      <c r="G745" s="18"/>
      <c r="H745" s="23" t="s">
        <v>2269</v>
      </c>
    </row>
    <row r="746">
      <c r="A746" s="10" t="s">
        <v>2270</v>
      </c>
      <c r="B746" s="16" t="s">
        <v>2271</v>
      </c>
      <c r="C746" s="22">
        <v>8.68262553E8</v>
      </c>
      <c r="D746" s="18"/>
      <c r="E746" s="10" t="s">
        <v>76</v>
      </c>
      <c r="F746" s="18"/>
      <c r="G746" s="18"/>
      <c r="H746" s="23" t="s">
        <v>2272</v>
      </c>
    </row>
    <row r="747">
      <c r="A747" s="10" t="s">
        <v>2273</v>
      </c>
      <c r="B747" s="16" t="s">
        <v>2274</v>
      </c>
      <c r="C747" s="22" t="s">
        <v>2017</v>
      </c>
      <c r="D747" s="18"/>
      <c r="E747" s="10" t="s">
        <v>76</v>
      </c>
      <c r="F747" s="18"/>
      <c r="G747" s="18"/>
      <c r="H747" s="23" t="s">
        <v>2275</v>
      </c>
    </row>
    <row r="748">
      <c r="A748" s="10" t="s">
        <v>2276</v>
      </c>
      <c r="B748" s="16" t="s">
        <v>2087</v>
      </c>
      <c r="C748" s="22" t="s">
        <v>2017</v>
      </c>
      <c r="D748" s="18"/>
      <c r="E748" s="10" t="s">
        <v>76</v>
      </c>
      <c r="F748" s="18"/>
      <c r="G748" s="18"/>
      <c r="H748" s="23" t="s">
        <v>2277</v>
      </c>
    </row>
    <row r="749">
      <c r="A749" s="10" t="s">
        <v>2278</v>
      </c>
      <c r="B749" s="16" t="s">
        <v>2279</v>
      </c>
      <c r="C749" s="22">
        <v>6.58280854E8</v>
      </c>
      <c r="D749" s="18"/>
      <c r="E749" s="10" t="s">
        <v>76</v>
      </c>
      <c r="F749" s="18"/>
      <c r="G749" s="18"/>
      <c r="H749" s="23" t="s">
        <v>2280</v>
      </c>
    </row>
    <row r="750">
      <c r="A750" s="10" t="s">
        <v>2281</v>
      </c>
      <c r="B750" s="16" t="s">
        <v>2282</v>
      </c>
      <c r="C750" s="22">
        <v>9.68639297E8</v>
      </c>
      <c r="D750" s="18"/>
      <c r="E750" s="10" t="s">
        <v>76</v>
      </c>
      <c r="F750" s="18"/>
      <c r="G750" s="18"/>
      <c r="H750" s="23" t="s">
        <v>2283</v>
      </c>
    </row>
    <row r="751">
      <c r="A751" s="10" t="s">
        <v>2284</v>
      </c>
      <c r="B751" s="16" t="s">
        <v>2285</v>
      </c>
      <c r="C751" s="22">
        <v>9.31258313E8</v>
      </c>
      <c r="D751" s="18"/>
      <c r="E751" s="10" t="s">
        <v>76</v>
      </c>
      <c r="F751" s="18"/>
      <c r="G751" s="18"/>
      <c r="H751" s="23" t="s">
        <v>2286</v>
      </c>
    </row>
    <row r="752">
      <c r="A752" s="10" t="s">
        <v>2287</v>
      </c>
      <c r="B752" s="16" t="s">
        <v>2285</v>
      </c>
      <c r="C752" s="22">
        <v>9.31258313E8</v>
      </c>
      <c r="D752" s="18"/>
      <c r="E752" s="10" t="s">
        <v>76</v>
      </c>
      <c r="F752" s="18"/>
      <c r="G752" s="18"/>
      <c r="H752" s="23" t="s">
        <v>2288</v>
      </c>
    </row>
    <row r="753">
      <c r="A753" s="10" t="s">
        <v>2289</v>
      </c>
      <c r="B753" s="16" t="s">
        <v>200</v>
      </c>
      <c r="C753" s="22" t="s">
        <v>2017</v>
      </c>
      <c r="D753" s="18"/>
      <c r="E753" s="10" t="s">
        <v>76</v>
      </c>
      <c r="F753" s="18"/>
      <c r="G753" s="18"/>
      <c r="H753" s="23" t="s">
        <v>2290</v>
      </c>
    </row>
    <row r="754">
      <c r="A754" s="10" t="s">
        <v>2291</v>
      </c>
      <c r="B754" s="16" t="s">
        <v>519</v>
      </c>
      <c r="C754" s="22">
        <v>9.82658125E8</v>
      </c>
      <c r="D754" s="18"/>
      <c r="E754" s="10" t="s">
        <v>76</v>
      </c>
      <c r="F754" s="18"/>
      <c r="G754" s="18"/>
      <c r="H754" s="23" t="s">
        <v>2292</v>
      </c>
    </row>
    <row r="755">
      <c r="A755" s="10" t="s">
        <v>2293</v>
      </c>
      <c r="B755" s="16" t="s">
        <v>446</v>
      </c>
      <c r="C755" s="22">
        <v>8.78985543E8</v>
      </c>
      <c r="D755" s="18"/>
      <c r="E755" s="10" t="s">
        <v>76</v>
      </c>
      <c r="F755" s="18"/>
      <c r="G755" s="18"/>
      <c r="H755" s="23" t="s">
        <v>2294</v>
      </c>
    </row>
    <row r="756">
      <c r="A756" s="10" t="s">
        <v>2295</v>
      </c>
      <c r="B756" s="16" t="s">
        <v>446</v>
      </c>
      <c r="C756" s="22">
        <v>8.78985543E8</v>
      </c>
      <c r="D756" s="18"/>
      <c r="E756" s="10" t="s">
        <v>76</v>
      </c>
      <c r="F756" s="18"/>
      <c r="G756" s="18"/>
      <c r="H756" s="23" t="s">
        <v>2296</v>
      </c>
    </row>
    <row r="757">
      <c r="A757" s="10" t="s">
        <v>2297</v>
      </c>
      <c r="B757" s="16" t="s">
        <v>2298</v>
      </c>
      <c r="C757" s="22">
        <v>9.22722785E8</v>
      </c>
      <c r="D757" s="18"/>
      <c r="E757" s="10" t="s">
        <v>76</v>
      </c>
      <c r="F757" s="18"/>
      <c r="G757" s="18"/>
      <c r="H757" s="23" t="s">
        <v>2299</v>
      </c>
    </row>
    <row r="758">
      <c r="A758" s="10" t="s">
        <v>2300</v>
      </c>
      <c r="B758" s="16" t="s">
        <v>2301</v>
      </c>
      <c r="C758" s="22">
        <v>6.30325221E8</v>
      </c>
      <c r="D758" s="18"/>
      <c r="E758" s="10" t="s">
        <v>76</v>
      </c>
      <c r="F758" s="18"/>
      <c r="G758" s="18"/>
      <c r="H758" s="23" t="s">
        <v>2302</v>
      </c>
    </row>
    <row r="759">
      <c r="A759" s="10" t="s">
        <v>2303</v>
      </c>
      <c r="B759" s="16" t="s">
        <v>2304</v>
      </c>
      <c r="C759" s="22" t="s">
        <v>2017</v>
      </c>
      <c r="D759" s="18"/>
      <c r="E759" s="10" t="s">
        <v>76</v>
      </c>
      <c r="F759" s="18"/>
      <c r="G759" s="18"/>
      <c r="H759" s="23" t="s">
        <v>2305</v>
      </c>
    </row>
    <row r="760">
      <c r="A760" s="10" t="s">
        <v>2306</v>
      </c>
      <c r="B760" s="16" t="s">
        <v>1996</v>
      </c>
      <c r="C760" s="22">
        <v>9.02713171E8</v>
      </c>
      <c r="D760" s="18"/>
      <c r="E760" s="10" t="s">
        <v>76</v>
      </c>
      <c r="F760" s="18"/>
      <c r="G760" s="18"/>
      <c r="H760" s="23" t="s">
        <v>2307</v>
      </c>
    </row>
    <row r="761">
      <c r="A761" s="10" t="s">
        <v>2308</v>
      </c>
      <c r="B761" s="16" t="s">
        <v>1999</v>
      </c>
      <c r="C761" s="22" t="s">
        <v>2017</v>
      </c>
      <c r="D761" s="18"/>
      <c r="E761" s="10" t="s">
        <v>76</v>
      </c>
      <c r="F761" s="18"/>
      <c r="G761" s="18"/>
      <c r="H761" s="23" t="s">
        <v>2309</v>
      </c>
    </row>
    <row r="762">
      <c r="A762" s="10" t="s">
        <v>2310</v>
      </c>
      <c r="B762" s="16" t="s">
        <v>2311</v>
      </c>
      <c r="C762" s="22">
        <v>9.89619429E8</v>
      </c>
      <c r="D762" s="18"/>
      <c r="E762" s="10" t="s">
        <v>76</v>
      </c>
      <c r="F762" s="18"/>
      <c r="G762" s="18"/>
      <c r="H762" s="23" t="s">
        <v>2312</v>
      </c>
    </row>
    <row r="763">
      <c r="A763" s="10" t="s">
        <v>2313</v>
      </c>
      <c r="B763" s="16" t="s">
        <v>2311</v>
      </c>
      <c r="C763" s="22">
        <v>9.89619429E8</v>
      </c>
      <c r="D763" s="18"/>
      <c r="E763" s="10" t="s">
        <v>76</v>
      </c>
      <c r="F763" s="18"/>
      <c r="G763" s="18"/>
      <c r="H763" s="23" t="s">
        <v>2314</v>
      </c>
    </row>
    <row r="764">
      <c r="A764" s="10" t="s">
        <v>2315</v>
      </c>
      <c r="B764" s="16" t="s">
        <v>2316</v>
      </c>
      <c r="C764" s="22">
        <v>8.00792323E8</v>
      </c>
      <c r="D764" s="18"/>
      <c r="E764" s="10" t="s">
        <v>76</v>
      </c>
      <c r="F764" s="18"/>
      <c r="G764" s="18"/>
      <c r="H764" s="23" t="s">
        <v>2317</v>
      </c>
    </row>
    <row r="765">
      <c r="A765" s="10" t="s">
        <v>2318</v>
      </c>
      <c r="B765" s="16" t="s">
        <v>2316</v>
      </c>
      <c r="C765" s="22" t="s">
        <v>2017</v>
      </c>
      <c r="D765" s="18"/>
      <c r="E765" s="10" t="s">
        <v>76</v>
      </c>
      <c r="F765" s="18"/>
      <c r="G765" s="18"/>
      <c r="H765" s="23" t="s">
        <v>2319</v>
      </c>
    </row>
    <row r="766">
      <c r="A766" s="10" t="s">
        <v>2320</v>
      </c>
      <c r="B766" s="16" t="s">
        <v>2087</v>
      </c>
      <c r="C766" s="22" t="s">
        <v>2017</v>
      </c>
      <c r="D766" s="18"/>
      <c r="E766" s="10" t="s">
        <v>76</v>
      </c>
      <c r="F766" s="18"/>
      <c r="G766" s="18"/>
      <c r="H766" s="23" t="s">
        <v>2321</v>
      </c>
    </row>
    <row r="767">
      <c r="A767" s="10" t="s">
        <v>2322</v>
      </c>
      <c r="B767" s="16" t="s">
        <v>315</v>
      </c>
      <c r="C767" s="22">
        <v>9.861773611E9</v>
      </c>
      <c r="D767" s="18"/>
      <c r="E767" s="10" t="s">
        <v>76</v>
      </c>
      <c r="F767" s="18"/>
      <c r="G767" s="18"/>
      <c r="H767" s="23" t="s">
        <v>2323</v>
      </c>
    </row>
    <row r="768">
      <c r="A768" s="10" t="s">
        <v>2324</v>
      </c>
      <c r="B768" s="16" t="s">
        <v>2325</v>
      </c>
      <c r="C768" s="22" t="s">
        <v>2017</v>
      </c>
      <c r="D768" s="18"/>
      <c r="E768" s="10" t="s">
        <v>76</v>
      </c>
      <c r="F768" s="18"/>
      <c r="G768" s="18"/>
      <c r="H768" s="23" t="s">
        <v>2326</v>
      </c>
    </row>
    <row r="769">
      <c r="A769" s="10" t="s">
        <v>2327</v>
      </c>
      <c r="B769" s="16" t="s">
        <v>2328</v>
      </c>
      <c r="C769" s="22">
        <v>8.11738453E8</v>
      </c>
      <c r="D769" s="18"/>
      <c r="E769" s="10" t="s">
        <v>76</v>
      </c>
      <c r="F769" s="18"/>
      <c r="G769" s="18"/>
      <c r="H769" s="23" t="s">
        <v>2329</v>
      </c>
    </row>
    <row r="770">
      <c r="A770" s="10" t="s">
        <v>2330</v>
      </c>
      <c r="B770" s="16" t="s">
        <v>2331</v>
      </c>
      <c r="C770" s="22">
        <v>6.15625656E8</v>
      </c>
      <c r="D770" s="18"/>
      <c r="E770" s="10" t="s">
        <v>76</v>
      </c>
      <c r="F770" s="18"/>
      <c r="G770" s="18"/>
      <c r="H770" s="23" t="s">
        <v>2332</v>
      </c>
    </row>
    <row r="771">
      <c r="A771" s="10" t="s">
        <v>2333</v>
      </c>
      <c r="B771" s="16" t="s">
        <v>2334</v>
      </c>
      <c r="C771" s="22" t="s">
        <v>2017</v>
      </c>
      <c r="D771" s="18"/>
      <c r="E771" s="10" t="s">
        <v>76</v>
      </c>
      <c r="F771" s="18"/>
      <c r="G771" s="18"/>
      <c r="H771" s="23" t="s">
        <v>2335</v>
      </c>
    </row>
    <row r="772">
      <c r="A772" s="10" t="s">
        <v>2336</v>
      </c>
      <c r="B772" s="16" t="s">
        <v>516</v>
      </c>
      <c r="C772" s="22">
        <v>9.81834229E8</v>
      </c>
      <c r="D772" s="18"/>
      <c r="E772" s="10" t="s">
        <v>76</v>
      </c>
      <c r="F772" s="18"/>
      <c r="G772" s="18"/>
      <c r="H772" s="23" t="s">
        <v>2337</v>
      </c>
    </row>
    <row r="773">
      <c r="A773" s="10" t="s">
        <v>2338</v>
      </c>
      <c r="B773" s="16" t="s">
        <v>2339</v>
      </c>
      <c r="C773" s="22">
        <v>9.35729746E8</v>
      </c>
      <c r="D773" s="18"/>
      <c r="E773" s="10" t="s">
        <v>76</v>
      </c>
      <c r="F773" s="18"/>
      <c r="G773" s="18"/>
      <c r="H773" s="23" t="s">
        <v>2340</v>
      </c>
    </row>
    <row r="774">
      <c r="A774" s="10" t="s">
        <v>2341</v>
      </c>
      <c r="B774" s="16" t="s">
        <v>1885</v>
      </c>
      <c r="C774" s="22">
        <v>9.84615352E8</v>
      </c>
      <c r="D774" s="18"/>
      <c r="E774" s="10" t="s">
        <v>76</v>
      </c>
      <c r="F774" s="18"/>
      <c r="G774" s="18"/>
      <c r="H774" s="23" t="s">
        <v>2342</v>
      </c>
    </row>
    <row r="775">
      <c r="A775" s="10" t="s">
        <v>2343</v>
      </c>
      <c r="B775" s="16" t="s">
        <v>411</v>
      </c>
      <c r="C775" s="22">
        <v>6.47837642E8</v>
      </c>
      <c r="D775" s="18"/>
      <c r="E775" s="10" t="s">
        <v>76</v>
      </c>
      <c r="F775" s="18"/>
      <c r="G775" s="18"/>
      <c r="H775" s="23" t="s">
        <v>2344</v>
      </c>
    </row>
    <row r="776">
      <c r="A776" s="10" t="s">
        <v>2345</v>
      </c>
      <c r="B776" s="16" t="s">
        <v>2346</v>
      </c>
      <c r="C776" s="22" t="s">
        <v>2017</v>
      </c>
      <c r="D776" s="18"/>
      <c r="E776" s="10" t="s">
        <v>76</v>
      </c>
      <c r="F776" s="18"/>
      <c r="G776" s="18"/>
      <c r="H776" s="23" t="s">
        <v>2347</v>
      </c>
    </row>
    <row r="777">
      <c r="A777" s="10" t="s">
        <v>2348</v>
      </c>
      <c r="B777" s="16" t="s">
        <v>2349</v>
      </c>
      <c r="C777" s="22">
        <v>9.61711169E8</v>
      </c>
      <c r="D777" s="18"/>
      <c r="E777" s="10" t="s">
        <v>76</v>
      </c>
      <c r="F777" s="18"/>
      <c r="G777" s="18"/>
      <c r="H777" s="23" t="s">
        <v>2350</v>
      </c>
    </row>
    <row r="778">
      <c r="A778" s="10" t="s">
        <v>2351</v>
      </c>
      <c r="B778" s="16" t="s">
        <v>2349</v>
      </c>
      <c r="C778" s="22">
        <v>9.61711169E8</v>
      </c>
      <c r="D778" s="18"/>
      <c r="E778" s="10" t="s">
        <v>76</v>
      </c>
      <c r="F778" s="18"/>
      <c r="G778" s="18"/>
      <c r="H778" s="23" t="s">
        <v>2352</v>
      </c>
    </row>
    <row r="779">
      <c r="A779" s="10" t="s">
        <v>2353</v>
      </c>
      <c r="B779" s="16" t="s">
        <v>2328</v>
      </c>
      <c r="C779" s="22" t="s">
        <v>2017</v>
      </c>
      <c r="D779" s="18"/>
      <c r="E779" s="10" t="s">
        <v>76</v>
      </c>
      <c r="F779" s="18"/>
      <c r="G779" s="18"/>
      <c r="H779" s="23" t="s">
        <v>2354</v>
      </c>
    </row>
    <row r="780">
      <c r="A780" s="10" t="s">
        <v>2355</v>
      </c>
      <c r="B780" s="16" t="s">
        <v>2356</v>
      </c>
      <c r="C780" s="22">
        <v>6.37305666E8</v>
      </c>
      <c r="D780" s="18"/>
      <c r="E780" s="10" t="s">
        <v>76</v>
      </c>
      <c r="F780" s="18"/>
      <c r="G780" s="18"/>
      <c r="H780" s="23" t="s">
        <v>2357</v>
      </c>
    </row>
    <row r="781">
      <c r="A781" s="10" t="s">
        <v>2358</v>
      </c>
      <c r="B781" s="16" t="s">
        <v>2359</v>
      </c>
      <c r="C781" s="22">
        <v>6.10963297E8</v>
      </c>
      <c r="D781" s="18"/>
      <c r="E781" s="10" t="s">
        <v>76</v>
      </c>
      <c r="F781" s="18"/>
      <c r="G781" s="18"/>
      <c r="H781" s="23" t="s">
        <v>2360</v>
      </c>
    </row>
    <row r="782">
      <c r="A782" s="10" t="s">
        <v>2361</v>
      </c>
      <c r="B782" s="16" t="s">
        <v>2362</v>
      </c>
      <c r="C782" s="22" t="s">
        <v>2017</v>
      </c>
      <c r="D782" s="18"/>
      <c r="E782" s="10" t="s">
        <v>76</v>
      </c>
      <c r="F782" s="18"/>
      <c r="G782" s="18"/>
      <c r="H782" s="23" t="s">
        <v>2363</v>
      </c>
    </row>
    <row r="783">
      <c r="A783" s="10" t="s">
        <v>2364</v>
      </c>
      <c r="B783" s="16" t="s">
        <v>692</v>
      </c>
      <c r="C783" s="22" t="s">
        <v>2017</v>
      </c>
      <c r="D783" s="18"/>
      <c r="E783" s="10" t="s">
        <v>76</v>
      </c>
      <c r="F783" s="18"/>
      <c r="G783" s="18"/>
      <c r="H783" s="23" t="s">
        <v>2365</v>
      </c>
    </row>
    <row r="784">
      <c r="A784" s="10" t="s">
        <v>2366</v>
      </c>
      <c r="B784" s="16" t="s">
        <v>2367</v>
      </c>
      <c r="C784" s="22" t="s">
        <v>2017</v>
      </c>
      <c r="D784" s="18"/>
      <c r="E784" s="10" t="s">
        <v>76</v>
      </c>
      <c r="F784" s="18"/>
      <c r="G784" s="18"/>
      <c r="H784" s="23" t="s">
        <v>2368</v>
      </c>
    </row>
    <row r="785">
      <c r="A785" s="10" t="s">
        <v>2369</v>
      </c>
      <c r="B785" s="16" t="s">
        <v>2370</v>
      </c>
      <c r="C785" s="22">
        <v>6.26566697E8</v>
      </c>
      <c r="D785" s="18"/>
      <c r="E785" s="10" t="s">
        <v>76</v>
      </c>
      <c r="F785" s="18"/>
      <c r="G785" s="18"/>
      <c r="H785" s="23" t="s">
        <v>2371</v>
      </c>
    </row>
    <row r="786">
      <c r="A786" s="10" t="s">
        <v>2372</v>
      </c>
      <c r="B786" s="16" t="s">
        <v>1996</v>
      </c>
      <c r="C786" s="22">
        <v>6.22172107E8</v>
      </c>
      <c r="D786" s="18"/>
      <c r="E786" s="10" t="s">
        <v>76</v>
      </c>
      <c r="F786" s="18"/>
      <c r="G786" s="18"/>
      <c r="H786" s="23" t="s">
        <v>2373</v>
      </c>
    </row>
    <row r="787">
      <c r="A787" s="10" t="s">
        <v>2374</v>
      </c>
      <c r="B787" s="16" t="s">
        <v>2375</v>
      </c>
      <c r="C787" s="22">
        <v>6.26566697E8</v>
      </c>
      <c r="D787" s="18"/>
      <c r="E787" s="10" t="s">
        <v>76</v>
      </c>
      <c r="F787" s="18"/>
      <c r="G787" s="18"/>
      <c r="H787" s="23" t="s">
        <v>2376</v>
      </c>
    </row>
    <row r="788">
      <c r="A788" s="10" t="s">
        <v>2377</v>
      </c>
      <c r="B788" s="16" t="s">
        <v>2378</v>
      </c>
      <c r="C788" s="22" t="s">
        <v>2017</v>
      </c>
      <c r="D788" s="18"/>
      <c r="E788" s="10" t="s">
        <v>76</v>
      </c>
      <c r="F788" s="18"/>
      <c r="G788" s="18"/>
      <c r="H788" s="23" t="s">
        <v>2379</v>
      </c>
    </row>
    <row r="789">
      <c r="A789" s="10" t="s">
        <v>2380</v>
      </c>
      <c r="B789" s="16" t="s">
        <v>2381</v>
      </c>
      <c r="C789" s="22"/>
      <c r="D789" s="18"/>
      <c r="E789" s="10" t="s">
        <v>76</v>
      </c>
      <c r="F789" s="18"/>
      <c r="G789" s="18"/>
      <c r="H789" s="23" t="s">
        <v>2382</v>
      </c>
    </row>
    <row r="790">
      <c r="A790" s="10" t="s">
        <v>2383</v>
      </c>
      <c r="B790" s="16" t="s">
        <v>2367</v>
      </c>
      <c r="C790" s="22">
        <v>8.93922937E8</v>
      </c>
      <c r="D790" s="18"/>
      <c r="E790" s="10" t="s">
        <v>76</v>
      </c>
      <c r="F790" s="18"/>
      <c r="G790" s="18"/>
      <c r="H790" s="23" t="s">
        <v>2384</v>
      </c>
    </row>
    <row r="791">
      <c r="A791" s="10" t="s">
        <v>2385</v>
      </c>
      <c r="B791" s="16" t="s">
        <v>2381</v>
      </c>
      <c r="C791" s="22"/>
      <c r="D791" s="18"/>
      <c r="E791" s="10" t="s">
        <v>76</v>
      </c>
      <c r="F791" s="18"/>
      <c r="G791" s="18"/>
      <c r="H791" s="23" t="s">
        <v>2386</v>
      </c>
    </row>
    <row r="792">
      <c r="A792" s="10" t="s">
        <v>2387</v>
      </c>
      <c r="B792" s="16" t="s">
        <v>2381</v>
      </c>
      <c r="C792" s="22"/>
      <c r="D792" s="18"/>
      <c r="E792" s="10" t="s">
        <v>76</v>
      </c>
      <c r="F792" s="18"/>
      <c r="G792" s="18"/>
      <c r="H792" s="23" t="s">
        <v>2388</v>
      </c>
    </row>
    <row r="793">
      <c r="A793" s="10" t="s">
        <v>2389</v>
      </c>
      <c r="B793" s="16" t="s">
        <v>315</v>
      </c>
      <c r="C793" s="22">
        <v>9.86197361E8</v>
      </c>
      <c r="D793" s="18"/>
      <c r="E793" s="10" t="s">
        <v>76</v>
      </c>
      <c r="F793" s="18"/>
      <c r="G793" s="18"/>
      <c r="H793" s="23" t="s">
        <v>2390</v>
      </c>
    </row>
    <row r="794">
      <c r="A794" s="10" t="s">
        <v>2391</v>
      </c>
      <c r="B794" s="16" t="s">
        <v>2392</v>
      </c>
      <c r="C794" s="22">
        <v>6.15266152E8</v>
      </c>
      <c r="D794" s="18"/>
      <c r="E794" s="10" t="s">
        <v>76</v>
      </c>
      <c r="F794" s="18"/>
      <c r="G794" s="18"/>
      <c r="H794" s="23" t="s">
        <v>2393</v>
      </c>
    </row>
    <row r="795">
      <c r="A795" s="10" t="s">
        <v>2394</v>
      </c>
      <c r="B795" s="16" t="s">
        <v>2395</v>
      </c>
      <c r="C795" s="22"/>
      <c r="D795" s="18"/>
      <c r="E795" s="10" t="s">
        <v>76</v>
      </c>
      <c r="F795" s="18"/>
      <c r="G795" s="18"/>
      <c r="H795" s="23" t="s">
        <v>2396</v>
      </c>
    </row>
    <row r="796">
      <c r="A796" s="10" t="s">
        <v>2397</v>
      </c>
      <c r="B796" s="16" t="s">
        <v>2398</v>
      </c>
      <c r="C796" s="22"/>
      <c r="D796" s="18"/>
      <c r="E796" s="10" t="s">
        <v>76</v>
      </c>
      <c r="F796" s="18"/>
      <c r="G796" s="18"/>
      <c r="H796" s="23" t="s">
        <v>2399</v>
      </c>
    </row>
    <row r="797">
      <c r="A797" s="10" t="s">
        <v>2400</v>
      </c>
      <c r="B797" s="16" t="s">
        <v>2381</v>
      </c>
      <c r="C797" s="22"/>
      <c r="D797" s="18"/>
      <c r="E797" s="10" t="s">
        <v>76</v>
      </c>
      <c r="F797" s="18"/>
      <c r="G797" s="18"/>
      <c r="H797" s="23" t="s">
        <v>2401</v>
      </c>
    </row>
    <row r="798">
      <c r="A798" s="10" t="s">
        <v>2402</v>
      </c>
      <c r="B798" s="16" t="s">
        <v>2381</v>
      </c>
      <c r="C798" s="22"/>
      <c r="D798" s="18"/>
      <c r="E798" s="10" t="s">
        <v>76</v>
      </c>
      <c r="F798" s="18"/>
      <c r="G798" s="18"/>
      <c r="H798" s="23" t="s">
        <v>2403</v>
      </c>
    </row>
    <row r="799">
      <c r="A799" s="10" t="s">
        <v>2404</v>
      </c>
      <c r="B799" s="16" t="s">
        <v>2405</v>
      </c>
      <c r="C799" s="22">
        <v>9.35657693E8</v>
      </c>
      <c r="D799" s="18"/>
      <c r="E799" s="10" t="s">
        <v>76</v>
      </c>
      <c r="F799" s="18"/>
      <c r="G799" s="18"/>
      <c r="H799" s="23" t="s">
        <v>2406</v>
      </c>
    </row>
    <row r="800">
      <c r="A800" s="10" t="s">
        <v>2407</v>
      </c>
      <c r="B800" s="16" t="s">
        <v>2381</v>
      </c>
      <c r="C800" s="22"/>
      <c r="D800" s="18"/>
      <c r="E800" s="10" t="s">
        <v>76</v>
      </c>
      <c r="F800" s="18"/>
      <c r="G800" s="18"/>
      <c r="H800" s="23" t="s">
        <v>2408</v>
      </c>
    </row>
    <row r="801">
      <c r="A801" s="10" t="s">
        <v>2409</v>
      </c>
      <c r="B801" s="16" t="s">
        <v>2410</v>
      </c>
      <c r="C801" s="22">
        <v>6.21017813E8</v>
      </c>
      <c r="D801" s="18"/>
      <c r="E801" s="10" t="s">
        <v>76</v>
      </c>
      <c r="F801" s="18"/>
      <c r="G801" s="18"/>
      <c r="H801" s="23" t="s">
        <v>2411</v>
      </c>
    </row>
    <row r="802">
      <c r="A802" s="10" t="s">
        <v>2412</v>
      </c>
      <c r="B802" s="16" t="s">
        <v>2413</v>
      </c>
      <c r="C802" s="22"/>
      <c r="D802" s="18"/>
      <c r="E802" s="10" t="s">
        <v>76</v>
      </c>
      <c r="F802" s="18"/>
      <c r="G802" s="18"/>
      <c r="H802" s="23" t="s">
        <v>2414</v>
      </c>
    </row>
    <row r="803">
      <c r="A803" s="10" t="s">
        <v>2415</v>
      </c>
      <c r="B803" s="16" t="s">
        <v>2381</v>
      </c>
      <c r="C803" s="22"/>
      <c r="D803" s="18"/>
      <c r="E803" s="10" t="s">
        <v>76</v>
      </c>
      <c r="F803" s="18"/>
      <c r="G803" s="18"/>
      <c r="H803" s="23" t="s">
        <v>2416</v>
      </c>
    </row>
    <row r="804">
      <c r="A804" s="10" t="s">
        <v>2417</v>
      </c>
      <c r="B804" s="16" t="s">
        <v>2381</v>
      </c>
      <c r="C804" s="22"/>
      <c r="D804" s="18"/>
      <c r="E804" s="10" t="s">
        <v>76</v>
      </c>
      <c r="F804" s="18"/>
      <c r="G804" s="18"/>
      <c r="H804" s="23" t="s">
        <v>2418</v>
      </c>
    </row>
    <row r="805">
      <c r="A805" s="10" t="s">
        <v>2419</v>
      </c>
      <c r="B805" s="16" t="s">
        <v>2420</v>
      </c>
      <c r="C805" s="22"/>
      <c r="D805" s="18"/>
      <c r="E805" s="10" t="s">
        <v>76</v>
      </c>
      <c r="F805" s="18"/>
      <c r="G805" s="18"/>
      <c r="H805" s="23" t="s">
        <v>2421</v>
      </c>
    </row>
    <row r="806">
      <c r="A806" s="10" t="s">
        <v>2422</v>
      </c>
      <c r="B806" s="16" t="s">
        <v>606</v>
      </c>
      <c r="C806" s="22"/>
      <c r="D806" s="18"/>
      <c r="E806" s="10" t="s">
        <v>76</v>
      </c>
      <c r="F806" s="18"/>
      <c r="G806" s="18"/>
      <c r="H806" s="23" t="s">
        <v>2423</v>
      </c>
    </row>
    <row r="807">
      <c r="A807" s="10" t="s">
        <v>2424</v>
      </c>
      <c r="B807" s="16" t="s">
        <v>2381</v>
      </c>
      <c r="C807" s="22"/>
      <c r="D807" s="18"/>
      <c r="E807" s="10" t="s">
        <v>76</v>
      </c>
      <c r="F807" s="18"/>
      <c r="G807" s="18"/>
      <c r="H807" s="23" t="s">
        <v>2425</v>
      </c>
    </row>
    <row r="808">
      <c r="A808" s="10" t="s">
        <v>2426</v>
      </c>
      <c r="B808" s="16" t="s">
        <v>2427</v>
      </c>
      <c r="C808" s="22">
        <v>6.21017813E8</v>
      </c>
      <c r="D808" s="18"/>
      <c r="E808" s="10" t="s">
        <v>76</v>
      </c>
      <c r="F808" s="18"/>
      <c r="G808" s="18"/>
      <c r="H808" s="23" t="s">
        <v>2428</v>
      </c>
    </row>
    <row r="809">
      <c r="A809" s="10" t="s">
        <v>2429</v>
      </c>
      <c r="B809" s="16" t="s">
        <v>2430</v>
      </c>
      <c r="C809" s="22">
        <v>9.84615352E8</v>
      </c>
      <c r="D809" s="18"/>
      <c r="E809" s="10" t="s">
        <v>76</v>
      </c>
      <c r="F809" s="18"/>
      <c r="G809" s="18"/>
      <c r="H809" s="23" t="s">
        <v>2431</v>
      </c>
    </row>
    <row r="810">
      <c r="A810" s="10" t="s">
        <v>2432</v>
      </c>
      <c r="B810" s="16" t="s">
        <v>2433</v>
      </c>
      <c r="C810" s="22">
        <v>9.84615352E8</v>
      </c>
      <c r="D810" s="18"/>
      <c r="E810" s="10" t="s">
        <v>76</v>
      </c>
      <c r="F810" s="18"/>
      <c r="G810" s="18"/>
      <c r="H810" s="23" t="s">
        <v>2434</v>
      </c>
    </row>
    <row r="811">
      <c r="A811" s="10" t="s">
        <v>2435</v>
      </c>
      <c r="B811" s="16" t="s">
        <v>692</v>
      </c>
      <c r="C811" s="22">
        <v>8.28389843E8</v>
      </c>
      <c r="D811" s="18"/>
      <c r="E811" s="10" t="s">
        <v>76</v>
      </c>
      <c r="F811" s="18"/>
      <c r="G811" s="18"/>
      <c r="H811" s="23" t="s">
        <v>2436</v>
      </c>
    </row>
    <row r="812">
      <c r="A812" s="10" t="s">
        <v>2437</v>
      </c>
      <c r="B812" s="16" t="s">
        <v>2438</v>
      </c>
      <c r="C812" s="22"/>
      <c r="D812" s="18"/>
      <c r="E812" s="10" t="s">
        <v>76</v>
      </c>
      <c r="F812" s="18"/>
      <c r="G812" s="18"/>
      <c r="H812" s="23" t="s">
        <v>2439</v>
      </c>
    </row>
    <row r="813">
      <c r="A813" s="10" t="s">
        <v>2440</v>
      </c>
      <c r="B813" s="16" t="s">
        <v>2381</v>
      </c>
      <c r="C813" s="22"/>
      <c r="D813" s="18"/>
      <c r="E813" s="10" t="s">
        <v>76</v>
      </c>
      <c r="F813" s="18"/>
      <c r="G813" s="18"/>
      <c r="H813" s="23" t="s">
        <v>2441</v>
      </c>
    </row>
    <row r="814">
      <c r="A814" s="10" t="s">
        <v>2442</v>
      </c>
      <c r="B814" s="16" t="s">
        <v>2381</v>
      </c>
      <c r="C814" s="22"/>
      <c r="D814" s="18"/>
      <c r="E814" s="10" t="s">
        <v>76</v>
      </c>
      <c r="F814" s="18"/>
      <c r="G814" s="18"/>
      <c r="H814" s="23" t="s">
        <v>2443</v>
      </c>
    </row>
    <row r="815">
      <c r="A815" s="10" t="s">
        <v>2444</v>
      </c>
      <c r="B815" s="16" t="s">
        <v>692</v>
      </c>
      <c r="C815" s="22"/>
      <c r="D815" s="18"/>
      <c r="E815" s="10" t="s">
        <v>76</v>
      </c>
      <c r="F815" s="18"/>
      <c r="G815" s="18"/>
      <c r="H815" s="23" t="s">
        <v>2445</v>
      </c>
    </row>
    <row r="816">
      <c r="A816" s="10" t="s">
        <v>2446</v>
      </c>
      <c r="B816" s="16" t="s">
        <v>2447</v>
      </c>
      <c r="C816" s="22">
        <v>6.25468085E8</v>
      </c>
      <c r="D816" s="18"/>
      <c r="E816" s="10" t="s">
        <v>76</v>
      </c>
      <c r="F816" s="18"/>
      <c r="G816" s="18"/>
      <c r="H816" s="23" t="s">
        <v>2448</v>
      </c>
    </row>
    <row r="817">
      <c r="A817" s="10" t="s">
        <v>2449</v>
      </c>
      <c r="B817" s="16" t="s">
        <v>2447</v>
      </c>
      <c r="C817" s="22">
        <v>6.25468085E8</v>
      </c>
      <c r="D817" s="18"/>
      <c r="E817" s="10" t="s">
        <v>76</v>
      </c>
      <c r="F817" s="18"/>
      <c r="G817" s="18"/>
      <c r="H817" s="23" t="s">
        <v>2450</v>
      </c>
    </row>
    <row r="818">
      <c r="A818" s="10" t="s">
        <v>2451</v>
      </c>
      <c r="B818" s="16" t="s">
        <v>2447</v>
      </c>
      <c r="C818" s="22">
        <v>6.55468085E8</v>
      </c>
      <c r="D818" s="18"/>
      <c r="E818" s="10" t="s">
        <v>76</v>
      </c>
      <c r="F818" s="18"/>
      <c r="G818" s="18"/>
      <c r="H818" s="23" t="s">
        <v>2452</v>
      </c>
    </row>
    <row r="819">
      <c r="A819" s="10" t="s">
        <v>2453</v>
      </c>
      <c r="B819" s="16" t="s">
        <v>2381</v>
      </c>
      <c r="C819" s="22"/>
      <c r="D819" s="18"/>
      <c r="E819" s="10" t="s">
        <v>76</v>
      </c>
      <c r="F819" s="18"/>
      <c r="G819" s="18"/>
      <c r="H819" s="23" t="s">
        <v>2454</v>
      </c>
    </row>
    <row r="820">
      <c r="A820" s="10" t="s">
        <v>2455</v>
      </c>
      <c r="B820" s="16" t="s">
        <v>2447</v>
      </c>
      <c r="C820" s="22">
        <v>6.55468086E8</v>
      </c>
      <c r="D820" s="18"/>
      <c r="E820" s="10" t="s">
        <v>76</v>
      </c>
      <c r="F820" s="18"/>
      <c r="G820" s="18"/>
      <c r="H820" s="23" t="s">
        <v>2456</v>
      </c>
    </row>
    <row r="821">
      <c r="A821" s="10" t="s">
        <v>2457</v>
      </c>
      <c r="B821" s="16" t="s">
        <v>2458</v>
      </c>
      <c r="C821" s="22"/>
      <c r="D821" s="18"/>
      <c r="E821" s="10" t="s">
        <v>76</v>
      </c>
      <c r="F821" s="18"/>
      <c r="G821" s="18"/>
      <c r="H821" s="23" t="s">
        <v>2459</v>
      </c>
    </row>
    <row r="822">
      <c r="A822" s="10" t="s">
        <v>2460</v>
      </c>
      <c r="B822" s="16" t="s">
        <v>2381</v>
      </c>
      <c r="C822" s="22"/>
      <c r="D822" s="18"/>
      <c r="E822" s="10" t="s">
        <v>76</v>
      </c>
      <c r="F822" s="18"/>
      <c r="G822" s="18"/>
      <c r="H822" s="23" t="s">
        <v>2461</v>
      </c>
    </row>
    <row r="823">
      <c r="A823" s="10" t="s">
        <v>2462</v>
      </c>
      <c r="B823" s="16" t="s">
        <v>2381</v>
      </c>
      <c r="C823" s="22"/>
      <c r="D823" s="18"/>
      <c r="E823" s="10" t="s">
        <v>76</v>
      </c>
      <c r="F823" s="18"/>
      <c r="G823" s="18"/>
      <c r="H823" s="23" t="s">
        <v>2463</v>
      </c>
    </row>
    <row r="824">
      <c r="A824" s="10" t="s">
        <v>2464</v>
      </c>
      <c r="B824" s="16" t="s">
        <v>2381</v>
      </c>
      <c r="C824" s="22"/>
      <c r="D824" s="18"/>
      <c r="E824" s="10" t="s">
        <v>76</v>
      </c>
      <c r="F824" s="18"/>
      <c r="G824" s="18"/>
      <c r="H824" s="23" t="s">
        <v>2465</v>
      </c>
    </row>
    <row r="825">
      <c r="A825" s="10" t="s">
        <v>2466</v>
      </c>
      <c r="B825" s="16" t="s">
        <v>2467</v>
      </c>
      <c r="C825" s="22">
        <v>9.83099374E8</v>
      </c>
      <c r="D825" s="18"/>
      <c r="E825" s="10" t="s">
        <v>76</v>
      </c>
      <c r="F825" s="18"/>
      <c r="G825" s="18"/>
      <c r="H825" s="23" t="s">
        <v>2468</v>
      </c>
    </row>
    <row r="826">
      <c r="A826" s="10" t="s">
        <v>2469</v>
      </c>
      <c r="B826" s="16" t="s">
        <v>2470</v>
      </c>
      <c r="C826" s="22">
        <v>8.20875918E8</v>
      </c>
      <c r="D826" s="18"/>
      <c r="E826" s="10" t="s">
        <v>76</v>
      </c>
      <c r="F826" s="18"/>
      <c r="G826" s="18"/>
      <c r="H826" s="23" t="s">
        <v>2471</v>
      </c>
    </row>
    <row r="827">
      <c r="A827" s="10" t="s">
        <v>2472</v>
      </c>
      <c r="B827" s="16" t="s">
        <v>2473</v>
      </c>
      <c r="C827" s="22">
        <v>8.01805996E8</v>
      </c>
      <c r="D827" s="18"/>
      <c r="E827" s="10" t="s">
        <v>76</v>
      </c>
      <c r="F827" s="18"/>
      <c r="G827" s="18"/>
      <c r="H827" s="23" t="s">
        <v>2474</v>
      </c>
    </row>
    <row r="828">
      <c r="A828" s="10" t="s">
        <v>2475</v>
      </c>
      <c r="B828" s="16" t="s">
        <v>2476</v>
      </c>
      <c r="C828" s="22">
        <v>8.29160269E8</v>
      </c>
      <c r="D828" s="18"/>
      <c r="E828" s="10" t="s">
        <v>76</v>
      </c>
      <c r="F828" s="18"/>
      <c r="G828" s="18"/>
      <c r="H828" s="23" t="s">
        <v>2477</v>
      </c>
    </row>
    <row r="829">
      <c r="A829" s="10" t="s">
        <v>2478</v>
      </c>
      <c r="B829" s="16" t="s">
        <v>2479</v>
      </c>
      <c r="C829" s="22"/>
      <c r="D829" s="18"/>
      <c r="E829" s="10" t="s">
        <v>76</v>
      </c>
      <c r="F829" s="18"/>
      <c r="G829" s="18"/>
      <c r="H829" s="23" t="s">
        <v>2480</v>
      </c>
    </row>
    <row r="830">
      <c r="A830" s="10" t="s">
        <v>2481</v>
      </c>
      <c r="B830" s="16" t="s">
        <v>178</v>
      </c>
      <c r="C830" s="22"/>
      <c r="D830" s="18"/>
      <c r="E830" s="10" t="s">
        <v>76</v>
      </c>
      <c r="F830" s="18"/>
      <c r="G830" s="18"/>
      <c r="H830" s="23" t="s">
        <v>2482</v>
      </c>
    </row>
    <row r="831">
      <c r="A831" s="10" t="s">
        <v>2483</v>
      </c>
      <c r="B831" s="16" t="s">
        <v>2484</v>
      </c>
      <c r="C831" s="22">
        <v>9.65541201E8</v>
      </c>
      <c r="D831" s="18"/>
      <c r="E831" s="10" t="s">
        <v>76</v>
      </c>
      <c r="F831" s="18"/>
      <c r="G831" s="18"/>
      <c r="H831" s="23" t="s">
        <v>2485</v>
      </c>
    </row>
    <row r="832">
      <c r="A832" s="10" t="s">
        <v>2486</v>
      </c>
      <c r="B832" s="16" t="s">
        <v>315</v>
      </c>
      <c r="C832" s="22">
        <v>8.76197361E8</v>
      </c>
      <c r="D832" s="18"/>
      <c r="E832" s="10" t="s">
        <v>76</v>
      </c>
      <c r="F832" s="18"/>
      <c r="G832" s="18"/>
      <c r="H832" s="23" t="s">
        <v>2487</v>
      </c>
    </row>
    <row r="833">
      <c r="A833" s="10" t="s">
        <v>2488</v>
      </c>
      <c r="B833" s="16" t="s">
        <v>2367</v>
      </c>
      <c r="C833" s="22"/>
      <c r="D833" s="18"/>
      <c r="E833" s="10" t="s">
        <v>76</v>
      </c>
      <c r="F833" s="18"/>
      <c r="G833" s="18"/>
      <c r="H833" s="23" t="s">
        <v>2489</v>
      </c>
    </row>
    <row r="834">
      <c r="A834" s="10" t="s">
        <v>2490</v>
      </c>
      <c r="B834" s="16" t="s">
        <v>2491</v>
      </c>
      <c r="C834" s="22"/>
      <c r="D834" s="18"/>
      <c r="E834" s="10" t="s">
        <v>76</v>
      </c>
      <c r="F834" s="18"/>
      <c r="G834" s="18"/>
      <c r="H834" s="23" t="s">
        <v>2492</v>
      </c>
    </row>
    <row r="835">
      <c r="A835" s="10" t="s">
        <v>2493</v>
      </c>
      <c r="B835" s="16" t="s">
        <v>2494</v>
      </c>
      <c r="C835" s="22">
        <v>9.8991703E7</v>
      </c>
      <c r="D835" s="18"/>
      <c r="E835" s="10" t="s">
        <v>76</v>
      </c>
      <c r="F835" s="18"/>
      <c r="G835" s="18"/>
      <c r="H835" s="23" t="s">
        <v>2495</v>
      </c>
    </row>
    <row r="836">
      <c r="A836" s="10" t="s">
        <v>2496</v>
      </c>
      <c r="B836" s="16" t="s">
        <v>2497</v>
      </c>
      <c r="C836" s="22">
        <v>9.60984381E8</v>
      </c>
      <c r="D836" s="18"/>
      <c r="E836" s="10" t="s">
        <v>76</v>
      </c>
      <c r="F836" s="18"/>
      <c r="G836" s="18"/>
      <c r="H836" s="23" t="s">
        <v>2498</v>
      </c>
    </row>
    <row r="837" ht="15.0" customHeight="1">
      <c r="A837" s="10" t="s">
        <v>2499</v>
      </c>
      <c r="B837" s="16" t="s">
        <v>2500</v>
      </c>
      <c r="C837" s="22"/>
      <c r="D837" s="18"/>
      <c r="E837" s="10" t="s">
        <v>76</v>
      </c>
      <c r="F837" s="18"/>
      <c r="G837" s="18"/>
      <c r="H837" s="23" t="s">
        <v>2501</v>
      </c>
    </row>
    <row r="838" ht="15.0" customHeight="1">
      <c r="A838" s="10" t="s">
        <v>2502</v>
      </c>
      <c r="B838" s="16" t="s">
        <v>354</v>
      </c>
      <c r="C838" s="22">
        <v>6.23306474E8</v>
      </c>
      <c r="D838" s="18"/>
      <c r="E838" s="10" t="s">
        <v>76</v>
      </c>
      <c r="F838" s="18"/>
      <c r="G838" s="18"/>
      <c r="H838" s="23" t="s">
        <v>2503</v>
      </c>
    </row>
    <row r="839" ht="15.0" customHeight="1">
      <c r="A839" s="10" t="s">
        <v>2504</v>
      </c>
      <c r="B839" s="16" t="s">
        <v>2367</v>
      </c>
      <c r="C839" s="22"/>
      <c r="D839" s="18"/>
      <c r="E839" s="10" t="s">
        <v>76</v>
      </c>
      <c r="F839" s="18"/>
      <c r="G839" s="18"/>
      <c r="H839" s="23" t="s">
        <v>2505</v>
      </c>
    </row>
    <row r="840" ht="15.0" customHeight="1">
      <c r="A840" s="10" t="s">
        <v>2506</v>
      </c>
      <c r="B840" s="16" t="s">
        <v>2507</v>
      </c>
      <c r="C840" s="22"/>
      <c r="D840" s="18"/>
      <c r="E840" s="10" t="s">
        <v>76</v>
      </c>
      <c r="F840" s="18"/>
      <c r="G840" s="18"/>
      <c r="H840" s="23" t="s">
        <v>2508</v>
      </c>
    </row>
    <row r="841" ht="15.0" customHeight="1">
      <c r="A841" s="10" t="s">
        <v>2509</v>
      </c>
      <c r="B841" s="16" t="s">
        <v>2510</v>
      </c>
      <c r="C841" s="22"/>
      <c r="D841" s="18"/>
      <c r="E841" s="10" t="s">
        <v>76</v>
      </c>
      <c r="F841" s="18"/>
      <c r="G841" s="18"/>
      <c r="H841" s="23" t="s">
        <v>2511</v>
      </c>
    </row>
    <row r="842" ht="15.0" customHeight="1">
      <c r="A842" s="10" t="s">
        <v>2512</v>
      </c>
      <c r="B842" s="16" t="s">
        <v>2513</v>
      </c>
      <c r="C842" s="22">
        <v>8.89525307E8</v>
      </c>
      <c r="D842" s="18"/>
      <c r="E842" s="10" t="s">
        <v>76</v>
      </c>
      <c r="F842" s="18"/>
      <c r="G842" s="18"/>
      <c r="H842" s="23" t="s">
        <v>2514</v>
      </c>
    </row>
    <row r="843" ht="15.0" customHeight="1">
      <c r="A843" s="10" t="s">
        <v>2515</v>
      </c>
      <c r="B843" s="16" t="s">
        <v>2516</v>
      </c>
      <c r="C843" s="22">
        <v>6.45287045E8</v>
      </c>
      <c r="D843" s="18"/>
      <c r="E843" s="10" t="s">
        <v>76</v>
      </c>
      <c r="F843" s="18"/>
      <c r="G843" s="18"/>
      <c r="H843" s="23" t="s">
        <v>2517</v>
      </c>
    </row>
    <row r="844" ht="15.0" customHeight="1">
      <c r="A844" s="10" t="s">
        <v>2518</v>
      </c>
      <c r="B844" s="16" t="s">
        <v>2519</v>
      </c>
      <c r="C844" s="22">
        <v>9.86095434E8</v>
      </c>
      <c r="D844" s="18"/>
      <c r="E844" s="10" t="s">
        <v>76</v>
      </c>
      <c r="F844" s="18"/>
      <c r="G844" s="18"/>
      <c r="H844" s="23" t="s">
        <v>2520</v>
      </c>
    </row>
    <row r="845" ht="15.0" customHeight="1">
      <c r="A845" s="10" t="s">
        <v>2521</v>
      </c>
      <c r="B845" s="16" t="s">
        <v>2522</v>
      </c>
      <c r="C845" s="22"/>
      <c r="D845" s="18"/>
      <c r="E845" s="10" t="s">
        <v>76</v>
      </c>
      <c r="F845" s="18"/>
      <c r="G845" s="18"/>
      <c r="H845" s="23" t="s">
        <v>2523</v>
      </c>
    </row>
    <row r="846" ht="15.0" customHeight="1">
      <c r="A846" s="10" t="s">
        <v>2524</v>
      </c>
      <c r="B846" s="16" t="s">
        <v>692</v>
      </c>
      <c r="C846" s="22"/>
      <c r="D846" s="18"/>
      <c r="E846" s="10" t="s">
        <v>76</v>
      </c>
      <c r="F846" s="18"/>
      <c r="G846" s="18"/>
      <c r="H846" s="23" t="s">
        <v>2525</v>
      </c>
    </row>
    <row r="847" ht="15.0" customHeight="1">
      <c r="A847" s="10" t="s">
        <v>2526</v>
      </c>
      <c r="B847" s="16" t="s">
        <v>2527</v>
      </c>
      <c r="C847" s="22">
        <v>9.62374627E8</v>
      </c>
      <c r="D847" s="18"/>
      <c r="E847" s="10" t="s">
        <v>76</v>
      </c>
      <c r="F847" s="18"/>
      <c r="G847" s="18"/>
      <c r="H847" s="23" t="s">
        <v>2528</v>
      </c>
    </row>
    <row r="848" ht="15.0" customHeight="1">
      <c r="A848" s="10" t="s">
        <v>2529</v>
      </c>
      <c r="B848" s="16" t="s">
        <v>2530</v>
      </c>
      <c r="C848" s="22">
        <v>8.42145317E8</v>
      </c>
      <c r="D848" s="18"/>
      <c r="E848" s="10" t="s">
        <v>76</v>
      </c>
      <c r="F848" s="18"/>
      <c r="G848" s="18"/>
      <c r="H848" s="23" t="s">
        <v>2531</v>
      </c>
    </row>
    <row r="849" ht="15.0" customHeight="1">
      <c r="A849" s="10" t="s">
        <v>2532</v>
      </c>
      <c r="B849" s="16" t="s">
        <v>2522</v>
      </c>
      <c r="C849" s="22"/>
      <c r="D849" s="18"/>
      <c r="E849" s="10" t="s">
        <v>76</v>
      </c>
      <c r="F849" s="18"/>
      <c r="G849" s="18"/>
      <c r="H849" s="23" t="s">
        <v>2533</v>
      </c>
    </row>
    <row r="850" ht="15.0" customHeight="1">
      <c r="A850" s="10" t="s">
        <v>2534</v>
      </c>
      <c r="B850" s="16" t="s">
        <v>2535</v>
      </c>
      <c r="C850" s="22"/>
      <c r="D850" s="18"/>
      <c r="E850" s="10" t="s">
        <v>76</v>
      </c>
      <c r="F850" s="18"/>
      <c r="G850" s="18"/>
      <c r="H850" s="23" t="s">
        <v>2536</v>
      </c>
    </row>
    <row r="851" ht="15.0" customHeight="1">
      <c r="A851" s="10" t="s">
        <v>2537</v>
      </c>
      <c r="B851" s="16" t="s">
        <v>2392</v>
      </c>
      <c r="C851" s="22">
        <v>6.15261548E8</v>
      </c>
      <c r="D851" s="18"/>
      <c r="E851" s="10" t="s">
        <v>76</v>
      </c>
      <c r="F851" s="18"/>
      <c r="G851" s="18"/>
      <c r="H851" s="23" t="s">
        <v>2538</v>
      </c>
    </row>
    <row r="852" ht="15.0" customHeight="1">
      <c r="A852" s="10" t="s">
        <v>2539</v>
      </c>
      <c r="B852" s="16" t="s">
        <v>2367</v>
      </c>
      <c r="C852" s="22"/>
      <c r="D852" s="18"/>
      <c r="E852" s="10" t="s">
        <v>76</v>
      </c>
      <c r="F852" s="18"/>
      <c r="G852" s="18"/>
      <c r="H852" s="23" t="s">
        <v>2540</v>
      </c>
    </row>
    <row r="853" ht="15.0" customHeight="1">
      <c r="A853" s="10" t="s">
        <v>2541</v>
      </c>
      <c r="B853" s="16" t="s">
        <v>2542</v>
      </c>
      <c r="C853" s="22">
        <v>8.18115916E8</v>
      </c>
      <c r="D853" s="18"/>
      <c r="E853" s="10" t="s">
        <v>76</v>
      </c>
      <c r="F853" s="18"/>
      <c r="G853" s="18"/>
      <c r="H853" s="23" t="s">
        <v>2543</v>
      </c>
    </row>
    <row r="854" ht="15.0" customHeight="1">
      <c r="A854" s="10" t="s">
        <v>2544</v>
      </c>
      <c r="B854" s="16" t="s">
        <v>2545</v>
      </c>
      <c r="C854" s="22">
        <v>9.90684111E8</v>
      </c>
      <c r="D854" s="18"/>
      <c r="E854" s="10" t="s">
        <v>76</v>
      </c>
      <c r="F854" s="18"/>
      <c r="G854" s="18"/>
      <c r="H854" s="23" t="s">
        <v>2546</v>
      </c>
    </row>
    <row r="855" ht="15.0" customHeight="1">
      <c r="A855" s="10" t="s">
        <v>2547</v>
      </c>
      <c r="B855" s="16" t="s">
        <v>2545</v>
      </c>
      <c r="C855" s="22">
        <v>9.90684111E8</v>
      </c>
      <c r="D855" s="18"/>
      <c r="E855" s="10" t="s">
        <v>76</v>
      </c>
      <c r="F855" s="18"/>
      <c r="G855" s="18"/>
      <c r="H855" s="23" t="s">
        <v>2548</v>
      </c>
    </row>
    <row r="856" ht="15.0" customHeight="1">
      <c r="A856" s="10" t="s">
        <v>2549</v>
      </c>
      <c r="B856" s="16" t="s">
        <v>2550</v>
      </c>
      <c r="C856" s="22"/>
      <c r="D856" s="18"/>
      <c r="E856" s="10" t="s">
        <v>76</v>
      </c>
      <c r="F856" s="18"/>
      <c r="G856" s="18"/>
      <c r="H856" s="23" t="s">
        <v>2551</v>
      </c>
    </row>
    <row r="857" ht="15.0" customHeight="1">
      <c r="A857" s="10" t="s">
        <v>2552</v>
      </c>
      <c r="B857" s="16" t="s">
        <v>2553</v>
      </c>
      <c r="C857" s="22">
        <v>9.22839782E8</v>
      </c>
      <c r="D857" s="18"/>
      <c r="E857" s="10" t="s">
        <v>76</v>
      </c>
      <c r="F857" s="18"/>
      <c r="G857" s="18"/>
      <c r="H857" s="23" t="s">
        <v>2554</v>
      </c>
    </row>
    <row r="858" ht="15.0" customHeight="1">
      <c r="A858" s="10" t="s">
        <v>2555</v>
      </c>
      <c r="B858" s="16" t="s">
        <v>2556</v>
      </c>
      <c r="C858" s="22"/>
      <c r="D858" s="18"/>
      <c r="E858" s="10" t="s">
        <v>76</v>
      </c>
      <c r="F858" s="18"/>
      <c r="G858" s="18"/>
      <c r="H858" s="23" t="s">
        <v>2557</v>
      </c>
    </row>
    <row r="859" ht="15.0" customHeight="1">
      <c r="A859" s="10" t="s">
        <v>2558</v>
      </c>
      <c r="B859" s="16" t="s">
        <v>2559</v>
      </c>
      <c r="C859" s="22">
        <v>6.27691935E8</v>
      </c>
      <c r="D859" s="18"/>
      <c r="E859" s="10" t="s">
        <v>76</v>
      </c>
      <c r="F859" s="18"/>
      <c r="G859" s="18"/>
      <c r="H859" s="23" t="s">
        <v>2560</v>
      </c>
    </row>
    <row r="860" ht="15.0" customHeight="1">
      <c r="A860" s="10" t="s">
        <v>2561</v>
      </c>
      <c r="B860" s="16" t="s">
        <v>2392</v>
      </c>
      <c r="C860" s="22">
        <v>6.15261548E8</v>
      </c>
      <c r="D860" s="18"/>
      <c r="E860" s="10" t="s">
        <v>76</v>
      </c>
      <c r="F860" s="18"/>
      <c r="G860" s="18"/>
      <c r="H860" s="23" t="s">
        <v>2562</v>
      </c>
    </row>
    <row r="861" ht="15.0" customHeight="1">
      <c r="A861" s="10" t="s">
        <v>2563</v>
      </c>
      <c r="B861" s="16" t="s">
        <v>692</v>
      </c>
      <c r="C861" s="22">
        <v>8.01822282E8</v>
      </c>
      <c r="D861" s="18"/>
      <c r="E861" s="10" t="s">
        <v>76</v>
      </c>
      <c r="F861" s="18"/>
      <c r="G861" s="18"/>
      <c r="H861" s="23" t="s">
        <v>2564</v>
      </c>
    </row>
    <row r="862" ht="15.0" customHeight="1">
      <c r="A862" s="10" t="s">
        <v>2565</v>
      </c>
      <c r="B862" s="16" t="s">
        <v>2566</v>
      </c>
      <c r="C862" s="22">
        <v>8.94227812E8</v>
      </c>
      <c r="D862" s="18"/>
      <c r="E862" s="10" t="s">
        <v>76</v>
      </c>
      <c r="F862" s="18"/>
      <c r="G862" s="18"/>
      <c r="H862" s="23" t="s">
        <v>2567</v>
      </c>
    </row>
    <row r="863" ht="15.0" customHeight="1">
      <c r="A863" s="10" t="s">
        <v>2568</v>
      </c>
      <c r="B863" s="16" t="s">
        <v>692</v>
      </c>
      <c r="C863" s="22"/>
      <c r="D863" s="18"/>
      <c r="E863" s="10" t="s">
        <v>76</v>
      </c>
      <c r="F863" s="18"/>
      <c r="G863" s="18"/>
      <c r="H863" s="23" t="s">
        <v>2569</v>
      </c>
    </row>
    <row r="864" ht="15.0" customHeight="1">
      <c r="A864" s="10" t="s">
        <v>2570</v>
      </c>
      <c r="B864" s="16" t="s">
        <v>2571</v>
      </c>
      <c r="C864" s="22"/>
      <c r="D864" s="18"/>
      <c r="E864" s="10" t="s">
        <v>76</v>
      </c>
      <c r="F864" s="18"/>
      <c r="G864" s="18"/>
      <c r="H864" s="23" t="s">
        <v>2572</v>
      </c>
    </row>
    <row r="865" ht="15.0" customHeight="1">
      <c r="A865" s="10" t="s">
        <v>2573</v>
      </c>
      <c r="B865" s="16" t="s">
        <v>2574</v>
      </c>
      <c r="C865" s="22">
        <v>2.51806E7</v>
      </c>
      <c r="D865" s="18"/>
      <c r="E865" s="10" t="s">
        <v>76</v>
      </c>
      <c r="F865" s="18"/>
      <c r="G865" s="18"/>
      <c r="H865" s="23" t="s">
        <v>2575</v>
      </c>
    </row>
    <row r="866" ht="15.0" customHeight="1">
      <c r="A866" s="10" t="s">
        <v>2576</v>
      </c>
      <c r="B866" s="16" t="s">
        <v>2577</v>
      </c>
      <c r="C866" s="22"/>
      <c r="D866" s="18"/>
      <c r="E866" s="10" t="s">
        <v>76</v>
      </c>
      <c r="F866" s="18"/>
      <c r="G866" s="18"/>
      <c r="H866" s="23" t="s">
        <v>2578</v>
      </c>
    </row>
    <row r="867" ht="15.0" customHeight="1">
      <c r="A867" s="10" t="s">
        <v>2579</v>
      </c>
      <c r="B867" s="16" t="s">
        <v>2580</v>
      </c>
      <c r="C867" s="22"/>
      <c r="D867" s="18"/>
      <c r="E867" s="10" t="s">
        <v>76</v>
      </c>
      <c r="F867" s="18"/>
      <c r="G867" s="18"/>
      <c r="H867" s="23" t="s">
        <v>2581</v>
      </c>
    </row>
    <row r="868" ht="15.0" customHeight="1">
      <c r="A868" s="10" t="s">
        <v>2582</v>
      </c>
      <c r="B868" s="16" t="s">
        <v>2583</v>
      </c>
      <c r="C868" s="22">
        <v>9.3000559E8</v>
      </c>
      <c r="D868" s="18"/>
      <c r="E868" s="10" t="s">
        <v>76</v>
      </c>
      <c r="F868" s="18"/>
      <c r="G868" s="18"/>
      <c r="H868" s="23" t="s">
        <v>2584</v>
      </c>
    </row>
    <row r="869" ht="15.0" customHeight="1">
      <c r="A869" s="10" t="s">
        <v>2585</v>
      </c>
      <c r="B869" s="16" t="s">
        <v>2586</v>
      </c>
      <c r="C869" s="22">
        <v>9.35538596E8</v>
      </c>
      <c r="D869" s="18"/>
      <c r="E869" s="10" t="s">
        <v>76</v>
      </c>
      <c r="F869" s="18"/>
      <c r="G869" s="18"/>
      <c r="H869" s="23" t="s">
        <v>2587</v>
      </c>
    </row>
    <row r="870" ht="15.0" customHeight="1">
      <c r="A870" s="10" t="s">
        <v>2588</v>
      </c>
      <c r="B870" s="16" t="s">
        <v>2589</v>
      </c>
      <c r="C870" s="22">
        <v>9.88398804E8</v>
      </c>
      <c r="D870" s="18"/>
      <c r="E870" s="10" t="s">
        <v>76</v>
      </c>
      <c r="F870" s="18"/>
      <c r="G870" s="18"/>
      <c r="H870" s="23" t="s">
        <v>2590</v>
      </c>
    </row>
    <row r="871" ht="15.0" customHeight="1">
      <c r="A871" s="10" t="s">
        <v>2591</v>
      </c>
      <c r="B871" s="16" t="s">
        <v>2592</v>
      </c>
      <c r="C871" s="22">
        <v>9.10518236E8</v>
      </c>
      <c r="D871" s="18"/>
      <c r="E871" s="10" t="s">
        <v>76</v>
      </c>
      <c r="F871" s="18"/>
      <c r="G871" s="18"/>
      <c r="H871" s="23" t="s">
        <v>2593</v>
      </c>
    </row>
    <row r="872" ht="15.0" customHeight="1">
      <c r="A872" s="10" t="s">
        <v>2594</v>
      </c>
      <c r="B872" s="16" t="s">
        <v>2595</v>
      </c>
      <c r="C872" s="22">
        <v>8.89538405E8</v>
      </c>
      <c r="D872" s="18"/>
      <c r="E872" s="10" t="s">
        <v>76</v>
      </c>
      <c r="F872" s="18"/>
      <c r="G872" s="18"/>
      <c r="H872" s="23" t="s">
        <v>2596</v>
      </c>
    </row>
    <row r="873" ht="15.0" customHeight="1">
      <c r="A873" s="10" t="s">
        <v>2597</v>
      </c>
      <c r="B873" s="16" t="s">
        <v>2598</v>
      </c>
      <c r="C873" s="22">
        <v>8.1985156E8</v>
      </c>
      <c r="D873" s="18"/>
      <c r="E873" s="10" t="s">
        <v>76</v>
      </c>
      <c r="F873" s="18"/>
      <c r="G873" s="18"/>
      <c r="H873" s="23" t="s">
        <v>2599</v>
      </c>
    </row>
    <row r="874" ht="15.0" customHeight="1">
      <c r="A874" s="10" t="s">
        <v>2600</v>
      </c>
      <c r="B874" s="16" t="s">
        <v>2601</v>
      </c>
      <c r="C874" s="22"/>
      <c r="D874" s="18"/>
      <c r="E874" s="10" t="s">
        <v>76</v>
      </c>
      <c r="F874" s="18"/>
      <c r="G874" s="18"/>
      <c r="H874" s="23" t="s">
        <v>2602</v>
      </c>
    </row>
    <row r="875" ht="15.0" customHeight="1">
      <c r="A875" s="10" t="s">
        <v>2603</v>
      </c>
      <c r="B875" s="16" t="s">
        <v>2604</v>
      </c>
      <c r="C875" s="22">
        <v>9.11425599E8</v>
      </c>
      <c r="D875" s="18"/>
      <c r="E875" s="10" t="s">
        <v>76</v>
      </c>
      <c r="F875" s="18"/>
      <c r="G875" s="18"/>
      <c r="H875" s="23" t="s">
        <v>2605</v>
      </c>
    </row>
    <row r="876" ht="15.0" customHeight="1">
      <c r="A876" s="10" t="s">
        <v>2606</v>
      </c>
      <c r="B876" s="16" t="s">
        <v>2550</v>
      </c>
      <c r="C876" s="22"/>
      <c r="D876" s="18"/>
      <c r="E876" s="10" t="s">
        <v>76</v>
      </c>
      <c r="F876" s="18"/>
      <c r="G876" s="18"/>
      <c r="H876" s="23" t="s">
        <v>2607</v>
      </c>
    </row>
    <row r="877" ht="15.0" customHeight="1">
      <c r="A877" s="10" t="s">
        <v>2608</v>
      </c>
      <c r="B877" s="16" t="s">
        <v>2609</v>
      </c>
      <c r="C877" s="22">
        <v>6.114147601E9</v>
      </c>
      <c r="D877" s="18"/>
      <c r="E877" s="10" t="s">
        <v>76</v>
      </c>
      <c r="F877" s="18"/>
      <c r="G877" s="18"/>
      <c r="H877" s="23" t="s">
        <v>2610</v>
      </c>
    </row>
    <row r="878" ht="15.0" customHeight="1">
      <c r="A878" s="10" t="s">
        <v>2611</v>
      </c>
      <c r="B878" s="16" t="s">
        <v>2612</v>
      </c>
      <c r="C878" s="22"/>
      <c r="D878" s="18"/>
      <c r="E878" s="10" t="s">
        <v>76</v>
      </c>
      <c r="F878" s="18"/>
      <c r="G878" s="18"/>
      <c r="H878" s="23" t="s">
        <v>2613</v>
      </c>
    </row>
    <row r="879" ht="15.0" customHeight="1">
      <c r="A879" s="10" t="s">
        <v>2614</v>
      </c>
      <c r="B879" s="16" t="s">
        <v>2609</v>
      </c>
      <c r="C879" s="22">
        <v>6.114147601E9</v>
      </c>
      <c r="D879" s="18"/>
      <c r="E879" s="10" t="s">
        <v>76</v>
      </c>
      <c r="F879" s="18"/>
      <c r="G879" s="18"/>
      <c r="H879" s="23" t="s">
        <v>2615</v>
      </c>
    </row>
    <row r="880" ht="15.0" customHeight="1">
      <c r="A880" s="10" t="s">
        <v>2616</v>
      </c>
      <c r="B880" s="16" t="s">
        <v>2617</v>
      </c>
      <c r="C880" s="22">
        <v>8.65731517E8</v>
      </c>
      <c r="D880" s="18"/>
      <c r="E880" s="10" t="s">
        <v>76</v>
      </c>
      <c r="F880" s="18"/>
      <c r="G880" s="18"/>
      <c r="H880" s="23" t="s">
        <v>2618</v>
      </c>
    </row>
    <row r="881" ht="15.0" customHeight="1">
      <c r="A881" s="10" t="s">
        <v>2619</v>
      </c>
      <c r="B881" s="16" t="s">
        <v>2620</v>
      </c>
      <c r="C881" s="22">
        <v>8.75977374E8</v>
      </c>
      <c r="D881" s="18"/>
      <c r="E881" s="10" t="s">
        <v>76</v>
      </c>
      <c r="F881" s="18"/>
      <c r="G881" s="18"/>
      <c r="H881" s="23" t="s">
        <v>2621</v>
      </c>
    </row>
    <row r="882" ht="15.0" customHeight="1">
      <c r="A882" s="10" t="s">
        <v>2622</v>
      </c>
      <c r="B882" s="16" t="s">
        <v>2367</v>
      </c>
      <c r="C882" s="22">
        <v>8.98160341E8</v>
      </c>
      <c r="D882" s="18"/>
      <c r="E882" s="10" t="s">
        <v>76</v>
      </c>
      <c r="F882" s="18"/>
      <c r="G882" s="18"/>
      <c r="H882" s="23" t="s">
        <v>2623</v>
      </c>
    </row>
    <row r="883" ht="15.0" customHeight="1">
      <c r="A883" s="10" t="s">
        <v>2624</v>
      </c>
      <c r="B883" s="16" t="s">
        <v>2625</v>
      </c>
      <c r="C883" s="22">
        <v>8.28419878E8</v>
      </c>
      <c r="D883" s="18"/>
      <c r="E883" s="10" t="s">
        <v>76</v>
      </c>
      <c r="F883" s="18"/>
      <c r="G883" s="18"/>
      <c r="H883" s="23" t="s">
        <v>2626</v>
      </c>
    </row>
    <row r="884" ht="15.0" customHeight="1">
      <c r="A884" s="10" t="s">
        <v>2627</v>
      </c>
      <c r="B884" s="16" t="s">
        <v>315</v>
      </c>
      <c r="C884" s="22"/>
      <c r="D884" s="18"/>
      <c r="E884" s="10" t="s">
        <v>76</v>
      </c>
      <c r="F884" s="18"/>
      <c r="G884" s="18"/>
      <c r="H884" s="23" t="s">
        <v>2628</v>
      </c>
    </row>
    <row r="885" ht="15.0" customHeight="1">
      <c r="A885" s="10" t="s">
        <v>2629</v>
      </c>
      <c r="B885" s="16" t="s">
        <v>2630</v>
      </c>
      <c r="C885" s="22">
        <v>9.38202132E8</v>
      </c>
      <c r="D885" s="18"/>
      <c r="E885" s="10" t="s">
        <v>76</v>
      </c>
      <c r="F885" s="18"/>
      <c r="G885" s="18"/>
      <c r="H885" s="23" t="s">
        <v>2631</v>
      </c>
    </row>
    <row r="886" ht="15.0" customHeight="1">
      <c r="A886" s="10" t="s">
        <v>2632</v>
      </c>
      <c r="B886" s="16" t="s">
        <v>1943</v>
      </c>
      <c r="C886" s="22"/>
      <c r="D886" s="18"/>
      <c r="E886" s="10" t="s">
        <v>76</v>
      </c>
      <c r="F886" s="18"/>
      <c r="G886" s="18"/>
      <c r="H886" s="23" t="s">
        <v>2633</v>
      </c>
    </row>
    <row r="887" ht="15.0" customHeight="1">
      <c r="A887" s="10" t="s">
        <v>2634</v>
      </c>
      <c r="B887" s="16" t="s">
        <v>1943</v>
      </c>
      <c r="C887" s="22"/>
      <c r="D887" s="18"/>
      <c r="E887" s="10" t="s">
        <v>76</v>
      </c>
      <c r="F887" s="18"/>
      <c r="G887" s="18"/>
      <c r="H887" s="23" t="s">
        <v>2635</v>
      </c>
    </row>
    <row r="888" ht="15.0" customHeight="1">
      <c r="A888" s="10" t="s">
        <v>2636</v>
      </c>
      <c r="B888" s="16" t="s">
        <v>480</v>
      </c>
      <c r="C888" s="22">
        <v>9.22812637E8</v>
      </c>
      <c r="D888" s="18"/>
      <c r="E888" s="10" t="s">
        <v>76</v>
      </c>
      <c r="F888" s="18"/>
      <c r="G888" s="18"/>
      <c r="H888" s="23" t="s">
        <v>2637</v>
      </c>
    </row>
    <row r="889" ht="15.0" customHeight="1">
      <c r="A889" s="10" t="s">
        <v>2638</v>
      </c>
      <c r="B889" s="16" t="s">
        <v>516</v>
      </c>
      <c r="C889" s="22"/>
      <c r="D889" s="18"/>
      <c r="E889" s="10" t="s">
        <v>76</v>
      </c>
      <c r="F889" s="18"/>
      <c r="G889" s="18"/>
      <c r="H889" s="23" t="s">
        <v>2639</v>
      </c>
    </row>
    <row r="890" ht="15.0" customHeight="1">
      <c r="A890" s="10" t="s">
        <v>2640</v>
      </c>
      <c r="B890" s="16" t="s">
        <v>2641</v>
      </c>
      <c r="C890" s="22">
        <v>8.85105694E8</v>
      </c>
      <c r="D890" s="18"/>
      <c r="E890" s="10" t="s">
        <v>76</v>
      </c>
      <c r="F890" s="18"/>
      <c r="G890" s="18"/>
      <c r="H890" s="23" t="s">
        <v>2642</v>
      </c>
    </row>
    <row r="891" ht="15.0" customHeight="1">
      <c r="A891" s="10" t="s">
        <v>2643</v>
      </c>
      <c r="B891" s="16" t="s">
        <v>2644</v>
      </c>
      <c r="C891" s="22">
        <v>6.34429365E8</v>
      </c>
      <c r="D891" s="18"/>
      <c r="E891" s="10" t="s">
        <v>76</v>
      </c>
      <c r="F891" s="18"/>
      <c r="G891" s="18"/>
      <c r="H891" s="23" t="s">
        <v>2645</v>
      </c>
    </row>
    <row r="892" ht="15.0" customHeight="1">
      <c r="A892" s="10" t="s">
        <v>2646</v>
      </c>
      <c r="B892" s="16" t="s">
        <v>2647</v>
      </c>
      <c r="C892" s="22">
        <v>8.96220517E8</v>
      </c>
      <c r="D892" s="18"/>
      <c r="E892" s="10" t="s">
        <v>76</v>
      </c>
      <c r="F892" s="18"/>
      <c r="G892" s="18"/>
      <c r="H892" s="23" t="s">
        <v>2648</v>
      </c>
    </row>
    <row r="893" ht="15.0" customHeight="1">
      <c r="A893" s="10" t="s">
        <v>2649</v>
      </c>
      <c r="B893" s="16" t="s">
        <v>2650</v>
      </c>
      <c r="C893" s="22">
        <v>8.042557035E9</v>
      </c>
      <c r="D893" s="18"/>
      <c r="E893" s="10" t="s">
        <v>76</v>
      </c>
      <c r="F893" s="18"/>
      <c r="G893" s="18"/>
      <c r="H893" s="23" t="s">
        <v>2651</v>
      </c>
    </row>
    <row r="894" ht="15.0" customHeight="1">
      <c r="A894" s="10" t="s">
        <v>2652</v>
      </c>
      <c r="B894" s="16" t="s">
        <v>1996</v>
      </c>
      <c r="C894" s="22">
        <v>9.02713111E8</v>
      </c>
      <c r="D894" s="18"/>
      <c r="E894" s="10" t="s">
        <v>76</v>
      </c>
      <c r="F894" s="18"/>
      <c r="G894" s="18"/>
      <c r="H894" s="23" t="s">
        <v>2653</v>
      </c>
    </row>
    <row r="895" ht="15.0" customHeight="1">
      <c r="A895" s="10" t="s">
        <v>2654</v>
      </c>
      <c r="B895" s="16" t="s">
        <v>2655</v>
      </c>
      <c r="C895" s="22"/>
      <c r="D895" s="18"/>
      <c r="E895" s="10" t="s">
        <v>76</v>
      </c>
      <c r="F895" s="18"/>
      <c r="G895" s="18"/>
      <c r="H895" s="23" t="s">
        <v>2656</v>
      </c>
    </row>
    <row r="896" ht="15.0" customHeight="1">
      <c r="A896" s="10" t="s">
        <v>2657</v>
      </c>
      <c r="B896" s="16" t="s">
        <v>1187</v>
      </c>
      <c r="C896" s="22">
        <v>8.31801004E8</v>
      </c>
      <c r="D896" s="18"/>
      <c r="E896" s="10" t="s">
        <v>76</v>
      </c>
      <c r="F896" s="18"/>
      <c r="G896" s="18"/>
      <c r="H896" s="23" t="s">
        <v>2658</v>
      </c>
    </row>
    <row r="897" ht="15.0" customHeight="1">
      <c r="A897" s="10" t="s">
        <v>2659</v>
      </c>
      <c r="B897" s="16" t="s">
        <v>2550</v>
      </c>
      <c r="C897" s="22"/>
      <c r="D897" s="18"/>
      <c r="E897" s="10" t="s">
        <v>76</v>
      </c>
      <c r="F897" s="18"/>
      <c r="G897" s="18"/>
      <c r="H897" s="23" t="s">
        <v>2660</v>
      </c>
    </row>
    <row r="898" ht="15.0" customHeight="1">
      <c r="A898" s="10" t="s">
        <v>2661</v>
      </c>
      <c r="B898" s="16" t="s">
        <v>2641</v>
      </c>
      <c r="C898" s="22"/>
      <c r="D898" s="18"/>
      <c r="E898" s="10" t="s">
        <v>76</v>
      </c>
      <c r="F898" s="18"/>
      <c r="G898" s="18"/>
      <c r="H898" s="23" t="s">
        <v>2662</v>
      </c>
    </row>
    <row r="899" ht="15.0" customHeight="1">
      <c r="A899" s="10" t="s">
        <v>2663</v>
      </c>
      <c r="B899" s="16" t="s">
        <v>2664</v>
      </c>
      <c r="C899" s="22">
        <v>6.38217121E8</v>
      </c>
      <c r="D899" s="18"/>
      <c r="E899" s="10" t="s">
        <v>76</v>
      </c>
      <c r="F899" s="18"/>
      <c r="G899" s="18"/>
      <c r="H899" s="23" t="s">
        <v>2665</v>
      </c>
    </row>
    <row r="900" ht="15.0" customHeight="1">
      <c r="A900" s="10" t="s">
        <v>2666</v>
      </c>
      <c r="B900" s="16" t="s">
        <v>2667</v>
      </c>
      <c r="C900" s="22">
        <v>9.33103518E8</v>
      </c>
      <c r="D900" s="18"/>
      <c r="E900" s="10" t="s">
        <v>76</v>
      </c>
      <c r="F900" s="18"/>
      <c r="G900" s="18"/>
      <c r="H900" s="23" t="s">
        <v>2668</v>
      </c>
    </row>
    <row r="901" ht="15.0" customHeight="1">
      <c r="A901" s="10" t="s">
        <v>2669</v>
      </c>
      <c r="B901" s="16" t="s">
        <v>1254</v>
      </c>
      <c r="C901" s="22">
        <v>8.19883054E8</v>
      </c>
      <c r="D901" s="18"/>
      <c r="E901" s="10" t="s">
        <v>76</v>
      </c>
      <c r="F901" s="18"/>
      <c r="G901" s="18"/>
      <c r="H901" s="23" t="s">
        <v>2670</v>
      </c>
    </row>
    <row r="902" ht="15.0" customHeight="1">
      <c r="A902" s="10" t="s">
        <v>2671</v>
      </c>
      <c r="B902" s="16" t="s">
        <v>2550</v>
      </c>
      <c r="C902" s="22"/>
      <c r="D902" s="18"/>
      <c r="E902" s="10" t="s">
        <v>76</v>
      </c>
      <c r="F902" s="18"/>
      <c r="G902" s="18"/>
      <c r="H902" s="23" t="s">
        <v>2672</v>
      </c>
    </row>
    <row r="903" ht="15.0" customHeight="1">
      <c r="A903" s="10" t="s">
        <v>2673</v>
      </c>
      <c r="B903" s="16" t="s">
        <v>2674</v>
      </c>
      <c r="C903" s="22">
        <v>6.15932808E8</v>
      </c>
      <c r="D903" s="18"/>
      <c r="E903" s="10" t="s">
        <v>76</v>
      </c>
      <c r="F903" s="18"/>
      <c r="G903" s="18"/>
      <c r="H903" s="23" t="s">
        <v>2675</v>
      </c>
    </row>
    <row r="904" ht="15.0" customHeight="1">
      <c r="A904" s="10" t="s">
        <v>2676</v>
      </c>
      <c r="B904" s="16" t="s">
        <v>2674</v>
      </c>
      <c r="C904" s="22">
        <v>6.15932808E8</v>
      </c>
      <c r="D904" s="18"/>
      <c r="E904" s="10" t="s">
        <v>76</v>
      </c>
      <c r="F904" s="18"/>
      <c r="G904" s="18"/>
      <c r="H904" s="23" t="s">
        <v>2677</v>
      </c>
    </row>
    <row r="905" ht="15.0" customHeight="1">
      <c r="A905" s="10" t="s">
        <v>2678</v>
      </c>
      <c r="B905" s="16" t="s">
        <v>945</v>
      </c>
      <c r="C905" s="22"/>
      <c r="D905" s="18"/>
      <c r="E905" s="10" t="s">
        <v>76</v>
      </c>
      <c r="F905" s="18"/>
      <c r="G905" s="18"/>
      <c r="H905" s="23" t="s">
        <v>2679</v>
      </c>
    </row>
    <row r="906" ht="15.0" customHeight="1">
      <c r="A906" s="10" t="s">
        <v>2680</v>
      </c>
      <c r="B906" s="16" t="s">
        <v>2681</v>
      </c>
      <c r="C906" s="22">
        <v>9.49957896E8</v>
      </c>
      <c r="D906" s="18"/>
      <c r="E906" s="10" t="s">
        <v>76</v>
      </c>
      <c r="F906" s="18"/>
      <c r="G906" s="18"/>
      <c r="H906" s="23" t="s">
        <v>2682</v>
      </c>
    </row>
    <row r="907" ht="15.0" customHeight="1">
      <c r="A907" s="10" t="s">
        <v>2683</v>
      </c>
      <c r="B907" s="16" t="s">
        <v>2684</v>
      </c>
      <c r="C907" s="22">
        <v>9.62820443E8</v>
      </c>
      <c r="D907" s="18"/>
      <c r="E907" s="10" t="s">
        <v>76</v>
      </c>
      <c r="F907" s="18"/>
      <c r="G907" s="18"/>
      <c r="H907" s="23" t="s">
        <v>2685</v>
      </c>
    </row>
    <row r="908" ht="15.0" customHeight="1">
      <c r="A908" s="10" t="s">
        <v>2686</v>
      </c>
      <c r="B908" s="16" t="s">
        <v>2684</v>
      </c>
      <c r="C908" s="22">
        <v>9.62820443E8</v>
      </c>
      <c r="D908" s="18"/>
      <c r="E908" s="10" t="s">
        <v>76</v>
      </c>
      <c r="F908" s="18"/>
      <c r="G908" s="18"/>
      <c r="H908" s="23" t="s">
        <v>2687</v>
      </c>
    </row>
    <row r="909" ht="15.0" customHeight="1">
      <c r="A909" s="10" t="s">
        <v>2688</v>
      </c>
      <c r="B909" s="16" t="s">
        <v>519</v>
      </c>
      <c r="C909" s="22">
        <v>9.82058108E8</v>
      </c>
      <c r="D909" s="18"/>
      <c r="E909" s="10" t="s">
        <v>76</v>
      </c>
      <c r="F909" s="18"/>
      <c r="G909" s="18"/>
      <c r="H909" s="23" t="s">
        <v>2689</v>
      </c>
    </row>
    <row r="910" ht="15.0" customHeight="1">
      <c r="A910" s="10" t="s">
        <v>2690</v>
      </c>
      <c r="B910" s="16" t="s">
        <v>2641</v>
      </c>
      <c r="C910" s="22"/>
      <c r="D910" s="18"/>
      <c r="E910" s="10" t="s">
        <v>76</v>
      </c>
      <c r="F910" s="18"/>
      <c r="G910" s="18"/>
      <c r="H910" s="23" t="s">
        <v>2691</v>
      </c>
    </row>
    <row r="911" ht="15.0" customHeight="1">
      <c r="A911" s="10" t="s">
        <v>2692</v>
      </c>
      <c r="B911" s="16" t="s">
        <v>2693</v>
      </c>
      <c r="C911" s="22">
        <v>9.25011208E8</v>
      </c>
      <c r="D911" s="18"/>
      <c r="E911" s="10" t="s">
        <v>76</v>
      </c>
      <c r="F911" s="18"/>
      <c r="G911" s="18"/>
      <c r="H911" s="23" t="s">
        <v>2694</v>
      </c>
    </row>
    <row r="912" ht="15.0" customHeight="1">
      <c r="A912" s="10" t="s">
        <v>2695</v>
      </c>
      <c r="B912" s="16" t="s">
        <v>2696</v>
      </c>
      <c r="C912" s="22">
        <v>9.11599636E8</v>
      </c>
      <c r="D912" s="18"/>
      <c r="E912" s="10" t="s">
        <v>76</v>
      </c>
      <c r="F912" s="18"/>
      <c r="G912" s="18"/>
      <c r="H912" s="23" t="s">
        <v>2697</v>
      </c>
    </row>
    <row r="913" ht="15.0" customHeight="1">
      <c r="A913" s="10" t="s">
        <v>2698</v>
      </c>
      <c r="B913" s="16" t="s">
        <v>2115</v>
      </c>
      <c r="C913" s="22">
        <v>8.488027E8</v>
      </c>
      <c r="D913" s="18"/>
      <c r="E913" s="10" t="s">
        <v>76</v>
      </c>
      <c r="F913" s="18"/>
      <c r="G913" s="18"/>
      <c r="H913" s="23" t="s">
        <v>2699</v>
      </c>
    </row>
    <row r="914" ht="15.0" customHeight="1">
      <c r="A914" s="10" t="s">
        <v>2700</v>
      </c>
      <c r="B914" s="16" t="s">
        <v>2701</v>
      </c>
      <c r="C914" s="22"/>
      <c r="D914" s="18"/>
      <c r="E914" s="10" t="s">
        <v>76</v>
      </c>
      <c r="F914" s="18"/>
      <c r="G914" s="18"/>
      <c r="H914" s="23" t="s">
        <v>2702</v>
      </c>
    </row>
    <row r="915" ht="15.0" customHeight="1">
      <c r="A915" s="10" t="s">
        <v>2703</v>
      </c>
      <c r="B915" s="16" t="s">
        <v>2115</v>
      </c>
      <c r="C915" s="22">
        <v>8.488027E8</v>
      </c>
      <c r="D915" s="18"/>
      <c r="E915" s="10" t="s">
        <v>76</v>
      </c>
      <c r="F915" s="18"/>
      <c r="G915" s="18"/>
      <c r="H915" s="23" t="s">
        <v>2704</v>
      </c>
    </row>
    <row r="916" ht="15.0" customHeight="1">
      <c r="A916" s="10" t="s">
        <v>2705</v>
      </c>
      <c r="B916" s="16" t="s">
        <v>2706</v>
      </c>
      <c r="C916" s="22">
        <v>8.0718717E8</v>
      </c>
      <c r="D916" s="18"/>
      <c r="E916" s="10" t="s">
        <v>76</v>
      </c>
      <c r="F916" s="18"/>
      <c r="G916" s="18"/>
      <c r="H916" s="23" t="s">
        <v>2707</v>
      </c>
    </row>
    <row r="917" ht="15.0" customHeight="1">
      <c r="A917" s="10" t="s">
        <v>2708</v>
      </c>
      <c r="B917" s="16" t="s">
        <v>2367</v>
      </c>
      <c r="C917" s="22">
        <v>8.93977374E8</v>
      </c>
      <c r="D917" s="18"/>
      <c r="E917" s="10" t="s">
        <v>76</v>
      </c>
      <c r="F917" s="18"/>
      <c r="G917" s="18"/>
      <c r="H917" s="23" t="s">
        <v>2709</v>
      </c>
    </row>
    <row r="918" ht="15.0" customHeight="1">
      <c r="A918" s="10" t="s">
        <v>2710</v>
      </c>
      <c r="B918" s="16" t="s">
        <v>2711</v>
      </c>
      <c r="C918" s="22">
        <v>8.31959978E8</v>
      </c>
      <c r="D918" s="18"/>
      <c r="E918" s="10" t="s">
        <v>76</v>
      </c>
      <c r="F918" s="18"/>
      <c r="G918" s="18"/>
      <c r="H918" s="23" t="s">
        <v>2712</v>
      </c>
    </row>
    <row r="919" ht="15.0" customHeight="1">
      <c r="A919" s="10" t="s">
        <v>2713</v>
      </c>
      <c r="B919" s="16" t="s">
        <v>692</v>
      </c>
      <c r="C919" s="22"/>
      <c r="D919" s="18"/>
      <c r="E919" s="10" t="s">
        <v>76</v>
      </c>
      <c r="F919" s="18"/>
      <c r="G919" s="18"/>
      <c r="H919" s="23" t="s">
        <v>2714</v>
      </c>
    </row>
    <row r="920" ht="15.0" customHeight="1">
      <c r="A920" s="10" t="s">
        <v>2715</v>
      </c>
      <c r="B920" s="16" t="s">
        <v>2716</v>
      </c>
      <c r="C920" s="22">
        <v>9.60984638E8</v>
      </c>
      <c r="D920" s="18"/>
      <c r="E920" s="10" t="s">
        <v>76</v>
      </c>
      <c r="F920" s="18"/>
      <c r="G920" s="18"/>
      <c r="H920" s="23" t="s">
        <v>2717</v>
      </c>
    </row>
    <row r="921" ht="15.0" customHeight="1">
      <c r="A921" s="10" t="s">
        <v>2718</v>
      </c>
      <c r="B921" s="16" t="s">
        <v>2719</v>
      </c>
      <c r="C921" s="22"/>
      <c r="D921" s="18"/>
      <c r="E921" s="10" t="s">
        <v>76</v>
      </c>
      <c r="F921" s="18"/>
      <c r="G921" s="18"/>
      <c r="H921" s="23" t="s">
        <v>2720</v>
      </c>
    </row>
    <row r="922" ht="15.0" customHeight="1">
      <c r="A922" s="10" t="s">
        <v>2721</v>
      </c>
      <c r="B922" s="16" t="s">
        <v>2722</v>
      </c>
      <c r="C922" s="22">
        <v>9.45124165E8</v>
      </c>
      <c r="D922" s="18"/>
      <c r="E922" s="10" t="s">
        <v>76</v>
      </c>
      <c r="F922" s="18"/>
      <c r="G922" s="18"/>
      <c r="H922" s="23" t="s">
        <v>2723</v>
      </c>
    </row>
    <row r="923" ht="15.0" customHeight="1">
      <c r="A923" s="10" t="s">
        <v>2724</v>
      </c>
      <c r="B923" s="16" t="s">
        <v>2725</v>
      </c>
      <c r="C923" s="22">
        <v>9.33274824E8</v>
      </c>
      <c r="D923" s="18"/>
      <c r="E923" s="10" t="s">
        <v>76</v>
      </c>
      <c r="F923" s="18"/>
      <c r="G923" s="18"/>
      <c r="H923" s="23" t="s">
        <v>2726</v>
      </c>
    </row>
    <row r="924" ht="15.0" customHeight="1">
      <c r="A924" s="10" t="s">
        <v>2727</v>
      </c>
      <c r="B924" s="16" t="s">
        <v>2728</v>
      </c>
      <c r="C924" s="22">
        <v>8.86367337E8</v>
      </c>
      <c r="D924" s="18"/>
      <c r="E924" s="10" t="s">
        <v>76</v>
      </c>
      <c r="F924" s="18"/>
      <c r="G924" s="18"/>
      <c r="H924" s="23" t="s">
        <v>2729</v>
      </c>
    </row>
    <row r="925" ht="15.0" customHeight="1">
      <c r="A925" s="10" t="s">
        <v>2730</v>
      </c>
      <c r="B925" s="16" t="s">
        <v>2728</v>
      </c>
      <c r="C925" s="22">
        <v>8.86367337E8</v>
      </c>
      <c r="D925" s="18"/>
      <c r="E925" s="10" t="s">
        <v>76</v>
      </c>
      <c r="F925" s="18"/>
      <c r="G925" s="18"/>
      <c r="H925" s="23" t="s">
        <v>2731</v>
      </c>
    </row>
    <row r="926" ht="15.0" customHeight="1">
      <c r="A926" s="10" t="s">
        <v>2732</v>
      </c>
      <c r="B926" s="16" t="s">
        <v>1129</v>
      </c>
      <c r="C926" s="22"/>
      <c r="D926" s="18"/>
      <c r="E926" s="10" t="s">
        <v>76</v>
      </c>
      <c r="F926" s="18"/>
      <c r="G926" s="18"/>
      <c r="H926" s="23" t="s">
        <v>2733</v>
      </c>
    </row>
    <row r="927" ht="15.0" customHeight="1">
      <c r="A927" s="10" t="s">
        <v>2734</v>
      </c>
      <c r="B927" s="16" t="s">
        <v>2367</v>
      </c>
      <c r="C927" s="22">
        <v>8.93977394E8</v>
      </c>
      <c r="D927" s="18"/>
      <c r="E927" s="10" t="s">
        <v>76</v>
      </c>
      <c r="F927" s="18"/>
      <c r="G927" s="18"/>
      <c r="H927" s="23" t="s">
        <v>2735</v>
      </c>
    </row>
    <row r="928" ht="15.0" customHeight="1">
      <c r="A928" s="10" t="s">
        <v>2736</v>
      </c>
      <c r="B928" s="16" t="s">
        <v>2737</v>
      </c>
      <c r="C928" s="22"/>
      <c r="D928" s="18"/>
      <c r="E928" s="10" t="s">
        <v>76</v>
      </c>
      <c r="F928" s="18"/>
      <c r="G928" s="18"/>
      <c r="H928" s="23" t="s">
        <v>2738</v>
      </c>
    </row>
    <row r="929" ht="15.0" customHeight="1">
      <c r="A929" s="10" t="s">
        <v>2739</v>
      </c>
      <c r="B929" s="16" t="s">
        <v>2740</v>
      </c>
      <c r="C929" s="22">
        <v>9.86466322E8</v>
      </c>
      <c r="D929" s="18"/>
      <c r="E929" s="10" t="s">
        <v>76</v>
      </c>
      <c r="F929" s="18"/>
      <c r="G929" s="18"/>
      <c r="H929" s="23" t="s">
        <v>2741</v>
      </c>
    </row>
    <row r="930" ht="15.0" customHeight="1">
      <c r="A930" s="10" t="s">
        <v>2742</v>
      </c>
      <c r="B930" s="16" t="s">
        <v>2740</v>
      </c>
      <c r="C930" s="22">
        <v>9.86466322E8</v>
      </c>
      <c r="D930" s="18"/>
      <c r="E930" s="10" t="s">
        <v>76</v>
      </c>
      <c r="F930" s="18"/>
      <c r="G930" s="18"/>
      <c r="H930" s="23" t="s">
        <v>2743</v>
      </c>
    </row>
    <row r="931" ht="15.0" customHeight="1">
      <c r="A931" s="10" t="s">
        <v>2744</v>
      </c>
      <c r="B931" s="16" t="s">
        <v>2745</v>
      </c>
      <c r="C931" s="22">
        <v>9.81847872E8</v>
      </c>
      <c r="D931" s="18"/>
      <c r="E931" s="10" t="s">
        <v>76</v>
      </c>
      <c r="F931" s="18"/>
      <c r="G931" s="18"/>
      <c r="H931" s="23" t="s">
        <v>2746</v>
      </c>
    </row>
    <row r="932" ht="15.0" customHeight="1">
      <c r="A932" s="10" t="s">
        <v>2747</v>
      </c>
      <c r="B932" s="16" t="s">
        <v>2745</v>
      </c>
      <c r="C932" s="22">
        <v>9.81847872E8</v>
      </c>
      <c r="D932" s="18"/>
      <c r="E932" s="10" t="s">
        <v>76</v>
      </c>
      <c r="F932" s="18"/>
      <c r="G932" s="18"/>
      <c r="H932" s="23" t="s">
        <v>2748</v>
      </c>
    </row>
    <row r="933" ht="15.0" customHeight="1">
      <c r="A933" s="10" t="s">
        <v>2749</v>
      </c>
      <c r="B933" s="16" t="s">
        <v>2745</v>
      </c>
      <c r="C933" s="22">
        <v>9.81847872E8</v>
      </c>
      <c r="D933" s="18"/>
      <c r="E933" s="10" t="s">
        <v>76</v>
      </c>
      <c r="F933" s="18"/>
      <c r="G933" s="18"/>
      <c r="H933" s="23" t="s">
        <v>2750</v>
      </c>
    </row>
    <row r="934" ht="15.0" customHeight="1">
      <c r="A934" s="10" t="s">
        <v>2751</v>
      </c>
      <c r="B934" s="16" t="s">
        <v>2745</v>
      </c>
      <c r="C934" s="22">
        <v>9.81847872E8</v>
      </c>
      <c r="D934" s="18"/>
      <c r="E934" s="10" t="s">
        <v>76</v>
      </c>
      <c r="F934" s="18"/>
      <c r="G934" s="18"/>
      <c r="H934" s="23" t="s">
        <v>2752</v>
      </c>
    </row>
    <row r="935" ht="15.0" customHeight="1">
      <c r="A935" s="10" t="s">
        <v>2753</v>
      </c>
      <c r="B935" s="16" t="s">
        <v>2754</v>
      </c>
      <c r="C935" s="22"/>
      <c r="D935" s="18"/>
      <c r="E935" s="10" t="s">
        <v>76</v>
      </c>
      <c r="F935" s="18"/>
      <c r="G935" s="18"/>
      <c r="H935" s="23" t="s">
        <v>2755</v>
      </c>
    </row>
    <row r="936" ht="15.0" customHeight="1">
      <c r="A936" s="10" t="s">
        <v>2756</v>
      </c>
      <c r="B936" s="16" t="s">
        <v>2757</v>
      </c>
      <c r="C936" s="22">
        <v>8.94803479E8</v>
      </c>
      <c r="D936" s="18"/>
      <c r="E936" s="10" t="s">
        <v>76</v>
      </c>
      <c r="F936" s="18"/>
      <c r="G936" s="18"/>
      <c r="H936" s="23" t="s">
        <v>2758</v>
      </c>
    </row>
    <row r="937" ht="15.0" customHeight="1">
      <c r="A937" s="10" t="s">
        <v>2759</v>
      </c>
      <c r="B937" s="16" t="s">
        <v>2757</v>
      </c>
      <c r="C937" s="22">
        <v>8.94803479E8</v>
      </c>
      <c r="D937" s="18"/>
      <c r="E937" s="10" t="s">
        <v>76</v>
      </c>
      <c r="F937" s="18"/>
      <c r="G937" s="18"/>
      <c r="H937" s="23" t="s">
        <v>2760</v>
      </c>
    </row>
    <row r="938" ht="15.0" customHeight="1">
      <c r="A938" s="10" t="s">
        <v>2761</v>
      </c>
      <c r="B938" s="16" t="s">
        <v>2762</v>
      </c>
      <c r="C938" s="22">
        <v>8.17153965E8</v>
      </c>
      <c r="D938" s="18"/>
      <c r="E938" s="10" t="s">
        <v>76</v>
      </c>
      <c r="F938" s="18"/>
      <c r="G938" s="18"/>
      <c r="H938" s="23" t="s">
        <v>2763</v>
      </c>
    </row>
    <row r="939" ht="15.0" customHeight="1">
      <c r="A939" s="10" t="s">
        <v>2764</v>
      </c>
      <c r="B939" s="16" t="s">
        <v>2762</v>
      </c>
      <c r="C939" s="22">
        <v>8.17193965E8</v>
      </c>
      <c r="D939" s="18"/>
      <c r="E939" s="10" t="s">
        <v>76</v>
      </c>
      <c r="F939" s="18"/>
      <c r="G939" s="18"/>
      <c r="H939" s="23" t="s">
        <v>2765</v>
      </c>
    </row>
    <row r="940" ht="15.0" customHeight="1">
      <c r="A940" s="10" t="s">
        <v>2766</v>
      </c>
      <c r="B940" s="16" t="s">
        <v>2767</v>
      </c>
      <c r="C940" s="22">
        <v>8.14969541E8</v>
      </c>
      <c r="D940" s="18"/>
      <c r="E940" s="10" t="s">
        <v>76</v>
      </c>
      <c r="F940" s="18"/>
      <c r="G940" s="18"/>
      <c r="H940" s="23" t="s">
        <v>2768</v>
      </c>
    </row>
    <row r="941" ht="15.0" customHeight="1">
      <c r="A941" s="10" t="s">
        <v>2769</v>
      </c>
      <c r="B941" s="16" t="s">
        <v>2767</v>
      </c>
      <c r="C941" s="22">
        <v>8.14969541E8</v>
      </c>
      <c r="D941" s="18"/>
      <c r="E941" s="10" t="s">
        <v>76</v>
      </c>
      <c r="F941" s="18"/>
      <c r="G941" s="18"/>
      <c r="H941" s="23" t="s">
        <v>2770</v>
      </c>
    </row>
    <row r="942" ht="15.0" customHeight="1">
      <c r="A942" s="10" t="s">
        <v>2771</v>
      </c>
      <c r="B942" s="16" t="s">
        <v>2772</v>
      </c>
      <c r="C942" s="22"/>
      <c r="D942" s="18"/>
      <c r="E942" s="10" t="s">
        <v>76</v>
      </c>
      <c r="F942" s="18"/>
      <c r="G942" s="18"/>
      <c r="H942" s="23" t="s">
        <v>2773</v>
      </c>
    </row>
    <row r="943" ht="15.0" customHeight="1">
      <c r="A943" s="10" t="s">
        <v>2774</v>
      </c>
      <c r="B943" s="16" t="s">
        <v>2772</v>
      </c>
      <c r="C943" s="22"/>
      <c r="D943" s="18"/>
      <c r="E943" s="10" t="s">
        <v>76</v>
      </c>
      <c r="F943" s="18"/>
      <c r="G943" s="18"/>
      <c r="H943" s="23" t="s">
        <v>2775</v>
      </c>
    </row>
    <row r="944" ht="15.0" customHeight="1">
      <c r="A944" s="10" t="s">
        <v>2776</v>
      </c>
      <c r="B944" s="16" t="s">
        <v>2772</v>
      </c>
      <c r="C944" s="22"/>
      <c r="D944" s="18"/>
      <c r="E944" s="10" t="s">
        <v>76</v>
      </c>
      <c r="F944" s="18"/>
      <c r="G944" s="18"/>
      <c r="H944" s="23" t="s">
        <v>2777</v>
      </c>
    </row>
    <row r="945" ht="15.0" customHeight="1">
      <c r="A945" s="10" t="s">
        <v>2778</v>
      </c>
      <c r="B945" s="16" t="s">
        <v>2772</v>
      </c>
      <c r="C945" s="22"/>
      <c r="D945" s="18"/>
      <c r="E945" s="10" t="s">
        <v>76</v>
      </c>
      <c r="F945" s="18"/>
      <c r="G945" s="18"/>
      <c r="H945" s="23" t="s">
        <v>2779</v>
      </c>
    </row>
    <row r="946" ht="15.0" customHeight="1">
      <c r="A946" s="10" t="s">
        <v>2780</v>
      </c>
      <c r="B946" s="16" t="s">
        <v>2772</v>
      </c>
      <c r="C946" s="22"/>
      <c r="D946" s="18"/>
      <c r="E946" s="10" t="s">
        <v>76</v>
      </c>
      <c r="F946" s="18"/>
      <c r="G946" s="18"/>
      <c r="H946" s="23" t="s">
        <v>2781</v>
      </c>
    </row>
    <row r="947" ht="15.0" customHeight="1">
      <c r="A947" s="10" t="s">
        <v>2782</v>
      </c>
      <c r="B947" s="16" t="s">
        <v>2772</v>
      </c>
      <c r="C947" s="22"/>
      <c r="D947" s="18"/>
      <c r="E947" s="10" t="s">
        <v>76</v>
      </c>
      <c r="F947" s="18"/>
      <c r="G947" s="18"/>
      <c r="H947" s="23" t="s">
        <v>2783</v>
      </c>
    </row>
    <row r="948" ht="15.0" customHeight="1">
      <c r="A948" s="10" t="s">
        <v>2784</v>
      </c>
      <c r="B948" s="16" t="s">
        <v>2772</v>
      </c>
      <c r="C948" s="22"/>
      <c r="D948" s="18"/>
      <c r="E948" s="10" t="s">
        <v>76</v>
      </c>
      <c r="F948" s="18"/>
      <c r="G948" s="18"/>
      <c r="H948" s="23" t="s">
        <v>2785</v>
      </c>
    </row>
    <row r="949" ht="15.0" customHeight="1">
      <c r="A949" s="10" t="s">
        <v>2786</v>
      </c>
      <c r="B949" s="16" t="s">
        <v>2772</v>
      </c>
      <c r="C949" s="22"/>
      <c r="D949" s="18"/>
      <c r="E949" s="10" t="s">
        <v>76</v>
      </c>
      <c r="F949" s="18"/>
      <c r="G949" s="18"/>
      <c r="H949" s="23" t="s">
        <v>2787</v>
      </c>
    </row>
    <row r="950" ht="15.0" customHeight="1">
      <c r="A950" s="10" t="s">
        <v>2788</v>
      </c>
      <c r="B950" s="16" t="s">
        <v>2772</v>
      </c>
      <c r="C950" s="22"/>
      <c r="D950" s="18"/>
      <c r="E950" s="10" t="s">
        <v>76</v>
      </c>
      <c r="F950" s="18"/>
      <c r="G950" s="18"/>
      <c r="H950" s="23" t="s">
        <v>2789</v>
      </c>
    </row>
    <row r="951" ht="15.0" customHeight="1">
      <c r="A951" s="10" t="s">
        <v>2790</v>
      </c>
      <c r="B951" s="16" t="s">
        <v>2772</v>
      </c>
      <c r="C951" s="22"/>
      <c r="D951" s="18"/>
      <c r="E951" s="10" t="s">
        <v>76</v>
      </c>
      <c r="F951" s="18"/>
      <c r="G951" s="18"/>
      <c r="H951" s="23" t="s">
        <v>2791</v>
      </c>
    </row>
    <row r="952" ht="15.0" customHeight="1">
      <c r="A952" s="10" t="s">
        <v>2792</v>
      </c>
      <c r="B952" s="16" t="s">
        <v>2793</v>
      </c>
      <c r="C952" s="22">
        <v>9.86478436E8</v>
      </c>
      <c r="D952" s="18"/>
      <c r="E952" s="10" t="s">
        <v>76</v>
      </c>
      <c r="F952" s="18"/>
      <c r="G952" s="18"/>
      <c r="H952" s="23" t="s">
        <v>2794</v>
      </c>
    </row>
    <row r="953" ht="15.0" customHeight="1">
      <c r="A953" s="10" t="s">
        <v>2795</v>
      </c>
      <c r="B953" s="16" t="s">
        <v>692</v>
      </c>
      <c r="C953" s="22"/>
      <c r="D953" s="18"/>
      <c r="E953" s="10" t="s">
        <v>76</v>
      </c>
      <c r="F953" s="18"/>
      <c r="G953" s="18"/>
      <c r="H953" s="23" t="s">
        <v>2796</v>
      </c>
    </row>
    <row r="954" ht="15.0" customHeight="1">
      <c r="A954" s="10" t="s">
        <v>2797</v>
      </c>
      <c r="B954" s="16" t="s">
        <v>2793</v>
      </c>
      <c r="C954" s="22">
        <v>6.37246305E8</v>
      </c>
      <c r="D954" s="18"/>
      <c r="E954" s="10" t="s">
        <v>76</v>
      </c>
      <c r="F954" s="18"/>
      <c r="G954" s="18"/>
      <c r="H954" s="23" t="s">
        <v>2798</v>
      </c>
    </row>
    <row r="955" ht="15.0" customHeight="1">
      <c r="A955" s="10" t="s">
        <v>2799</v>
      </c>
      <c r="B955" s="16" t="s">
        <v>2800</v>
      </c>
      <c r="C955" s="22">
        <v>8.79780595E8</v>
      </c>
      <c r="D955" s="18"/>
      <c r="E955" s="10" t="s">
        <v>76</v>
      </c>
      <c r="F955" s="18"/>
      <c r="G955" s="18"/>
      <c r="H955" s="23" t="s">
        <v>2801</v>
      </c>
    </row>
    <row r="956" ht="15.0" customHeight="1">
      <c r="A956" s="10" t="s">
        <v>2802</v>
      </c>
      <c r="B956" s="16" t="s">
        <v>1885</v>
      </c>
      <c r="C956" s="22">
        <v>9.84615352E8</v>
      </c>
      <c r="D956" s="18"/>
      <c r="E956" s="10" t="s">
        <v>76</v>
      </c>
      <c r="F956" s="18"/>
      <c r="G956" s="18"/>
      <c r="H956" s="23" t="s">
        <v>2803</v>
      </c>
    </row>
    <row r="957" ht="15.0" customHeight="1">
      <c r="A957" s="10" t="s">
        <v>2804</v>
      </c>
      <c r="B957" s="16" t="s">
        <v>2805</v>
      </c>
      <c r="C957" s="22">
        <v>8.700592274E9</v>
      </c>
      <c r="D957" s="18"/>
      <c r="E957" s="10" t="s">
        <v>76</v>
      </c>
      <c r="F957" s="18"/>
      <c r="G957" s="18"/>
      <c r="H957" s="23" t="s">
        <v>2806</v>
      </c>
    </row>
    <row r="958" ht="15.0" customHeight="1">
      <c r="A958" s="10" t="s">
        <v>2807</v>
      </c>
      <c r="B958" s="16" t="s">
        <v>2510</v>
      </c>
      <c r="C958" s="22"/>
      <c r="D958" s="18"/>
      <c r="E958" s="10" t="s">
        <v>76</v>
      </c>
      <c r="F958" s="18"/>
      <c r="G958" s="18"/>
      <c r="H958" s="23" t="s">
        <v>2808</v>
      </c>
    </row>
    <row r="959" ht="15.0" customHeight="1">
      <c r="A959" s="10" t="s">
        <v>2809</v>
      </c>
      <c r="B959" s="16" t="s">
        <v>2367</v>
      </c>
      <c r="C959" s="22"/>
      <c r="D959" s="18"/>
      <c r="E959" s="10" t="s">
        <v>76</v>
      </c>
      <c r="F959" s="18"/>
      <c r="G959" s="18"/>
      <c r="H959" s="23" t="s">
        <v>2810</v>
      </c>
    </row>
    <row r="960" ht="15.0" customHeight="1">
      <c r="A960" s="10" t="s">
        <v>2811</v>
      </c>
      <c r="B960" s="16" t="s">
        <v>2115</v>
      </c>
      <c r="C960" s="22">
        <v>8.458027E8</v>
      </c>
      <c r="D960" s="18"/>
      <c r="E960" s="10" t="s">
        <v>76</v>
      </c>
      <c r="F960" s="18"/>
      <c r="G960" s="18"/>
      <c r="H960" s="23" t="s">
        <v>2812</v>
      </c>
    </row>
    <row r="961" ht="15.0" customHeight="1">
      <c r="A961" s="10" t="s">
        <v>2813</v>
      </c>
      <c r="B961" s="16" t="s">
        <v>2814</v>
      </c>
      <c r="C961" s="22">
        <v>9.29488293E8</v>
      </c>
      <c r="D961" s="18"/>
      <c r="E961" s="10" t="s">
        <v>76</v>
      </c>
      <c r="F961" s="18"/>
      <c r="G961" s="18"/>
      <c r="H961" s="23" t="s">
        <v>2815</v>
      </c>
    </row>
    <row r="962" ht="15.0" customHeight="1">
      <c r="A962" s="10" t="s">
        <v>2816</v>
      </c>
      <c r="B962" s="16" t="s">
        <v>692</v>
      </c>
      <c r="C962" s="22"/>
      <c r="D962" s="18"/>
      <c r="E962" s="10" t="s">
        <v>76</v>
      </c>
      <c r="F962" s="18"/>
      <c r="G962" s="18"/>
      <c r="H962" s="23" t="s">
        <v>2817</v>
      </c>
    </row>
    <row r="963" ht="15.0" customHeight="1">
      <c r="A963" s="10" t="s">
        <v>2818</v>
      </c>
      <c r="B963" s="16" t="s">
        <v>2819</v>
      </c>
      <c r="C963" s="22">
        <v>8.06177461E8</v>
      </c>
      <c r="D963" s="18"/>
      <c r="E963" s="10" t="s">
        <v>76</v>
      </c>
      <c r="F963" s="18"/>
      <c r="G963" s="18"/>
      <c r="H963" s="23" t="s">
        <v>2820</v>
      </c>
    </row>
    <row r="964" ht="15.0" customHeight="1">
      <c r="A964" s="10" t="s">
        <v>2821</v>
      </c>
      <c r="B964" s="16" t="s">
        <v>2367</v>
      </c>
      <c r="C964" s="22"/>
      <c r="D964" s="18"/>
      <c r="E964" s="10" t="s">
        <v>76</v>
      </c>
      <c r="F964" s="18"/>
      <c r="G964" s="18"/>
      <c r="H964" s="23" t="s">
        <v>2822</v>
      </c>
    </row>
    <row r="965" ht="15.0" customHeight="1">
      <c r="A965" s="10" t="s">
        <v>2823</v>
      </c>
      <c r="B965" s="16" t="s">
        <v>2824</v>
      </c>
      <c r="C965" s="22">
        <v>6.53607435E8</v>
      </c>
      <c r="D965" s="18"/>
      <c r="E965" s="10" t="s">
        <v>76</v>
      </c>
      <c r="F965" s="18"/>
      <c r="G965" s="18"/>
      <c r="H965" s="23" t="s">
        <v>2825</v>
      </c>
    </row>
    <row r="966" ht="15.0" customHeight="1">
      <c r="A966" s="10" t="s">
        <v>2826</v>
      </c>
      <c r="B966" s="16" t="s">
        <v>2824</v>
      </c>
      <c r="C966" s="22">
        <v>6.53607435E8</v>
      </c>
      <c r="D966" s="18"/>
      <c r="E966" s="10" t="s">
        <v>76</v>
      </c>
      <c r="F966" s="18"/>
      <c r="G966" s="18"/>
      <c r="H966" s="23" t="s">
        <v>2827</v>
      </c>
    </row>
    <row r="967" ht="15.0" customHeight="1">
      <c r="A967" s="10" t="s">
        <v>2828</v>
      </c>
      <c r="B967" s="16" t="s">
        <v>2824</v>
      </c>
      <c r="C967" s="22">
        <v>6.53607435E8</v>
      </c>
      <c r="D967" s="18"/>
      <c r="E967" s="10" t="s">
        <v>76</v>
      </c>
      <c r="F967" s="18"/>
      <c r="G967" s="18"/>
      <c r="H967" s="23" t="s">
        <v>2829</v>
      </c>
    </row>
    <row r="968" ht="15.0" customHeight="1">
      <c r="A968" s="10" t="s">
        <v>2830</v>
      </c>
      <c r="B968" s="16" t="s">
        <v>2831</v>
      </c>
      <c r="C968" s="22">
        <v>9.60984638E8</v>
      </c>
      <c r="D968" s="18"/>
      <c r="E968" s="10" t="s">
        <v>76</v>
      </c>
      <c r="F968" s="18"/>
      <c r="G968" s="18"/>
      <c r="H968" s="23" t="s">
        <v>2832</v>
      </c>
    </row>
    <row r="969" ht="15.0" customHeight="1">
      <c r="A969" s="10" t="s">
        <v>2833</v>
      </c>
      <c r="B969" s="16" t="s">
        <v>2834</v>
      </c>
      <c r="C969" s="22">
        <v>6.45287045E8</v>
      </c>
      <c r="D969" s="18"/>
      <c r="E969" s="10" t="s">
        <v>76</v>
      </c>
      <c r="F969" s="18"/>
      <c r="G969" s="18"/>
      <c r="H969" s="23" t="s">
        <v>2835</v>
      </c>
    </row>
    <row r="970" ht="15.0" customHeight="1">
      <c r="A970" s="10" t="s">
        <v>2836</v>
      </c>
      <c r="B970" s="16" t="s">
        <v>1159</v>
      </c>
      <c r="C970" s="22">
        <v>9.80659715E8</v>
      </c>
      <c r="D970" s="18"/>
      <c r="E970" s="10" t="s">
        <v>76</v>
      </c>
      <c r="F970" s="18"/>
      <c r="G970" s="18"/>
      <c r="H970" s="23" t="s">
        <v>2837</v>
      </c>
    </row>
    <row r="971" ht="15.0" customHeight="1">
      <c r="A971" s="10" t="s">
        <v>2838</v>
      </c>
      <c r="B971" s="16" t="s">
        <v>2367</v>
      </c>
      <c r="C971" s="22">
        <v>8.07549735E8</v>
      </c>
      <c r="D971" s="18"/>
      <c r="E971" s="10" t="s">
        <v>76</v>
      </c>
      <c r="F971" s="18"/>
      <c r="G971" s="18"/>
      <c r="H971" s="23" t="s">
        <v>2839</v>
      </c>
    </row>
    <row r="972" ht="15.0" customHeight="1">
      <c r="A972" s="10" t="s">
        <v>2840</v>
      </c>
      <c r="B972" s="16" t="s">
        <v>2367</v>
      </c>
      <c r="C972" s="22"/>
      <c r="D972" s="18"/>
      <c r="E972" s="10" t="s">
        <v>76</v>
      </c>
      <c r="F972" s="18"/>
      <c r="G972" s="18"/>
      <c r="H972" s="23" t="s">
        <v>2841</v>
      </c>
    </row>
    <row r="973" ht="15.0" customHeight="1">
      <c r="A973" s="10" t="s">
        <v>2842</v>
      </c>
      <c r="B973" s="16" t="s">
        <v>2843</v>
      </c>
      <c r="C973" s="22"/>
      <c r="D973" s="18"/>
      <c r="E973" s="10" t="s">
        <v>76</v>
      </c>
      <c r="F973" s="18"/>
      <c r="G973" s="18"/>
      <c r="H973" s="23" t="s">
        <v>2844</v>
      </c>
    </row>
    <row r="974" ht="15.0" customHeight="1">
      <c r="A974" s="10" t="s">
        <v>2845</v>
      </c>
      <c r="B974" s="16" t="s">
        <v>2846</v>
      </c>
      <c r="C974" s="22">
        <v>9.10518236E8</v>
      </c>
      <c r="D974" s="18"/>
      <c r="E974" s="10" t="s">
        <v>76</v>
      </c>
      <c r="F974" s="18"/>
      <c r="G974" s="18"/>
      <c r="H974" s="23" t="s">
        <v>2847</v>
      </c>
    </row>
    <row r="975" ht="15.0" customHeight="1">
      <c r="A975" s="10" t="s">
        <v>2848</v>
      </c>
      <c r="B975" s="16" t="s">
        <v>2849</v>
      </c>
      <c r="C975" s="22">
        <v>9.02485656E8</v>
      </c>
      <c r="D975" s="18"/>
      <c r="E975" s="10" t="s">
        <v>76</v>
      </c>
      <c r="F975" s="18"/>
      <c r="G975" s="18"/>
      <c r="H975" s="23" t="s">
        <v>2850</v>
      </c>
    </row>
    <row r="976" ht="15.0" customHeight="1">
      <c r="A976" s="10" t="s">
        <v>2851</v>
      </c>
      <c r="B976" s="16" t="s">
        <v>2852</v>
      </c>
      <c r="C976" s="22">
        <v>8.1708015E8</v>
      </c>
      <c r="D976" s="18"/>
      <c r="E976" s="10" t="s">
        <v>76</v>
      </c>
      <c r="F976" s="18"/>
      <c r="G976" s="18"/>
      <c r="H976" s="23" t="s">
        <v>2853</v>
      </c>
    </row>
    <row r="977" ht="15.0" customHeight="1">
      <c r="A977" s="10" t="s">
        <v>2854</v>
      </c>
      <c r="B977" s="16" t="s">
        <v>2855</v>
      </c>
      <c r="C977" s="22">
        <v>8.94880369E8</v>
      </c>
      <c r="D977" s="18"/>
      <c r="E977" s="10" t="s">
        <v>76</v>
      </c>
      <c r="F977" s="18"/>
      <c r="G977" s="18"/>
      <c r="H977" s="23" t="s">
        <v>2856</v>
      </c>
    </row>
    <row r="978" ht="15.0" customHeight="1">
      <c r="A978" s="10" t="s">
        <v>2857</v>
      </c>
      <c r="B978" s="16" t="s">
        <v>2858</v>
      </c>
      <c r="C978" s="22">
        <v>8.63911669E8</v>
      </c>
      <c r="D978" s="18"/>
      <c r="E978" s="10" t="s">
        <v>76</v>
      </c>
      <c r="F978" s="18"/>
      <c r="G978" s="18"/>
      <c r="H978" s="23" t="s">
        <v>2859</v>
      </c>
    </row>
    <row r="979" ht="15.0" customHeight="1">
      <c r="A979" s="10" t="s">
        <v>2860</v>
      </c>
      <c r="B979" s="16" t="s">
        <v>2367</v>
      </c>
      <c r="C979" s="22"/>
      <c r="D979" s="18"/>
      <c r="E979" s="10" t="s">
        <v>76</v>
      </c>
      <c r="F979" s="18"/>
      <c r="G979" s="18"/>
      <c r="H979" s="23" t="s">
        <v>2861</v>
      </c>
    </row>
    <row r="980" ht="15.0" customHeight="1">
      <c r="A980" s="10" t="s">
        <v>2862</v>
      </c>
      <c r="B980" s="16" t="s">
        <v>2550</v>
      </c>
      <c r="C980" s="22"/>
      <c r="D980" s="18"/>
      <c r="E980" s="10" t="s">
        <v>76</v>
      </c>
      <c r="F980" s="18"/>
      <c r="G980" s="18"/>
      <c r="H980" s="23" t="s">
        <v>2863</v>
      </c>
    </row>
    <row r="981" ht="15.0" customHeight="1">
      <c r="A981" s="10" t="s">
        <v>2864</v>
      </c>
      <c r="B981" s="16" t="s">
        <v>2865</v>
      </c>
      <c r="C981" s="22">
        <v>8.56706959E8</v>
      </c>
      <c r="D981" s="18"/>
      <c r="E981" s="10" t="s">
        <v>76</v>
      </c>
      <c r="F981" s="18"/>
      <c r="G981" s="18"/>
      <c r="H981" s="23" t="s">
        <v>2866</v>
      </c>
    </row>
    <row r="982" ht="15.0" customHeight="1">
      <c r="A982" s="10" t="s">
        <v>2867</v>
      </c>
      <c r="B982" s="16" t="s">
        <v>2553</v>
      </c>
      <c r="C982" s="22">
        <v>8.29160269E8</v>
      </c>
      <c r="D982" s="18"/>
      <c r="E982" s="10" t="s">
        <v>76</v>
      </c>
      <c r="F982" s="18"/>
      <c r="G982" s="18"/>
      <c r="H982" s="23" t="s">
        <v>2868</v>
      </c>
    </row>
    <row r="983" ht="15.0" customHeight="1">
      <c r="A983" s="10" t="s">
        <v>2869</v>
      </c>
      <c r="B983" s="16" t="s">
        <v>2870</v>
      </c>
      <c r="C983" s="22">
        <v>8.34624232E8</v>
      </c>
      <c r="D983" s="18"/>
      <c r="E983" s="10" t="s">
        <v>76</v>
      </c>
      <c r="F983" s="18"/>
      <c r="G983" s="18"/>
      <c r="H983" s="23" t="s">
        <v>2871</v>
      </c>
    </row>
    <row r="984" ht="15.0" customHeight="1">
      <c r="A984" s="10" t="s">
        <v>2872</v>
      </c>
      <c r="B984" s="16" t="s">
        <v>2870</v>
      </c>
      <c r="C984" s="22">
        <v>8.34624232E8</v>
      </c>
      <c r="D984" s="18"/>
      <c r="E984" s="10" t="s">
        <v>76</v>
      </c>
      <c r="F984" s="18"/>
      <c r="G984" s="18"/>
      <c r="H984" s="23" t="s">
        <v>2873</v>
      </c>
    </row>
    <row r="985" ht="15.0" customHeight="1">
      <c r="A985" s="10" t="s">
        <v>2874</v>
      </c>
      <c r="B985" s="16" t="s">
        <v>2870</v>
      </c>
      <c r="C985" s="22">
        <v>8.34620232E8</v>
      </c>
      <c r="D985" s="18"/>
      <c r="E985" s="10" t="s">
        <v>76</v>
      </c>
      <c r="F985" s="18"/>
      <c r="G985" s="18"/>
      <c r="H985" s="23" t="s">
        <v>2875</v>
      </c>
    </row>
    <row r="986" ht="15.0" customHeight="1">
      <c r="A986" s="10" t="s">
        <v>2876</v>
      </c>
      <c r="B986" s="16" t="s">
        <v>2877</v>
      </c>
      <c r="C986" s="22">
        <v>8.3468414E8</v>
      </c>
      <c r="D986" s="18"/>
      <c r="E986" s="10" t="s">
        <v>76</v>
      </c>
      <c r="F986" s="18"/>
      <c r="G986" s="18"/>
      <c r="H986" s="23" t="s">
        <v>2878</v>
      </c>
    </row>
    <row r="987" ht="15.0" customHeight="1">
      <c r="A987" s="10" t="s">
        <v>2879</v>
      </c>
      <c r="B987" s="16" t="s">
        <v>2880</v>
      </c>
      <c r="C987" s="22">
        <v>8.0174095E8</v>
      </c>
      <c r="D987" s="18"/>
      <c r="E987" s="10" t="s">
        <v>76</v>
      </c>
      <c r="F987" s="18"/>
      <c r="G987" s="18"/>
      <c r="H987" s="23" t="s">
        <v>2881</v>
      </c>
    </row>
    <row r="988" ht="15.0" customHeight="1">
      <c r="A988" s="10" t="s">
        <v>2882</v>
      </c>
      <c r="B988" s="16" t="s">
        <v>2883</v>
      </c>
      <c r="C988" s="22">
        <v>9.05676786E8</v>
      </c>
      <c r="D988" s="18"/>
      <c r="E988" s="10" t="s">
        <v>76</v>
      </c>
      <c r="F988" s="18"/>
      <c r="G988" s="18"/>
      <c r="H988" s="23" t="s">
        <v>2884</v>
      </c>
    </row>
    <row r="989" ht="15.0" customHeight="1">
      <c r="A989" s="10" t="s">
        <v>2885</v>
      </c>
      <c r="B989" s="16" t="s">
        <v>2886</v>
      </c>
      <c r="C989" s="22"/>
      <c r="D989" s="18"/>
      <c r="E989" s="10" t="s">
        <v>76</v>
      </c>
      <c r="F989" s="18"/>
      <c r="G989" s="18"/>
      <c r="H989" s="23" t="s">
        <v>2887</v>
      </c>
    </row>
    <row r="990" ht="15.0" customHeight="1">
      <c r="A990" s="10" t="s">
        <v>2888</v>
      </c>
      <c r="B990" s="16" t="s">
        <v>2367</v>
      </c>
      <c r="C990" s="22"/>
      <c r="D990" s="18"/>
      <c r="E990" s="10" t="s">
        <v>76</v>
      </c>
      <c r="F990" s="18"/>
      <c r="G990" s="18"/>
      <c r="H990" s="23" t="s">
        <v>2889</v>
      </c>
    </row>
    <row r="991" ht="15.0" customHeight="1">
      <c r="A991" s="10" t="s">
        <v>2890</v>
      </c>
      <c r="B991" s="16" t="s">
        <v>2891</v>
      </c>
      <c r="C991" s="22">
        <v>9.10518236E8</v>
      </c>
      <c r="D991" s="18"/>
      <c r="E991" s="10" t="s">
        <v>76</v>
      </c>
      <c r="F991" s="18"/>
      <c r="G991" s="18"/>
      <c r="H991" s="23" t="s">
        <v>2892</v>
      </c>
    </row>
    <row r="992" ht="15.0" customHeight="1">
      <c r="A992" s="10" t="s">
        <v>2893</v>
      </c>
      <c r="B992" s="16" t="s">
        <v>2894</v>
      </c>
      <c r="C992" s="22">
        <v>8.0506954E8</v>
      </c>
      <c r="D992" s="18"/>
      <c r="E992" s="10" t="s">
        <v>76</v>
      </c>
      <c r="F992" s="18"/>
      <c r="G992" s="18"/>
      <c r="H992" s="23" t="s">
        <v>2895</v>
      </c>
    </row>
    <row r="993" ht="15.0" customHeight="1">
      <c r="A993" s="10" t="s">
        <v>2896</v>
      </c>
      <c r="B993" s="16" t="s">
        <v>2897</v>
      </c>
      <c r="C993" s="22">
        <v>6.5459468E8</v>
      </c>
      <c r="D993" s="18"/>
      <c r="E993" s="10" t="s">
        <v>76</v>
      </c>
      <c r="F993" s="18"/>
      <c r="G993" s="18"/>
      <c r="H993" s="23" t="s">
        <v>2898</v>
      </c>
    </row>
    <row r="994" ht="15.0" customHeight="1">
      <c r="A994" s="10"/>
      <c r="B994" s="16"/>
      <c r="C994" s="22"/>
      <c r="D994" s="18"/>
      <c r="E994" s="10"/>
      <c r="F994" s="18"/>
      <c r="G994" s="18"/>
      <c r="H994" s="23" t="s">
        <v>2017</v>
      </c>
    </row>
    <row r="995" ht="15.0" customHeight="1">
      <c r="A995" s="10"/>
      <c r="B995" s="16"/>
      <c r="C995" s="22"/>
      <c r="D995" s="18"/>
      <c r="E995" s="10"/>
      <c r="F995" s="18"/>
      <c r="G995" s="18"/>
      <c r="H995" s="23" t="s">
        <v>2017</v>
      </c>
    </row>
    <row r="996" ht="15.0" customHeight="1">
      <c r="A996" s="10"/>
      <c r="B996" s="16"/>
      <c r="C996" s="22"/>
      <c r="D996" s="18"/>
      <c r="E996" s="10"/>
      <c r="F996" s="18"/>
      <c r="G996" s="18"/>
      <c r="H996" s="23" t="s">
        <v>2017</v>
      </c>
    </row>
    <row r="997" ht="15.0" customHeight="1">
      <c r="A997" s="10"/>
      <c r="B997" s="16"/>
      <c r="C997" s="22"/>
      <c r="D997" s="18"/>
      <c r="E997" s="10"/>
      <c r="F997" s="18"/>
      <c r="G997" s="18"/>
      <c r="H997" s="23" t="s">
        <v>2017</v>
      </c>
    </row>
    <row r="998" ht="15.0" customHeight="1">
      <c r="A998" s="10"/>
      <c r="B998" s="16"/>
      <c r="C998" s="22"/>
      <c r="D998" s="18"/>
      <c r="E998" s="10"/>
      <c r="F998" s="18"/>
      <c r="G998" s="18"/>
      <c r="H998" s="23" t="s">
        <v>2017</v>
      </c>
    </row>
    <row r="999" ht="15.0" customHeight="1">
      <c r="A999" s="10"/>
      <c r="B999" s="16"/>
      <c r="C999" s="22"/>
      <c r="D999" s="18"/>
      <c r="E999" s="10"/>
      <c r="F999" s="18"/>
      <c r="G999" s="18"/>
      <c r="H999" s="23" t="s">
        <v>2017</v>
      </c>
    </row>
    <row r="1000" ht="15.0" customHeight="1">
      <c r="A1000" s="10"/>
      <c r="B1000" s="16"/>
      <c r="C1000" s="22"/>
      <c r="D1000" s="18"/>
      <c r="E1000" s="10"/>
      <c r="F1000" s="18"/>
      <c r="G1000" s="18"/>
      <c r="H1000" s="23" t="s">
        <v>2017</v>
      </c>
    </row>
    <row r="1001" ht="15.0" customHeight="1">
      <c r="A1001" s="10"/>
      <c r="B1001" s="16"/>
      <c r="C1001" s="22"/>
      <c r="D1001" s="18"/>
      <c r="E1001" s="10"/>
      <c r="F1001" s="18"/>
      <c r="G1001" s="18"/>
      <c r="H1001" s="23" t="s">
        <v>2017</v>
      </c>
    </row>
    <row r="1002" ht="15.0" customHeight="1">
      <c r="A1002" s="10"/>
      <c r="B1002" s="16"/>
      <c r="C1002" s="22"/>
      <c r="D1002" s="18"/>
      <c r="E1002" s="10"/>
      <c r="F1002" s="18"/>
      <c r="G1002" s="18"/>
      <c r="H1002" s="23" t="s">
        <v>2017</v>
      </c>
    </row>
    <row r="1003" ht="15.0" customHeight="1">
      <c r="A1003" s="10"/>
      <c r="B1003" s="16"/>
      <c r="C1003" s="22"/>
      <c r="D1003" s="18"/>
      <c r="E1003" s="10"/>
      <c r="F1003" s="18"/>
      <c r="G1003" s="18"/>
      <c r="H1003" s="23" t="s">
        <v>2017</v>
      </c>
    </row>
    <row r="1004" ht="15.0" customHeight="1">
      <c r="A1004" s="10"/>
      <c r="B1004" s="16"/>
      <c r="C1004" s="22"/>
      <c r="D1004" s="18"/>
      <c r="E1004" s="10"/>
      <c r="F1004" s="18"/>
      <c r="G1004" s="18"/>
      <c r="H1004" s="23" t="s">
        <v>2017</v>
      </c>
    </row>
    <row r="1005" ht="15.0" customHeight="1">
      <c r="A1005" s="10"/>
      <c r="B1005" s="16"/>
      <c r="C1005" s="22"/>
      <c r="D1005" s="18"/>
      <c r="E1005" s="10"/>
      <c r="F1005" s="18"/>
      <c r="G1005" s="18"/>
      <c r="H1005" s="23" t="s">
        <v>2017</v>
      </c>
    </row>
    <row r="1006" ht="15.0" customHeight="1">
      <c r="A1006" s="10"/>
      <c r="B1006" s="16"/>
      <c r="C1006" s="22"/>
      <c r="D1006" s="18"/>
      <c r="E1006" s="10"/>
      <c r="F1006" s="18"/>
      <c r="G1006" s="18"/>
      <c r="H1006" s="23" t="s">
        <v>2017</v>
      </c>
    </row>
    <row r="1007" ht="15.0" customHeight="1">
      <c r="A1007" s="10"/>
      <c r="B1007" s="16"/>
      <c r="C1007" s="22"/>
      <c r="D1007" s="18"/>
      <c r="E1007" s="10"/>
      <c r="F1007" s="18"/>
      <c r="G1007" s="18"/>
      <c r="H1007" s="23" t="s">
        <v>2017</v>
      </c>
    </row>
    <row r="1008" ht="15.0" customHeight="1">
      <c r="A1008" s="10"/>
      <c r="B1008" s="16"/>
      <c r="C1008" s="22"/>
      <c r="D1008" s="18"/>
      <c r="E1008" s="10"/>
      <c r="F1008" s="18"/>
      <c r="G1008" s="18"/>
      <c r="H1008" s="23" t="s">
        <v>2017</v>
      </c>
    </row>
    <row r="1009" ht="15.0" customHeight="1">
      <c r="A1009" s="10"/>
      <c r="B1009" s="16"/>
      <c r="C1009" s="22"/>
      <c r="D1009" s="18"/>
      <c r="E1009" s="10"/>
      <c r="F1009" s="18"/>
      <c r="G1009" s="18"/>
      <c r="H1009" s="23" t="s">
        <v>2017</v>
      </c>
    </row>
    <row r="1010" ht="15.0" customHeight="1">
      <c r="A1010" s="10"/>
      <c r="B1010" s="16"/>
      <c r="C1010" s="22"/>
      <c r="D1010" s="18"/>
      <c r="E1010" s="10"/>
      <c r="F1010" s="18"/>
      <c r="G1010" s="18"/>
      <c r="H1010" s="23" t="s">
        <v>2017</v>
      </c>
    </row>
    <row r="1011" ht="15.0" customHeight="1">
      <c r="A1011" s="10"/>
      <c r="B1011" s="16"/>
      <c r="C1011" s="22"/>
      <c r="D1011" s="18"/>
      <c r="E1011" s="10"/>
      <c r="F1011" s="18"/>
      <c r="G1011" s="18"/>
      <c r="H1011" s="23" t="s">
        <v>2017</v>
      </c>
    </row>
    <row r="1012" ht="15.0" customHeight="1">
      <c r="A1012" s="10"/>
      <c r="B1012" s="16"/>
      <c r="C1012" s="22"/>
      <c r="D1012" s="18"/>
      <c r="E1012" s="10"/>
      <c r="F1012" s="18"/>
      <c r="G1012" s="18"/>
      <c r="H1012" s="23" t="s">
        <v>2017</v>
      </c>
    </row>
    <row r="1013" ht="15.0" customHeight="1">
      <c r="A1013" s="10"/>
      <c r="B1013" s="16"/>
      <c r="C1013" s="22"/>
      <c r="D1013" s="18"/>
      <c r="E1013" s="10"/>
      <c r="F1013" s="18"/>
      <c r="G1013" s="18"/>
      <c r="H1013" s="23" t="s">
        <v>2017</v>
      </c>
    </row>
    <row r="1014" ht="15.0" customHeight="1">
      <c r="A1014" s="10"/>
      <c r="B1014" s="16"/>
      <c r="C1014" s="22"/>
      <c r="D1014" s="18"/>
      <c r="E1014" s="10"/>
      <c r="F1014" s="18"/>
      <c r="G1014" s="18"/>
      <c r="H1014" s="23" t="s">
        <v>2017</v>
      </c>
    </row>
    <row r="1015" ht="15.0" customHeight="1">
      <c r="A1015" s="10"/>
      <c r="B1015" s="16"/>
      <c r="C1015" s="22"/>
      <c r="D1015" s="18"/>
      <c r="E1015" s="10"/>
      <c r="F1015" s="18"/>
      <c r="G1015" s="18"/>
      <c r="H1015" s="23" t="s">
        <v>2017</v>
      </c>
    </row>
    <row r="1016" ht="15.0" customHeight="1">
      <c r="A1016" s="10"/>
      <c r="B1016" s="16"/>
      <c r="C1016" s="22"/>
      <c r="D1016" s="18"/>
      <c r="E1016" s="10"/>
      <c r="F1016" s="18"/>
      <c r="G1016" s="18"/>
      <c r="H1016" s="23" t="s">
        <v>2017</v>
      </c>
    </row>
    <row r="1017" ht="15.0" customHeight="1">
      <c r="A1017" s="10"/>
      <c r="B1017" s="16"/>
      <c r="C1017" s="22"/>
      <c r="D1017" s="18"/>
      <c r="E1017" s="10"/>
      <c r="F1017" s="18"/>
      <c r="G1017" s="18"/>
      <c r="H1017" s="23" t="s">
        <v>2017</v>
      </c>
    </row>
    <row r="1018" ht="15.0" customHeight="1">
      <c r="A1018" s="10"/>
      <c r="B1018" s="16"/>
      <c r="C1018" s="22"/>
      <c r="D1018" s="18"/>
      <c r="E1018" s="10"/>
      <c r="F1018" s="18"/>
      <c r="G1018" s="18"/>
      <c r="H1018" s="23" t="s">
        <v>2017</v>
      </c>
    </row>
    <row r="1019" ht="15.0" customHeight="1">
      <c r="A1019" s="10"/>
      <c r="B1019" s="16"/>
      <c r="C1019" s="22"/>
      <c r="D1019" s="18"/>
      <c r="E1019" s="10"/>
      <c r="F1019" s="18"/>
      <c r="G1019" s="18"/>
      <c r="H1019" s="23" t="s">
        <v>2017</v>
      </c>
    </row>
    <row r="1020" ht="15.0" customHeight="1">
      <c r="A1020" s="10"/>
      <c r="B1020" s="16"/>
      <c r="C1020" s="22"/>
      <c r="D1020" s="18"/>
      <c r="E1020" s="10"/>
      <c r="F1020" s="18"/>
      <c r="G1020" s="18"/>
      <c r="H1020" s="23" t="s">
        <v>2017</v>
      </c>
    </row>
    <row r="1021" ht="15.0" customHeight="1">
      <c r="A1021" s="10"/>
      <c r="B1021" s="16"/>
      <c r="C1021" s="22"/>
      <c r="D1021" s="18"/>
      <c r="E1021" s="10"/>
      <c r="F1021" s="18"/>
      <c r="G1021" s="18"/>
      <c r="H1021" s="23" t="s">
        <v>2017</v>
      </c>
    </row>
    <row r="1022" ht="15.0" customHeight="1">
      <c r="A1022" s="10"/>
      <c r="B1022" s="16"/>
      <c r="C1022" s="22"/>
      <c r="D1022" s="18"/>
      <c r="E1022" s="10"/>
      <c r="F1022" s="18"/>
      <c r="G1022" s="18"/>
      <c r="H1022" s="23" t="s">
        <v>2017</v>
      </c>
    </row>
    <row r="1023" ht="15.0" customHeight="1">
      <c r="A1023" s="10"/>
      <c r="B1023" s="16"/>
      <c r="C1023" s="22"/>
      <c r="D1023" s="18"/>
      <c r="E1023" s="10"/>
      <c r="F1023" s="18"/>
      <c r="G1023" s="18"/>
      <c r="H1023" s="23" t="s">
        <v>2017</v>
      </c>
    </row>
    <row r="1024" ht="15.0" customHeight="1">
      <c r="A1024" s="10"/>
      <c r="B1024" s="16"/>
      <c r="C1024" s="22"/>
      <c r="D1024" s="18"/>
      <c r="E1024" s="10"/>
      <c r="F1024" s="18"/>
      <c r="G1024" s="18"/>
      <c r="H1024" s="23" t="s">
        <v>2017</v>
      </c>
    </row>
    <row r="1025" ht="15.0" customHeight="1">
      <c r="A1025" s="10"/>
      <c r="B1025" s="16"/>
      <c r="C1025" s="22"/>
      <c r="D1025" s="18"/>
      <c r="E1025" s="10"/>
      <c r="F1025" s="18"/>
      <c r="G1025" s="18"/>
      <c r="H1025" s="23" t="s">
        <v>2017</v>
      </c>
    </row>
    <row r="1026" ht="15.0" customHeight="1">
      <c r="A1026" s="10"/>
      <c r="B1026" s="16"/>
      <c r="C1026" s="22"/>
      <c r="D1026" s="18"/>
      <c r="E1026" s="10"/>
      <c r="F1026" s="18"/>
      <c r="G1026" s="18"/>
      <c r="H1026" s="23" t="s">
        <v>2017</v>
      </c>
    </row>
    <row r="1027" ht="15.0" customHeight="1">
      <c r="A1027" s="10"/>
      <c r="B1027" s="16"/>
      <c r="C1027" s="22"/>
      <c r="D1027" s="18"/>
      <c r="E1027" s="10"/>
      <c r="F1027" s="18"/>
      <c r="G1027" s="18"/>
      <c r="H1027" s="23" t="s">
        <v>2017</v>
      </c>
    </row>
    <row r="1028" ht="15.0" customHeight="1">
      <c r="A1028" s="10"/>
      <c r="B1028" s="16"/>
      <c r="C1028" s="22"/>
      <c r="D1028" s="18"/>
      <c r="E1028" s="10"/>
      <c r="F1028" s="18"/>
      <c r="G1028" s="18"/>
      <c r="H1028" s="23" t="s">
        <v>2017</v>
      </c>
    </row>
    <row r="1029" ht="15.0" customHeight="1">
      <c r="A1029" s="10"/>
      <c r="B1029" s="16"/>
      <c r="C1029" s="22"/>
      <c r="D1029" s="18"/>
      <c r="E1029" s="10"/>
      <c r="F1029" s="18"/>
      <c r="G1029" s="18"/>
      <c r="H1029" s="23" t="s">
        <v>2017</v>
      </c>
    </row>
    <row r="1030" ht="15.0" customHeight="1">
      <c r="A1030" s="10"/>
      <c r="B1030" s="16"/>
      <c r="C1030" s="22"/>
      <c r="D1030" s="18"/>
      <c r="E1030" s="10"/>
      <c r="F1030" s="18"/>
      <c r="G1030" s="18"/>
      <c r="H1030" s="23" t="s">
        <v>2017</v>
      </c>
    </row>
    <row r="1031" ht="15.0" customHeight="1">
      <c r="A1031" s="10"/>
      <c r="B1031" s="16"/>
      <c r="C1031" s="22"/>
      <c r="D1031" s="18"/>
      <c r="E1031" s="10"/>
      <c r="F1031" s="18"/>
      <c r="G1031" s="18"/>
      <c r="H1031" s="23" t="s">
        <v>2017</v>
      </c>
    </row>
    <row r="1032" ht="15.0" customHeight="1">
      <c r="A1032" s="10"/>
      <c r="B1032" s="16"/>
      <c r="C1032" s="22"/>
      <c r="D1032" s="18"/>
      <c r="E1032" s="10"/>
      <c r="F1032" s="18"/>
      <c r="G1032" s="18"/>
      <c r="H1032" s="23" t="s">
        <v>2017</v>
      </c>
    </row>
    <row r="1033" ht="15.0" customHeight="1">
      <c r="A1033" s="10"/>
      <c r="B1033" s="16"/>
      <c r="C1033" s="22"/>
      <c r="D1033" s="18"/>
      <c r="E1033" s="10"/>
      <c r="F1033" s="18"/>
      <c r="G1033" s="18"/>
      <c r="H1033" s="23" t="s">
        <v>2017</v>
      </c>
    </row>
    <row r="1034" ht="15.0" customHeight="1">
      <c r="A1034" s="10"/>
      <c r="B1034" s="16"/>
      <c r="C1034" s="22"/>
      <c r="D1034" s="18"/>
      <c r="E1034" s="10"/>
      <c r="F1034" s="18"/>
      <c r="G1034" s="18"/>
      <c r="H1034" s="23" t="s">
        <v>2017</v>
      </c>
    </row>
    <row r="1035" ht="15.0" customHeight="1">
      <c r="A1035" s="10"/>
      <c r="B1035" s="16"/>
      <c r="C1035" s="22"/>
      <c r="D1035" s="18"/>
      <c r="E1035" s="10"/>
      <c r="F1035" s="18"/>
      <c r="G1035" s="18"/>
      <c r="H1035" s="23" t="s">
        <v>2017</v>
      </c>
    </row>
    <row r="1036" ht="15.0" customHeight="1">
      <c r="A1036" s="10"/>
      <c r="B1036" s="16"/>
      <c r="C1036" s="22"/>
      <c r="D1036" s="18"/>
      <c r="E1036" s="10"/>
      <c r="F1036" s="18"/>
      <c r="G1036" s="18"/>
      <c r="H1036" s="23" t="s">
        <v>2017</v>
      </c>
    </row>
    <row r="1037" ht="15.0" customHeight="1">
      <c r="A1037" s="10"/>
      <c r="B1037" s="16"/>
      <c r="C1037" s="22"/>
      <c r="D1037" s="18"/>
      <c r="E1037" s="10"/>
      <c r="F1037" s="18"/>
      <c r="G1037" s="18"/>
      <c r="H1037" s="23" t="s">
        <v>2017</v>
      </c>
    </row>
    <row r="1038" ht="15.0" customHeight="1">
      <c r="A1038" s="10"/>
      <c r="B1038" s="16"/>
      <c r="C1038" s="22"/>
      <c r="D1038" s="18"/>
      <c r="E1038" s="10"/>
      <c r="F1038" s="18"/>
      <c r="G1038" s="18"/>
      <c r="H1038" s="23" t="s">
        <v>2017</v>
      </c>
    </row>
    <row r="1039" ht="15.0" customHeight="1">
      <c r="A1039" s="10"/>
      <c r="B1039" s="16"/>
      <c r="C1039" s="22"/>
      <c r="D1039" s="18"/>
      <c r="E1039" s="10"/>
      <c r="F1039" s="18"/>
      <c r="G1039" s="18"/>
      <c r="H1039" s="23" t="s">
        <v>2017</v>
      </c>
    </row>
    <row r="1040" ht="15.0" customHeight="1">
      <c r="A1040" s="10"/>
      <c r="B1040" s="16"/>
      <c r="C1040" s="22"/>
      <c r="D1040" s="18"/>
      <c r="E1040" s="10"/>
      <c r="F1040" s="18"/>
      <c r="G1040" s="18"/>
      <c r="H1040" s="23" t="s">
        <v>2017</v>
      </c>
    </row>
    <row r="1041" ht="15.0" customHeight="1">
      <c r="A1041" s="10"/>
      <c r="B1041" s="16"/>
      <c r="C1041" s="22"/>
      <c r="D1041" s="18"/>
      <c r="E1041" s="10"/>
      <c r="F1041" s="18"/>
      <c r="G1041" s="18"/>
      <c r="H1041" s="23" t="s">
        <v>2017</v>
      </c>
    </row>
    <row r="1042" ht="15.0" customHeight="1">
      <c r="A1042" s="10"/>
      <c r="B1042" s="16"/>
      <c r="C1042" s="22"/>
      <c r="D1042" s="18"/>
      <c r="E1042" s="10"/>
      <c r="F1042" s="18"/>
      <c r="G1042" s="18"/>
      <c r="H1042" s="23" t="s">
        <v>2017</v>
      </c>
    </row>
    <row r="1043" ht="15.0" customHeight="1">
      <c r="A1043" s="10"/>
      <c r="B1043" s="16"/>
      <c r="C1043" s="22"/>
      <c r="D1043" s="18"/>
      <c r="E1043" s="10"/>
      <c r="F1043" s="18"/>
      <c r="G1043" s="18"/>
      <c r="H1043" s="23" t="s">
        <v>2017</v>
      </c>
    </row>
    <row r="1044" ht="15.0" customHeight="1">
      <c r="A1044" s="10"/>
      <c r="B1044" s="16"/>
      <c r="C1044" s="22"/>
      <c r="D1044" s="18"/>
      <c r="E1044" s="10"/>
      <c r="F1044" s="18"/>
      <c r="G1044" s="18"/>
      <c r="H1044" s="23" t="s">
        <v>2017</v>
      </c>
    </row>
    <row r="1045" ht="15.0" customHeight="1">
      <c r="A1045" s="10"/>
      <c r="B1045" s="16"/>
      <c r="C1045" s="22"/>
      <c r="D1045" s="18"/>
      <c r="E1045" s="10"/>
      <c r="F1045" s="18"/>
      <c r="G1045" s="18"/>
      <c r="H1045" s="23" t="s">
        <v>2017</v>
      </c>
    </row>
    <row r="1046" ht="15.0" customHeight="1">
      <c r="A1046" s="10"/>
      <c r="B1046" s="16"/>
      <c r="C1046" s="22"/>
      <c r="D1046" s="18"/>
      <c r="E1046" s="10"/>
      <c r="F1046" s="18"/>
      <c r="G1046" s="18"/>
      <c r="H1046" s="23" t="s">
        <v>2017</v>
      </c>
    </row>
    <row r="1047" ht="15.0" customHeight="1">
      <c r="A1047" s="10"/>
      <c r="B1047" s="16"/>
      <c r="C1047" s="22"/>
      <c r="D1047" s="18"/>
      <c r="E1047" s="10"/>
      <c r="F1047" s="18"/>
      <c r="G1047" s="18"/>
      <c r="H1047" s="23" t="s">
        <v>2017</v>
      </c>
    </row>
    <row r="1048" ht="15.0" customHeight="1">
      <c r="A1048" s="10"/>
      <c r="B1048" s="16"/>
      <c r="C1048" s="22"/>
      <c r="D1048" s="18"/>
      <c r="E1048" s="10"/>
      <c r="F1048" s="18"/>
      <c r="G1048" s="18"/>
      <c r="H1048" s="23" t="s">
        <v>2017</v>
      </c>
    </row>
    <row r="1049" ht="15.0" customHeight="1">
      <c r="A1049" s="10"/>
      <c r="B1049" s="16"/>
      <c r="C1049" s="22"/>
      <c r="D1049" s="18"/>
      <c r="E1049" s="10"/>
      <c r="F1049" s="18"/>
      <c r="G1049" s="18"/>
      <c r="H1049" s="23" t="s">
        <v>2017</v>
      </c>
    </row>
    <row r="1050" ht="15.0" customHeight="1">
      <c r="A1050" s="10"/>
      <c r="B1050" s="16"/>
      <c r="C1050" s="22"/>
      <c r="D1050" s="18"/>
      <c r="E1050" s="10"/>
      <c r="F1050" s="18"/>
      <c r="G1050" s="18"/>
      <c r="H1050" s="23" t="s">
        <v>2017</v>
      </c>
    </row>
    <row r="1051" ht="15.0" customHeight="1">
      <c r="A1051" s="10"/>
      <c r="B1051" s="16"/>
      <c r="C1051" s="22"/>
      <c r="D1051" s="18"/>
      <c r="E1051" s="10"/>
      <c r="F1051" s="18"/>
      <c r="G1051" s="18"/>
      <c r="H1051" s="23" t="s">
        <v>2017</v>
      </c>
    </row>
    <row r="1052" ht="15.0" customHeight="1">
      <c r="A1052" s="10"/>
      <c r="B1052" s="16"/>
      <c r="C1052" s="22"/>
      <c r="D1052" s="18"/>
      <c r="E1052" s="10"/>
      <c r="F1052" s="18"/>
      <c r="G1052" s="18"/>
      <c r="H1052" s="23" t="s">
        <v>2017</v>
      </c>
    </row>
    <row r="1053" ht="15.0" customHeight="1">
      <c r="A1053" s="10"/>
      <c r="B1053" s="16"/>
      <c r="C1053" s="22"/>
      <c r="D1053" s="18"/>
      <c r="E1053" s="10"/>
      <c r="F1053" s="18"/>
      <c r="G1053" s="18"/>
      <c r="H1053" s="23" t="s">
        <v>2017</v>
      </c>
    </row>
    <row r="1054" ht="15.0" customHeight="1">
      <c r="A1054" s="10"/>
      <c r="B1054" s="16"/>
      <c r="C1054" s="22"/>
      <c r="D1054" s="18"/>
      <c r="E1054" s="10"/>
      <c r="F1054" s="18"/>
      <c r="G1054" s="18"/>
      <c r="H1054" s="23" t="s">
        <v>2017</v>
      </c>
    </row>
    <row r="1055" ht="15.0" customHeight="1">
      <c r="A1055" s="10"/>
      <c r="B1055" s="16"/>
      <c r="C1055" s="22"/>
      <c r="D1055" s="18"/>
      <c r="E1055" s="10"/>
      <c r="F1055" s="18"/>
      <c r="G1055" s="18"/>
      <c r="H1055" s="23" t="s">
        <v>2017</v>
      </c>
    </row>
    <row r="1056" ht="15.0" customHeight="1">
      <c r="A1056" s="10"/>
      <c r="B1056" s="16"/>
      <c r="C1056" s="22"/>
      <c r="D1056" s="18"/>
      <c r="E1056" s="10"/>
      <c r="F1056" s="18"/>
      <c r="G1056" s="18"/>
      <c r="H1056" s="23" t="s">
        <v>2017</v>
      </c>
    </row>
    <row r="1057" ht="15.0" customHeight="1">
      <c r="A1057" s="10"/>
      <c r="B1057" s="16"/>
      <c r="C1057" s="22"/>
      <c r="D1057" s="18"/>
      <c r="E1057" s="10"/>
      <c r="F1057" s="18"/>
      <c r="G1057" s="18"/>
      <c r="H1057" s="23" t="s">
        <v>2017</v>
      </c>
    </row>
    <row r="1058" ht="15.0" customHeight="1">
      <c r="A1058" s="10"/>
      <c r="B1058" s="16"/>
      <c r="C1058" s="22"/>
      <c r="D1058" s="18"/>
      <c r="E1058" s="10"/>
      <c r="F1058" s="18"/>
      <c r="G1058" s="18"/>
      <c r="H1058" s="23" t="s">
        <v>2017</v>
      </c>
    </row>
    <row r="1059" ht="15.0" customHeight="1">
      <c r="A1059" s="10"/>
      <c r="B1059" s="16"/>
      <c r="C1059" s="22"/>
      <c r="D1059" s="18"/>
      <c r="E1059" s="10"/>
      <c r="F1059" s="18"/>
      <c r="G1059" s="18"/>
      <c r="H1059" s="23" t="s">
        <v>2017</v>
      </c>
    </row>
    <row r="1060" ht="15.0" customHeight="1">
      <c r="A1060" s="10"/>
      <c r="B1060" s="16"/>
      <c r="C1060" s="22"/>
      <c r="D1060" s="18"/>
      <c r="E1060" s="10"/>
      <c r="F1060" s="18"/>
      <c r="G1060" s="18"/>
      <c r="H1060" s="23" t="s">
        <v>2017</v>
      </c>
    </row>
    <row r="1061" ht="15.0" customHeight="1">
      <c r="A1061" s="10"/>
      <c r="B1061" s="16"/>
      <c r="C1061" s="22"/>
      <c r="D1061" s="18"/>
      <c r="E1061" s="10"/>
      <c r="F1061" s="18"/>
      <c r="G1061" s="18"/>
      <c r="H1061" s="23" t="s">
        <v>2017</v>
      </c>
    </row>
    <row r="1062" ht="15.0" customHeight="1">
      <c r="A1062" s="10"/>
      <c r="B1062" s="16"/>
      <c r="C1062" s="22"/>
      <c r="D1062" s="18"/>
      <c r="E1062" s="10"/>
      <c r="F1062" s="18"/>
      <c r="G1062" s="18"/>
      <c r="H1062" s="23" t="s">
        <v>2017</v>
      </c>
    </row>
    <row r="1063" ht="15.0" customHeight="1">
      <c r="A1063" s="10"/>
      <c r="B1063" s="16"/>
      <c r="C1063" s="22"/>
      <c r="D1063" s="18"/>
      <c r="E1063" s="10"/>
      <c r="F1063" s="18"/>
      <c r="G1063" s="18"/>
      <c r="H1063" s="23" t="s">
        <v>2017</v>
      </c>
    </row>
    <row r="1064" ht="15.0" customHeight="1">
      <c r="A1064" s="10"/>
      <c r="B1064" s="16"/>
      <c r="C1064" s="22"/>
      <c r="D1064" s="18"/>
      <c r="E1064" s="10"/>
      <c r="F1064" s="18"/>
      <c r="G1064" s="18"/>
      <c r="H1064" s="23" t="s">
        <v>2017</v>
      </c>
    </row>
    <row r="1065" ht="15.0" customHeight="1">
      <c r="A1065" s="10"/>
      <c r="B1065" s="16"/>
      <c r="C1065" s="22"/>
      <c r="D1065" s="18"/>
      <c r="E1065" s="10"/>
      <c r="F1065" s="18"/>
      <c r="G1065" s="18"/>
      <c r="H1065" s="23" t="s">
        <v>2017</v>
      </c>
    </row>
    <row r="1066" ht="15.0" customHeight="1">
      <c r="A1066" s="10"/>
      <c r="B1066" s="16"/>
      <c r="C1066" s="22"/>
      <c r="D1066" s="18"/>
      <c r="E1066" s="10"/>
      <c r="F1066" s="18"/>
      <c r="G1066" s="18"/>
      <c r="H1066" s="23" t="s">
        <v>2017</v>
      </c>
    </row>
    <row r="1067" ht="15.0" customHeight="1">
      <c r="A1067" s="10"/>
      <c r="B1067" s="16"/>
      <c r="C1067" s="22"/>
      <c r="D1067" s="18"/>
      <c r="E1067" s="10"/>
      <c r="F1067" s="18"/>
      <c r="G1067" s="18"/>
      <c r="H1067" s="23" t="s">
        <v>2017</v>
      </c>
    </row>
    <row r="1068" ht="15.0" customHeight="1">
      <c r="A1068" s="10"/>
      <c r="B1068" s="16"/>
      <c r="C1068" s="22"/>
      <c r="D1068" s="18"/>
      <c r="E1068" s="10"/>
      <c r="F1068" s="18"/>
      <c r="G1068" s="18"/>
      <c r="H1068" s="23" t="s">
        <v>2017</v>
      </c>
    </row>
    <row r="1069" ht="15.0" customHeight="1">
      <c r="A1069" s="10"/>
      <c r="B1069" s="16"/>
      <c r="C1069" s="22"/>
      <c r="D1069" s="18"/>
      <c r="E1069" s="10"/>
      <c r="F1069" s="18"/>
      <c r="G1069" s="18"/>
      <c r="H1069" s="23" t="s">
        <v>2017</v>
      </c>
    </row>
    <row r="1070" ht="15.0" customHeight="1">
      <c r="A1070" s="10"/>
      <c r="B1070" s="16"/>
      <c r="C1070" s="22"/>
      <c r="D1070" s="18"/>
      <c r="E1070" s="10"/>
      <c r="F1070" s="18"/>
      <c r="G1070" s="18"/>
      <c r="H1070" s="23" t="s">
        <v>2017</v>
      </c>
    </row>
    <row r="1071" ht="15.0" customHeight="1">
      <c r="A1071" s="10"/>
      <c r="B1071" s="16"/>
      <c r="C1071" s="22"/>
      <c r="D1071" s="18"/>
      <c r="E1071" s="10"/>
      <c r="F1071" s="18"/>
      <c r="G1071" s="18"/>
      <c r="H1071" s="23" t="s">
        <v>2017</v>
      </c>
    </row>
    <row r="1072" ht="15.0" customHeight="1">
      <c r="A1072" s="10"/>
      <c r="B1072" s="16"/>
      <c r="C1072" s="22"/>
      <c r="D1072" s="18"/>
      <c r="E1072" s="10"/>
      <c r="F1072" s="18"/>
      <c r="G1072" s="18"/>
      <c r="H1072" s="23" t="s">
        <v>2017</v>
      </c>
    </row>
    <row r="1073" ht="15.0" customHeight="1">
      <c r="A1073" s="10"/>
      <c r="B1073" s="16"/>
      <c r="C1073" s="22"/>
      <c r="D1073" s="18"/>
      <c r="E1073" s="10"/>
      <c r="F1073" s="18"/>
      <c r="G1073" s="18"/>
      <c r="H1073" s="23" t="s">
        <v>2017</v>
      </c>
    </row>
    <row r="1074" ht="15.0" customHeight="1">
      <c r="A1074" s="10"/>
      <c r="B1074" s="16"/>
      <c r="C1074" s="22"/>
      <c r="D1074" s="18"/>
      <c r="E1074" s="10"/>
      <c r="F1074" s="18"/>
      <c r="G1074" s="18"/>
      <c r="H1074" s="23" t="s">
        <v>2017</v>
      </c>
    </row>
    <row r="1075" ht="15.0" customHeight="1">
      <c r="A1075" s="10"/>
      <c r="B1075" s="16"/>
      <c r="C1075" s="22"/>
      <c r="D1075" s="18"/>
      <c r="E1075" s="10"/>
      <c r="F1075" s="18"/>
      <c r="G1075" s="18"/>
      <c r="H1075" s="23" t="s">
        <v>2017</v>
      </c>
    </row>
    <row r="1076" ht="15.0" customHeight="1">
      <c r="A1076" s="10"/>
      <c r="B1076" s="16"/>
      <c r="C1076" s="22"/>
      <c r="D1076" s="18"/>
      <c r="E1076" s="10"/>
      <c r="F1076" s="18"/>
      <c r="G1076" s="18"/>
      <c r="H1076" s="23" t="s">
        <v>2017</v>
      </c>
    </row>
    <row r="1077" ht="15.0" customHeight="1">
      <c r="A1077" s="10"/>
      <c r="B1077" s="16"/>
      <c r="C1077" s="22"/>
      <c r="D1077" s="18"/>
      <c r="E1077" s="10"/>
      <c r="F1077" s="18"/>
      <c r="G1077" s="18"/>
      <c r="H1077" s="23" t="s">
        <v>2017</v>
      </c>
    </row>
    <row r="1078" ht="15.0" customHeight="1">
      <c r="A1078" s="10"/>
      <c r="B1078" s="16"/>
      <c r="C1078" s="22"/>
      <c r="D1078" s="18"/>
      <c r="E1078" s="10"/>
      <c r="F1078" s="18"/>
      <c r="G1078" s="18"/>
      <c r="H1078" s="23" t="s">
        <v>2017</v>
      </c>
    </row>
    <row r="1079" ht="15.0" customHeight="1">
      <c r="A1079" s="10"/>
      <c r="B1079" s="16"/>
      <c r="C1079" s="22"/>
      <c r="D1079" s="18"/>
      <c r="E1079" s="10"/>
      <c r="F1079" s="18"/>
      <c r="G1079" s="18"/>
      <c r="H1079" s="23" t="s">
        <v>2017</v>
      </c>
    </row>
    <row r="1080" ht="15.0" customHeight="1">
      <c r="A1080" s="10"/>
      <c r="B1080" s="16"/>
      <c r="C1080" s="22"/>
      <c r="D1080" s="18"/>
      <c r="E1080" s="10"/>
      <c r="F1080" s="18"/>
      <c r="G1080" s="18"/>
      <c r="H1080" s="23" t="s">
        <v>2017</v>
      </c>
    </row>
    <row r="1081" ht="15.0" customHeight="1">
      <c r="A1081" s="10"/>
      <c r="B1081" s="16"/>
      <c r="C1081" s="22"/>
      <c r="D1081" s="18"/>
      <c r="E1081" s="10"/>
      <c r="F1081" s="18"/>
      <c r="G1081" s="18"/>
      <c r="H1081" s="23" t="s">
        <v>2017</v>
      </c>
    </row>
    <row r="1082" ht="15.0" customHeight="1">
      <c r="A1082" s="10"/>
      <c r="B1082" s="16"/>
      <c r="C1082" s="22"/>
      <c r="D1082" s="18"/>
      <c r="E1082" s="10"/>
      <c r="F1082" s="18"/>
      <c r="G1082" s="18"/>
      <c r="H1082" s="23" t="s">
        <v>2017</v>
      </c>
    </row>
    <row r="1083" ht="15.0" customHeight="1">
      <c r="A1083" s="10"/>
      <c r="B1083" s="16"/>
      <c r="C1083" s="22"/>
      <c r="D1083" s="18"/>
      <c r="E1083" s="10"/>
      <c r="F1083" s="18"/>
      <c r="G1083" s="18"/>
      <c r="H1083" s="23" t="s">
        <v>2017</v>
      </c>
    </row>
  </sheetData>
  <autoFilter ref="$A$1:$H$102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9.0"/>
    <col customWidth="1" min="3" max="3" width="10.75"/>
    <col customWidth="1" min="4" max="4" width="22.25"/>
    <col customWidth="1" min="5" max="5" width="16.75"/>
    <col customWidth="1" min="6" max="6" width="9.38"/>
    <col customWidth="1" min="7" max="7" width="9.13"/>
    <col customWidth="1" min="8" max="8" width="10.13"/>
    <col customWidth="1" min="9" max="9" width="9.63"/>
    <col customWidth="1" min="10" max="10" width="7.5"/>
    <col customWidth="1" min="11" max="11" width="11.88"/>
    <col customWidth="1" min="12" max="12" width="11.25"/>
    <col customWidth="1" min="13" max="13" width="7.63"/>
    <col customWidth="1" min="14" max="14" width="8.25"/>
    <col customWidth="1" min="15" max="15" width="12.25"/>
  </cols>
  <sheetData>
    <row r="1">
      <c r="A1" s="24" t="str">
        <f t="array" ref="A1:A502">{"Booking No."; IF(D2:D502&lt;&gt;"", "VP" &amp; TEXT(ROW(A2:A502) + 1732, "00000"), "")}</f>
        <v>Booking No.</v>
      </c>
      <c r="B1" s="25" t="s">
        <v>2899</v>
      </c>
      <c r="C1" s="24" t="str">
        <f t="array" ref="C1:C502">{"ประเภทห้อง"; IF(B2:B502&lt;&gt;"", IFERROR(VLOOKUP(B2:B502, '1-2 ห้อง'!A:F, 4, FALSE),""), "")}</f>
        <v>ประเภทห้อง</v>
      </c>
      <c r="D1" s="25" t="s">
        <v>65</v>
      </c>
      <c r="E1" s="24" t="str">
        <f t="array" ref="E1:F502">{"ชื่อลูกค้า","เบอร์โทร"; IF(D2:D502&lt;&gt;"", IFERROR(VLOOKUP(LEFT(D2:D502, 7), '2-1 ลูกค้า'!A:C, {2,3}, FALSE),""), "")}</f>
        <v>ชื่อลูกค้า</v>
      </c>
      <c r="F1" s="26" t="s">
        <v>67</v>
      </c>
      <c r="G1" s="27" t="s">
        <v>2900</v>
      </c>
      <c r="H1" s="27" t="str">
        <f t="array" ref="H1:H502">{"Check Out"; IF(G2:G502="", "", G2:G502 + N(I2:I502))}</f>
        <v>Check Out</v>
      </c>
      <c r="I1" s="25" t="s">
        <v>2901</v>
      </c>
      <c r="J1" s="28" t="str">
        <f t="array" ref="J1:J502">{"ค่าห้อง"; IF(B2:B502&lt;&gt;"", IFERROR(VLOOKUP(B2:B502, '1-2 ห้อง'!A:E, 5, FALSE),""), "")}</f>
        <v>ค่าห้อง</v>
      </c>
      <c r="K1" s="25" t="s">
        <v>2902</v>
      </c>
      <c r="L1" s="24" t="str">
        <f t="array" ref="L1:L502">{"ยอดรวมสุทธิ"; IF(A2:A502&lt;&gt;"", (J2:J502 * I2:I502) + N(K2:K502), "")}</f>
        <v>ยอดรวมสุทธิ</v>
      </c>
      <c r="M1" s="24" t="str">
        <f t="array" ref="M1:M502">{"สถานะ"; IF(A2:A502="",, IFS(H2:H502 &lt; TODAY(), "เช็คเอาท์แล้ว", G2:G502 &gt; TODAY(), "จองล่วงหน้า", TRUE, "กำลังเข้าพัก"))}</f>
        <v>สถานะ</v>
      </c>
      <c r="N1" s="25" t="s">
        <v>2903</v>
      </c>
      <c r="O1" s="24" t="str">
        <f t="array" ref="O1:O502">{"จองซ้ำห้อง-วัน"; IF(B2:B502="",, 
  IF(COUNTIFS(B2:B502, B2:B502, G2:G502, "&lt;"&amp;H2:H502, H2:H502, "&gt;"&amp;G2:G502) &gt; 1, 
    "จองซ้อน", ""
  )
)}</f>
        <v>จองซ้ำห้อง-วัน</v>
      </c>
      <c r="P1" s="29"/>
    </row>
    <row r="2" hidden="1">
      <c r="A2" s="30" t="s">
        <v>2904</v>
      </c>
      <c r="B2" s="30" t="s">
        <v>29</v>
      </c>
      <c r="C2" s="30" t="s">
        <v>8</v>
      </c>
      <c r="D2" s="30" t="s">
        <v>1886</v>
      </c>
      <c r="E2" s="30" t="s">
        <v>1885</v>
      </c>
      <c r="F2" s="31">
        <v>9.34615352E8</v>
      </c>
      <c r="G2" s="32">
        <v>45962.0</v>
      </c>
      <c r="H2" s="33">
        <v>45963.0</v>
      </c>
      <c r="I2" s="30">
        <v>1.0</v>
      </c>
      <c r="J2" s="34">
        <v>400.0</v>
      </c>
      <c r="K2" s="30"/>
      <c r="L2" s="30">
        <v>400.0</v>
      </c>
      <c r="M2" s="30" t="s">
        <v>2905</v>
      </c>
      <c r="N2" s="30" t="s">
        <v>2906</v>
      </c>
      <c r="O2" s="30" t="s">
        <v>2017</v>
      </c>
      <c r="P2" s="35"/>
    </row>
    <row r="3" hidden="1">
      <c r="A3" s="30" t="s">
        <v>2907</v>
      </c>
      <c r="B3" s="30" t="s">
        <v>19</v>
      </c>
      <c r="C3" s="30" t="s">
        <v>8</v>
      </c>
      <c r="D3" s="30" t="s">
        <v>693</v>
      </c>
      <c r="E3" s="30" t="s">
        <v>692</v>
      </c>
      <c r="F3" s="31">
        <v>8.28389843E8</v>
      </c>
      <c r="G3" s="32">
        <v>45962.0</v>
      </c>
      <c r="H3" s="33">
        <v>45963.0</v>
      </c>
      <c r="I3" s="30">
        <v>1.0</v>
      </c>
      <c r="J3" s="34">
        <v>400.0</v>
      </c>
      <c r="K3" s="30"/>
      <c r="L3" s="30">
        <v>400.0</v>
      </c>
      <c r="M3" s="30" t="s">
        <v>2905</v>
      </c>
      <c r="N3" s="30" t="s">
        <v>2906</v>
      </c>
      <c r="O3" s="30" t="s">
        <v>2017</v>
      </c>
      <c r="P3" s="35"/>
    </row>
    <row r="4" hidden="1">
      <c r="A4" s="30" t="s">
        <v>2908</v>
      </c>
      <c r="B4" s="30" t="s">
        <v>44</v>
      </c>
      <c r="C4" s="30" t="s">
        <v>8</v>
      </c>
      <c r="D4" s="30" t="s">
        <v>1889</v>
      </c>
      <c r="E4" s="30" t="s">
        <v>1888</v>
      </c>
      <c r="F4" s="31"/>
      <c r="G4" s="32">
        <v>45962.0</v>
      </c>
      <c r="H4" s="33">
        <v>45963.0</v>
      </c>
      <c r="I4" s="30">
        <v>1.0</v>
      </c>
      <c r="J4" s="34">
        <v>400.0</v>
      </c>
      <c r="K4" s="30"/>
      <c r="L4" s="30">
        <v>400.0</v>
      </c>
      <c r="M4" s="30" t="s">
        <v>2905</v>
      </c>
      <c r="N4" s="30" t="s">
        <v>2909</v>
      </c>
      <c r="O4" s="30" t="s">
        <v>2017</v>
      </c>
      <c r="P4" s="35"/>
    </row>
    <row r="5" hidden="1">
      <c r="A5" s="30" t="s">
        <v>2910</v>
      </c>
      <c r="B5" s="30" t="s">
        <v>59</v>
      </c>
      <c r="C5" s="30" t="s">
        <v>8</v>
      </c>
      <c r="D5" s="30" t="s">
        <v>1892</v>
      </c>
      <c r="E5" s="30" t="s">
        <v>1891</v>
      </c>
      <c r="F5" s="31"/>
      <c r="G5" s="32">
        <v>45962.0</v>
      </c>
      <c r="H5" s="33">
        <v>45963.0</v>
      </c>
      <c r="I5" s="30">
        <v>1.0</v>
      </c>
      <c r="J5" s="34">
        <v>500.0</v>
      </c>
      <c r="K5" s="30"/>
      <c r="L5" s="30">
        <v>500.0</v>
      </c>
      <c r="M5" s="30" t="s">
        <v>2905</v>
      </c>
      <c r="N5" s="30" t="s">
        <v>2906</v>
      </c>
      <c r="O5" s="30" t="s">
        <v>2017</v>
      </c>
      <c r="P5" s="35"/>
    </row>
    <row r="6" hidden="1">
      <c r="A6" s="30" t="s">
        <v>2911</v>
      </c>
      <c r="B6" s="30" t="s">
        <v>41</v>
      </c>
      <c r="C6" s="30" t="s">
        <v>8</v>
      </c>
      <c r="D6" s="30" t="s">
        <v>1895</v>
      </c>
      <c r="E6" s="30" t="s">
        <v>1894</v>
      </c>
      <c r="F6" s="31">
        <v>9.71716181E8</v>
      </c>
      <c r="G6" s="32">
        <v>45962.0</v>
      </c>
      <c r="H6" s="33">
        <v>45964.0</v>
      </c>
      <c r="I6" s="30">
        <v>2.0</v>
      </c>
      <c r="J6" s="34">
        <v>400.0</v>
      </c>
      <c r="K6" s="30"/>
      <c r="L6" s="30">
        <v>800.0</v>
      </c>
      <c r="M6" s="30" t="s">
        <v>2905</v>
      </c>
      <c r="N6" s="30" t="s">
        <v>2906</v>
      </c>
      <c r="O6" s="30" t="s">
        <v>2017</v>
      </c>
      <c r="P6" s="35"/>
    </row>
    <row r="7" hidden="1">
      <c r="A7" s="30" t="s">
        <v>2912</v>
      </c>
      <c r="B7" s="30" t="s">
        <v>12</v>
      </c>
      <c r="C7" s="30" t="s">
        <v>8</v>
      </c>
      <c r="D7" s="30" t="s">
        <v>1898</v>
      </c>
      <c r="E7" s="30" t="s">
        <v>1897</v>
      </c>
      <c r="F7" s="31"/>
      <c r="G7" s="32">
        <v>45962.0</v>
      </c>
      <c r="H7" s="33">
        <v>45963.0</v>
      </c>
      <c r="I7" s="30">
        <v>1.0</v>
      </c>
      <c r="J7" s="34">
        <v>400.0</v>
      </c>
      <c r="K7" s="30"/>
      <c r="L7" s="30">
        <v>400.0</v>
      </c>
      <c r="M7" s="30" t="s">
        <v>2905</v>
      </c>
      <c r="N7" s="30" t="s">
        <v>2906</v>
      </c>
      <c r="O7" s="30" t="s">
        <v>2017</v>
      </c>
      <c r="P7" s="35"/>
    </row>
    <row r="8" hidden="1">
      <c r="A8" s="30" t="s">
        <v>2913</v>
      </c>
      <c r="B8" s="30" t="s">
        <v>10</v>
      </c>
      <c r="C8" s="30" t="s">
        <v>8</v>
      </c>
      <c r="D8" s="30" t="s">
        <v>1901</v>
      </c>
      <c r="E8" s="30" t="s">
        <v>1900</v>
      </c>
      <c r="F8" s="31"/>
      <c r="G8" s="32">
        <v>45962.0</v>
      </c>
      <c r="H8" s="33">
        <v>45963.0</v>
      </c>
      <c r="I8" s="30">
        <v>1.0</v>
      </c>
      <c r="J8" s="34">
        <v>400.0</v>
      </c>
      <c r="K8" s="30"/>
      <c r="L8" s="30">
        <v>400.0</v>
      </c>
      <c r="M8" s="30" t="s">
        <v>2905</v>
      </c>
      <c r="N8" s="30" t="s">
        <v>2906</v>
      </c>
      <c r="O8" s="30" t="s">
        <v>2017</v>
      </c>
      <c r="P8" s="35"/>
    </row>
    <row r="9" hidden="1">
      <c r="A9" s="30" t="s">
        <v>2914</v>
      </c>
      <c r="B9" s="30" t="s">
        <v>15</v>
      </c>
      <c r="C9" s="30" t="s">
        <v>14</v>
      </c>
      <c r="D9" s="30" t="s">
        <v>1904</v>
      </c>
      <c r="E9" s="30" t="s">
        <v>1903</v>
      </c>
      <c r="F9" s="31"/>
      <c r="G9" s="32">
        <v>45962.0</v>
      </c>
      <c r="H9" s="33">
        <v>45963.0</v>
      </c>
      <c r="I9" s="30">
        <v>1.0</v>
      </c>
      <c r="J9" s="34">
        <v>500.0</v>
      </c>
      <c r="K9" s="30"/>
      <c r="L9" s="30">
        <v>500.0</v>
      </c>
      <c r="M9" s="30" t="s">
        <v>2905</v>
      </c>
      <c r="N9" s="30" t="s">
        <v>2906</v>
      </c>
      <c r="O9" s="30" t="s">
        <v>2017</v>
      </c>
      <c r="P9" s="35"/>
    </row>
    <row r="10" hidden="1">
      <c r="A10" s="30" t="s">
        <v>2915</v>
      </c>
      <c r="B10" s="30" t="s">
        <v>9</v>
      </c>
      <c r="C10" s="30" t="s">
        <v>8</v>
      </c>
      <c r="D10" s="30" t="s">
        <v>1907</v>
      </c>
      <c r="E10" s="30" t="s">
        <v>1906</v>
      </c>
      <c r="F10" s="31">
        <v>9.87969898E8</v>
      </c>
      <c r="G10" s="32">
        <v>45962.0</v>
      </c>
      <c r="H10" s="33">
        <v>45963.0</v>
      </c>
      <c r="I10" s="30">
        <v>1.0</v>
      </c>
      <c r="J10" s="34">
        <v>400.0</v>
      </c>
      <c r="K10" s="30"/>
      <c r="L10" s="30">
        <v>400.0</v>
      </c>
      <c r="M10" s="30" t="s">
        <v>2905</v>
      </c>
      <c r="N10" s="30" t="s">
        <v>2906</v>
      </c>
      <c r="O10" s="30" t="s">
        <v>2017</v>
      </c>
      <c r="P10" s="35"/>
    </row>
    <row r="11" hidden="1">
      <c r="A11" s="30" t="s">
        <v>2916</v>
      </c>
      <c r="B11" s="30" t="s">
        <v>16</v>
      </c>
      <c r="C11" s="30" t="s">
        <v>14</v>
      </c>
      <c r="D11" s="30" t="s">
        <v>1910</v>
      </c>
      <c r="E11" s="30" t="s">
        <v>1909</v>
      </c>
      <c r="F11" s="31"/>
      <c r="G11" s="32">
        <v>45962.0</v>
      </c>
      <c r="H11" s="33">
        <v>45963.0</v>
      </c>
      <c r="I11" s="30">
        <v>1.0</v>
      </c>
      <c r="J11" s="34">
        <v>500.0</v>
      </c>
      <c r="K11" s="30"/>
      <c r="L11" s="30">
        <v>500.0</v>
      </c>
      <c r="M11" s="30" t="s">
        <v>2905</v>
      </c>
      <c r="N11" s="30" t="s">
        <v>2906</v>
      </c>
      <c r="O11" s="30" t="s">
        <v>2017</v>
      </c>
      <c r="P11" s="35"/>
    </row>
    <row r="12" hidden="1">
      <c r="A12" s="30" t="s">
        <v>2917</v>
      </c>
      <c r="B12" s="30" t="s">
        <v>11</v>
      </c>
      <c r="C12" s="30" t="s">
        <v>8</v>
      </c>
      <c r="D12" s="30" t="s">
        <v>1913</v>
      </c>
      <c r="E12" s="30" t="s">
        <v>1912</v>
      </c>
      <c r="F12" s="31"/>
      <c r="G12" s="32">
        <v>45962.0</v>
      </c>
      <c r="H12" s="33">
        <v>45963.0</v>
      </c>
      <c r="I12" s="30">
        <v>1.0</v>
      </c>
      <c r="J12" s="34">
        <v>400.0</v>
      </c>
      <c r="K12" s="30"/>
      <c r="L12" s="30">
        <v>400.0</v>
      </c>
      <c r="M12" s="30" t="s">
        <v>2905</v>
      </c>
      <c r="N12" s="30" t="s">
        <v>2906</v>
      </c>
      <c r="O12" s="30" t="s">
        <v>2017</v>
      </c>
      <c r="P12" s="35"/>
    </row>
    <row r="13" hidden="1">
      <c r="A13" s="30" t="s">
        <v>2918</v>
      </c>
      <c r="B13" s="30" t="s">
        <v>6</v>
      </c>
      <c r="C13" s="30" t="s">
        <v>8</v>
      </c>
      <c r="D13" s="30" t="s">
        <v>1916</v>
      </c>
      <c r="E13" s="30" t="s">
        <v>1915</v>
      </c>
      <c r="F13" s="31"/>
      <c r="G13" s="32">
        <v>45963.0</v>
      </c>
      <c r="H13" s="33">
        <v>45965.0</v>
      </c>
      <c r="I13" s="30">
        <v>2.0</v>
      </c>
      <c r="J13" s="34">
        <v>400.0</v>
      </c>
      <c r="K13" s="30"/>
      <c r="L13" s="30">
        <v>800.0</v>
      </c>
      <c r="M13" s="30" t="s">
        <v>2905</v>
      </c>
      <c r="N13" s="30" t="s">
        <v>2906</v>
      </c>
      <c r="O13" s="30" t="s">
        <v>2017</v>
      </c>
      <c r="P13" s="35"/>
    </row>
    <row r="14" hidden="1">
      <c r="A14" s="30" t="s">
        <v>2919</v>
      </c>
      <c r="B14" s="30" t="s">
        <v>43</v>
      </c>
      <c r="C14" s="30" t="s">
        <v>8</v>
      </c>
      <c r="D14" s="30" t="s">
        <v>1883</v>
      </c>
      <c r="E14" s="30" t="s">
        <v>1882</v>
      </c>
      <c r="F14" s="31">
        <v>8.64666146E8</v>
      </c>
      <c r="G14" s="32">
        <v>45963.0</v>
      </c>
      <c r="H14" s="33">
        <v>45964.0</v>
      </c>
      <c r="I14" s="30">
        <v>1.0</v>
      </c>
      <c r="J14" s="34">
        <v>400.0</v>
      </c>
      <c r="K14" s="30"/>
      <c r="L14" s="30">
        <v>400.0</v>
      </c>
      <c r="M14" s="30" t="s">
        <v>2905</v>
      </c>
      <c r="N14" s="30" t="s">
        <v>2920</v>
      </c>
      <c r="O14" s="30" t="s">
        <v>2017</v>
      </c>
      <c r="P14" s="35"/>
    </row>
    <row r="15" hidden="1">
      <c r="A15" s="30" t="s">
        <v>2921</v>
      </c>
      <c r="B15" s="30" t="s">
        <v>42</v>
      </c>
      <c r="C15" s="30" t="s">
        <v>8</v>
      </c>
      <c r="D15" s="30" t="s">
        <v>1883</v>
      </c>
      <c r="E15" s="30" t="s">
        <v>1882</v>
      </c>
      <c r="F15" s="31">
        <v>8.64666146E8</v>
      </c>
      <c r="G15" s="32">
        <v>45964.0</v>
      </c>
      <c r="H15" s="33">
        <v>45965.0</v>
      </c>
      <c r="I15" s="30">
        <v>1.0</v>
      </c>
      <c r="J15" s="34">
        <v>400.0</v>
      </c>
      <c r="K15" s="30"/>
      <c r="L15" s="30">
        <v>400.0</v>
      </c>
      <c r="M15" s="30" t="s">
        <v>2905</v>
      </c>
      <c r="N15" s="30" t="s">
        <v>2920</v>
      </c>
      <c r="O15" s="30" t="s">
        <v>2017</v>
      </c>
      <c r="P15" s="35"/>
    </row>
    <row r="16" hidden="1">
      <c r="A16" s="30" t="s">
        <v>2922</v>
      </c>
      <c r="B16" s="30" t="s">
        <v>59</v>
      </c>
      <c r="C16" s="30" t="s">
        <v>8</v>
      </c>
      <c r="D16" s="30" t="s">
        <v>1925</v>
      </c>
      <c r="E16" s="30" t="s">
        <v>1924</v>
      </c>
      <c r="F16" s="31"/>
      <c r="G16" s="32">
        <v>45964.0</v>
      </c>
      <c r="H16" s="33">
        <v>45965.0</v>
      </c>
      <c r="I16" s="30">
        <v>1.0</v>
      </c>
      <c r="J16" s="34">
        <v>500.0</v>
      </c>
      <c r="K16" s="30"/>
      <c r="L16" s="30">
        <v>500.0</v>
      </c>
      <c r="M16" s="30" t="s">
        <v>2905</v>
      </c>
      <c r="N16" s="30" t="s">
        <v>2906</v>
      </c>
      <c r="O16" s="30" t="s">
        <v>2017</v>
      </c>
      <c r="P16" s="35"/>
    </row>
    <row r="17" hidden="1">
      <c r="A17" s="30" t="s">
        <v>2923</v>
      </c>
      <c r="B17" s="30" t="s">
        <v>40</v>
      </c>
      <c r="C17" s="30" t="s">
        <v>8</v>
      </c>
      <c r="D17" s="30" t="s">
        <v>1928</v>
      </c>
      <c r="E17" s="30" t="s">
        <v>1927</v>
      </c>
      <c r="F17" s="31"/>
      <c r="G17" s="32">
        <v>45964.0</v>
      </c>
      <c r="H17" s="33">
        <v>45967.0</v>
      </c>
      <c r="I17" s="30">
        <v>3.0</v>
      </c>
      <c r="J17" s="34">
        <v>400.0</v>
      </c>
      <c r="K17" s="30"/>
      <c r="L17" s="30">
        <v>1200.0</v>
      </c>
      <c r="M17" s="30" t="s">
        <v>2905</v>
      </c>
      <c r="N17" s="30" t="s">
        <v>2906</v>
      </c>
      <c r="O17" s="30" t="s">
        <v>2017</v>
      </c>
      <c r="P17" s="35"/>
    </row>
    <row r="18" hidden="1">
      <c r="A18" s="30" t="s">
        <v>2924</v>
      </c>
      <c r="B18" s="30" t="s">
        <v>9</v>
      </c>
      <c r="C18" s="30" t="s">
        <v>8</v>
      </c>
      <c r="D18" s="30" t="s">
        <v>1930</v>
      </c>
      <c r="E18" s="30" t="s">
        <v>480</v>
      </c>
      <c r="F18" s="31"/>
      <c r="G18" s="32">
        <v>45964.0</v>
      </c>
      <c r="H18" s="33">
        <v>45965.0</v>
      </c>
      <c r="I18" s="30">
        <v>1.0</v>
      </c>
      <c r="J18" s="34">
        <v>400.0</v>
      </c>
      <c r="K18" s="30"/>
      <c r="L18" s="30">
        <v>400.0</v>
      </c>
      <c r="M18" s="30" t="s">
        <v>2905</v>
      </c>
      <c r="N18" s="30" t="s">
        <v>2906</v>
      </c>
      <c r="O18" s="30" t="s">
        <v>2017</v>
      </c>
      <c r="P18" s="35"/>
    </row>
    <row r="19" hidden="1">
      <c r="A19" s="30" t="s">
        <v>2925</v>
      </c>
      <c r="B19" s="30" t="s">
        <v>38</v>
      </c>
      <c r="C19" s="30" t="s">
        <v>8</v>
      </c>
      <c r="D19" s="30" t="s">
        <v>1932</v>
      </c>
      <c r="E19" s="30" t="s">
        <v>411</v>
      </c>
      <c r="F19" s="31"/>
      <c r="G19" s="32">
        <v>45964.0</v>
      </c>
      <c r="H19" s="33">
        <v>45965.0</v>
      </c>
      <c r="I19" s="30">
        <v>1.0</v>
      </c>
      <c r="J19" s="34">
        <v>400.0</v>
      </c>
      <c r="K19" s="30"/>
      <c r="L19" s="30">
        <v>400.0</v>
      </c>
      <c r="M19" s="30" t="s">
        <v>2905</v>
      </c>
      <c r="N19" s="30" t="s">
        <v>2906</v>
      </c>
      <c r="O19" s="30" t="s">
        <v>2017</v>
      </c>
      <c r="P19" s="35"/>
    </row>
    <row r="20" hidden="1">
      <c r="A20" s="30" t="s">
        <v>2926</v>
      </c>
      <c r="B20" s="30" t="s">
        <v>39</v>
      </c>
      <c r="C20" s="30" t="s">
        <v>8</v>
      </c>
      <c r="D20" s="30" t="s">
        <v>1935</v>
      </c>
      <c r="E20" s="30" t="s">
        <v>1934</v>
      </c>
      <c r="F20" s="31"/>
      <c r="G20" s="32">
        <v>45964.0</v>
      </c>
      <c r="H20" s="33">
        <v>45965.0</v>
      </c>
      <c r="I20" s="30">
        <v>1.0</v>
      </c>
      <c r="J20" s="34">
        <v>400.0</v>
      </c>
      <c r="K20" s="30"/>
      <c r="L20" s="30">
        <v>400.0</v>
      </c>
      <c r="M20" s="30" t="s">
        <v>2905</v>
      </c>
      <c r="N20" s="30" t="s">
        <v>2906</v>
      </c>
      <c r="O20" s="30" t="s">
        <v>2017</v>
      </c>
      <c r="P20" s="35"/>
    </row>
    <row r="21" hidden="1">
      <c r="A21" s="30" t="s">
        <v>2927</v>
      </c>
      <c r="B21" s="30" t="s">
        <v>19</v>
      </c>
      <c r="C21" s="30" t="s">
        <v>8</v>
      </c>
      <c r="D21" s="30" t="s">
        <v>1938</v>
      </c>
      <c r="E21" s="30" t="s">
        <v>1937</v>
      </c>
      <c r="F21" s="31">
        <v>9.51694872E8</v>
      </c>
      <c r="G21" s="32">
        <v>45964.0</v>
      </c>
      <c r="H21" s="33">
        <v>45965.0</v>
      </c>
      <c r="I21" s="30">
        <v>1.0</v>
      </c>
      <c r="J21" s="34">
        <v>400.0</v>
      </c>
      <c r="K21" s="30"/>
      <c r="L21" s="30">
        <v>400.0</v>
      </c>
      <c r="M21" s="30" t="s">
        <v>2905</v>
      </c>
      <c r="N21" s="30" t="s">
        <v>2906</v>
      </c>
      <c r="O21" s="30" t="s">
        <v>2017</v>
      </c>
      <c r="P21" s="35"/>
    </row>
    <row r="22" hidden="1">
      <c r="A22" s="30" t="s">
        <v>2928</v>
      </c>
      <c r="B22" s="30" t="s">
        <v>16</v>
      </c>
      <c r="C22" s="30" t="s">
        <v>14</v>
      </c>
      <c r="D22" s="30" t="s">
        <v>1941</v>
      </c>
      <c r="E22" s="30" t="s">
        <v>1940</v>
      </c>
      <c r="F22" s="31">
        <v>9.91594536E8</v>
      </c>
      <c r="G22" s="32">
        <v>45965.0</v>
      </c>
      <c r="H22" s="33">
        <v>45966.0</v>
      </c>
      <c r="I22" s="30">
        <v>1.0</v>
      </c>
      <c r="J22" s="34">
        <v>500.0</v>
      </c>
      <c r="K22" s="30"/>
      <c r="L22" s="30">
        <v>500.0</v>
      </c>
      <c r="M22" s="30" t="s">
        <v>2905</v>
      </c>
      <c r="N22" s="30" t="s">
        <v>2906</v>
      </c>
      <c r="O22" s="30" t="s">
        <v>2017</v>
      </c>
      <c r="P22" s="35"/>
    </row>
    <row r="23" hidden="1">
      <c r="A23" s="30" t="s">
        <v>2929</v>
      </c>
      <c r="B23" s="30" t="s">
        <v>13</v>
      </c>
      <c r="C23" s="30" t="s">
        <v>14</v>
      </c>
      <c r="D23" s="30" t="s">
        <v>1941</v>
      </c>
      <c r="E23" s="30" t="s">
        <v>1940</v>
      </c>
      <c r="F23" s="31">
        <v>9.91594536E8</v>
      </c>
      <c r="G23" s="32">
        <v>45965.0</v>
      </c>
      <c r="H23" s="33">
        <v>45966.0</v>
      </c>
      <c r="I23" s="30">
        <v>1.0</v>
      </c>
      <c r="J23" s="34">
        <v>500.0</v>
      </c>
      <c r="K23" s="30"/>
      <c r="L23" s="30">
        <v>500.0</v>
      </c>
      <c r="M23" s="30" t="s">
        <v>2905</v>
      </c>
      <c r="N23" s="30" t="s">
        <v>2906</v>
      </c>
      <c r="O23" s="30" t="s">
        <v>2017</v>
      </c>
      <c r="P23" s="35"/>
    </row>
    <row r="24" hidden="1">
      <c r="A24" s="30" t="s">
        <v>2930</v>
      </c>
      <c r="B24" s="30" t="s">
        <v>11</v>
      </c>
      <c r="C24" s="30" t="s">
        <v>8</v>
      </c>
      <c r="D24" s="30" t="s">
        <v>1944</v>
      </c>
      <c r="E24" s="30" t="s">
        <v>1943</v>
      </c>
      <c r="F24" s="31"/>
      <c r="G24" s="32">
        <v>45965.0</v>
      </c>
      <c r="H24" s="33">
        <v>45966.0</v>
      </c>
      <c r="I24" s="30">
        <v>1.0</v>
      </c>
      <c r="J24" s="34">
        <v>400.0</v>
      </c>
      <c r="K24" s="30"/>
      <c r="L24" s="30">
        <v>400.0</v>
      </c>
      <c r="M24" s="30" t="s">
        <v>2905</v>
      </c>
      <c r="N24" s="30" t="s">
        <v>2906</v>
      </c>
      <c r="O24" s="30" t="s">
        <v>2017</v>
      </c>
      <c r="P24" s="35"/>
    </row>
    <row r="25" hidden="1">
      <c r="A25" s="30" t="s">
        <v>2931</v>
      </c>
      <c r="B25" s="30" t="s">
        <v>10</v>
      </c>
      <c r="C25" s="30" t="s">
        <v>8</v>
      </c>
      <c r="D25" s="30" t="s">
        <v>1949</v>
      </c>
      <c r="E25" s="30" t="s">
        <v>1900</v>
      </c>
      <c r="F25" s="31"/>
      <c r="G25" s="32">
        <v>45965.0</v>
      </c>
      <c r="H25" s="33">
        <v>45966.0</v>
      </c>
      <c r="I25" s="30">
        <v>1.0</v>
      </c>
      <c r="J25" s="34">
        <v>400.0</v>
      </c>
      <c r="K25" s="30"/>
      <c r="L25" s="30">
        <v>400.0</v>
      </c>
      <c r="M25" s="30" t="s">
        <v>2905</v>
      </c>
      <c r="N25" s="30" t="s">
        <v>2906</v>
      </c>
      <c r="O25" s="30" t="s">
        <v>2017</v>
      </c>
      <c r="P25" s="35"/>
    </row>
    <row r="26" hidden="1">
      <c r="A26" s="30" t="s">
        <v>2932</v>
      </c>
      <c r="B26" s="30" t="s">
        <v>12</v>
      </c>
      <c r="C26" s="30" t="s">
        <v>8</v>
      </c>
      <c r="D26" s="30" t="s">
        <v>1898</v>
      </c>
      <c r="E26" s="30" t="s">
        <v>1897</v>
      </c>
      <c r="F26" s="31"/>
      <c r="G26" s="32">
        <v>45965.0</v>
      </c>
      <c r="H26" s="33">
        <v>45966.0</v>
      </c>
      <c r="I26" s="30">
        <v>1.0</v>
      </c>
      <c r="J26" s="34">
        <v>400.0</v>
      </c>
      <c r="K26" s="30"/>
      <c r="L26" s="30">
        <v>400.0</v>
      </c>
      <c r="M26" s="30" t="s">
        <v>2905</v>
      </c>
      <c r="N26" s="30" t="s">
        <v>2906</v>
      </c>
      <c r="O26" s="30" t="s">
        <v>2017</v>
      </c>
      <c r="P26" s="35"/>
    </row>
    <row r="27" hidden="1">
      <c r="A27" s="30" t="s">
        <v>2933</v>
      </c>
      <c r="B27" s="30" t="s">
        <v>15</v>
      </c>
      <c r="C27" s="30" t="s">
        <v>14</v>
      </c>
      <c r="D27" s="30" t="s">
        <v>1953</v>
      </c>
      <c r="E27" s="30" t="s">
        <v>692</v>
      </c>
      <c r="F27" s="31"/>
      <c r="G27" s="32">
        <v>45965.0</v>
      </c>
      <c r="H27" s="33">
        <v>45966.0</v>
      </c>
      <c r="I27" s="30">
        <v>1.0</v>
      </c>
      <c r="J27" s="34">
        <v>500.0</v>
      </c>
      <c r="K27" s="30"/>
      <c r="L27" s="30">
        <v>500.0</v>
      </c>
      <c r="M27" s="30" t="s">
        <v>2905</v>
      </c>
      <c r="N27" s="30" t="s">
        <v>2906</v>
      </c>
      <c r="O27" s="30" t="s">
        <v>2017</v>
      </c>
      <c r="P27" s="35"/>
    </row>
    <row r="28" hidden="1">
      <c r="A28" s="30" t="s">
        <v>2934</v>
      </c>
      <c r="B28" s="30" t="s">
        <v>44</v>
      </c>
      <c r="C28" s="30" t="s">
        <v>8</v>
      </c>
      <c r="D28" s="30" t="s">
        <v>1953</v>
      </c>
      <c r="E28" s="30" t="s">
        <v>692</v>
      </c>
      <c r="F28" s="31"/>
      <c r="G28" s="32">
        <v>45965.0</v>
      </c>
      <c r="H28" s="33">
        <v>45966.0</v>
      </c>
      <c r="I28" s="30">
        <v>1.0</v>
      </c>
      <c r="J28" s="34">
        <v>400.0</v>
      </c>
      <c r="K28" s="30"/>
      <c r="L28" s="30">
        <v>400.0</v>
      </c>
      <c r="M28" s="30" t="s">
        <v>2905</v>
      </c>
      <c r="N28" s="30" t="s">
        <v>2906</v>
      </c>
      <c r="O28" s="30" t="s">
        <v>2017</v>
      </c>
      <c r="P28" s="35"/>
    </row>
    <row r="29" hidden="1">
      <c r="A29" s="30" t="s">
        <v>2935</v>
      </c>
      <c r="B29" s="30" t="s">
        <v>37</v>
      </c>
      <c r="C29" s="30" t="s">
        <v>8</v>
      </c>
      <c r="D29" s="30" t="s">
        <v>1956</v>
      </c>
      <c r="E29" s="30" t="s">
        <v>1955</v>
      </c>
      <c r="F29" s="31"/>
      <c r="G29" s="32">
        <v>45970.0</v>
      </c>
      <c r="H29" s="33">
        <v>45971.0</v>
      </c>
      <c r="I29" s="30">
        <v>1.0</v>
      </c>
      <c r="J29" s="34">
        <v>400.0</v>
      </c>
      <c r="K29" s="30"/>
      <c r="L29" s="30">
        <v>400.0</v>
      </c>
      <c r="M29" s="30" t="s">
        <v>2905</v>
      </c>
      <c r="N29" s="30" t="s">
        <v>2906</v>
      </c>
      <c r="O29" s="30" t="s">
        <v>2017</v>
      </c>
      <c r="P29" s="35"/>
    </row>
    <row r="30" hidden="1">
      <c r="A30" s="30" t="s">
        <v>2936</v>
      </c>
      <c r="B30" s="30" t="s">
        <v>36</v>
      </c>
      <c r="C30" s="30" t="s">
        <v>8</v>
      </c>
      <c r="D30" s="30" t="s">
        <v>1959</v>
      </c>
      <c r="E30" s="30" t="s">
        <v>1958</v>
      </c>
      <c r="F30" s="31"/>
      <c r="G30" s="32">
        <v>45970.0</v>
      </c>
      <c r="H30" s="33">
        <v>45971.0</v>
      </c>
      <c r="I30" s="30">
        <v>1.0</v>
      </c>
      <c r="J30" s="34">
        <v>400.0</v>
      </c>
      <c r="K30" s="30"/>
      <c r="L30" s="30">
        <v>400.0</v>
      </c>
      <c r="M30" s="30" t="s">
        <v>2905</v>
      </c>
      <c r="N30" s="30" t="s">
        <v>2906</v>
      </c>
      <c r="O30" s="30" t="s">
        <v>2017</v>
      </c>
      <c r="P30" s="35"/>
    </row>
    <row r="31" hidden="1">
      <c r="A31" s="30" t="s">
        <v>2937</v>
      </c>
      <c r="B31" s="30" t="s">
        <v>34</v>
      </c>
      <c r="C31" s="30" t="s">
        <v>8</v>
      </c>
      <c r="D31" s="30" t="s">
        <v>1964</v>
      </c>
      <c r="E31" s="30" t="s">
        <v>1961</v>
      </c>
      <c r="F31" s="31">
        <v>8.85626531E8</v>
      </c>
      <c r="G31" s="32">
        <v>45970.0</v>
      </c>
      <c r="H31" s="33">
        <v>45971.0</v>
      </c>
      <c r="I31" s="30">
        <v>1.0</v>
      </c>
      <c r="J31" s="34">
        <v>400.0</v>
      </c>
      <c r="K31" s="30"/>
      <c r="L31" s="30">
        <v>400.0</v>
      </c>
      <c r="M31" s="30" t="s">
        <v>2905</v>
      </c>
      <c r="N31" s="30" t="s">
        <v>2906</v>
      </c>
      <c r="O31" s="30" t="s">
        <v>2017</v>
      </c>
      <c r="P31" s="35"/>
    </row>
    <row r="32" hidden="1">
      <c r="A32" s="30" t="s">
        <v>2938</v>
      </c>
      <c r="B32" s="30" t="s">
        <v>60</v>
      </c>
      <c r="C32" s="30" t="s">
        <v>8</v>
      </c>
      <c r="D32" s="30" t="s">
        <v>1967</v>
      </c>
      <c r="E32" s="30" t="s">
        <v>1966</v>
      </c>
      <c r="F32" s="31"/>
      <c r="G32" s="32">
        <v>45970.0</v>
      </c>
      <c r="H32" s="33">
        <v>45971.0</v>
      </c>
      <c r="I32" s="30">
        <v>1.0</v>
      </c>
      <c r="J32" s="34">
        <v>500.0</v>
      </c>
      <c r="K32" s="30"/>
      <c r="L32" s="30">
        <v>500.0</v>
      </c>
      <c r="M32" s="30" t="s">
        <v>2905</v>
      </c>
      <c r="N32" s="30" t="s">
        <v>2906</v>
      </c>
      <c r="O32" s="30" t="s">
        <v>2017</v>
      </c>
      <c r="P32" s="35"/>
    </row>
    <row r="33" hidden="1">
      <c r="A33" s="30" t="s">
        <v>2939</v>
      </c>
      <c r="B33" s="30" t="s">
        <v>39</v>
      </c>
      <c r="C33" s="30" t="s">
        <v>8</v>
      </c>
      <c r="D33" s="30" t="s">
        <v>1919</v>
      </c>
      <c r="E33" s="30" t="s">
        <v>1918</v>
      </c>
      <c r="F33" s="31">
        <v>9.9170524E7</v>
      </c>
      <c r="G33" s="32">
        <v>45970.0</v>
      </c>
      <c r="H33" s="33">
        <v>45971.0</v>
      </c>
      <c r="I33" s="30">
        <v>1.0</v>
      </c>
      <c r="J33" s="34">
        <v>400.0</v>
      </c>
      <c r="K33" s="30"/>
      <c r="L33" s="30">
        <v>400.0</v>
      </c>
      <c r="M33" s="30" t="s">
        <v>2905</v>
      </c>
      <c r="N33" s="30" t="s">
        <v>2906</v>
      </c>
      <c r="O33" s="30" t="s">
        <v>2017</v>
      </c>
      <c r="P33" s="35"/>
    </row>
    <row r="34" hidden="1">
      <c r="A34" s="30" t="s">
        <v>2940</v>
      </c>
      <c r="B34" s="30" t="s">
        <v>6</v>
      </c>
      <c r="C34" s="30" t="s">
        <v>8</v>
      </c>
      <c r="D34" s="30" t="s">
        <v>1880</v>
      </c>
      <c r="E34" s="30" t="s">
        <v>1879</v>
      </c>
      <c r="F34" s="31">
        <v>8.78018921E8</v>
      </c>
      <c r="G34" s="32">
        <v>45970.0</v>
      </c>
      <c r="H34" s="33">
        <v>45971.0</v>
      </c>
      <c r="I34" s="30">
        <v>1.0</v>
      </c>
      <c r="J34" s="34">
        <v>400.0</v>
      </c>
      <c r="K34" s="30"/>
      <c r="L34" s="30">
        <v>400.0</v>
      </c>
      <c r="M34" s="30" t="s">
        <v>2905</v>
      </c>
      <c r="N34" s="30" t="s">
        <v>2920</v>
      </c>
      <c r="O34" s="30" t="s">
        <v>2017</v>
      </c>
      <c r="P34" s="35"/>
    </row>
    <row r="35" hidden="1">
      <c r="A35" s="30" t="s">
        <v>2941</v>
      </c>
      <c r="B35" s="30" t="s">
        <v>9</v>
      </c>
      <c r="C35" s="30" t="s">
        <v>8</v>
      </c>
      <c r="D35" s="30" t="s">
        <v>1880</v>
      </c>
      <c r="E35" s="30" t="s">
        <v>1879</v>
      </c>
      <c r="F35" s="31">
        <v>8.78018921E8</v>
      </c>
      <c r="G35" s="32">
        <v>45970.0</v>
      </c>
      <c r="H35" s="33">
        <v>45971.0</v>
      </c>
      <c r="I35" s="30">
        <v>1.0</v>
      </c>
      <c r="J35" s="34">
        <v>400.0</v>
      </c>
      <c r="K35" s="30"/>
      <c r="L35" s="30">
        <v>400.0</v>
      </c>
      <c r="M35" s="30" t="s">
        <v>2905</v>
      </c>
      <c r="N35" s="30" t="s">
        <v>2920</v>
      </c>
      <c r="O35" s="30" t="s">
        <v>2017</v>
      </c>
      <c r="P35" s="35"/>
    </row>
    <row r="36" hidden="1">
      <c r="A36" s="30" t="s">
        <v>2942</v>
      </c>
      <c r="B36" s="30" t="s">
        <v>54</v>
      </c>
      <c r="C36" s="30" t="s">
        <v>8</v>
      </c>
      <c r="D36" s="30" t="s">
        <v>1870</v>
      </c>
      <c r="E36" s="30" t="s">
        <v>1869</v>
      </c>
      <c r="F36" s="31">
        <v>8.31404771E8</v>
      </c>
      <c r="G36" s="32">
        <v>45971.0</v>
      </c>
      <c r="H36" s="33">
        <v>45973.0</v>
      </c>
      <c r="I36" s="36">
        <v>2.0</v>
      </c>
      <c r="J36" s="34">
        <v>400.0</v>
      </c>
      <c r="K36" s="30"/>
      <c r="L36" s="30">
        <v>800.0</v>
      </c>
      <c r="M36" s="30" t="s">
        <v>2905</v>
      </c>
      <c r="N36" s="30" t="s">
        <v>2909</v>
      </c>
      <c r="O36" s="30" t="s">
        <v>2017</v>
      </c>
      <c r="P36" s="35"/>
    </row>
    <row r="37" hidden="1">
      <c r="A37" s="30" t="s">
        <v>2943</v>
      </c>
      <c r="B37" s="30" t="s">
        <v>51</v>
      </c>
      <c r="C37" s="30" t="s">
        <v>8</v>
      </c>
      <c r="D37" s="30" t="s">
        <v>1870</v>
      </c>
      <c r="E37" s="30" t="s">
        <v>1869</v>
      </c>
      <c r="F37" s="31">
        <v>8.31404771E8</v>
      </c>
      <c r="G37" s="32">
        <v>45971.0</v>
      </c>
      <c r="H37" s="33">
        <v>45973.0</v>
      </c>
      <c r="I37" s="36">
        <v>2.0</v>
      </c>
      <c r="J37" s="34">
        <v>400.0</v>
      </c>
      <c r="K37" s="30"/>
      <c r="L37" s="30">
        <v>800.0</v>
      </c>
      <c r="M37" s="30" t="s">
        <v>2905</v>
      </c>
      <c r="N37" s="30" t="s">
        <v>2909</v>
      </c>
      <c r="O37" s="30" t="s">
        <v>2017</v>
      </c>
      <c r="P37" s="35"/>
    </row>
    <row r="38" hidden="1">
      <c r="A38" s="30" t="s">
        <v>2944</v>
      </c>
      <c r="B38" s="30" t="s">
        <v>56</v>
      </c>
      <c r="C38" s="30" t="s">
        <v>8</v>
      </c>
      <c r="D38" s="30" t="s">
        <v>1870</v>
      </c>
      <c r="E38" s="30" t="s">
        <v>1869</v>
      </c>
      <c r="F38" s="31">
        <v>8.31404771E8</v>
      </c>
      <c r="G38" s="32">
        <v>45971.0</v>
      </c>
      <c r="H38" s="33">
        <v>45973.0</v>
      </c>
      <c r="I38" s="36">
        <v>2.0</v>
      </c>
      <c r="J38" s="34">
        <v>400.0</v>
      </c>
      <c r="K38" s="30"/>
      <c r="L38" s="30">
        <v>800.0</v>
      </c>
      <c r="M38" s="30" t="s">
        <v>2905</v>
      </c>
      <c r="N38" s="30" t="s">
        <v>2909</v>
      </c>
      <c r="O38" s="30" t="s">
        <v>2017</v>
      </c>
      <c r="P38" s="35"/>
    </row>
    <row r="39" hidden="1">
      <c r="A39" s="30" t="s">
        <v>2945</v>
      </c>
      <c r="B39" s="30" t="s">
        <v>57</v>
      </c>
      <c r="C39" s="30" t="s">
        <v>14</v>
      </c>
      <c r="D39" s="30" t="s">
        <v>1870</v>
      </c>
      <c r="E39" s="30" t="s">
        <v>1869</v>
      </c>
      <c r="F39" s="31">
        <v>8.31404771E8</v>
      </c>
      <c r="G39" s="32">
        <v>45971.0</v>
      </c>
      <c r="H39" s="33">
        <v>45973.0</v>
      </c>
      <c r="I39" s="36">
        <v>2.0</v>
      </c>
      <c r="J39" s="34">
        <v>600.0</v>
      </c>
      <c r="K39" s="30"/>
      <c r="L39" s="30">
        <v>1200.0</v>
      </c>
      <c r="M39" s="30" t="s">
        <v>2905</v>
      </c>
      <c r="N39" s="30" t="s">
        <v>2909</v>
      </c>
      <c r="O39" s="30" t="s">
        <v>2017</v>
      </c>
      <c r="P39" s="35"/>
    </row>
    <row r="40" hidden="1">
      <c r="A40" s="30" t="s">
        <v>2946</v>
      </c>
      <c r="B40" s="30" t="s">
        <v>62</v>
      </c>
      <c r="C40" s="30" t="s">
        <v>14</v>
      </c>
      <c r="D40" s="30" t="s">
        <v>1870</v>
      </c>
      <c r="E40" s="30" t="s">
        <v>1869</v>
      </c>
      <c r="F40" s="31">
        <v>8.31404771E8</v>
      </c>
      <c r="G40" s="32">
        <v>45971.0</v>
      </c>
      <c r="H40" s="33">
        <v>45973.0</v>
      </c>
      <c r="I40" s="36">
        <v>2.0</v>
      </c>
      <c r="J40" s="34">
        <v>600.0</v>
      </c>
      <c r="K40" s="30"/>
      <c r="L40" s="30">
        <v>1200.0</v>
      </c>
      <c r="M40" s="30" t="s">
        <v>2905</v>
      </c>
      <c r="N40" s="30" t="s">
        <v>2909</v>
      </c>
      <c r="O40" s="30" t="s">
        <v>2017</v>
      </c>
      <c r="P40" s="35"/>
    </row>
    <row r="41" hidden="1">
      <c r="A41" s="30" t="s">
        <v>2947</v>
      </c>
      <c r="B41" s="30" t="s">
        <v>63</v>
      </c>
      <c r="C41" s="30" t="s">
        <v>14</v>
      </c>
      <c r="D41" s="30" t="s">
        <v>1870</v>
      </c>
      <c r="E41" s="30" t="s">
        <v>1869</v>
      </c>
      <c r="F41" s="31">
        <v>8.31404771E8</v>
      </c>
      <c r="G41" s="32">
        <v>45971.0</v>
      </c>
      <c r="H41" s="33">
        <v>45973.0</v>
      </c>
      <c r="I41" s="36">
        <v>2.0</v>
      </c>
      <c r="J41" s="34">
        <v>600.0</v>
      </c>
      <c r="K41" s="30"/>
      <c r="L41" s="30">
        <v>1200.0</v>
      </c>
      <c r="M41" s="30" t="s">
        <v>2905</v>
      </c>
      <c r="N41" s="30" t="s">
        <v>2909</v>
      </c>
      <c r="O41" s="30" t="s">
        <v>2017</v>
      </c>
      <c r="P41" s="35"/>
    </row>
    <row r="42" hidden="1">
      <c r="A42" s="30" t="s">
        <v>2948</v>
      </c>
      <c r="B42" s="30" t="s">
        <v>13</v>
      </c>
      <c r="C42" s="30" t="s">
        <v>14</v>
      </c>
      <c r="D42" s="30" t="s">
        <v>1874</v>
      </c>
      <c r="E42" s="30" t="s">
        <v>1872</v>
      </c>
      <c r="F42" s="31">
        <v>8.10662923E8</v>
      </c>
      <c r="G42" s="32">
        <v>45971.0</v>
      </c>
      <c r="H42" s="33">
        <v>45973.0</v>
      </c>
      <c r="I42" s="30">
        <v>2.0</v>
      </c>
      <c r="J42" s="34">
        <v>500.0</v>
      </c>
      <c r="K42" s="30"/>
      <c r="L42" s="30">
        <v>1000.0</v>
      </c>
      <c r="M42" s="30" t="s">
        <v>2905</v>
      </c>
      <c r="N42" s="30" t="s">
        <v>2909</v>
      </c>
      <c r="O42" s="30" t="s">
        <v>2017</v>
      </c>
      <c r="P42" s="35"/>
    </row>
    <row r="43" hidden="1">
      <c r="A43" s="30" t="s">
        <v>2949</v>
      </c>
      <c r="B43" s="30" t="s">
        <v>15</v>
      </c>
      <c r="C43" s="30" t="s">
        <v>14</v>
      </c>
      <c r="D43" s="30" t="s">
        <v>1874</v>
      </c>
      <c r="E43" s="30" t="s">
        <v>1872</v>
      </c>
      <c r="F43" s="31">
        <v>8.10662923E8</v>
      </c>
      <c r="G43" s="32">
        <v>45971.0</v>
      </c>
      <c r="H43" s="33">
        <v>45973.0</v>
      </c>
      <c r="I43" s="30">
        <v>2.0</v>
      </c>
      <c r="J43" s="34">
        <v>500.0</v>
      </c>
      <c r="K43" s="30"/>
      <c r="L43" s="30">
        <v>1000.0</v>
      </c>
      <c r="M43" s="30" t="s">
        <v>2905</v>
      </c>
      <c r="N43" s="30" t="s">
        <v>2909</v>
      </c>
      <c r="O43" s="30" t="s">
        <v>2017</v>
      </c>
      <c r="P43" s="35"/>
    </row>
    <row r="44" hidden="1">
      <c r="A44" s="30" t="s">
        <v>2950</v>
      </c>
      <c r="B44" s="30" t="s">
        <v>16</v>
      </c>
      <c r="C44" s="30" t="s">
        <v>14</v>
      </c>
      <c r="D44" s="30" t="s">
        <v>1874</v>
      </c>
      <c r="E44" s="30" t="s">
        <v>1872</v>
      </c>
      <c r="F44" s="31">
        <v>8.10662923E8</v>
      </c>
      <c r="G44" s="32">
        <v>45971.0</v>
      </c>
      <c r="H44" s="33">
        <v>45973.0</v>
      </c>
      <c r="I44" s="30">
        <v>2.0</v>
      </c>
      <c r="J44" s="34">
        <v>500.0</v>
      </c>
      <c r="K44" s="30"/>
      <c r="L44" s="30">
        <v>1000.0</v>
      </c>
      <c r="M44" s="30" t="s">
        <v>2905</v>
      </c>
      <c r="N44" s="30" t="s">
        <v>2909</v>
      </c>
      <c r="O44" s="30" t="s">
        <v>2017</v>
      </c>
      <c r="P44" s="35"/>
    </row>
    <row r="45" hidden="1">
      <c r="A45" s="30" t="s">
        <v>2951</v>
      </c>
      <c r="B45" s="30" t="s">
        <v>17</v>
      </c>
      <c r="C45" s="30" t="s">
        <v>14</v>
      </c>
      <c r="D45" s="30" t="s">
        <v>1874</v>
      </c>
      <c r="E45" s="30" t="s">
        <v>1872</v>
      </c>
      <c r="F45" s="31">
        <v>8.10662923E8</v>
      </c>
      <c r="G45" s="32">
        <v>45971.0</v>
      </c>
      <c r="H45" s="33">
        <v>45973.0</v>
      </c>
      <c r="I45" s="30">
        <v>2.0</v>
      </c>
      <c r="J45" s="34">
        <v>500.0</v>
      </c>
      <c r="K45" s="30"/>
      <c r="L45" s="30">
        <v>1000.0</v>
      </c>
      <c r="M45" s="30" t="s">
        <v>2905</v>
      </c>
      <c r="N45" s="30" t="s">
        <v>2909</v>
      </c>
      <c r="O45" s="30" t="s">
        <v>2017</v>
      </c>
      <c r="P45" s="35"/>
    </row>
    <row r="46" hidden="1">
      <c r="A46" s="30" t="s">
        <v>2952</v>
      </c>
      <c r="B46" s="30" t="s">
        <v>18</v>
      </c>
      <c r="C46" s="30" t="s">
        <v>14</v>
      </c>
      <c r="D46" s="30" t="s">
        <v>1874</v>
      </c>
      <c r="E46" s="30" t="s">
        <v>1872</v>
      </c>
      <c r="F46" s="31">
        <v>8.10662923E8</v>
      </c>
      <c r="G46" s="32">
        <v>45971.0</v>
      </c>
      <c r="H46" s="33">
        <v>45973.0</v>
      </c>
      <c r="I46" s="30">
        <v>2.0</v>
      </c>
      <c r="J46" s="34">
        <v>500.0</v>
      </c>
      <c r="K46" s="30"/>
      <c r="L46" s="30">
        <v>1000.0</v>
      </c>
      <c r="M46" s="30" t="s">
        <v>2905</v>
      </c>
      <c r="N46" s="30" t="s">
        <v>2909</v>
      </c>
      <c r="O46" s="30" t="s">
        <v>2017</v>
      </c>
      <c r="P46" s="35"/>
    </row>
    <row r="47" hidden="1">
      <c r="A47" s="30" t="s">
        <v>2953</v>
      </c>
      <c r="B47" s="30" t="s">
        <v>45</v>
      </c>
      <c r="C47" s="30" t="s">
        <v>14</v>
      </c>
      <c r="D47" s="30" t="s">
        <v>1874</v>
      </c>
      <c r="E47" s="30" t="s">
        <v>1872</v>
      </c>
      <c r="F47" s="31">
        <v>8.10662923E8</v>
      </c>
      <c r="G47" s="32">
        <v>45972.0</v>
      </c>
      <c r="H47" s="33">
        <v>45974.0</v>
      </c>
      <c r="I47" s="30">
        <v>2.0</v>
      </c>
      <c r="J47" s="34">
        <v>500.0</v>
      </c>
      <c r="K47" s="30"/>
      <c r="L47" s="30">
        <v>1000.0</v>
      </c>
      <c r="M47" s="30" t="s">
        <v>2905</v>
      </c>
      <c r="N47" s="30" t="s">
        <v>2909</v>
      </c>
      <c r="O47" s="30" t="s">
        <v>2017</v>
      </c>
      <c r="P47" s="35"/>
    </row>
    <row r="48" hidden="1">
      <c r="A48" s="30" t="s">
        <v>2954</v>
      </c>
      <c r="B48" s="30" t="s">
        <v>34</v>
      </c>
      <c r="C48" s="30" t="s">
        <v>8</v>
      </c>
      <c r="D48" s="30" t="s">
        <v>1874</v>
      </c>
      <c r="E48" s="30" t="s">
        <v>1872</v>
      </c>
      <c r="F48" s="31">
        <v>8.10662923E8</v>
      </c>
      <c r="G48" s="32">
        <v>45972.0</v>
      </c>
      <c r="H48" s="33">
        <v>45974.0</v>
      </c>
      <c r="I48" s="30">
        <v>2.0</v>
      </c>
      <c r="J48" s="34">
        <v>400.0</v>
      </c>
      <c r="K48" s="30"/>
      <c r="L48" s="30">
        <v>800.0</v>
      </c>
      <c r="M48" s="30" t="s">
        <v>2905</v>
      </c>
      <c r="N48" s="30" t="s">
        <v>2909</v>
      </c>
      <c r="O48" s="30" t="s">
        <v>2017</v>
      </c>
      <c r="P48" s="35"/>
    </row>
    <row r="49" hidden="1">
      <c r="A49" s="30" t="s">
        <v>2955</v>
      </c>
      <c r="B49" s="30" t="s">
        <v>36</v>
      </c>
      <c r="C49" s="30" t="s">
        <v>8</v>
      </c>
      <c r="D49" s="30" t="s">
        <v>1874</v>
      </c>
      <c r="E49" s="30" t="s">
        <v>1872</v>
      </c>
      <c r="F49" s="31">
        <v>8.10662923E8</v>
      </c>
      <c r="G49" s="32">
        <v>45972.0</v>
      </c>
      <c r="H49" s="33">
        <v>45974.0</v>
      </c>
      <c r="I49" s="30">
        <v>2.0</v>
      </c>
      <c r="J49" s="34">
        <v>400.0</v>
      </c>
      <c r="K49" s="30"/>
      <c r="L49" s="30">
        <v>800.0</v>
      </c>
      <c r="M49" s="30" t="s">
        <v>2905</v>
      </c>
      <c r="N49" s="30" t="s">
        <v>2909</v>
      </c>
      <c r="O49" s="30" t="s">
        <v>2017</v>
      </c>
      <c r="P49" s="35"/>
    </row>
    <row r="50" hidden="1">
      <c r="A50" s="30" t="s">
        <v>2956</v>
      </c>
      <c r="B50" s="30" t="s">
        <v>37</v>
      </c>
      <c r="C50" s="30" t="s">
        <v>8</v>
      </c>
      <c r="D50" s="30" t="s">
        <v>1874</v>
      </c>
      <c r="E50" s="30" t="s">
        <v>1872</v>
      </c>
      <c r="F50" s="31">
        <v>8.10662923E8</v>
      </c>
      <c r="G50" s="32">
        <v>45972.0</v>
      </c>
      <c r="H50" s="33">
        <v>45974.0</v>
      </c>
      <c r="I50" s="30">
        <v>2.0</v>
      </c>
      <c r="J50" s="34">
        <v>400.0</v>
      </c>
      <c r="K50" s="30"/>
      <c r="L50" s="30">
        <v>800.0</v>
      </c>
      <c r="M50" s="30" t="s">
        <v>2905</v>
      </c>
      <c r="N50" s="30" t="s">
        <v>2909</v>
      </c>
      <c r="O50" s="30" t="s">
        <v>2017</v>
      </c>
      <c r="P50" s="35"/>
    </row>
    <row r="51" hidden="1">
      <c r="A51" s="30" t="s">
        <v>2957</v>
      </c>
      <c r="B51" s="30" t="s">
        <v>38</v>
      </c>
      <c r="C51" s="30" t="s">
        <v>8</v>
      </c>
      <c r="D51" s="30" t="s">
        <v>1874</v>
      </c>
      <c r="E51" s="30" t="s">
        <v>1872</v>
      </c>
      <c r="F51" s="31">
        <v>8.10662923E8</v>
      </c>
      <c r="G51" s="32">
        <v>45972.0</v>
      </c>
      <c r="H51" s="33">
        <v>45974.0</v>
      </c>
      <c r="I51" s="30">
        <v>2.0</v>
      </c>
      <c r="J51" s="34">
        <v>400.0</v>
      </c>
      <c r="K51" s="30"/>
      <c r="L51" s="30">
        <v>800.0</v>
      </c>
      <c r="M51" s="30" t="s">
        <v>2905</v>
      </c>
      <c r="N51" s="30" t="s">
        <v>2909</v>
      </c>
      <c r="O51" s="30" t="s">
        <v>2017</v>
      </c>
      <c r="P51" s="35"/>
    </row>
    <row r="52" hidden="1">
      <c r="A52" s="30" t="s">
        <v>2958</v>
      </c>
      <c r="B52" s="30" t="s">
        <v>39</v>
      </c>
      <c r="C52" s="30" t="s">
        <v>8</v>
      </c>
      <c r="D52" s="30" t="s">
        <v>1874</v>
      </c>
      <c r="E52" s="30" t="s">
        <v>1872</v>
      </c>
      <c r="F52" s="31">
        <v>8.10662923E8</v>
      </c>
      <c r="G52" s="32">
        <v>45972.0</v>
      </c>
      <c r="H52" s="33">
        <v>45974.0</v>
      </c>
      <c r="I52" s="30">
        <v>2.0</v>
      </c>
      <c r="J52" s="34">
        <v>400.0</v>
      </c>
      <c r="K52" s="30"/>
      <c r="L52" s="30">
        <v>800.0</v>
      </c>
      <c r="M52" s="30" t="s">
        <v>2905</v>
      </c>
      <c r="N52" s="30" t="s">
        <v>2909</v>
      </c>
      <c r="O52" s="30" t="s">
        <v>2017</v>
      </c>
      <c r="P52" s="35"/>
    </row>
    <row r="53" hidden="1">
      <c r="A53" s="30" t="s">
        <v>2959</v>
      </c>
      <c r="B53" s="30" t="s">
        <v>40</v>
      </c>
      <c r="C53" s="30" t="s">
        <v>8</v>
      </c>
      <c r="D53" s="30" t="s">
        <v>1874</v>
      </c>
      <c r="E53" s="30" t="s">
        <v>1872</v>
      </c>
      <c r="F53" s="31">
        <v>8.10662923E8</v>
      </c>
      <c r="G53" s="32">
        <v>45972.0</v>
      </c>
      <c r="H53" s="33">
        <v>45974.0</v>
      </c>
      <c r="I53" s="30">
        <v>2.0</v>
      </c>
      <c r="J53" s="34">
        <v>400.0</v>
      </c>
      <c r="K53" s="30"/>
      <c r="L53" s="30">
        <v>800.0</v>
      </c>
      <c r="M53" s="30" t="s">
        <v>2905</v>
      </c>
      <c r="N53" s="30" t="s">
        <v>2909</v>
      </c>
      <c r="O53" s="30" t="s">
        <v>2017</v>
      </c>
      <c r="P53" s="35"/>
    </row>
    <row r="54" hidden="1">
      <c r="A54" s="30" t="s">
        <v>2960</v>
      </c>
      <c r="B54" s="30" t="s">
        <v>41</v>
      </c>
      <c r="C54" s="30" t="s">
        <v>8</v>
      </c>
      <c r="D54" s="30" t="s">
        <v>1874</v>
      </c>
      <c r="E54" s="30" t="s">
        <v>1872</v>
      </c>
      <c r="F54" s="31">
        <v>8.10662923E8</v>
      </c>
      <c r="G54" s="32">
        <v>45972.0</v>
      </c>
      <c r="H54" s="33">
        <v>45974.0</v>
      </c>
      <c r="I54" s="30">
        <v>2.0</v>
      </c>
      <c r="J54" s="34">
        <v>400.0</v>
      </c>
      <c r="K54" s="30"/>
      <c r="L54" s="30">
        <v>800.0</v>
      </c>
      <c r="M54" s="30" t="s">
        <v>2905</v>
      </c>
      <c r="N54" s="30" t="s">
        <v>2909</v>
      </c>
      <c r="O54" s="30" t="s">
        <v>2017</v>
      </c>
      <c r="P54" s="35"/>
    </row>
    <row r="55" hidden="1">
      <c r="A55" s="30" t="s">
        <v>2961</v>
      </c>
      <c r="B55" s="30" t="s">
        <v>42</v>
      </c>
      <c r="C55" s="30" t="s">
        <v>8</v>
      </c>
      <c r="D55" s="30" t="s">
        <v>1874</v>
      </c>
      <c r="E55" s="30" t="s">
        <v>1872</v>
      </c>
      <c r="F55" s="31">
        <v>8.10662923E8</v>
      </c>
      <c r="G55" s="32">
        <v>45972.0</v>
      </c>
      <c r="H55" s="33">
        <v>45974.0</v>
      </c>
      <c r="I55" s="30">
        <v>2.0</v>
      </c>
      <c r="J55" s="34">
        <v>400.0</v>
      </c>
      <c r="K55" s="30"/>
      <c r="L55" s="30">
        <v>800.0</v>
      </c>
      <c r="M55" s="30" t="s">
        <v>2905</v>
      </c>
      <c r="N55" s="30" t="s">
        <v>2909</v>
      </c>
      <c r="O55" s="30" t="s">
        <v>2017</v>
      </c>
      <c r="P55" s="35"/>
    </row>
    <row r="56" hidden="1">
      <c r="A56" s="30" t="s">
        <v>2962</v>
      </c>
      <c r="B56" s="30" t="s">
        <v>43</v>
      </c>
      <c r="C56" s="30" t="s">
        <v>8</v>
      </c>
      <c r="D56" s="30" t="s">
        <v>1874</v>
      </c>
      <c r="E56" s="30" t="s">
        <v>1872</v>
      </c>
      <c r="F56" s="31">
        <v>8.10662923E8</v>
      </c>
      <c r="G56" s="32">
        <v>45972.0</v>
      </c>
      <c r="H56" s="33">
        <v>45974.0</v>
      </c>
      <c r="I56" s="30">
        <v>2.0</v>
      </c>
      <c r="J56" s="34">
        <v>400.0</v>
      </c>
      <c r="K56" s="30"/>
      <c r="L56" s="30">
        <v>800.0</v>
      </c>
      <c r="M56" s="30" t="s">
        <v>2905</v>
      </c>
      <c r="N56" s="30" t="s">
        <v>2909</v>
      </c>
      <c r="O56" s="30" t="s">
        <v>2017</v>
      </c>
      <c r="P56" s="35"/>
    </row>
    <row r="57" hidden="1">
      <c r="A57" s="30" t="s">
        <v>2963</v>
      </c>
      <c r="B57" s="30" t="s">
        <v>44</v>
      </c>
      <c r="C57" s="30" t="s">
        <v>8</v>
      </c>
      <c r="D57" s="30" t="s">
        <v>1874</v>
      </c>
      <c r="E57" s="30" t="s">
        <v>1872</v>
      </c>
      <c r="F57" s="31">
        <v>8.10662923E8</v>
      </c>
      <c r="G57" s="32">
        <v>45973.0</v>
      </c>
      <c r="H57" s="33">
        <v>45975.0</v>
      </c>
      <c r="I57" s="30">
        <v>2.0</v>
      </c>
      <c r="J57" s="34">
        <v>400.0</v>
      </c>
      <c r="K57" s="30"/>
      <c r="L57" s="30">
        <v>800.0</v>
      </c>
      <c r="M57" s="30" t="s">
        <v>2905</v>
      </c>
      <c r="N57" s="30" t="s">
        <v>2909</v>
      </c>
      <c r="O57" s="30" t="s">
        <v>2017</v>
      </c>
      <c r="P57" s="35"/>
    </row>
    <row r="58" hidden="1">
      <c r="A58" s="30" t="s">
        <v>2964</v>
      </c>
      <c r="B58" s="30" t="s">
        <v>53</v>
      </c>
      <c r="C58" s="30" t="s">
        <v>8</v>
      </c>
      <c r="D58" s="30" t="s">
        <v>1874</v>
      </c>
      <c r="E58" s="30" t="s">
        <v>1872</v>
      </c>
      <c r="F58" s="31">
        <v>8.10662923E8</v>
      </c>
      <c r="G58" s="32">
        <v>45973.0</v>
      </c>
      <c r="H58" s="33">
        <v>45975.0</v>
      </c>
      <c r="I58" s="30">
        <v>2.0</v>
      </c>
      <c r="J58" s="34">
        <v>400.0</v>
      </c>
      <c r="K58" s="30"/>
      <c r="L58" s="30">
        <v>800.0</v>
      </c>
      <c r="M58" s="30" t="s">
        <v>2905</v>
      </c>
      <c r="N58" s="30" t="s">
        <v>2909</v>
      </c>
      <c r="O58" s="30" t="s">
        <v>2017</v>
      </c>
      <c r="P58" s="35"/>
    </row>
    <row r="59" hidden="1">
      <c r="A59" s="30" t="s">
        <v>2965</v>
      </c>
      <c r="B59" s="30" t="s">
        <v>52</v>
      </c>
      <c r="C59" s="30" t="s">
        <v>8</v>
      </c>
      <c r="D59" s="30" t="s">
        <v>1874</v>
      </c>
      <c r="E59" s="30" t="s">
        <v>1872</v>
      </c>
      <c r="F59" s="31">
        <v>8.10662923E8</v>
      </c>
      <c r="G59" s="32">
        <v>45973.0</v>
      </c>
      <c r="H59" s="33">
        <v>45975.0</v>
      </c>
      <c r="I59" s="30">
        <v>2.0</v>
      </c>
      <c r="J59" s="34">
        <v>400.0</v>
      </c>
      <c r="K59" s="30"/>
      <c r="L59" s="30">
        <v>800.0</v>
      </c>
      <c r="M59" s="30" t="s">
        <v>2905</v>
      </c>
      <c r="N59" s="30" t="s">
        <v>2909</v>
      </c>
      <c r="O59" s="30" t="s">
        <v>2017</v>
      </c>
      <c r="P59" s="35"/>
    </row>
    <row r="60" hidden="1">
      <c r="A60" s="30" t="s">
        <v>2966</v>
      </c>
      <c r="B60" s="30" t="s">
        <v>12</v>
      </c>
      <c r="C60" s="30" t="s">
        <v>8</v>
      </c>
      <c r="D60" s="30" t="s">
        <v>1973</v>
      </c>
      <c r="E60" s="30" t="s">
        <v>1972</v>
      </c>
      <c r="F60" s="31">
        <v>8.4389428E8</v>
      </c>
      <c r="G60" s="32">
        <v>45973.0</v>
      </c>
      <c r="H60" s="33">
        <v>45975.0</v>
      </c>
      <c r="I60" s="30">
        <v>2.0</v>
      </c>
      <c r="J60" s="34">
        <v>400.0</v>
      </c>
      <c r="K60" s="30"/>
      <c r="L60" s="30">
        <v>800.0</v>
      </c>
      <c r="M60" s="30" t="s">
        <v>2905</v>
      </c>
      <c r="N60" s="30" t="s">
        <v>2906</v>
      </c>
      <c r="O60" s="30" t="s">
        <v>2967</v>
      </c>
      <c r="P60" s="35"/>
    </row>
    <row r="61" hidden="1">
      <c r="A61" s="30" t="s">
        <v>2968</v>
      </c>
      <c r="B61" s="30" t="s">
        <v>19</v>
      </c>
      <c r="C61" s="30" t="s">
        <v>8</v>
      </c>
      <c r="D61" s="30" t="s">
        <v>1976</v>
      </c>
      <c r="E61" s="30" t="s">
        <v>1975</v>
      </c>
      <c r="F61" s="31">
        <v>9.23702385E8</v>
      </c>
      <c r="G61" s="32">
        <v>45973.0</v>
      </c>
      <c r="H61" s="33">
        <v>45975.0</v>
      </c>
      <c r="I61" s="30">
        <v>2.0</v>
      </c>
      <c r="J61" s="34">
        <v>400.0</v>
      </c>
      <c r="K61" s="30"/>
      <c r="L61" s="30">
        <v>800.0</v>
      </c>
      <c r="M61" s="30" t="s">
        <v>2905</v>
      </c>
      <c r="N61" s="30" t="s">
        <v>2906</v>
      </c>
      <c r="O61" s="30" t="s">
        <v>2967</v>
      </c>
      <c r="P61" s="35"/>
    </row>
    <row r="62" hidden="1">
      <c r="A62" s="30" t="s">
        <v>2969</v>
      </c>
      <c r="B62" s="30" t="s">
        <v>29</v>
      </c>
      <c r="C62" s="30" t="s">
        <v>8</v>
      </c>
      <c r="D62" s="30" t="s">
        <v>1979</v>
      </c>
      <c r="E62" s="30" t="s">
        <v>1978</v>
      </c>
      <c r="F62" s="31">
        <v>8.86981775E8</v>
      </c>
      <c r="G62" s="32">
        <v>45973.0</v>
      </c>
      <c r="H62" s="33">
        <v>45974.0</v>
      </c>
      <c r="I62" s="30">
        <v>1.0</v>
      </c>
      <c r="J62" s="34">
        <v>400.0</v>
      </c>
      <c r="K62" s="30"/>
      <c r="L62" s="30">
        <v>400.0</v>
      </c>
      <c r="M62" s="30" t="s">
        <v>2905</v>
      </c>
      <c r="N62" s="30" t="s">
        <v>2906</v>
      </c>
      <c r="O62" s="30" t="s">
        <v>2017</v>
      </c>
      <c r="P62" s="35"/>
    </row>
    <row r="63" hidden="1">
      <c r="A63" s="30" t="s">
        <v>2970</v>
      </c>
      <c r="B63" s="30" t="s">
        <v>11</v>
      </c>
      <c r="C63" s="30" t="s">
        <v>8</v>
      </c>
      <c r="D63" s="30" t="s">
        <v>1982</v>
      </c>
      <c r="E63" s="30" t="s">
        <v>1981</v>
      </c>
      <c r="F63" s="31">
        <v>8.68262553E8</v>
      </c>
      <c r="G63" s="32">
        <v>45974.0</v>
      </c>
      <c r="H63" s="33">
        <v>45975.0</v>
      </c>
      <c r="I63" s="30">
        <v>1.0</v>
      </c>
      <c r="J63" s="34">
        <v>400.0</v>
      </c>
      <c r="K63" s="30"/>
      <c r="L63" s="30">
        <v>400.0</v>
      </c>
      <c r="M63" s="30" t="s">
        <v>2905</v>
      </c>
      <c r="N63" s="30" t="s">
        <v>2906</v>
      </c>
      <c r="O63" s="30" t="s">
        <v>2967</v>
      </c>
      <c r="P63" s="35"/>
    </row>
    <row r="64" hidden="1">
      <c r="A64" s="30" t="s">
        <v>2971</v>
      </c>
      <c r="B64" s="30" t="s">
        <v>49</v>
      </c>
      <c r="C64" s="30" t="s">
        <v>8</v>
      </c>
      <c r="D64" s="30" t="s">
        <v>1985</v>
      </c>
      <c r="E64" s="30" t="s">
        <v>1984</v>
      </c>
      <c r="F64" s="31">
        <v>9.73268309E8</v>
      </c>
      <c r="G64" s="32">
        <v>45974.0</v>
      </c>
      <c r="H64" s="33">
        <v>45976.0</v>
      </c>
      <c r="I64" s="30">
        <v>2.0</v>
      </c>
      <c r="J64" s="34">
        <v>400.0</v>
      </c>
      <c r="K64" s="30"/>
      <c r="L64" s="30">
        <v>800.0</v>
      </c>
      <c r="M64" s="30" t="s">
        <v>2905</v>
      </c>
      <c r="N64" s="30" t="s">
        <v>2906</v>
      </c>
      <c r="O64" s="30" t="s">
        <v>2017</v>
      </c>
      <c r="P64" s="35"/>
    </row>
    <row r="65" hidden="1">
      <c r="A65" s="30" t="s">
        <v>2972</v>
      </c>
      <c r="B65" s="30" t="s">
        <v>50</v>
      </c>
      <c r="C65" s="30" t="s">
        <v>8</v>
      </c>
      <c r="D65" s="30" t="s">
        <v>1985</v>
      </c>
      <c r="E65" s="30" t="s">
        <v>1984</v>
      </c>
      <c r="F65" s="31">
        <v>9.73268309E8</v>
      </c>
      <c r="G65" s="32">
        <v>45974.0</v>
      </c>
      <c r="H65" s="33">
        <v>45976.0</v>
      </c>
      <c r="I65" s="30">
        <v>2.0</v>
      </c>
      <c r="J65" s="34">
        <v>400.0</v>
      </c>
      <c r="K65" s="30"/>
      <c r="L65" s="30">
        <v>800.0</v>
      </c>
      <c r="M65" s="30" t="s">
        <v>2905</v>
      </c>
      <c r="N65" s="30" t="s">
        <v>2906</v>
      </c>
      <c r="O65" s="30" t="s">
        <v>2017</v>
      </c>
      <c r="P65" s="35"/>
    </row>
    <row r="66" hidden="1">
      <c r="A66" s="30" t="s">
        <v>2973</v>
      </c>
      <c r="B66" s="30" t="s">
        <v>64</v>
      </c>
      <c r="C66" s="30" t="s">
        <v>8</v>
      </c>
      <c r="D66" s="30" t="s">
        <v>1249</v>
      </c>
      <c r="E66" s="30" t="s">
        <v>1248</v>
      </c>
      <c r="F66" s="31">
        <v>6.27939107E8</v>
      </c>
      <c r="G66" s="32">
        <v>45974.0</v>
      </c>
      <c r="H66" s="33">
        <v>45975.0</v>
      </c>
      <c r="I66" s="30">
        <v>1.0</v>
      </c>
      <c r="J66" s="34">
        <v>500.0</v>
      </c>
      <c r="K66" s="30"/>
      <c r="L66" s="30">
        <v>500.0</v>
      </c>
      <c r="M66" s="30" t="s">
        <v>2905</v>
      </c>
      <c r="N66" s="30" t="s">
        <v>2906</v>
      </c>
      <c r="O66" s="30" t="s">
        <v>2967</v>
      </c>
      <c r="P66" s="35"/>
    </row>
    <row r="67" hidden="1">
      <c r="A67" s="30" t="s">
        <v>2974</v>
      </c>
      <c r="B67" s="30" t="s">
        <v>6</v>
      </c>
      <c r="C67" s="30" t="s">
        <v>8</v>
      </c>
      <c r="D67" s="30" t="s">
        <v>447</v>
      </c>
      <c r="E67" s="30" t="s">
        <v>446</v>
      </c>
      <c r="F67" s="31">
        <v>8.78985543E8</v>
      </c>
      <c r="G67" s="32">
        <v>45974.0</v>
      </c>
      <c r="H67" s="33">
        <v>45975.0</v>
      </c>
      <c r="I67" s="30">
        <v>1.0</v>
      </c>
      <c r="J67" s="34">
        <v>400.0</v>
      </c>
      <c r="K67" s="30"/>
      <c r="L67" s="30">
        <v>400.0</v>
      </c>
      <c r="M67" s="30" t="s">
        <v>2905</v>
      </c>
      <c r="N67" s="30" t="s">
        <v>2906</v>
      </c>
      <c r="O67" s="30" t="s">
        <v>2967</v>
      </c>
      <c r="P67" s="35"/>
    </row>
    <row r="68" hidden="1">
      <c r="A68" s="30" t="s">
        <v>2975</v>
      </c>
      <c r="B68" s="30" t="s">
        <v>9</v>
      </c>
      <c r="C68" s="30" t="s">
        <v>8</v>
      </c>
      <c r="D68" s="30" t="s">
        <v>520</v>
      </c>
      <c r="E68" s="30" t="s">
        <v>519</v>
      </c>
      <c r="F68" s="31">
        <v>6.55987445E8</v>
      </c>
      <c r="G68" s="32">
        <v>45974.0</v>
      </c>
      <c r="H68" s="33">
        <v>45975.0</v>
      </c>
      <c r="I68" s="30">
        <v>1.0</v>
      </c>
      <c r="J68" s="34">
        <v>400.0</v>
      </c>
      <c r="K68" s="30"/>
      <c r="L68" s="30">
        <v>400.0</v>
      </c>
      <c r="M68" s="30" t="s">
        <v>2905</v>
      </c>
      <c r="N68" s="30" t="s">
        <v>2906</v>
      </c>
      <c r="O68" s="30" t="s">
        <v>2967</v>
      </c>
      <c r="P68" s="35"/>
    </row>
    <row r="69" hidden="1">
      <c r="A69" s="30" t="s">
        <v>2976</v>
      </c>
      <c r="B69" s="30" t="s">
        <v>10</v>
      </c>
      <c r="C69" s="30" t="s">
        <v>8</v>
      </c>
      <c r="D69" s="30" t="s">
        <v>1074</v>
      </c>
      <c r="E69" s="30" t="s">
        <v>1073</v>
      </c>
      <c r="F69" s="31">
        <v>8.40259701E8</v>
      </c>
      <c r="G69" s="32">
        <v>45974.0</v>
      </c>
      <c r="H69" s="33">
        <v>45975.0</v>
      </c>
      <c r="I69" s="30">
        <v>1.0</v>
      </c>
      <c r="J69" s="34">
        <v>400.0</v>
      </c>
      <c r="K69" s="30"/>
      <c r="L69" s="30">
        <v>400.0</v>
      </c>
      <c r="M69" s="30" t="s">
        <v>2905</v>
      </c>
      <c r="N69" s="30" t="s">
        <v>2906</v>
      </c>
      <c r="O69" s="30" t="s">
        <v>2967</v>
      </c>
      <c r="P69" s="35"/>
    </row>
    <row r="70" hidden="1">
      <c r="A70" s="30" t="s">
        <v>2977</v>
      </c>
      <c r="B70" s="30" t="s">
        <v>11</v>
      </c>
      <c r="C70" s="30" t="s">
        <v>8</v>
      </c>
      <c r="D70" s="30" t="s">
        <v>201</v>
      </c>
      <c r="E70" s="30" t="s">
        <v>200</v>
      </c>
      <c r="F70" s="31">
        <v>9.28875964E8</v>
      </c>
      <c r="G70" s="32">
        <v>45974.0</v>
      </c>
      <c r="H70" s="33">
        <v>45976.0</v>
      </c>
      <c r="I70" s="30">
        <v>2.0</v>
      </c>
      <c r="J70" s="34">
        <v>400.0</v>
      </c>
      <c r="K70" s="30"/>
      <c r="L70" s="30">
        <v>800.0</v>
      </c>
      <c r="M70" s="30" t="s">
        <v>2905</v>
      </c>
      <c r="N70" s="30" t="s">
        <v>2906</v>
      </c>
      <c r="O70" s="30" t="s">
        <v>2967</v>
      </c>
      <c r="P70" s="35"/>
    </row>
    <row r="71" hidden="1">
      <c r="A71" s="30" t="s">
        <v>2978</v>
      </c>
      <c r="B71" s="30" t="s">
        <v>29</v>
      </c>
      <c r="C71" s="30" t="s">
        <v>8</v>
      </c>
      <c r="D71" s="30" t="s">
        <v>447</v>
      </c>
      <c r="E71" s="30" t="s">
        <v>446</v>
      </c>
      <c r="F71" s="31">
        <v>8.78985543E8</v>
      </c>
      <c r="G71" s="32">
        <v>45974.0</v>
      </c>
      <c r="H71" s="33">
        <v>45975.0</v>
      </c>
      <c r="I71" s="30">
        <v>1.0</v>
      </c>
      <c r="J71" s="34">
        <v>400.0</v>
      </c>
      <c r="K71" s="30"/>
      <c r="L71" s="30">
        <v>400.0</v>
      </c>
      <c r="M71" s="30" t="s">
        <v>2905</v>
      </c>
      <c r="N71" s="30" t="s">
        <v>2906</v>
      </c>
      <c r="O71" s="30" t="s">
        <v>2017</v>
      </c>
      <c r="P71" s="35"/>
    </row>
    <row r="72" hidden="1">
      <c r="A72" s="30" t="s">
        <v>2979</v>
      </c>
      <c r="B72" s="30" t="s">
        <v>48</v>
      </c>
      <c r="C72" s="30" t="s">
        <v>8</v>
      </c>
      <c r="D72" s="30" t="s">
        <v>1991</v>
      </c>
      <c r="E72" s="30" t="s">
        <v>1990</v>
      </c>
      <c r="F72" s="31">
        <v>9.22722785E8</v>
      </c>
      <c r="G72" s="32">
        <v>45974.0</v>
      </c>
      <c r="H72" s="33">
        <v>45975.0</v>
      </c>
      <c r="I72" s="30">
        <v>1.0</v>
      </c>
      <c r="J72" s="34">
        <v>400.0</v>
      </c>
      <c r="K72" s="30"/>
      <c r="L72" s="30">
        <v>400.0</v>
      </c>
      <c r="M72" s="30" t="s">
        <v>2905</v>
      </c>
      <c r="N72" s="30" t="s">
        <v>2906</v>
      </c>
      <c r="O72" s="30" t="s">
        <v>2017</v>
      </c>
      <c r="P72" s="35"/>
    </row>
    <row r="73" hidden="1">
      <c r="A73" s="30" t="s">
        <v>2980</v>
      </c>
      <c r="B73" s="30" t="s">
        <v>64</v>
      </c>
      <c r="C73" s="30" t="s">
        <v>8</v>
      </c>
      <c r="D73" s="30" t="s">
        <v>1967</v>
      </c>
      <c r="E73" s="30" t="s">
        <v>1966</v>
      </c>
      <c r="F73" s="31"/>
      <c r="G73" s="32">
        <v>45974.0</v>
      </c>
      <c r="H73" s="33">
        <v>45975.0</v>
      </c>
      <c r="I73" s="30">
        <v>1.0</v>
      </c>
      <c r="J73" s="34">
        <v>500.0</v>
      </c>
      <c r="K73" s="30"/>
      <c r="L73" s="30">
        <v>500.0</v>
      </c>
      <c r="M73" s="30" t="s">
        <v>2905</v>
      </c>
      <c r="N73" s="30" t="s">
        <v>2906</v>
      </c>
      <c r="O73" s="30" t="s">
        <v>2967</v>
      </c>
      <c r="P73" s="35"/>
    </row>
    <row r="74" hidden="1">
      <c r="A74" s="30" t="s">
        <v>2981</v>
      </c>
      <c r="B74" s="30" t="s">
        <v>59</v>
      </c>
      <c r="C74" s="30" t="s">
        <v>8</v>
      </c>
      <c r="D74" s="30" t="s">
        <v>1994</v>
      </c>
      <c r="E74" s="30" t="s">
        <v>1993</v>
      </c>
      <c r="F74" s="31">
        <v>9.31258313E8</v>
      </c>
      <c r="G74" s="32">
        <v>45974.0</v>
      </c>
      <c r="H74" s="33">
        <v>45975.0</v>
      </c>
      <c r="I74" s="30">
        <v>1.0</v>
      </c>
      <c r="J74" s="34">
        <v>500.0</v>
      </c>
      <c r="K74" s="30"/>
      <c r="L74" s="30">
        <v>500.0</v>
      </c>
      <c r="M74" s="30" t="s">
        <v>2905</v>
      </c>
      <c r="N74" s="30" t="s">
        <v>2906</v>
      </c>
      <c r="O74" s="30" t="s">
        <v>2017</v>
      </c>
      <c r="P74" s="35"/>
    </row>
    <row r="75" hidden="1">
      <c r="A75" s="30" t="s">
        <v>2982</v>
      </c>
      <c r="B75" s="30" t="s">
        <v>60</v>
      </c>
      <c r="C75" s="30" t="s">
        <v>8</v>
      </c>
      <c r="D75" s="30" t="s">
        <v>1994</v>
      </c>
      <c r="E75" s="30" t="s">
        <v>1993</v>
      </c>
      <c r="F75" s="31">
        <v>9.31258313E8</v>
      </c>
      <c r="G75" s="32">
        <v>45974.0</v>
      </c>
      <c r="H75" s="33">
        <v>45975.0</v>
      </c>
      <c r="I75" s="30">
        <v>1.0</v>
      </c>
      <c r="J75" s="34">
        <v>500.0</v>
      </c>
      <c r="K75" s="30"/>
      <c r="L75" s="30">
        <v>500.0</v>
      </c>
      <c r="M75" s="30" t="s">
        <v>2905</v>
      </c>
      <c r="N75" s="30" t="s">
        <v>2906</v>
      </c>
      <c r="O75" s="30" t="s">
        <v>2967</v>
      </c>
      <c r="P75" s="35"/>
    </row>
    <row r="76" hidden="1">
      <c r="A76" s="30" t="s">
        <v>2983</v>
      </c>
      <c r="B76" s="30" t="s">
        <v>46</v>
      </c>
      <c r="C76" s="30" t="s">
        <v>8</v>
      </c>
      <c r="D76" s="30" t="s">
        <v>1964</v>
      </c>
      <c r="E76" s="30" t="s">
        <v>1961</v>
      </c>
      <c r="F76" s="31">
        <v>8.85626531E8</v>
      </c>
      <c r="G76" s="32">
        <v>45974.0</v>
      </c>
      <c r="H76" s="33">
        <v>45975.0</v>
      </c>
      <c r="I76" s="30">
        <v>1.0</v>
      </c>
      <c r="J76" s="34">
        <v>400.0</v>
      </c>
      <c r="K76" s="30"/>
      <c r="L76" s="30">
        <v>400.0</v>
      </c>
      <c r="M76" s="30" t="s">
        <v>2905</v>
      </c>
      <c r="N76" s="30" t="s">
        <v>2906</v>
      </c>
      <c r="O76" s="30" t="s">
        <v>2017</v>
      </c>
      <c r="P76" s="35"/>
    </row>
    <row r="77" hidden="1">
      <c r="A77" s="30" t="s">
        <v>2984</v>
      </c>
      <c r="B77" s="30" t="s">
        <v>61</v>
      </c>
      <c r="C77" s="30" t="s">
        <v>14</v>
      </c>
      <c r="D77" s="30" t="s">
        <v>716</v>
      </c>
      <c r="E77" s="30" t="s">
        <v>713</v>
      </c>
      <c r="F77" s="31">
        <v>9.68639237E8</v>
      </c>
      <c r="G77" s="32">
        <v>45974.0</v>
      </c>
      <c r="H77" s="33">
        <v>45975.0</v>
      </c>
      <c r="I77" s="30">
        <v>1.0</v>
      </c>
      <c r="J77" s="34">
        <v>600.0</v>
      </c>
      <c r="K77" s="30"/>
      <c r="L77" s="30">
        <v>600.0</v>
      </c>
      <c r="M77" s="30" t="s">
        <v>2905</v>
      </c>
      <c r="N77" s="30" t="s">
        <v>2906</v>
      </c>
      <c r="O77" s="30" t="s">
        <v>2017</v>
      </c>
      <c r="P77" s="35"/>
    </row>
    <row r="78" hidden="1">
      <c r="A78" s="30" t="s">
        <v>2985</v>
      </c>
      <c r="B78" s="30" t="s">
        <v>19</v>
      </c>
      <c r="C78" s="30" t="s">
        <v>8</v>
      </c>
      <c r="D78" s="30" t="s">
        <v>1997</v>
      </c>
      <c r="E78" s="30" t="s">
        <v>1996</v>
      </c>
      <c r="F78" s="31">
        <v>9.02713171E8</v>
      </c>
      <c r="G78" s="32">
        <v>45974.0</v>
      </c>
      <c r="H78" s="33">
        <v>45975.0</v>
      </c>
      <c r="I78" s="30">
        <v>1.0</v>
      </c>
      <c r="J78" s="34">
        <v>400.0</v>
      </c>
      <c r="K78" s="30"/>
      <c r="L78" s="30">
        <v>400.0</v>
      </c>
      <c r="M78" s="30" t="s">
        <v>2905</v>
      </c>
      <c r="N78" s="30" t="s">
        <v>2906</v>
      </c>
      <c r="O78" s="30" t="s">
        <v>2967</v>
      </c>
      <c r="P78" s="35"/>
    </row>
    <row r="79" hidden="1">
      <c r="A79" s="30" t="s">
        <v>2986</v>
      </c>
      <c r="B79" s="30" t="s">
        <v>12</v>
      </c>
      <c r="C79" s="30" t="s">
        <v>8</v>
      </c>
      <c r="D79" s="30" t="s">
        <v>2000</v>
      </c>
      <c r="E79" s="30" t="s">
        <v>1999</v>
      </c>
      <c r="F79" s="31"/>
      <c r="G79" s="32">
        <v>45974.0</v>
      </c>
      <c r="H79" s="33">
        <v>45975.0</v>
      </c>
      <c r="I79" s="30">
        <v>1.0</v>
      </c>
      <c r="J79" s="34">
        <v>400.0</v>
      </c>
      <c r="K79" s="30"/>
      <c r="L79" s="30">
        <v>400.0</v>
      </c>
      <c r="M79" s="30" t="s">
        <v>2905</v>
      </c>
      <c r="N79" s="30" t="s">
        <v>2906</v>
      </c>
      <c r="O79" s="30" t="s">
        <v>2967</v>
      </c>
      <c r="P79" s="35"/>
    </row>
    <row r="80" hidden="1">
      <c r="A80" s="30" t="s">
        <v>2987</v>
      </c>
      <c r="B80" s="30" t="s">
        <v>6</v>
      </c>
      <c r="C80" s="30" t="s">
        <v>8</v>
      </c>
      <c r="D80" s="30" t="s">
        <v>586</v>
      </c>
      <c r="E80" s="30" t="s">
        <v>585</v>
      </c>
      <c r="F80" s="31">
        <v>9.89619429E8</v>
      </c>
      <c r="G80" s="32">
        <v>45974.0</v>
      </c>
      <c r="H80" s="33">
        <v>45975.0</v>
      </c>
      <c r="I80" s="30">
        <v>1.0</v>
      </c>
      <c r="J80" s="34">
        <v>400.0</v>
      </c>
      <c r="K80" s="30"/>
      <c r="L80" s="30">
        <v>400.0</v>
      </c>
      <c r="M80" s="30" t="s">
        <v>2905</v>
      </c>
      <c r="N80" s="30" t="s">
        <v>2906</v>
      </c>
      <c r="O80" s="30" t="s">
        <v>2967</v>
      </c>
      <c r="P80" s="35"/>
    </row>
    <row r="81" hidden="1">
      <c r="A81" s="30" t="s">
        <v>2988</v>
      </c>
      <c r="B81" s="30" t="s">
        <v>9</v>
      </c>
      <c r="C81" s="30" t="s">
        <v>8</v>
      </c>
      <c r="D81" s="30" t="s">
        <v>2005</v>
      </c>
      <c r="E81" s="30" t="s">
        <v>2004</v>
      </c>
      <c r="F81" s="31">
        <v>8.00792323E8</v>
      </c>
      <c r="G81" s="32">
        <v>45974.0</v>
      </c>
      <c r="H81" s="33">
        <v>45975.0</v>
      </c>
      <c r="I81" s="30">
        <v>1.0</v>
      </c>
      <c r="J81" s="34">
        <v>400.0</v>
      </c>
      <c r="K81" s="30"/>
      <c r="L81" s="30">
        <v>400.0</v>
      </c>
      <c r="M81" s="30" t="s">
        <v>2905</v>
      </c>
      <c r="N81" s="30" t="s">
        <v>2906</v>
      </c>
      <c r="O81" s="30" t="s">
        <v>2967</v>
      </c>
      <c r="P81" s="35"/>
    </row>
    <row r="82" hidden="1">
      <c r="A82" s="30" t="s">
        <v>2989</v>
      </c>
      <c r="B82" s="30" t="s">
        <v>10</v>
      </c>
      <c r="C82" s="30" t="s">
        <v>8</v>
      </c>
      <c r="D82" s="30" t="s">
        <v>2005</v>
      </c>
      <c r="E82" s="30" t="s">
        <v>2004</v>
      </c>
      <c r="F82" s="31">
        <v>8.00792323E8</v>
      </c>
      <c r="G82" s="32">
        <v>45974.0</v>
      </c>
      <c r="H82" s="33">
        <v>45975.0</v>
      </c>
      <c r="I82" s="30">
        <v>1.0</v>
      </c>
      <c r="J82" s="34">
        <v>400.0</v>
      </c>
      <c r="K82" s="30"/>
      <c r="L82" s="30">
        <v>400.0</v>
      </c>
      <c r="M82" s="30" t="s">
        <v>2905</v>
      </c>
      <c r="N82" s="30" t="s">
        <v>2906</v>
      </c>
      <c r="O82" s="30" t="s">
        <v>2967</v>
      </c>
      <c r="P82" s="35"/>
    </row>
    <row r="83" hidden="1">
      <c r="A83" s="30" t="s">
        <v>2990</v>
      </c>
      <c r="B83" s="30" t="s">
        <v>60</v>
      </c>
      <c r="C83" s="30" t="s">
        <v>8</v>
      </c>
      <c r="D83" s="30" t="s">
        <v>1249</v>
      </c>
      <c r="E83" s="30" t="s">
        <v>1248</v>
      </c>
      <c r="F83" s="31">
        <v>6.27939107E8</v>
      </c>
      <c r="G83" s="32">
        <v>45974.0</v>
      </c>
      <c r="H83" s="33">
        <v>45975.0</v>
      </c>
      <c r="I83" s="30">
        <v>1.0</v>
      </c>
      <c r="J83" s="34">
        <v>500.0</v>
      </c>
      <c r="K83" s="30"/>
      <c r="L83" s="30">
        <v>500.0</v>
      </c>
      <c r="M83" s="30" t="s">
        <v>2905</v>
      </c>
      <c r="N83" s="30" t="s">
        <v>2906</v>
      </c>
      <c r="O83" s="30" t="s">
        <v>2967</v>
      </c>
      <c r="P83" s="35"/>
    </row>
    <row r="84" hidden="1">
      <c r="A84" s="30" t="s">
        <v>2991</v>
      </c>
      <c r="B84" s="30" t="s">
        <v>31</v>
      </c>
      <c r="C84" s="30" t="s">
        <v>8</v>
      </c>
      <c r="D84" s="30" t="s">
        <v>2008</v>
      </c>
      <c r="E84" s="30" t="s">
        <v>2007</v>
      </c>
      <c r="F84" s="31">
        <v>9.86173611E8</v>
      </c>
      <c r="G84" s="32">
        <v>45974.0</v>
      </c>
      <c r="H84" s="33">
        <v>45975.0</v>
      </c>
      <c r="I84" s="30">
        <v>1.0</v>
      </c>
      <c r="J84" s="34">
        <v>400.0</v>
      </c>
      <c r="K84" s="30"/>
      <c r="L84" s="30">
        <v>400.0</v>
      </c>
      <c r="M84" s="30" t="s">
        <v>2905</v>
      </c>
      <c r="N84" s="30" t="s">
        <v>2906</v>
      </c>
      <c r="O84" s="30" t="s">
        <v>2017</v>
      </c>
      <c r="P84" s="35"/>
    </row>
    <row r="85" hidden="1">
      <c r="A85" s="30" t="s">
        <v>2992</v>
      </c>
      <c r="B85" s="30" t="s">
        <v>6</v>
      </c>
      <c r="C85" s="30" t="s">
        <v>8</v>
      </c>
      <c r="D85" s="30" t="s">
        <v>1922</v>
      </c>
      <c r="E85" s="30" t="s">
        <v>1921</v>
      </c>
      <c r="F85" s="31">
        <v>6.3412045E8</v>
      </c>
      <c r="G85" s="32">
        <v>45974.0</v>
      </c>
      <c r="H85" s="33">
        <v>45976.0</v>
      </c>
      <c r="I85" s="30">
        <v>2.0</v>
      </c>
      <c r="J85" s="34">
        <v>400.0</v>
      </c>
      <c r="K85" s="30"/>
      <c r="L85" s="30">
        <v>800.0</v>
      </c>
      <c r="M85" s="30" t="s">
        <v>2905</v>
      </c>
      <c r="N85" s="30" t="s">
        <v>2906</v>
      </c>
      <c r="O85" s="30" t="s">
        <v>2967</v>
      </c>
      <c r="P85" s="35"/>
    </row>
    <row r="86" hidden="1">
      <c r="A86" s="30" t="s">
        <v>2993</v>
      </c>
      <c r="B86" s="30" t="s">
        <v>42</v>
      </c>
      <c r="C86" s="30" t="s">
        <v>8</v>
      </c>
      <c r="D86" s="30" t="s">
        <v>613</v>
      </c>
      <c r="E86" s="30" t="s">
        <v>612</v>
      </c>
      <c r="F86" s="31">
        <v>9.89611336E8</v>
      </c>
      <c r="G86" s="32">
        <v>45974.0</v>
      </c>
      <c r="H86" s="33">
        <v>45975.0</v>
      </c>
      <c r="I86" s="30">
        <v>1.0</v>
      </c>
      <c r="J86" s="34">
        <v>400.0</v>
      </c>
      <c r="K86" s="30"/>
      <c r="L86" s="30">
        <v>400.0</v>
      </c>
      <c r="M86" s="30" t="s">
        <v>2905</v>
      </c>
      <c r="N86" s="30"/>
      <c r="O86" s="30" t="s">
        <v>2017</v>
      </c>
      <c r="P86" s="35"/>
    </row>
    <row r="87" hidden="1">
      <c r="A87" s="30" t="s">
        <v>2994</v>
      </c>
      <c r="B87" s="37" t="s">
        <v>38</v>
      </c>
      <c r="C87" s="30" t="s">
        <v>8</v>
      </c>
      <c r="D87" s="30" t="s">
        <v>2018</v>
      </c>
      <c r="E87" s="30" t="s">
        <v>2016</v>
      </c>
      <c r="F87" s="31" t="s">
        <v>2017</v>
      </c>
      <c r="G87" s="32">
        <v>45974.0</v>
      </c>
      <c r="H87" s="33">
        <v>45975.0</v>
      </c>
      <c r="I87" s="38">
        <v>1.0</v>
      </c>
      <c r="J87" s="34">
        <v>400.0</v>
      </c>
      <c r="K87" s="30"/>
      <c r="L87" s="30">
        <v>400.0</v>
      </c>
      <c r="M87" s="30" t="s">
        <v>2905</v>
      </c>
      <c r="N87" s="30"/>
      <c r="O87" s="30" t="s">
        <v>2017</v>
      </c>
      <c r="P87" s="35"/>
    </row>
    <row r="88" hidden="1">
      <c r="A88" s="30" t="s">
        <v>2995</v>
      </c>
      <c r="B88" s="37" t="s">
        <v>34</v>
      </c>
      <c r="C88" s="30" t="s">
        <v>8</v>
      </c>
      <c r="D88" s="30" t="s">
        <v>2021</v>
      </c>
      <c r="E88" s="30" t="s">
        <v>2020</v>
      </c>
      <c r="F88" s="31" t="s">
        <v>2017</v>
      </c>
      <c r="G88" s="32">
        <v>45974.0</v>
      </c>
      <c r="H88" s="33">
        <v>45975.0</v>
      </c>
      <c r="I88" s="30">
        <v>1.0</v>
      </c>
      <c r="J88" s="34">
        <v>400.0</v>
      </c>
      <c r="K88" s="30"/>
      <c r="L88" s="30">
        <v>400.0</v>
      </c>
      <c r="M88" s="30" t="s">
        <v>2905</v>
      </c>
      <c r="N88" s="30"/>
      <c r="O88" s="30" t="s">
        <v>2017</v>
      </c>
      <c r="P88" s="35"/>
    </row>
    <row r="89" hidden="1">
      <c r="A89" s="30" t="s">
        <v>2996</v>
      </c>
      <c r="B89" s="37" t="s">
        <v>19</v>
      </c>
      <c r="C89" s="30" t="s">
        <v>8</v>
      </c>
      <c r="D89" s="30" t="s">
        <v>2023</v>
      </c>
      <c r="E89" s="30" t="s">
        <v>692</v>
      </c>
      <c r="F89" s="31" t="s">
        <v>2017</v>
      </c>
      <c r="G89" s="32">
        <v>45974.0</v>
      </c>
      <c r="H89" s="33">
        <v>45975.0</v>
      </c>
      <c r="I89" s="30">
        <v>1.0</v>
      </c>
      <c r="J89" s="34">
        <v>400.0</v>
      </c>
      <c r="K89" s="30"/>
      <c r="L89" s="30">
        <v>400.0</v>
      </c>
      <c r="M89" s="30" t="s">
        <v>2905</v>
      </c>
      <c r="N89" s="30"/>
      <c r="O89" s="30" t="s">
        <v>2967</v>
      </c>
      <c r="P89" s="35"/>
    </row>
    <row r="90" hidden="1">
      <c r="A90" s="30" t="s">
        <v>2997</v>
      </c>
      <c r="B90" s="37" t="s">
        <v>10</v>
      </c>
      <c r="C90" s="30" t="s">
        <v>8</v>
      </c>
      <c r="D90" s="30" t="s">
        <v>2026</v>
      </c>
      <c r="E90" s="30" t="s">
        <v>2025</v>
      </c>
      <c r="F90" s="31" t="s">
        <v>2017</v>
      </c>
      <c r="G90" s="32">
        <v>45974.0</v>
      </c>
      <c r="H90" s="33">
        <v>45975.0</v>
      </c>
      <c r="I90" s="30">
        <v>1.0</v>
      </c>
      <c r="J90" s="34">
        <v>400.0</v>
      </c>
      <c r="K90" s="30"/>
      <c r="L90" s="30">
        <v>400.0</v>
      </c>
      <c r="M90" s="30" t="s">
        <v>2905</v>
      </c>
      <c r="N90" s="30"/>
      <c r="O90" s="30" t="s">
        <v>2967</v>
      </c>
      <c r="P90" s="35"/>
    </row>
    <row r="91" hidden="1">
      <c r="A91" s="30" t="s">
        <v>2998</v>
      </c>
      <c r="B91" s="37" t="s">
        <v>11</v>
      </c>
      <c r="C91" s="30" t="s">
        <v>8</v>
      </c>
      <c r="D91" s="30" t="s">
        <v>2028</v>
      </c>
      <c r="E91" s="30" t="s">
        <v>2025</v>
      </c>
      <c r="F91" s="31" t="s">
        <v>2017</v>
      </c>
      <c r="G91" s="32">
        <v>45974.0</v>
      </c>
      <c r="H91" s="33">
        <v>45975.0</v>
      </c>
      <c r="I91" s="30">
        <v>1.0</v>
      </c>
      <c r="J91" s="34">
        <v>400.0</v>
      </c>
      <c r="K91" s="30"/>
      <c r="L91" s="30">
        <v>400.0</v>
      </c>
      <c r="M91" s="30" t="s">
        <v>2905</v>
      </c>
      <c r="N91" s="30"/>
      <c r="O91" s="30" t="s">
        <v>2967</v>
      </c>
      <c r="P91" s="35"/>
    </row>
    <row r="92" hidden="1">
      <c r="A92" s="30" t="s">
        <v>2999</v>
      </c>
      <c r="B92" s="37" t="s">
        <v>12</v>
      </c>
      <c r="C92" s="30" t="s">
        <v>8</v>
      </c>
      <c r="D92" s="30" t="s">
        <v>2030</v>
      </c>
      <c r="E92" s="30" t="s">
        <v>2025</v>
      </c>
      <c r="F92" s="31" t="s">
        <v>2017</v>
      </c>
      <c r="G92" s="32">
        <v>45974.0</v>
      </c>
      <c r="H92" s="33">
        <v>45975.0</v>
      </c>
      <c r="I92" s="30">
        <v>1.0</v>
      </c>
      <c r="J92" s="34">
        <v>400.0</v>
      </c>
      <c r="K92" s="30"/>
      <c r="L92" s="30">
        <v>400.0</v>
      </c>
      <c r="M92" s="30" t="s">
        <v>2905</v>
      </c>
      <c r="N92" s="30"/>
      <c r="O92" s="30" t="s">
        <v>2967</v>
      </c>
      <c r="P92" s="35"/>
    </row>
    <row r="93" hidden="1">
      <c r="A93" s="30" t="s">
        <v>3000</v>
      </c>
      <c r="B93" s="37" t="s">
        <v>40</v>
      </c>
      <c r="C93" s="30" t="s">
        <v>8</v>
      </c>
      <c r="D93" s="30" t="s">
        <v>2033</v>
      </c>
      <c r="E93" s="30" t="s">
        <v>2032</v>
      </c>
      <c r="F93" s="31">
        <v>6.49915144E8</v>
      </c>
      <c r="G93" s="32">
        <v>45974.0</v>
      </c>
      <c r="H93" s="33">
        <v>45975.0</v>
      </c>
      <c r="I93" s="30">
        <v>1.0</v>
      </c>
      <c r="J93" s="34">
        <v>400.0</v>
      </c>
      <c r="K93" s="30"/>
      <c r="L93" s="30">
        <v>400.0</v>
      </c>
      <c r="M93" s="30" t="s">
        <v>2905</v>
      </c>
      <c r="N93" s="30"/>
      <c r="O93" s="30" t="s">
        <v>2017</v>
      </c>
      <c r="P93" s="35"/>
    </row>
    <row r="94" hidden="1">
      <c r="A94" s="30" t="s">
        <v>3001</v>
      </c>
      <c r="B94" s="37" t="s">
        <v>39</v>
      </c>
      <c r="C94" s="30" t="s">
        <v>8</v>
      </c>
      <c r="D94" s="30" t="s">
        <v>2033</v>
      </c>
      <c r="E94" s="30" t="s">
        <v>2032</v>
      </c>
      <c r="F94" s="31">
        <v>6.49915144E8</v>
      </c>
      <c r="G94" s="32">
        <v>45974.0</v>
      </c>
      <c r="H94" s="33">
        <v>45975.0</v>
      </c>
      <c r="I94" s="30">
        <v>1.0</v>
      </c>
      <c r="J94" s="34">
        <v>400.0</v>
      </c>
      <c r="K94" s="30"/>
      <c r="L94" s="30">
        <v>400.0</v>
      </c>
      <c r="M94" s="30" t="s">
        <v>2905</v>
      </c>
      <c r="N94" s="30"/>
      <c r="O94" s="30" t="s">
        <v>2017</v>
      </c>
      <c r="P94" s="35"/>
    </row>
    <row r="95" hidden="1">
      <c r="A95" s="30" t="s">
        <v>3002</v>
      </c>
      <c r="B95" s="37" t="s">
        <v>36</v>
      </c>
      <c r="C95" s="30" t="s">
        <v>8</v>
      </c>
      <c r="D95" s="30" t="s">
        <v>2036</v>
      </c>
      <c r="E95" s="30" t="s">
        <v>2035</v>
      </c>
      <c r="F95" s="31">
        <v>8.06637525E8</v>
      </c>
      <c r="G95" s="32">
        <v>45974.0</v>
      </c>
      <c r="H95" s="33">
        <v>45975.0</v>
      </c>
      <c r="I95" s="30">
        <v>1.0</v>
      </c>
      <c r="J95" s="34">
        <v>400.0</v>
      </c>
      <c r="K95" s="30"/>
      <c r="L95" s="30">
        <v>400.0</v>
      </c>
      <c r="M95" s="30" t="s">
        <v>2905</v>
      </c>
      <c r="N95" s="30"/>
      <c r="O95" s="30" t="s">
        <v>2017</v>
      </c>
      <c r="P95" s="35"/>
    </row>
    <row r="96" hidden="1">
      <c r="A96" s="30" t="s">
        <v>3003</v>
      </c>
      <c r="B96" s="37" t="s">
        <v>41</v>
      </c>
      <c r="C96" s="30" t="s">
        <v>8</v>
      </c>
      <c r="D96" s="38" t="s">
        <v>471</v>
      </c>
      <c r="E96" s="30" t="s">
        <v>470</v>
      </c>
      <c r="F96" s="31">
        <v>9.91846116E8</v>
      </c>
      <c r="G96" s="32">
        <v>45975.0</v>
      </c>
      <c r="H96" s="33">
        <v>45976.0</v>
      </c>
      <c r="I96" s="30">
        <v>1.0</v>
      </c>
      <c r="J96" s="34">
        <v>400.0</v>
      </c>
      <c r="K96" s="30"/>
      <c r="L96" s="30">
        <v>400.0</v>
      </c>
      <c r="M96" s="30" t="s">
        <v>2905</v>
      </c>
      <c r="N96" s="30"/>
      <c r="O96" s="30" t="s">
        <v>2017</v>
      </c>
      <c r="P96" s="35"/>
    </row>
    <row r="97" hidden="1">
      <c r="A97" s="30" t="s">
        <v>3004</v>
      </c>
      <c r="B97" s="37" t="s">
        <v>42</v>
      </c>
      <c r="C97" s="30" t="s">
        <v>8</v>
      </c>
      <c r="D97" s="30" t="s">
        <v>2040</v>
      </c>
      <c r="E97" s="30" t="s">
        <v>2038</v>
      </c>
      <c r="F97" s="31" t="s">
        <v>2039</v>
      </c>
      <c r="G97" s="32">
        <v>45976.0</v>
      </c>
      <c r="H97" s="33">
        <v>45977.0</v>
      </c>
      <c r="I97" s="30">
        <v>1.0</v>
      </c>
      <c r="J97" s="34">
        <v>400.0</v>
      </c>
      <c r="K97" s="30"/>
      <c r="L97" s="30">
        <v>400.0</v>
      </c>
      <c r="M97" s="30" t="s">
        <v>2905</v>
      </c>
      <c r="N97" s="30"/>
      <c r="O97" s="30" t="s">
        <v>2017</v>
      </c>
      <c r="P97" s="35"/>
    </row>
    <row r="98" hidden="1">
      <c r="A98" s="30" t="s">
        <v>3005</v>
      </c>
      <c r="B98" s="37" t="s">
        <v>38</v>
      </c>
      <c r="C98" s="30" t="s">
        <v>8</v>
      </c>
      <c r="D98" s="38" t="s">
        <v>2116</v>
      </c>
      <c r="E98" s="30" t="s">
        <v>2115</v>
      </c>
      <c r="F98" s="31" t="s">
        <v>2017</v>
      </c>
      <c r="G98" s="32">
        <v>45976.0</v>
      </c>
      <c r="H98" s="33">
        <v>45977.0</v>
      </c>
      <c r="I98" s="30">
        <v>1.0</v>
      </c>
      <c r="J98" s="34">
        <v>400.0</v>
      </c>
      <c r="K98" s="30"/>
      <c r="L98" s="30">
        <v>400.0</v>
      </c>
      <c r="M98" s="30" t="s">
        <v>2905</v>
      </c>
      <c r="N98" s="30"/>
      <c r="O98" s="30" t="s">
        <v>2017</v>
      </c>
      <c r="P98" s="35"/>
    </row>
    <row r="99" hidden="1">
      <c r="A99" s="30" t="s">
        <v>3006</v>
      </c>
      <c r="B99" s="37" t="s">
        <v>37</v>
      </c>
      <c r="C99" s="30" t="s">
        <v>8</v>
      </c>
      <c r="D99" s="30" t="s">
        <v>2045</v>
      </c>
      <c r="E99" s="30" t="s">
        <v>2042</v>
      </c>
      <c r="F99" s="31" t="s">
        <v>2017</v>
      </c>
      <c r="G99" s="32">
        <v>45976.0</v>
      </c>
      <c r="H99" s="33">
        <v>45977.0</v>
      </c>
      <c r="I99" s="30">
        <v>1.0</v>
      </c>
      <c r="J99" s="34">
        <v>400.0</v>
      </c>
      <c r="K99" s="30"/>
      <c r="L99" s="30">
        <v>400.0</v>
      </c>
      <c r="M99" s="30" t="s">
        <v>2905</v>
      </c>
      <c r="N99" s="30"/>
      <c r="O99" s="30" t="s">
        <v>2967</v>
      </c>
      <c r="P99" s="35"/>
    </row>
    <row r="100" hidden="1">
      <c r="A100" s="30" t="s">
        <v>3007</v>
      </c>
      <c r="B100" s="37" t="s">
        <v>40</v>
      </c>
      <c r="C100" s="30" t="s">
        <v>8</v>
      </c>
      <c r="D100" s="30" t="s">
        <v>2047</v>
      </c>
      <c r="E100" s="30" t="s">
        <v>2016</v>
      </c>
      <c r="F100" s="31" t="s">
        <v>2017</v>
      </c>
      <c r="G100" s="32">
        <v>45976.0</v>
      </c>
      <c r="H100" s="33">
        <v>45977.0</v>
      </c>
      <c r="I100" s="30">
        <v>1.0</v>
      </c>
      <c r="J100" s="34">
        <v>400.0</v>
      </c>
      <c r="K100" s="30"/>
      <c r="L100" s="30">
        <v>400.0</v>
      </c>
      <c r="M100" s="30" t="s">
        <v>2905</v>
      </c>
      <c r="N100" s="30"/>
      <c r="O100" s="30" t="s">
        <v>2017</v>
      </c>
      <c r="P100" s="35"/>
    </row>
    <row r="101" hidden="1">
      <c r="A101" s="30" t="s">
        <v>3008</v>
      </c>
      <c r="B101" s="37" t="s">
        <v>12</v>
      </c>
      <c r="C101" s="30" t="s">
        <v>8</v>
      </c>
      <c r="D101" s="30" t="s">
        <v>2049</v>
      </c>
      <c r="E101" s="30" t="s">
        <v>692</v>
      </c>
      <c r="F101" s="31" t="s">
        <v>2017</v>
      </c>
      <c r="G101" s="32">
        <v>45976.0</v>
      </c>
      <c r="H101" s="33">
        <v>45977.0</v>
      </c>
      <c r="I101" s="30">
        <v>1.0</v>
      </c>
      <c r="J101" s="34">
        <v>400.0</v>
      </c>
      <c r="K101" s="30"/>
      <c r="L101" s="30">
        <v>400.0</v>
      </c>
      <c r="M101" s="30" t="s">
        <v>2905</v>
      </c>
      <c r="N101" s="30"/>
      <c r="O101" s="30" t="s">
        <v>2017</v>
      </c>
      <c r="P101" s="35"/>
    </row>
    <row r="102" hidden="1">
      <c r="A102" s="30" t="s">
        <v>3009</v>
      </c>
      <c r="B102" s="37" t="s">
        <v>43</v>
      </c>
      <c r="C102" s="30" t="s">
        <v>8</v>
      </c>
      <c r="D102" s="30" t="s">
        <v>2051</v>
      </c>
      <c r="E102" s="30" t="s">
        <v>2016</v>
      </c>
      <c r="F102" s="31" t="s">
        <v>2017</v>
      </c>
      <c r="G102" s="32">
        <v>45976.0</v>
      </c>
      <c r="H102" s="33">
        <v>45977.0</v>
      </c>
      <c r="I102" s="30">
        <v>1.0</v>
      </c>
      <c r="J102" s="34">
        <v>400.0</v>
      </c>
      <c r="K102" s="30"/>
      <c r="L102" s="30">
        <v>400.0</v>
      </c>
      <c r="M102" s="30" t="s">
        <v>2905</v>
      </c>
      <c r="N102" s="30"/>
      <c r="O102" s="30" t="s">
        <v>2017</v>
      </c>
      <c r="P102" s="35"/>
    </row>
    <row r="103" hidden="1">
      <c r="A103" s="30" t="s">
        <v>3010</v>
      </c>
      <c r="B103" s="37" t="s">
        <v>64</v>
      </c>
      <c r="C103" s="30" t="s">
        <v>8</v>
      </c>
      <c r="D103" s="30" t="s">
        <v>2053</v>
      </c>
      <c r="E103" s="30" t="s">
        <v>692</v>
      </c>
      <c r="F103" s="31" t="s">
        <v>2017</v>
      </c>
      <c r="G103" s="32">
        <v>45976.0</v>
      </c>
      <c r="H103" s="33">
        <v>45977.0</v>
      </c>
      <c r="I103" s="30">
        <v>1.0</v>
      </c>
      <c r="J103" s="34">
        <v>500.0</v>
      </c>
      <c r="K103" s="30"/>
      <c r="L103" s="30">
        <v>500.0</v>
      </c>
      <c r="M103" s="30" t="s">
        <v>2905</v>
      </c>
      <c r="N103" s="30"/>
      <c r="O103" s="30" t="s">
        <v>2017</v>
      </c>
      <c r="P103" s="35"/>
    </row>
    <row r="104" hidden="1">
      <c r="A104" s="30" t="s">
        <v>3011</v>
      </c>
      <c r="B104" s="37" t="s">
        <v>60</v>
      </c>
      <c r="C104" s="30" t="s">
        <v>8</v>
      </c>
      <c r="D104" s="30" t="s">
        <v>2056</v>
      </c>
      <c r="E104" s="30" t="s">
        <v>2055</v>
      </c>
      <c r="F104" s="31" t="s">
        <v>2017</v>
      </c>
      <c r="G104" s="32">
        <v>45976.0</v>
      </c>
      <c r="H104" s="33">
        <v>45977.0</v>
      </c>
      <c r="I104" s="30">
        <v>1.0</v>
      </c>
      <c r="J104" s="34">
        <v>500.0</v>
      </c>
      <c r="K104" s="30"/>
      <c r="L104" s="30">
        <v>500.0</v>
      </c>
      <c r="M104" s="30" t="s">
        <v>2905</v>
      </c>
      <c r="N104" s="30"/>
      <c r="O104" s="30" t="s">
        <v>2017</v>
      </c>
      <c r="P104" s="35"/>
    </row>
    <row r="105" hidden="1">
      <c r="A105" s="30" t="s">
        <v>3012</v>
      </c>
      <c r="B105" s="37" t="s">
        <v>29</v>
      </c>
      <c r="C105" s="30" t="s">
        <v>8</v>
      </c>
      <c r="D105" s="30" t="s">
        <v>2059</v>
      </c>
      <c r="E105" s="30" t="s">
        <v>2058</v>
      </c>
      <c r="F105" s="31" t="s">
        <v>2017</v>
      </c>
      <c r="G105" s="32">
        <v>45976.0</v>
      </c>
      <c r="H105" s="33">
        <v>45977.0</v>
      </c>
      <c r="I105" s="30">
        <v>1.0</v>
      </c>
      <c r="J105" s="34">
        <v>400.0</v>
      </c>
      <c r="K105" s="30"/>
      <c r="L105" s="30">
        <v>400.0</v>
      </c>
      <c r="M105" s="30" t="s">
        <v>2905</v>
      </c>
      <c r="N105" s="30"/>
      <c r="O105" s="30" t="s">
        <v>2017</v>
      </c>
      <c r="P105" s="35"/>
    </row>
    <row r="106" hidden="1">
      <c r="A106" s="30" t="s">
        <v>3013</v>
      </c>
      <c r="B106" s="37" t="s">
        <v>37</v>
      </c>
      <c r="C106" s="30" t="s">
        <v>8</v>
      </c>
      <c r="D106" s="30" t="s">
        <v>2065</v>
      </c>
      <c r="E106" s="30" t="s">
        <v>2064</v>
      </c>
      <c r="F106" s="31" t="s">
        <v>2017</v>
      </c>
      <c r="G106" s="32">
        <v>45976.0</v>
      </c>
      <c r="H106" s="33">
        <v>45977.0</v>
      </c>
      <c r="I106" s="30">
        <v>1.0</v>
      </c>
      <c r="J106" s="34">
        <v>400.0</v>
      </c>
      <c r="K106" s="30"/>
      <c r="L106" s="30">
        <v>400.0</v>
      </c>
      <c r="M106" s="30" t="s">
        <v>2905</v>
      </c>
      <c r="N106" s="30"/>
      <c r="O106" s="30" t="s">
        <v>2967</v>
      </c>
      <c r="P106" s="35"/>
    </row>
    <row r="107" hidden="1">
      <c r="A107" s="30" t="s">
        <v>3014</v>
      </c>
      <c r="B107" s="37" t="s">
        <v>43</v>
      </c>
      <c r="C107" s="30" t="s">
        <v>8</v>
      </c>
      <c r="D107" s="30" t="s">
        <v>2067</v>
      </c>
      <c r="E107" s="30" t="s">
        <v>1966</v>
      </c>
      <c r="F107" s="31" t="s">
        <v>2017</v>
      </c>
      <c r="G107" s="32">
        <v>45977.0</v>
      </c>
      <c r="H107" s="33">
        <v>45978.0</v>
      </c>
      <c r="I107" s="30">
        <v>1.0</v>
      </c>
      <c r="J107" s="34">
        <v>400.0</v>
      </c>
      <c r="K107" s="30"/>
      <c r="L107" s="30">
        <v>400.0</v>
      </c>
      <c r="M107" s="30" t="s">
        <v>2905</v>
      </c>
      <c r="N107" s="30"/>
      <c r="O107" s="30" t="s">
        <v>2017</v>
      </c>
      <c r="P107" s="35"/>
    </row>
    <row r="108" hidden="1">
      <c r="A108" s="30" t="s">
        <v>3015</v>
      </c>
      <c r="B108" s="37" t="s">
        <v>41</v>
      </c>
      <c r="C108" s="30" t="s">
        <v>8</v>
      </c>
      <c r="D108" s="30" t="s">
        <v>2069</v>
      </c>
      <c r="E108" s="30" t="s">
        <v>650</v>
      </c>
      <c r="F108" s="31" t="s">
        <v>2017</v>
      </c>
      <c r="G108" s="32">
        <v>45977.0</v>
      </c>
      <c r="H108" s="33">
        <v>45978.0</v>
      </c>
      <c r="I108" s="30">
        <v>1.0</v>
      </c>
      <c r="J108" s="34">
        <v>400.0</v>
      </c>
      <c r="K108" s="30"/>
      <c r="L108" s="30">
        <v>400.0</v>
      </c>
      <c r="M108" s="30" t="s">
        <v>2905</v>
      </c>
      <c r="N108" s="30"/>
      <c r="O108" s="30" t="s">
        <v>2967</v>
      </c>
      <c r="P108" s="35"/>
    </row>
    <row r="109" hidden="1">
      <c r="A109" s="30" t="s">
        <v>3016</v>
      </c>
      <c r="B109" s="37" t="s">
        <v>19</v>
      </c>
      <c r="C109" s="30" t="s">
        <v>8</v>
      </c>
      <c r="D109" s="38" t="s">
        <v>82</v>
      </c>
      <c r="E109" s="30" t="s">
        <v>81</v>
      </c>
      <c r="F109" s="31">
        <v>8.19524051E8</v>
      </c>
      <c r="G109" s="32">
        <v>45977.0</v>
      </c>
      <c r="H109" s="33">
        <v>45978.0</v>
      </c>
      <c r="I109" s="30">
        <v>1.0</v>
      </c>
      <c r="J109" s="34">
        <v>400.0</v>
      </c>
      <c r="K109" s="30"/>
      <c r="L109" s="30">
        <v>400.0</v>
      </c>
      <c r="M109" s="30" t="s">
        <v>2905</v>
      </c>
      <c r="N109" s="30"/>
      <c r="O109" s="30" t="s">
        <v>2017</v>
      </c>
      <c r="P109" s="35"/>
    </row>
    <row r="110" hidden="1">
      <c r="A110" s="30" t="s">
        <v>3017</v>
      </c>
      <c r="B110" s="37" t="s">
        <v>40</v>
      </c>
      <c r="C110" s="30" t="s">
        <v>8</v>
      </c>
      <c r="D110" s="30" t="s">
        <v>2075</v>
      </c>
      <c r="E110" s="30" t="s">
        <v>2074</v>
      </c>
      <c r="F110" s="31" t="s">
        <v>2017</v>
      </c>
      <c r="G110" s="32">
        <v>45977.0</v>
      </c>
      <c r="H110" s="33">
        <v>45978.0</v>
      </c>
      <c r="I110" s="30">
        <v>1.0</v>
      </c>
      <c r="J110" s="34">
        <v>400.0</v>
      </c>
      <c r="K110" s="30"/>
      <c r="L110" s="30">
        <v>400.0</v>
      </c>
      <c r="M110" s="30" t="s">
        <v>2905</v>
      </c>
      <c r="N110" s="30"/>
      <c r="O110" s="30" t="s">
        <v>2967</v>
      </c>
      <c r="P110" s="35"/>
    </row>
    <row r="111" hidden="1">
      <c r="A111" s="30" t="s">
        <v>3018</v>
      </c>
      <c r="B111" s="37" t="s">
        <v>44</v>
      </c>
      <c r="C111" s="30" t="s">
        <v>8</v>
      </c>
      <c r="D111" s="30" t="s">
        <v>2078</v>
      </c>
      <c r="E111" s="30" t="s">
        <v>2077</v>
      </c>
      <c r="F111" s="31" t="s">
        <v>2017</v>
      </c>
      <c r="G111" s="32">
        <v>45977.0</v>
      </c>
      <c r="H111" s="33">
        <v>45978.0</v>
      </c>
      <c r="I111" s="30">
        <v>1.0</v>
      </c>
      <c r="J111" s="34">
        <v>400.0</v>
      </c>
      <c r="K111" s="30"/>
      <c r="L111" s="30">
        <v>400.0</v>
      </c>
      <c r="M111" s="30" t="s">
        <v>2905</v>
      </c>
      <c r="N111" s="30"/>
      <c r="O111" s="30" t="s">
        <v>2967</v>
      </c>
      <c r="P111" s="35"/>
    </row>
    <row r="112" hidden="1">
      <c r="A112" s="30" t="s">
        <v>3019</v>
      </c>
      <c r="B112" s="37" t="s">
        <v>59</v>
      </c>
      <c r="C112" s="30" t="s">
        <v>8</v>
      </c>
      <c r="D112" s="30" t="s">
        <v>2081</v>
      </c>
      <c r="E112" s="30" t="s">
        <v>2080</v>
      </c>
      <c r="F112" s="31" t="s">
        <v>2017</v>
      </c>
      <c r="G112" s="32">
        <v>45977.0</v>
      </c>
      <c r="H112" s="33">
        <v>45978.0</v>
      </c>
      <c r="I112" s="30">
        <v>1.0</v>
      </c>
      <c r="J112" s="34">
        <v>500.0</v>
      </c>
      <c r="K112" s="30"/>
      <c r="L112" s="30">
        <v>500.0</v>
      </c>
      <c r="M112" s="30" t="s">
        <v>2905</v>
      </c>
      <c r="N112" s="30"/>
      <c r="O112" s="30" t="s">
        <v>2967</v>
      </c>
      <c r="P112" s="35"/>
    </row>
    <row r="113" hidden="1">
      <c r="A113" s="30" t="s">
        <v>3020</v>
      </c>
      <c r="B113" s="37" t="s">
        <v>41</v>
      </c>
      <c r="C113" s="30" t="s">
        <v>8</v>
      </c>
      <c r="D113" s="30" t="s">
        <v>2085</v>
      </c>
      <c r="E113" s="30" t="s">
        <v>2071</v>
      </c>
      <c r="F113" s="31" t="s">
        <v>2017</v>
      </c>
      <c r="G113" s="32">
        <v>45977.0</v>
      </c>
      <c r="H113" s="33">
        <v>45978.0</v>
      </c>
      <c r="I113" s="30">
        <v>1.0</v>
      </c>
      <c r="J113" s="34">
        <v>400.0</v>
      </c>
      <c r="K113" s="30"/>
      <c r="L113" s="30">
        <v>400.0</v>
      </c>
      <c r="M113" s="30" t="s">
        <v>2905</v>
      </c>
      <c r="N113" s="30"/>
      <c r="O113" s="30" t="s">
        <v>2967</v>
      </c>
      <c r="P113" s="35"/>
    </row>
    <row r="114" hidden="1">
      <c r="A114" s="30" t="s">
        <v>3021</v>
      </c>
      <c r="B114" s="37" t="s">
        <v>51</v>
      </c>
      <c r="C114" s="30" t="s">
        <v>8</v>
      </c>
      <c r="D114" s="30" t="s">
        <v>2088</v>
      </c>
      <c r="E114" s="30" t="s">
        <v>2087</v>
      </c>
      <c r="F114" s="31" t="s">
        <v>2017</v>
      </c>
      <c r="G114" s="32">
        <v>45977.0</v>
      </c>
      <c r="H114" s="33">
        <v>45978.0</v>
      </c>
      <c r="I114" s="30">
        <v>1.0</v>
      </c>
      <c r="J114" s="34">
        <v>400.0</v>
      </c>
      <c r="K114" s="30"/>
      <c r="L114" s="30">
        <v>400.0</v>
      </c>
      <c r="M114" s="30" t="s">
        <v>2905</v>
      </c>
      <c r="N114" s="30"/>
      <c r="O114" s="30" t="s">
        <v>2017</v>
      </c>
      <c r="P114" s="35"/>
    </row>
    <row r="115" hidden="1">
      <c r="A115" s="30" t="s">
        <v>3022</v>
      </c>
      <c r="B115" s="37" t="s">
        <v>59</v>
      </c>
      <c r="C115" s="30" t="s">
        <v>8</v>
      </c>
      <c r="D115" s="30" t="s">
        <v>2090</v>
      </c>
      <c r="E115" s="30" t="s">
        <v>315</v>
      </c>
      <c r="F115" s="31" t="s">
        <v>2017</v>
      </c>
      <c r="G115" s="32">
        <v>45977.0</v>
      </c>
      <c r="H115" s="33">
        <v>45978.0</v>
      </c>
      <c r="I115" s="30">
        <v>1.0</v>
      </c>
      <c r="J115" s="34">
        <v>500.0</v>
      </c>
      <c r="K115" s="30"/>
      <c r="L115" s="30">
        <v>500.0</v>
      </c>
      <c r="M115" s="30" t="s">
        <v>2905</v>
      </c>
      <c r="N115" s="30"/>
      <c r="O115" s="30" t="s">
        <v>2967</v>
      </c>
      <c r="P115" s="35"/>
    </row>
    <row r="116" hidden="1">
      <c r="A116" s="30" t="s">
        <v>3023</v>
      </c>
      <c r="B116" s="37" t="s">
        <v>15</v>
      </c>
      <c r="C116" s="30" t="s">
        <v>14</v>
      </c>
      <c r="D116" s="38" t="s">
        <v>142</v>
      </c>
      <c r="E116" s="30" t="s">
        <v>141</v>
      </c>
      <c r="F116" s="31"/>
      <c r="G116" s="32">
        <v>45977.0</v>
      </c>
      <c r="H116" s="33">
        <v>45978.0</v>
      </c>
      <c r="I116" s="30">
        <v>1.0</v>
      </c>
      <c r="J116" s="34">
        <v>500.0</v>
      </c>
      <c r="K116" s="30"/>
      <c r="L116" s="30">
        <v>500.0</v>
      </c>
      <c r="M116" s="30" t="s">
        <v>2905</v>
      </c>
      <c r="N116" s="30"/>
      <c r="O116" s="30" t="s">
        <v>2967</v>
      </c>
      <c r="P116" s="35"/>
    </row>
    <row r="117" hidden="1">
      <c r="A117" s="30" t="s">
        <v>3024</v>
      </c>
      <c r="B117" s="37" t="s">
        <v>60</v>
      </c>
      <c r="C117" s="30" t="s">
        <v>8</v>
      </c>
      <c r="D117" s="30" t="s">
        <v>2098</v>
      </c>
      <c r="E117" s="30" t="s">
        <v>2097</v>
      </c>
      <c r="F117" s="31" t="s">
        <v>2017</v>
      </c>
      <c r="G117" s="32">
        <v>45977.0</v>
      </c>
      <c r="H117" s="33">
        <v>45978.0</v>
      </c>
      <c r="I117" s="30">
        <v>1.0</v>
      </c>
      <c r="J117" s="34">
        <v>500.0</v>
      </c>
      <c r="K117" s="30"/>
      <c r="L117" s="30">
        <v>500.0</v>
      </c>
      <c r="M117" s="30" t="s">
        <v>2905</v>
      </c>
      <c r="N117" s="30"/>
      <c r="O117" s="30" t="s">
        <v>2967</v>
      </c>
      <c r="P117" s="35"/>
    </row>
    <row r="118" hidden="1">
      <c r="A118" s="30" t="s">
        <v>3025</v>
      </c>
      <c r="B118" s="37" t="s">
        <v>12</v>
      </c>
      <c r="C118" s="30" t="s">
        <v>8</v>
      </c>
      <c r="D118" s="30" t="s">
        <v>2101</v>
      </c>
      <c r="E118" s="30" t="s">
        <v>2100</v>
      </c>
      <c r="F118" s="31" t="s">
        <v>2017</v>
      </c>
      <c r="G118" s="32">
        <v>45977.0</v>
      </c>
      <c r="H118" s="33">
        <v>45978.0</v>
      </c>
      <c r="I118" s="30">
        <v>1.0</v>
      </c>
      <c r="J118" s="34">
        <v>400.0</v>
      </c>
      <c r="K118" s="30"/>
      <c r="L118" s="30">
        <v>400.0</v>
      </c>
      <c r="M118" s="30" t="s">
        <v>2905</v>
      </c>
      <c r="N118" s="30"/>
      <c r="O118" s="30" t="s">
        <v>2967</v>
      </c>
      <c r="P118" s="35"/>
    </row>
    <row r="119" hidden="1">
      <c r="A119" s="30" t="s">
        <v>3026</v>
      </c>
      <c r="B119" s="37" t="s">
        <v>34</v>
      </c>
      <c r="C119" s="30" t="s">
        <v>8</v>
      </c>
      <c r="D119" s="30" t="s">
        <v>2103</v>
      </c>
      <c r="E119" s="30" t="s">
        <v>1891</v>
      </c>
      <c r="F119" s="31">
        <v>9.86938998E8</v>
      </c>
      <c r="G119" s="32">
        <v>45977.0</v>
      </c>
      <c r="H119" s="33">
        <v>45978.0</v>
      </c>
      <c r="I119" s="30">
        <v>1.0</v>
      </c>
      <c r="J119" s="34">
        <v>400.0</v>
      </c>
      <c r="K119" s="30"/>
      <c r="L119" s="30">
        <v>400.0</v>
      </c>
      <c r="M119" s="30" t="s">
        <v>2905</v>
      </c>
      <c r="N119" s="30"/>
      <c r="O119" s="30" t="s">
        <v>2967</v>
      </c>
      <c r="P119" s="35"/>
    </row>
    <row r="120" hidden="1">
      <c r="A120" s="30" t="s">
        <v>3027</v>
      </c>
      <c r="B120" s="37" t="s">
        <v>64</v>
      </c>
      <c r="C120" s="30" t="s">
        <v>8</v>
      </c>
      <c r="D120" s="38" t="s">
        <v>85</v>
      </c>
      <c r="E120" s="30" t="s">
        <v>84</v>
      </c>
      <c r="F120" s="31">
        <v>8.37257244E8</v>
      </c>
      <c r="G120" s="32">
        <v>45977.0</v>
      </c>
      <c r="H120" s="33">
        <v>45978.0</v>
      </c>
      <c r="I120" s="30">
        <v>1.0</v>
      </c>
      <c r="J120" s="34">
        <v>500.0</v>
      </c>
      <c r="K120" s="30"/>
      <c r="L120" s="30">
        <v>500.0</v>
      </c>
      <c r="M120" s="30" t="s">
        <v>2905</v>
      </c>
      <c r="N120" s="30"/>
      <c r="O120" s="30" t="s">
        <v>2967</v>
      </c>
      <c r="P120" s="35"/>
    </row>
    <row r="121" hidden="1">
      <c r="A121" s="30" t="s">
        <v>3028</v>
      </c>
      <c r="B121" s="37" t="s">
        <v>40</v>
      </c>
      <c r="C121" s="30" t="s">
        <v>8</v>
      </c>
      <c r="D121" s="30" t="s">
        <v>2107</v>
      </c>
      <c r="E121" s="30" t="s">
        <v>1903</v>
      </c>
      <c r="F121" s="31" t="s">
        <v>2017</v>
      </c>
      <c r="G121" s="32">
        <v>45977.0</v>
      </c>
      <c r="H121" s="33">
        <v>45978.0</v>
      </c>
      <c r="I121" s="30">
        <v>1.0</v>
      </c>
      <c r="J121" s="34">
        <v>400.0</v>
      </c>
      <c r="K121" s="30"/>
      <c r="L121" s="30">
        <v>400.0</v>
      </c>
      <c r="M121" s="30" t="s">
        <v>2905</v>
      </c>
      <c r="N121" s="30"/>
      <c r="O121" s="30" t="s">
        <v>2967</v>
      </c>
      <c r="P121" s="35"/>
    </row>
    <row r="122" hidden="1">
      <c r="A122" s="30" t="s">
        <v>3029</v>
      </c>
      <c r="B122" s="37" t="s">
        <v>59</v>
      </c>
      <c r="C122" s="30" t="s">
        <v>8</v>
      </c>
      <c r="D122" s="30" t="s">
        <v>2109</v>
      </c>
      <c r="E122" s="30" t="s">
        <v>2100</v>
      </c>
      <c r="F122" s="31" t="s">
        <v>2017</v>
      </c>
      <c r="G122" s="32">
        <v>45977.0</v>
      </c>
      <c r="H122" s="33">
        <v>45978.0</v>
      </c>
      <c r="I122" s="30">
        <v>1.0</v>
      </c>
      <c r="J122" s="34">
        <v>500.0</v>
      </c>
      <c r="K122" s="30"/>
      <c r="L122" s="30">
        <v>500.0</v>
      </c>
      <c r="M122" s="30" t="s">
        <v>2905</v>
      </c>
      <c r="N122" s="30"/>
      <c r="O122" s="30" t="s">
        <v>2967</v>
      </c>
      <c r="P122" s="35"/>
    </row>
    <row r="123" hidden="1">
      <c r="A123" s="30" t="s">
        <v>3030</v>
      </c>
      <c r="B123" s="37" t="s">
        <v>10</v>
      </c>
      <c r="C123" s="30" t="s">
        <v>8</v>
      </c>
      <c r="D123" s="30" t="s">
        <v>2111</v>
      </c>
      <c r="E123" s="30" t="s">
        <v>1897</v>
      </c>
      <c r="F123" s="31" t="s">
        <v>2017</v>
      </c>
      <c r="G123" s="32">
        <v>45977.0</v>
      </c>
      <c r="H123" s="33">
        <v>45978.0</v>
      </c>
      <c r="I123" s="30">
        <v>1.0</v>
      </c>
      <c r="J123" s="34">
        <v>400.0</v>
      </c>
      <c r="K123" s="30"/>
      <c r="L123" s="30">
        <v>400.0</v>
      </c>
      <c r="M123" s="30" t="s">
        <v>2905</v>
      </c>
      <c r="N123" s="30"/>
      <c r="O123" s="30" t="s">
        <v>2967</v>
      </c>
      <c r="P123" s="35"/>
    </row>
    <row r="124" hidden="1">
      <c r="A124" s="30" t="s">
        <v>3031</v>
      </c>
      <c r="B124" s="37" t="s">
        <v>60</v>
      </c>
      <c r="C124" s="30" t="s">
        <v>8</v>
      </c>
      <c r="D124" s="30" t="s">
        <v>2113</v>
      </c>
      <c r="E124" s="30" t="s">
        <v>2071</v>
      </c>
      <c r="F124" s="31" t="s">
        <v>2017</v>
      </c>
      <c r="G124" s="32">
        <v>45977.0</v>
      </c>
      <c r="H124" s="33">
        <v>45978.0</v>
      </c>
      <c r="I124" s="30">
        <v>1.0</v>
      </c>
      <c r="J124" s="34">
        <v>500.0</v>
      </c>
      <c r="K124" s="30"/>
      <c r="L124" s="30">
        <v>500.0</v>
      </c>
      <c r="M124" s="30" t="s">
        <v>2905</v>
      </c>
      <c r="N124" s="30"/>
      <c r="O124" s="30" t="s">
        <v>2967</v>
      </c>
      <c r="P124" s="35"/>
    </row>
    <row r="125" hidden="1">
      <c r="A125" s="30" t="s">
        <v>3032</v>
      </c>
      <c r="B125" s="37" t="s">
        <v>64</v>
      </c>
      <c r="C125" s="30" t="s">
        <v>8</v>
      </c>
      <c r="D125" s="30" t="s">
        <v>2116</v>
      </c>
      <c r="E125" s="30" t="s">
        <v>2115</v>
      </c>
      <c r="F125" s="31" t="s">
        <v>2017</v>
      </c>
      <c r="G125" s="32">
        <v>45977.0</v>
      </c>
      <c r="H125" s="33">
        <v>45978.0</v>
      </c>
      <c r="I125" s="30">
        <v>1.0</v>
      </c>
      <c r="J125" s="34">
        <v>500.0</v>
      </c>
      <c r="K125" s="30"/>
      <c r="L125" s="30">
        <v>500.0</v>
      </c>
      <c r="M125" s="30" t="s">
        <v>2905</v>
      </c>
      <c r="N125" s="30"/>
      <c r="O125" s="30" t="s">
        <v>2967</v>
      </c>
      <c r="P125" s="35"/>
    </row>
    <row r="126" hidden="1">
      <c r="A126" s="30" t="s">
        <v>3033</v>
      </c>
      <c r="B126" s="37" t="s">
        <v>39</v>
      </c>
      <c r="C126" s="30" t="s">
        <v>8</v>
      </c>
      <c r="D126" s="30" t="s">
        <v>2118</v>
      </c>
      <c r="E126" s="30" t="s">
        <v>1888</v>
      </c>
      <c r="F126" s="31" t="s">
        <v>2017</v>
      </c>
      <c r="G126" s="32">
        <v>45977.0</v>
      </c>
      <c r="H126" s="33">
        <v>45978.0</v>
      </c>
      <c r="I126" s="30">
        <v>1.0</v>
      </c>
      <c r="J126" s="34">
        <v>400.0</v>
      </c>
      <c r="K126" s="30"/>
      <c r="L126" s="30">
        <v>400.0</v>
      </c>
      <c r="M126" s="30" t="s">
        <v>2905</v>
      </c>
      <c r="N126" s="30"/>
      <c r="O126" s="30" t="s">
        <v>2017</v>
      </c>
      <c r="P126" s="35"/>
    </row>
    <row r="127" hidden="1">
      <c r="A127" s="30" t="s">
        <v>3034</v>
      </c>
      <c r="B127" s="37" t="s">
        <v>38</v>
      </c>
      <c r="C127" s="30" t="s">
        <v>8</v>
      </c>
      <c r="D127" s="30" t="s">
        <v>2120</v>
      </c>
      <c r="E127" s="30" t="s">
        <v>1888</v>
      </c>
      <c r="F127" s="31" t="s">
        <v>2017</v>
      </c>
      <c r="G127" s="32">
        <v>45977.0</v>
      </c>
      <c r="H127" s="33">
        <v>45978.0</v>
      </c>
      <c r="I127" s="30">
        <v>1.0</v>
      </c>
      <c r="J127" s="34">
        <v>400.0</v>
      </c>
      <c r="K127" s="30"/>
      <c r="L127" s="30">
        <v>400.0</v>
      </c>
      <c r="M127" s="30" t="s">
        <v>2905</v>
      </c>
      <c r="N127" s="30"/>
      <c r="O127" s="30" t="s">
        <v>2017</v>
      </c>
      <c r="P127" s="35"/>
    </row>
    <row r="128" hidden="1">
      <c r="A128" s="30" t="s">
        <v>3035</v>
      </c>
      <c r="B128" s="37" t="s">
        <v>42</v>
      </c>
      <c r="C128" s="30" t="s">
        <v>8</v>
      </c>
      <c r="D128" s="30" t="s">
        <v>2125</v>
      </c>
      <c r="E128" s="30" t="s">
        <v>1891</v>
      </c>
      <c r="F128" s="31" t="s">
        <v>2017</v>
      </c>
      <c r="G128" s="32">
        <v>45977.0</v>
      </c>
      <c r="H128" s="33">
        <v>45978.0</v>
      </c>
      <c r="I128" s="30">
        <v>1.0</v>
      </c>
      <c r="J128" s="34">
        <v>400.0</v>
      </c>
      <c r="K128" s="30"/>
      <c r="L128" s="30">
        <v>400.0</v>
      </c>
      <c r="M128" s="30" t="s">
        <v>2905</v>
      </c>
      <c r="N128" s="30"/>
      <c r="O128" s="30" t="s">
        <v>2017</v>
      </c>
      <c r="P128" s="35"/>
    </row>
    <row r="129" hidden="1">
      <c r="A129" s="30" t="s">
        <v>3036</v>
      </c>
      <c r="B129" s="37" t="s">
        <v>11</v>
      </c>
      <c r="C129" s="30" t="s">
        <v>8</v>
      </c>
      <c r="D129" s="30" t="s">
        <v>2127</v>
      </c>
      <c r="E129" s="30" t="s">
        <v>1900</v>
      </c>
      <c r="F129" s="31" t="s">
        <v>2017</v>
      </c>
      <c r="G129" s="32">
        <v>45977.0</v>
      </c>
      <c r="H129" s="33">
        <v>45978.0</v>
      </c>
      <c r="I129" s="30">
        <v>1.0</v>
      </c>
      <c r="J129" s="34">
        <v>400.0</v>
      </c>
      <c r="K129" s="30"/>
      <c r="L129" s="30">
        <v>400.0</v>
      </c>
      <c r="M129" s="30" t="s">
        <v>2905</v>
      </c>
      <c r="N129" s="30"/>
      <c r="O129" s="30" t="s">
        <v>2017</v>
      </c>
      <c r="P129" s="35"/>
    </row>
    <row r="130" hidden="1">
      <c r="A130" s="30" t="s">
        <v>3037</v>
      </c>
      <c r="B130" s="37" t="s">
        <v>37</v>
      </c>
      <c r="C130" s="30" t="s">
        <v>8</v>
      </c>
      <c r="D130" s="30" t="s">
        <v>2129</v>
      </c>
      <c r="E130" s="30" t="s">
        <v>2100</v>
      </c>
      <c r="F130" s="31" t="s">
        <v>2017</v>
      </c>
      <c r="G130" s="32">
        <v>45977.0</v>
      </c>
      <c r="H130" s="33">
        <v>45978.0</v>
      </c>
      <c r="I130" s="30">
        <v>1.0</v>
      </c>
      <c r="J130" s="34">
        <v>400.0</v>
      </c>
      <c r="K130" s="30"/>
      <c r="L130" s="30">
        <v>400.0</v>
      </c>
      <c r="M130" s="30" t="s">
        <v>2905</v>
      </c>
      <c r="N130" s="30"/>
      <c r="O130" s="30" t="s">
        <v>2017</v>
      </c>
      <c r="P130" s="35"/>
    </row>
    <row r="131" hidden="1">
      <c r="A131" s="30" t="s">
        <v>3038</v>
      </c>
      <c r="B131" s="37" t="s">
        <v>12</v>
      </c>
      <c r="C131" s="30" t="s">
        <v>8</v>
      </c>
      <c r="D131" s="30" t="s">
        <v>2131</v>
      </c>
      <c r="E131" s="30" t="s">
        <v>606</v>
      </c>
      <c r="F131" s="31">
        <v>9.03525606E8</v>
      </c>
      <c r="G131" s="32">
        <v>45977.0</v>
      </c>
      <c r="H131" s="33">
        <v>45978.0</v>
      </c>
      <c r="I131" s="30">
        <v>1.0</v>
      </c>
      <c r="J131" s="34">
        <v>400.0</v>
      </c>
      <c r="K131" s="30"/>
      <c r="L131" s="30">
        <v>400.0</v>
      </c>
      <c r="M131" s="30" t="s">
        <v>2905</v>
      </c>
      <c r="N131" s="30"/>
      <c r="O131" s="30" t="s">
        <v>2967</v>
      </c>
      <c r="P131" s="35"/>
    </row>
    <row r="132" hidden="1">
      <c r="A132" s="30" t="s">
        <v>3039</v>
      </c>
      <c r="B132" s="37" t="s">
        <v>34</v>
      </c>
      <c r="C132" s="30" t="s">
        <v>8</v>
      </c>
      <c r="D132" s="30" t="s">
        <v>2134</v>
      </c>
      <c r="E132" s="30" t="s">
        <v>2133</v>
      </c>
      <c r="F132" s="31" t="s">
        <v>2017</v>
      </c>
      <c r="G132" s="32">
        <v>45977.0</v>
      </c>
      <c r="H132" s="33">
        <v>45978.0</v>
      </c>
      <c r="I132" s="30">
        <v>1.0</v>
      </c>
      <c r="J132" s="34">
        <v>400.0</v>
      </c>
      <c r="K132" s="30"/>
      <c r="L132" s="30">
        <v>400.0</v>
      </c>
      <c r="M132" s="30" t="s">
        <v>2905</v>
      </c>
      <c r="N132" s="30"/>
      <c r="O132" s="30" t="s">
        <v>2967</v>
      </c>
      <c r="P132" s="35"/>
    </row>
    <row r="133" hidden="1">
      <c r="A133" s="30" t="s">
        <v>3040</v>
      </c>
      <c r="B133" s="37" t="s">
        <v>44</v>
      </c>
      <c r="C133" s="30" t="s">
        <v>8</v>
      </c>
      <c r="D133" s="30" t="s">
        <v>2137</v>
      </c>
      <c r="E133" s="30" t="s">
        <v>2136</v>
      </c>
      <c r="F133" s="31">
        <v>8.33063036E8</v>
      </c>
      <c r="G133" s="32">
        <v>45977.0</v>
      </c>
      <c r="H133" s="33">
        <v>45978.0</v>
      </c>
      <c r="I133" s="30">
        <v>1.0</v>
      </c>
      <c r="J133" s="34">
        <v>400.0</v>
      </c>
      <c r="K133" s="30"/>
      <c r="L133" s="30">
        <v>400.0</v>
      </c>
      <c r="M133" s="30" t="s">
        <v>2905</v>
      </c>
      <c r="N133" s="30"/>
      <c r="O133" s="30" t="s">
        <v>2967</v>
      </c>
      <c r="P133" s="35"/>
    </row>
    <row r="134" hidden="1">
      <c r="A134" s="30" t="s">
        <v>3041</v>
      </c>
      <c r="B134" s="37" t="s">
        <v>59</v>
      </c>
      <c r="C134" s="30" t="s">
        <v>8</v>
      </c>
      <c r="D134" s="30" t="s">
        <v>2140</v>
      </c>
      <c r="E134" s="30" t="s">
        <v>2139</v>
      </c>
      <c r="F134" s="31" t="s">
        <v>2017</v>
      </c>
      <c r="G134" s="32">
        <v>45977.0</v>
      </c>
      <c r="H134" s="33">
        <v>45978.0</v>
      </c>
      <c r="I134" s="30">
        <v>1.0</v>
      </c>
      <c r="J134" s="34">
        <v>500.0</v>
      </c>
      <c r="K134" s="30"/>
      <c r="L134" s="30">
        <v>500.0</v>
      </c>
      <c r="M134" s="30" t="s">
        <v>2905</v>
      </c>
      <c r="N134" s="30"/>
      <c r="O134" s="30" t="s">
        <v>2967</v>
      </c>
      <c r="P134" s="35"/>
    </row>
    <row r="135" hidden="1">
      <c r="A135" s="30" t="s">
        <v>3042</v>
      </c>
      <c r="B135" s="37" t="s">
        <v>13</v>
      </c>
      <c r="C135" s="30" t="s">
        <v>14</v>
      </c>
      <c r="D135" s="30" t="s">
        <v>2142</v>
      </c>
      <c r="E135" s="30" t="s">
        <v>2139</v>
      </c>
      <c r="F135" s="31" t="s">
        <v>2017</v>
      </c>
      <c r="G135" s="32">
        <v>45977.0</v>
      </c>
      <c r="H135" s="33">
        <v>45978.0</v>
      </c>
      <c r="I135" s="30">
        <v>1.0</v>
      </c>
      <c r="J135" s="34">
        <v>500.0</v>
      </c>
      <c r="K135" s="30"/>
      <c r="L135" s="30">
        <v>500.0</v>
      </c>
      <c r="M135" s="30" t="s">
        <v>2905</v>
      </c>
      <c r="N135" s="30"/>
      <c r="O135" s="30" t="s">
        <v>2017</v>
      </c>
      <c r="P135" s="35"/>
    </row>
    <row r="136" hidden="1">
      <c r="A136" s="30" t="s">
        <v>3043</v>
      </c>
      <c r="B136" s="37" t="s">
        <v>41</v>
      </c>
      <c r="C136" s="30" t="s">
        <v>8</v>
      </c>
      <c r="D136" s="30" t="s">
        <v>2145</v>
      </c>
      <c r="E136" s="30" t="s">
        <v>2144</v>
      </c>
      <c r="F136" s="31" t="s">
        <v>2017</v>
      </c>
      <c r="G136" s="32">
        <v>45977.0</v>
      </c>
      <c r="H136" s="33">
        <v>45978.0</v>
      </c>
      <c r="I136" s="30">
        <v>1.0</v>
      </c>
      <c r="J136" s="34">
        <v>400.0</v>
      </c>
      <c r="K136" s="30"/>
      <c r="L136" s="30">
        <v>400.0</v>
      </c>
      <c r="M136" s="30" t="s">
        <v>2905</v>
      </c>
      <c r="N136" s="30"/>
      <c r="O136" s="30" t="s">
        <v>2967</v>
      </c>
      <c r="P136" s="35"/>
    </row>
    <row r="137" hidden="1">
      <c r="A137" s="30" t="s">
        <v>3044</v>
      </c>
      <c r="B137" s="37" t="s">
        <v>10</v>
      </c>
      <c r="C137" s="30" t="s">
        <v>8</v>
      </c>
      <c r="D137" s="30" t="s">
        <v>2147</v>
      </c>
      <c r="E137" s="30" t="s">
        <v>2087</v>
      </c>
      <c r="F137" s="31" t="s">
        <v>2017</v>
      </c>
      <c r="G137" s="32">
        <v>45977.0</v>
      </c>
      <c r="H137" s="33">
        <v>45978.0</v>
      </c>
      <c r="I137" s="30">
        <v>1.0</v>
      </c>
      <c r="J137" s="34">
        <v>400.0</v>
      </c>
      <c r="K137" s="30"/>
      <c r="L137" s="30">
        <v>400.0</v>
      </c>
      <c r="M137" s="30" t="s">
        <v>2905</v>
      </c>
      <c r="N137" s="30"/>
      <c r="O137" s="30" t="s">
        <v>2967</v>
      </c>
      <c r="P137" s="35"/>
    </row>
    <row r="138" hidden="1">
      <c r="A138" s="30" t="s">
        <v>3045</v>
      </c>
      <c r="B138" s="37" t="s">
        <v>60</v>
      </c>
      <c r="C138" s="30" t="s">
        <v>8</v>
      </c>
      <c r="D138" s="30" t="s">
        <v>2150</v>
      </c>
      <c r="E138" s="30" t="s">
        <v>2149</v>
      </c>
      <c r="F138" s="31" t="s">
        <v>2017</v>
      </c>
      <c r="G138" s="32">
        <v>45977.0</v>
      </c>
      <c r="H138" s="33">
        <v>45978.0</v>
      </c>
      <c r="I138" s="30">
        <v>1.0</v>
      </c>
      <c r="J138" s="34">
        <v>500.0</v>
      </c>
      <c r="K138" s="30"/>
      <c r="L138" s="30">
        <v>500.0</v>
      </c>
      <c r="M138" s="30" t="s">
        <v>2905</v>
      </c>
      <c r="N138" s="30"/>
      <c r="O138" s="30" t="s">
        <v>2967</v>
      </c>
      <c r="P138" s="35"/>
    </row>
    <row r="139" hidden="1">
      <c r="A139" s="30" t="s">
        <v>3046</v>
      </c>
      <c r="B139" s="37" t="s">
        <v>61</v>
      </c>
      <c r="C139" s="30" t="s">
        <v>14</v>
      </c>
      <c r="D139" s="30" t="s">
        <v>2152</v>
      </c>
      <c r="E139" s="30" t="s">
        <v>2071</v>
      </c>
      <c r="F139" s="31" t="s">
        <v>2017</v>
      </c>
      <c r="G139" s="32">
        <v>45977.0</v>
      </c>
      <c r="H139" s="33">
        <v>45978.0</v>
      </c>
      <c r="I139" s="30">
        <v>1.0</v>
      </c>
      <c r="J139" s="34">
        <v>600.0</v>
      </c>
      <c r="K139" s="30"/>
      <c r="L139" s="30">
        <v>600.0</v>
      </c>
      <c r="M139" s="30" t="s">
        <v>2905</v>
      </c>
      <c r="N139" s="30"/>
      <c r="O139" s="30" t="s">
        <v>2017</v>
      </c>
      <c r="P139" s="35"/>
    </row>
    <row r="140" hidden="1">
      <c r="A140" s="30" t="s">
        <v>3047</v>
      </c>
      <c r="B140" s="37" t="s">
        <v>12</v>
      </c>
      <c r="C140" s="30" t="s">
        <v>8</v>
      </c>
      <c r="D140" s="38" t="s">
        <v>127</v>
      </c>
      <c r="E140" s="30" t="s">
        <v>126</v>
      </c>
      <c r="F140" s="31">
        <v>8.87479892E8</v>
      </c>
      <c r="G140" s="32">
        <v>45977.0</v>
      </c>
      <c r="H140" s="33">
        <v>45978.0</v>
      </c>
      <c r="I140" s="30">
        <v>1.0</v>
      </c>
      <c r="J140" s="34">
        <v>400.0</v>
      </c>
      <c r="K140" s="30"/>
      <c r="L140" s="30">
        <v>400.0</v>
      </c>
      <c r="M140" s="30" t="s">
        <v>2905</v>
      </c>
      <c r="N140" s="30"/>
      <c r="O140" s="30" t="s">
        <v>2967</v>
      </c>
      <c r="P140" s="35"/>
    </row>
    <row r="141" hidden="1">
      <c r="A141" s="30" t="s">
        <v>3048</v>
      </c>
      <c r="B141" s="37" t="s">
        <v>15</v>
      </c>
      <c r="C141" s="30" t="s">
        <v>14</v>
      </c>
      <c r="D141" s="30" t="s">
        <v>2154</v>
      </c>
      <c r="E141" s="30" t="s">
        <v>1888</v>
      </c>
      <c r="F141" s="31" t="s">
        <v>2017</v>
      </c>
      <c r="G141" s="32">
        <v>45977.0</v>
      </c>
      <c r="H141" s="33">
        <v>45978.0</v>
      </c>
      <c r="I141" s="30">
        <v>1.0</v>
      </c>
      <c r="J141" s="34">
        <v>500.0</v>
      </c>
      <c r="K141" s="30"/>
      <c r="L141" s="30">
        <v>500.0</v>
      </c>
      <c r="M141" s="30" t="s">
        <v>2905</v>
      </c>
      <c r="N141" s="30"/>
      <c r="O141" s="30" t="s">
        <v>2967</v>
      </c>
      <c r="P141" s="35"/>
    </row>
    <row r="142" hidden="1">
      <c r="A142" s="30" t="s">
        <v>3049</v>
      </c>
      <c r="B142" s="37" t="s">
        <v>44</v>
      </c>
      <c r="C142" s="30" t="s">
        <v>8</v>
      </c>
      <c r="D142" s="38" t="s">
        <v>100</v>
      </c>
      <c r="E142" s="30" t="s">
        <v>99</v>
      </c>
      <c r="F142" s="31">
        <v>8.02104363E8</v>
      </c>
      <c r="G142" s="32">
        <v>45978.0</v>
      </c>
      <c r="H142" s="33">
        <v>45979.0</v>
      </c>
      <c r="I142" s="30">
        <v>1.0</v>
      </c>
      <c r="J142" s="34">
        <v>400.0</v>
      </c>
      <c r="K142" s="30"/>
      <c r="L142" s="30">
        <v>400.0</v>
      </c>
      <c r="M142" s="30" t="s">
        <v>2905</v>
      </c>
      <c r="N142" s="30"/>
      <c r="O142" s="30" t="s">
        <v>2967</v>
      </c>
      <c r="P142" s="35"/>
    </row>
    <row r="143" hidden="1">
      <c r="A143" s="30" t="s">
        <v>3050</v>
      </c>
      <c r="B143" s="37" t="s">
        <v>41</v>
      </c>
      <c r="C143" s="30" t="s">
        <v>8</v>
      </c>
      <c r="D143" s="38" t="s">
        <v>115</v>
      </c>
      <c r="E143" s="30" t="s">
        <v>114</v>
      </c>
      <c r="F143" s="31">
        <v>8.5667226E8</v>
      </c>
      <c r="G143" s="32">
        <v>45978.0</v>
      </c>
      <c r="H143" s="33">
        <v>45979.0</v>
      </c>
      <c r="I143" s="30">
        <v>1.0</v>
      </c>
      <c r="J143" s="34">
        <v>400.0</v>
      </c>
      <c r="K143" s="30"/>
      <c r="L143" s="30">
        <v>400.0</v>
      </c>
      <c r="M143" s="30" t="s">
        <v>2905</v>
      </c>
      <c r="N143" s="30"/>
      <c r="O143" s="30" t="s">
        <v>2017</v>
      </c>
      <c r="P143" s="35"/>
    </row>
    <row r="144" hidden="1">
      <c r="A144" s="30" t="s">
        <v>3051</v>
      </c>
      <c r="B144" s="37" t="s">
        <v>9</v>
      </c>
      <c r="C144" s="30" t="s">
        <v>8</v>
      </c>
      <c r="D144" s="30" t="s">
        <v>2163</v>
      </c>
      <c r="E144" s="30" t="s">
        <v>1903</v>
      </c>
      <c r="F144" s="31" t="s">
        <v>2017</v>
      </c>
      <c r="G144" s="32">
        <v>45978.0</v>
      </c>
      <c r="H144" s="33">
        <v>45979.0</v>
      </c>
      <c r="I144" s="30">
        <v>1.0</v>
      </c>
      <c r="J144" s="34">
        <v>400.0</v>
      </c>
      <c r="K144" s="30"/>
      <c r="L144" s="30">
        <v>400.0</v>
      </c>
      <c r="M144" s="30" t="s">
        <v>2905</v>
      </c>
      <c r="N144" s="30"/>
      <c r="O144" s="30" t="s">
        <v>2967</v>
      </c>
      <c r="P144" s="35"/>
    </row>
    <row r="145" hidden="1">
      <c r="A145" s="30" t="s">
        <v>3052</v>
      </c>
      <c r="B145" s="37" t="s">
        <v>29</v>
      </c>
      <c r="C145" s="30" t="s">
        <v>8</v>
      </c>
      <c r="D145" s="30" t="s">
        <v>2166</v>
      </c>
      <c r="E145" s="30" t="s">
        <v>2165</v>
      </c>
      <c r="F145" s="31">
        <v>6.37479221E8</v>
      </c>
      <c r="G145" s="32">
        <v>45978.0</v>
      </c>
      <c r="H145" s="33">
        <v>45979.0</v>
      </c>
      <c r="I145" s="30">
        <v>1.0</v>
      </c>
      <c r="J145" s="34">
        <v>400.0</v>
      </c>
      <c r="K145" s="30"/>
      <c r="L145" s="30">
        <v>400.0</v>
      </c>
      <c r="M145" s="30" t="s">
        <v>2905</v>
      </c>
      <c r="N145" s="30"/>
      <c r="O145" s="30" t="s">
        <v>2017</v>
      </c>
      <c r="P145" s="35"/>
    </row>
    <row r="146" hidden="1">
      <c r="A146" s="30" t="s">
        <v>3053</v>
      </c>
      <c r="B146" s="37" t="s">
        <v>42</v>
      </c>
      <c r="C146" s="30" t="s">
        <v>8</v>
      </c>
      <c r="D146" s="30" t="s">
        <v>2168</v>
      </c>
      <c r="E146" s="30" t="s">
        <v>2165</v>
      </c>
      <c r="F146" s="31" t="s">
        <v>2017</v>
      </c>
      <c r="G146" s="32">
        <v>45978.0</v>
      </c>
      <c r="H146" s="33">
        <v>45979.0</v>
      </c>
      <c r="I146" s="30">
        <v>1.0</v>
      </c>
      <c r="J146" s="34">
        <v>400.0</v>
      </c>
      <c r="K146" s="30"/>
      <c r="L146" s="30">
        <v>400.0</v>
      </c>
      <c r="M146" s="30" t="s">
        <v>2905</v>
      </c>
      <c r="N146" s="30"/>
      <c r="O146" s="30" t="s">
        <v>2967</v>
      </c>
      <c r="P146" s="35"/>
    </row>
    <row r="147" hidden="1">
      <c r="A147" s="30" t="s">
        <v>3054</v>
      </c>
      <c r="B147" s="37" t="s">
        <v>6</v>
      </c>
      <c r="C147" s="30" t="s">
        <v>8</v>
      </c>
      <c r="D147" s="30" t="s">
        <v>2173</v>
      </c>
      <c r="E147" s="30" t="s">
        <v>1903</v>
      </c>
      <c r="F147" s="31" t="s">
        <v>2017</v>
      </c>
      <c r="G147" s="32">
        <v>45978.0</v>
      </c>
      <c r="H147" s="33">
        <v>45979.0</v>
      </c>
      <c r="I147" s="30">
        <v>1.0</v>
      </c>
      <c r="J147" s="34">
        <v>400.0</v>
      </c>
      <c r="K147" s="30"/>
      <c r="L147" s="30">
        <v>400.0</v>
      </c>
      <c r="M147" s="30" t="s">
        <v>2905</v>
      </c>
      <c r="N147" s="30"/>
      <c r="O147" s="30" t="s">
        <v>2017</v>
      </c>
      <c r="P147" s="35"/>
    </row>
    <row r="148" hidden="1">
      <c r="A148" s="30" t="s">
        <v>3055</v>
      </c>
      <c r="B148" s="37" t="s">
        <v>10</v>
      </c>
      <c r="C148" s="30" t="s">
        <v>8</v>
      </c>
      <c r="D148" s="30" t="s">
        <v>2175</v>
      </c>
      <c r="E148" s="30" t="s">
        <v>692</v>
      </c>
      <c r="F148" s="31" t="s">
        <v>2017</v>
      </c>
      <c r="G148" s="32">
        <v>45978.0</v>
      </c>
      <c r="H148" s="33">
        <v>45979.0</v>
      </c>
      <c r="I148" s="30">
        <v>1.0</v>
      </c>
      <c r="J148" s="34">
        <v>400.0</v>
      </c>
      <c r="K148" s="30"/>
      <c r="L148" s="30">
        <v>400.0</v>
      </c>
      <c r="M148" s="30" t="s">
        <v>2905</v>
      </c>
      <c r="N148" s="30"/>
      <c r="O148" s="30" t="s">
        <v>2017</v>
      </c>
      <c r="P148" s="35"/>
    </row>
    <row r="149" hidden="1">
      <c r="A149" s="30" t="s">
        <v>3056</v>
      </c>
      <c r="B149" s="37" t="s">
        <v>40</v>
      </c>
      <c r="C149" s="30" t="s">
        <v>8</v>
      </c>
      <c r="D149" s="30" t="s">
        <v>2179</v>
      </c>
      <c r="E149" s="30" t="s">
        <v>1888</v>
      </c>
      <c r="F149" s="31" t="s">
        <v>2017</v>
      </c>
      <c r="G149" s="32">
        <v>45978.0</v>
      </c>
      <c r="H149" s="33">
        <v>45979.0</v>
      </c>
      <c r="I149" s="30">
        <v>1.0</v>
      </c>
      <c r="J149" s="34">
        <v>400.0</v>
      </c>
      <c r="K149" s="30"/>
      <c r="L149" s="30">
        <v>400.0</v>
      </c>
      <c r="M149" s="30" t="s">
        <v>2905</v>
      </c>
      <c r="N149" s="30"/>
      <c r="O149" s="30" t="s">
        <v>2017</v>
      </c>
      <c r="P149" s="35"/>
    </row>
    <row r="150" hidden="1">
      <c r="A150" s="30" t="s">
        <v>3057</v>
      </c>
      <c r="B150" s="37" t="s">
        <v>9</v>
      </c>
      <c r="C150" s="30" t="s">
        <v>8</v>
      </c>
      <c r="D150" s="30" t="s">
        <v>2181</v>
      </c>
      <c r="E150" s="30" t="s">
        <v>1891</v>
      </c>
      <c r="F150" s="31" t="s">
        <v>2017</v>
      </c>
      <c r="G150" s="32">
        <v>45978.0</v>
      </c>
      <c r="H150" s="33">
        <v>45979.0</v>
      </c>
      <c r="I150" s="30">
        <v>1.0</v>
      </c>
      <c r="J150" s="34">
        <v>400.0</v>
      </c>
      <c r="K150" s="30"/>
      <c r="L150" s="30">
        <v>400.0</v>
      </c>
      <c r="M150" s="30" t="s">
        <v>2905</v>
      </c>
      <c r="N150" s="30"/>
      <c r="O150" s="30" t="s">
        <v>2967</v>
      </c>
      <c r="P150" s="35"/>
    </row>
    <row r="151" hidden="1">
      <c r="A151" s="30" t="s">
        <v>3058</v>
      </c>
      <c r="B151" s="37" t="s">
        <v>38</v>
      </c>
      <c r="C151" s="30" t="s">
        <v>8</v>
      </c>
      <c r="D151" s="30" t="s">
        <v>2183</v>
      </c>
      <c r="E151" s="30" t="s">
        <v>1894</v>
      </c>
      <c r="F151" s="31">
        <v>9.91716181E8</v>
      </c>
      <c r="G151" s="32">
        <v>45978.0</v>
      </c>
      <c r="H151" s="33">
        <v>45979.0</v>
      </c>
      <c r="I151" s="30">
        <v>1.0</v>
      </c>
      <c r="J151" s="34">
        <v>400.0</v>
      </c>
      <c r="K151" s="30"/>
      <c r="L151" s="30">
        <v>400.0</v>
      </c>
      <c r="M151" s="30" t="s">
        <v>2905</v>
      </c>
      <c r="N151" s="30"/>
      <c r="O151" s="30" t="s">
        <v>2017</v>
      </c>
      <c r="P151" s="35"/>
    </row>
    <row r="152" hidden="1">
      <c r="A152" s="30" t="s">
        <v>3059</v>
      </c>
      <c r="B152" s="37" t="s">
        <v>39</v>
      </c>
      <c r="C152" s="30" t="s">
        <v>8</v>
      </c>
      <c r="D152" s="30" t="s">
        <v>2185</v>
      </c>
      <c r="E152" s="30" t="s">
        <v>1906</v>
      </c>
      <c r="F152" s="31">
        <v>9.87969898E8</v>
      </c>
      <c r="G152" s="32">
        <v>45978.0</v>
      </c>
      <c r="H152" s="33">
        <v>45979.0</v>
      </c>
      <c r="I152" s="30">
        <v>1.0</v>
      </c>
      <c r="J152" s="34">
        <v>400.0</v>
      </c>
      <c r="K152" s="30"/>
      <c r="L152" s="30">
        <v>400.0</v>
      </c>
      <c r="M152" s="30" t="s">
        <v>2905</v>
      </c>
      <c r="N152" s="30"/>
      <c r="O152" s="30" t="s">
        <v>2017</v>
      </c>
      <c r="P152" s="35"/>
    </row>
    <row r="153" hidden="1">
      <c r="A153" s="30" t="s">
        <v>3060</v>
      </c>
      <c r="B153" s="37" t="s">
        <v>19</v>
      </c>
      <c r="C153" s="30" t="s">
        <v>8</v>
      </c>
      <c r="D153" s="30" t="s">
        <v>2187</v>
      </c>
      <c r="E153" s="30" t="s">
        <v>1885</v>
      </c>
      <c r="F153" s="31">
        <v>9.84615352E8</v>
      </c>
      <c r="G153" s="32">
        <v>45978.0</v>
      </c>
      <c r="H153" s="33">
        <v>45979.0</v>
      </c>
      <c r="I153" s="30">
        <v>1.0</v>
      </c>
      <c r="J153" s="34">
        <v>400.0</v>
      </c>
      <c r="K153" s="30"/>
      <c r="L153" s="30">
        <v>400.0</v>
      </c>
      <c r="M153" s="30" t="s">
        <v>2905</v>
      </c>
      <c r="N153" s="30"/>
      <c r="O153" s="30" t="s">
        <v>2017</v>
      </c>
      <c r="P153" s="35"/>
    </row>
    <row r="154" hidden="1">
      <c r="A154" s="30" t="s">
        <v>3061</v>
      </c>
      <c r="B154" s="37" t="s">
        <v>16</v>
      </c>
      <c r="C154" s="30" t="s">
        <v>14</v>
      </c>
      <c r="D154" s="30" t="s">
        <v>2190</v>
      </c>
      <c r="E154" s="30" t="s">
        <v>2189</v>
      </c>
      <c r="F154" s="31">
        <v>9.80286088E8</v>
      </c>
      <c r="G154" s="32">
        <v>45978.0</v>
      </c>
      <c r="H154" s="33">
        <v>45979.0</v>
      </c>
      <c r="I154" s="30">
        <v>1.0</v>
      </c>
      <c r="J154" s="34">
        <v>500.0</v>
      </c>
      <c r="K154" s="30"/>
      <c r="L154" s="30">
        <v>500.0</v>
      </c>
      <c r="M154" s="30" t="s">
        <v>2905</v>
      </c>
      <c r="N154" s="30"/>
      <c r="O154" s="30" t="s">
        <v>2017</v>
      </c>
      <c r="P154" s="35"/>
    </row>
    <row r="155" hidden="1">
      <c r="A155" s="30" t="s">
        <v>3062</v>
      </c>
      <c r="B155" s="37" t="s">
        <v>42</v>
      </c>
      <c r="C155" s="30" t="s">
        <v>8</v>
      </c>
      <c r="D155" s="38" t="s">
        <v>2194</v>
      </c>
      <c r="E155" s="30" t="s">
        <v>1900</v>
      </c>
      <c r="F155" s="31" t="s">
        <v>2017</v>
      </c>
      <c r="G155" s="32">
        <v>45978.0</v>
      </c>
      <c r="H155" s="33">
        <v>45979.0</v>
      </c>
      <c r="I155" s="30">
        <v>1.0</v>
      </c>
      <c r="J155" s="34">
        <v>400.0</v>
      </c>
      <c r="K155" s="30"/>
      <c r="L155" s="30">
        <v>400.0</v>
      </c>
      <c r="M155" s="30" t="s">
        <v>2905</v>
      </c>
      <c r="N155" s="30"/>
      <c r="O155" s="30" t="s">
        <v>2967</v>
      </c>
      <c r="P155" s="35"/>
    </row>
    <row r="156" hidden="1">
      <c r="A156" s="30" t="s">
        <v>3063</v>
      </c>
      <c r="B156" s="37" t="s">
        <v>12</v>
      </c>
      <c r="C156" s="30" t="s">
        <v>8</v>
      </c>
      <c r="D156" s="30" t="s">
        <v>2197</v>
      </c>
      <c r="E156" s="30" t="s">
        <v>2196</v>
      </c>
      <c r="F156" s="31" t="s">
        <v>2017</v>
      </c>
      <c r="G156" s="32">
        <v>45978.0</v>
      </c>
      <c r="H156" s="33">
        <v>45979.0</v>
      </c>
      <c r="I156" s="30">
        <v>1.0</v>
      </c>
      <c r="J156" s="34">
        <v>400.0</v>
      </c>
      <c r="K156" s="30"/>
      <c r="L156" s="30">
        <v>400.0</v>
      </c>
      <c r="M156" s="30" t="s">
        <v>2905</v>
      </c>
      <c r="N156" s="30"/>
      <c r="O156" s="30" t="s">
        <v>2017</v>
      </c>
      <c r="P156" s="35"/>
    </row>
    <row r="157" hidden="1">
      <c r="A157" s="30" t="s">
        <v>3064</v>
      </c>
      <c r="B157" s="37" t="s">
        <v>15</v>
      </c>
      <c r="C157" s="30" t="s">
        <v>14</v>
      </c>
      <c r="D157" s="30" t="s">
        <v>2199</v>
      </c>
      <c r="E157" s="30" t="s">
        <v>1891</v>
      </c>
      <c r="F157" s="31" t="s">
        <v>2017</v>
      </c>
      <c r="G157" s="32">
        <v>45978.0</v>
      </c>
      <c r="H157" s="33">
        <v>45979.0</v>
      </c>
      <c r="I157" s="30">
        <v>1.0</v>
      </c>
      <c r="J157" s="34">
        <v>500.0</v>
      </c>
      <c r="K157" s="30"/>
      <c r="L157" s="30">
        <v>500.0</v>
      </c>
      <c r="M157" s="30" t="s">
        <v>2905</v>
      </c>
      <c r="N157" s="30"/>
      <c r="O157" s="30" t="s">
        <v>2017</v>
      </c>
      <c r="P157" s="35"/>
    </row>
    <row r="158" hidden="1">
      <c r="A158" s="30" t="s">
        <v>3065</v>
      </c>
      <c r="B158" s="37" t="s">
        <v>44</v>
      </c>
      <c r="C158" s="30" t="s">
        <v>8</v>
      </c>
      <c r="D158" s="30" t="s">
        <v>2202</v>
      </c>
      <c r="E158" s="30" t="s">
        <v>2201</v>
      </c>
      <c r="F158" s="31" t="s">
        <v>2017</v>
      </c>
      <c r="G158" s="32">
        <v>45978.0</v>
      </c>
      <c r="H158" s="33">
        <v>45979.0</v>
      </c>
      <c r="I158" s="30">
        <v>1.0</v>
      </c>
      <c r="J158" s="34">
        <v>400.0</v>
      </c>
      <c r="K158" s="30"/>
      <c r="L158" s="30">
        <v>400.0</v>
      </c>
      <c r="M158" s="30" t="s">
        <v>2905</v>
      </c>
      <c r="N158" s="30"/>
      <c r="O158" s="30" t="s">
        <v>2967</v>
      </c>
      <c r="P158" s="35"/>
    </row>
    <row r="159" hidden="1">
      <c r="A159" s="30" t="s">
        <v>3066</v>
      </c>
      <c r="B159" s="37" t="s">
        <v>37</v>
      </c>
      <c r="C159" s="30" t="s">
        <v>8</v>
      </c>
      <c r="D159" s="30" t="s">
        <v>2204</v>
      </c>
      <c r="E159" s="30" t="s">
        <v>480</v>
      </c>
      <c r="F159" s="31" t="s">
        <v>2017</v>
      </c>
      <c r="G159" s="32">
        <v>45978.0</v>
      </c>
      <c r="H159" s="33">
        <v>45979.0</v>
      </c>
      <c r="I159" s="30">
        <v>1.0</v>
      </c>
      <c r="J159" s="34">
        <v>400.0</v>
      </c>
      <c r="K159" s="30"/>
      <c r="L159" s="30">
        <v>400.0</v>
      </c>
      <c r="M159" s="30" t="s">
        <v>2905</v>
      </c>
      <c r="N159" s="30"/>
      <c r="O159" s="30" t="s">
        <v>2017</v>
      </c>
      <c r="P159" s="35"/>
    </row>
    <row r="160" hidden="1">
      <c r="A160" s="30" t="s">
        <v>3067</v>
      </c>
      <c r="B160" s="37" t="s">
        <v>36</v>
      </c>
      <c r="C160" s="30" t="s">
        <v>8</v>
      </c>
      <c r="D160" s="30" t="s">
        <v>2209</v>
      </c>
      <c r="E160" s="30" t="s">
        <v>2208</v>
      </c>
      <c r="F160" s="31" t="s">
        <v>2017</v>
      </c>
      <c r="G160" s="32">
        <v>45978.0</v>
      </c>
      <c r="H160" s="33">
        <v>45979.0</v>
      </c>
      <c r="I160" s="30">
        <v>1.0</v>
      </c>
      <c r="J160" s="34">
        <v>400.0</v>
      </c>
      <c r="K160" s="30"/>
      <c r="L160" s="30">
        <v>400.0</v>
      </c>
      <c r="M160" s="30" t="s">
        <v>2905</v>
      </c>
      <c r="N160" s="30"/>
      <c r="O160" s="30" t="s">
        <v>2017</v>
      </c>
      <c r="P160" s="35"/>
    </row>
    <row r="161" hidden="1">
      <c r="A161" s="30" t="s">
        <v>3068</v>
      </c>
      <c r="B161" s="37" t="s">
        <v>34</v>
      </c>
      <c r="C161" s="30" t="s">
        <v>8</v>
      </c>
      <c r="D161" s="30" t="s">
        <v>2211</v>
      </c>
      <c r="E161" s="30" t="s">
        <v>1937</v>
      </c>
      <c r="F161" s="31">
        <v>9.51694872E8</v>
      </c>
      <c r="G161" s="32">
        <v>45978.0</v>
      </c>
      <c r="H161" s="33">
        <v>45979.0</v>
      </c>
      <c r="I161" s="30">
        <v>1.0</v>
      </c>
      <c r="J161" s="34">
        <v>400.0</v>
      </c>
      <c r="K161" s="30"/>
      <c r="L161" s="30">
        <v>400.0</v>
      </c>
      <c r="M161" s="30" t="s">
        <v>2905</v>
      </c>
      <c r="N161" s="30"/>
      <c r="O161" s="30" t="s">
        <v>2017</v>
      </c>
      <c r="P161" s="35"/>
    </row>
    <row r="162" hidden="1">
      <c r="A162" s="30" t="s">
        <v>3069</v>
      </c>
      <c r="B162" s="37" t="s">
        <v>10</v>
      </c>
      <c r="C162" s="30" t="s">
        <v>8</v>
      </c>
      <c r="D162" s="30" t="s">
        <v>2216</v>
      </c>
      <c r="E162" s="30" t="s">
        <v>1943</v>
      </c>
      <c r="F162" s="31" t="s">
        <v>2017</v>
      </c>
      <c r="G162" s="32">
        <v>45979.0</v>
      </c>
      <c r="H162" s="33">
        <v>45980.0</v>
      </c>
      <c r="I162" s="30">
        <v>1.0</v>
      </c>
      <c r="J162" s="34">
        <v>400.0</v>
      </c>
      <c r="K162" s="30"/>
      <c r="L162" s="30">
        <v>400.0</v>
      </c>
      <c r="M162" s="30" t="s">
        <v>2905</v>
      </c>
      <c r="N162" s="30"/>
      <c r="O162" s="30" t="s">
        <v>2017</v>
      </c>
      <c r="P162" s="35"/>
    </row>
    <row r="163" hidden="1">
      <c r="A163" s="30" t="s">
        <v>3070</v>
      </c>
      <c r="B163" s="37" t="s">
        <v>19</v>
      </c>
      <c r="C163" s="30" t="s">
        <v>8</v>
      </c>
      <c r="D163" s="38" t="s">
        <v>88</v>
      </c>
      <c r="E163" s="30" t="s">
        <v>87</v>
      </c>
      <c r="F163" s="31">
        <v>8.17369113E8</v>
      </c>
      <c r="G163" s="32">
        <v>45979.0</v>
      </c>
      <c r="H163" s="33">
        <v>45980.0</v>
      </c>
      <c r="I163" s="30">
        <v>1.0</v>
      </c>
      <c r="J163" s="34">
        <v>400.0</v>
      </c>
      <c r="K163" s="30"/>
      <c r="L163" s="30">
        <v>400.0</v>
      </c>
      <c r="M163" s="30" t="s">
        <v>2905</v>
      </c>
      <c r="N163" s="30"/>
      <c r="O163" s="30" t="s">
        <v>2967</v>
      </c>
      <c r="P163" s="35"/>
    </row>
    <row r="164" hidden="1">
      <c r="A164" s="30" t="s">
        <v>3071</v>
      </c>
      <c r="B164" s="37" t="s">
        <v>6</v>
      </c>
      <c r="C164" s="30" t="s">
        <v>8</v>
      </c>
      <c r="D164" s="30" t="s">
        <v>2219</v>
      </c>
      <c r="E164" s="30" t="s">
        <v>2218</v>
      </c>
      <c r="F164" s="31" t="s">
        <v>2017</v>
      </c>
      <c r="G164" s="32">
        <v>45979.0</v>
      </c>
      <c r="H164" s="33">
        <v>45980.0</v>
      </c>
      <c r="I164" s="30">
        <v>1.0</v>
      </c>
      <c r="J164" s="34">
        <v>400.0</v>
      </c>
      <c r="K164" s="30"/>
      <c r="L164" s="30">
        <v>400.0</v>
      </c>
      <c r="M164" s="30" t="s">
        <v>2905</v>
      </c>
      <c r="N164" s="30"/>
      <c r="O164" s="30" t="s">
        <v>2017</v>
      </c>
      <c r="P164" s="35"/>
    </row>
    <row r="165" hidden="1">
      <c r="A165" s="30" t="s">
        <v>3072</v>
      </c>
      <c r="B165" s="37" t="s">
        <v>9</v>
      </c>
      <c r="C165" s="30" t="s">
        <v>8</v>
      </c>
      <c r="D165" s="30" t="s">
        <v>2221</v>
      </c>
      <c r="E165" s="30" t="s">
        <v>1900</v>
      </c>
      <c r="F165" s="31" t="s">
        <v>2017</v>
      </c>
      <c r="G165" s="32">
        <v>45979.0</v>
      </c>
      <c r="H165" s="33">
        <v>45980.0</v>
      </c>
      <c r="I165" s="30">
        <v>1.0</v>
      </c>
      <c r="J165" s="34">
        <v>400.0</v>
      </c>
      <c r="K165" s="30"/>
      <c r="L165" s="30">
        <v>400.0</v>
      </c>
      <c r="M165" s="30" t="s">
        <v>2905</v>
      </c>
      <c r="N165" s="30"/>
      <c r="O165" s="30" t="s">
        <v>2017</v>
      </c>
      <c r="P165" s="35"/>
    </row>
    <row r="166" hidden="1">
      <c r="A166" s="30" t="s">
        <v>3073</v>
      </c>
      <c r="B166" s="37" t="s">
        <v>41</v>
      </c>
      <c r="C166" s="30" t="s">
        <v>8</v>
      </c>
      <c r="D166" s="30" t="s">
        <v>2223</v>
      </c>
      <c r="E166" s="30" t="s">
        <v>1903</v>
      </c>
      <c r="F166" s="31" t="s">
        <v>2017</v>
      </c>
      <c r="G166" s="32">
        <v>45979.0</v>
      </c>
      <c r="H166" s="33">
        <v>45980.0</v>
      </c>
      <c r="I166" s="30">
        <v>1.0</v>
      </c>
      <c r="J166" s="34">
        <v>400.0</v>
      </c>
      <c r="K166" s="30"/>
      <c r="L166" s="30">
        <v>400.0</v>
      </c>
      <c r="M166" s="30" t="s">
        <v>2905</v>
      </c>
      <c r="N166" s="30"/>
      <c r="O166" s="30" t="s">
        <v>2017</v>
      </c>
      <c r="P166" s="35"/>
    </row>
    <row r="167" hidden="1">
      <c r="A167" s="30" t="s">
        <v>3074</v>
      </c>
      <c r="B167" s="37" t="s">
        <v>64</v>
      </c>
      <c r="C167" s="30" t="s">
        <v>8</v>
      </c>
      <c r="D167" s="30" t="s">
        <v>2225</v>
      </c>
      <c r="E167" s="30" t="s">
        <v>692</v>
      </c>
      <c r="F167" s="31" t="s">
        <v>2017</v>
      </c>
      <c r="G167" s="32">
        <v>45979.0</v>
      </c>
      <c r="H167" s="33">
        <v>45980.0</v>
      </c>
      <c r="I167" s="30">
        <v>1.0</v>
      </c>
      <c r="J167" s="34">
        <v>500.0</v>
      </c>
      <c r="K167" s="30"/>
      <c r="L167" s="30">
        <v>500.0</v>
      </c>
      <c r="M167" s="30" t="s">
        <v>2905</v>
      </c>
      <c r="N167" s="30"/>
      <c r="O167" s="30" t="s">
        <v>2017</v>
      </c>
      <c r="P167" s="35"/>
    </row>
    <row r="168" hidden="1">
      <c r="A168" s="30" t="s">
        <v>3075</v>
      </c>
      <c r="B168" s="37" t="s">
        <v>42</v>
      </c>
      <c r="C168" s="30" t="s">
        <v>8</v>
      </c>
      <c r="D168" s="38" t="s">
        <v>127</v>
      </c>
      <c r="E168" s="30" t="s">
        <v>126</v>
      </c>
      <c r="F168" s="31">
        <v>8.87479892E8</v>
      </c>
      <c r="G168" s="32">
        <v>45979.0</v>
      </c>
      <c r="H168" s="33">
        <v>45980.0</v>
      </c>
      <c r="I168" s="30">
        <v>1.0</v>
      </c>
      <c r="J168" s="34">
        <v>400.0</v>
      </c>
      <c r="K168" s="30"/>
      <c r="L168" s="30">
        <v>400.0</v>
      </c>
      <c r="M168" s="30" t="s">
        <v>2905</v>
      </c>
      <c r="N168" s="30"/>
      <c r="O168" s="30" t="s">
        <v>2017</v>
      </c>
      <c r="P168" s="35"/>
    </row>
    <row r="169" hidden="1">
      <c r="A169" s="30" t="s">
        <v>3076</v>
      </c>
      <c r="B169" s="37" t="s">
        <v>44</v>
      </c>
      <c r="C169" s="30" t="s">
        <v>8</v>
      </c>
      <c r="D169" s="30" t="s">
        <v>2228</v>
      </c>
      <c r="E169" s="30" t="s">
        <v>2227</v>
      </c>
      <c r="F169" s="31">
        <v>8.85626531E8</v>
      </c>
      <c r="G169" s="32">
        <v>45979.0</v>
      </c>
      <c r="H169" s="33">
        <v>45980.0</v>
      </c>
      <c r="I169" s="30">
        <v>1.0</v>
      </c>
      <c r="J169" s="34">
        <v>400.0</v>
      </c>
      <c r="K169" s="30"/>
      <c r="L169" s="30">
        <v>400.0</v>
      </c>
      <c r="M169" s="30" t="s">
        <v>2905</v>
      </c>
      <c r="N169" s="30"/>
      <c r="O169" s="30" t="s">
        <v>2017</v>
      </c>
      <c r="P169" s="35"/>
    </row>
    <row r="170" hidden="1">
      <c r="A170" s="30" t="s">
        <v>3077</v>
      </c>
      <c r="B170" s="37" t="s">
        <v>45</v>
      </c>
      <c r="C170" s="30" t="s">
        <v>14</v>
      </c>
      <c r="D170" s="30" t="s">
        <v>2230</v>
      </c>
      <c r="E170" s="30" t="s">
        <v>1958</v>
      </c>
      <c r="F170" s="31" t="s">
        <v>2017</v>
      </c>
      <c r="G170" s="32">
        <v>45979.0</v>
      </c>
      <c r="H170" s="33">
        <v>45980.0</v>
      </c>
      <c r="I170" s="30">
        <v>1.0</v>
      </c>
      <c r="J170" s="34">
        <v>500.0</v>
      </c>
      <c r="K170" s="30"/>
      <c r="L170" s="30">
        <v>500.0</v>
      </c>
      <c r="M170" s="30" t="s">
        <v>2905</v>
      </c>
      <c r="N170" s="30"/>
      <c r="O170" s="30" t="s">
        <v>2017</v>
      </c>
      <c r="P170" s="35"/>
    </row>
    <row r="171" hidden="1">
      <c r="A171" s="30" t="s">
        <v>3078</v>
      </c>
      <c r="B171" s="37" t="s">
        <v>12</v>
      </c>
      <c r="C171" s="30" t="s">
        <v>8</v>
      </c>
      <c r="D171" s="30" t="s">
        <v>2236</v>
      </c>
      <c r="E171" s="30" t="s">
        <v>1966</v>
      </c>
      <c r="F171" s="31" t="s">
        <v>2017</v>
      </c>
      <c r="G171" s="32">
        <v>45979.0</v>
      </c>
      <c r="H171" s="33">
        <v>45981.0</v>
      </c>
      <c r="I171" s="30">
        <v>2.0</v>
      </c>
      <c r="J171" s="34">
        <v>400.0</v>
      </c>
      <c r="K171" s="30"/>
      <c r="L171" s="30">
        <v>800.0</v>
      </c>
      <c r="M171" s="30" t="s">
        <v>2905</v>
      </c>
      <c r="N171" s="30"/>
      <c r="O171" s="30" t="s">
        <v>2017</v>
      </c>
      <c r="P171" s="35"/>
    </row>
    <row r="172" hidden="1">
      <c r="A172" s="30" t="s">
        <v>3079</v>
      </c>
      <c r="B172" s="37" t="s">
        <v>19</v>
      </c>
      <c r="C172" s="30" t="s">
        <v>8</v>
      </c>
      <c r="D172" s="30" t="s">
        <v>2238</v>
      </c>
      <c r="E172" s="30" t="s">
        <v>1915</v>
      </c>
      <c r="F172" s="31">
        <v>8.77919631E8</v>
      </c>
      <c r="G172" s="32">
        <v>45979.0</v>
      </c>
      <c r="H172" s="33">
        <v>45980.0</v>
      </c>
      <c r="I172" s="30">
        <v>1.0</v>
      </c>
      <c r="J172" s="34">
        <v>400.0</v>
      </c>
      <c r="K172" s="30"/>
      <c r="L172" s="30">
        <v>400.0</v>
      </c>
      <c r="M172" s="30" t="s">
        <v>2905</v>
      </c>
      <c r="N172" s="30"/>
      <c r="O172" s="30" t="s">
        <v>2967</v>
      </c>
      <c r="P172" s="35"/>
    </row>
    <row r="173" hidden="1">
      <c r="A173" s="30" t="s">
        <v>3080</v>
      </c>
      <c r="B173" s="37" t="s">
        <v>29</v>
      </c>
      <c r="C173" s="30" t="s">
        <v>8</v>
      </c>
      <c r="D173" s="30" t="s">
        <v>2246</v>
      </c>
      <c r="E173" s="30" t="s">
        <v>2245</v>
      </c>
      <c r="F173" s="31" t="s">
        <v>2017</v>
      </c>
      <c r="G173" s="32">
        <v>45980.0</v>
      </c>
      <c r="H173" s="33">
        <v>45981.0</v>
      </c>
      <c r="I173" s="30">
        <v>1.0</v>
      </c>
      <c r="J173" s="34">
        <v>400.0</v>
      </c>
      <c r="K173" s="30"/>
      <c r="L173" s="30">
        <v>400.0</v>
      </c>
      <c r="M173" s="30" t="s">
        <v>2905</v>
      </c>
      <c r="N173" s="30"/>
      <c r="O173" s="30" t="s">
        <v>2017</v>
      </c>
      <c r="P173" s="35"/>
    </row>
    <row r="174" hidden="1">
      <c r="A174" s="30" t="s">
        <v>3081</v>
      </c>
      <c r="B174" s="37" t="s">
        <v>64</v>
      </c>
      <c r="C174" s="30" t="s">
        <v>8</v>
      </c>
      <c r="D174" s="38" t="s">
        <v>85</v>
      </c>
      <c r="E174" s="30" t="s">
        <v>84</v>
      </c>
      <c r="F174" s="31">
        <v>8.37257244E8</v>
      </c>
      <c r="G174" s="32">
        <v>45980.0</v>
      </c>
      <c r="H174" s="33">
        <v>45981.0</v>
      </c>
      <c r="I174" s="30">
        <v>1.0</v>
      </c>
      <c r="J174" s="34">
        <v>500.0</v>
      </c>
      <c r="K174" s="30"/>
      <c r="L174" s="30">
        <v>500.0</v>
      </c>
      <c r="M174" s="30" t="s">
        <v>2905</v>
      </c>
      <c r="N174" s="30"/>
      <c r="O174" s="30" t="s">
        <v>2017</v>
      </c>
      <c r="P174" s="35"/>
    </row>
    <row r="175" hidden="1">
      <c r="A175" s="30" t="s">
        <v>3082</v>
      </c>
      <c r="B175" s="37" t="s">
        <v>10</v>
      </c>
      <c r="C175" s="30" t="s">
        <v>8</v>
      </c>
      <c r="D175" s="30" t="s">
        <v>2253</v>
      </c>
      <c r="E175" s="30" t="s">
        <v>2064</v>
      </c>
      <c r="F175" s="31">
        <v>8.93997374E8</v>
      </c>
      <c r="G175" s="32">
        <v>45980.0</v>
      </c>
      <c r="H175" s="33">
        <v>45981.0</v>
      </c>
      <c r="I175" s="30">
        <v>1.0</v>
      </c>
      <c r="J175" s="34">
        <v>400.0</v>
      </c>
      <c r="K175" s="30"/>
      <c r="L175" s="30">
        <v>400.0</v>
      </c>
      <c r="M175" s="30" t="s">
        <v>2905</v>
      </c>
      <c r="N175" s="30"/>
      <c r="O175" s="30" t="s">
        <v>2017</v>
      </c>
      <c r="P175" s="35"/>
    </row>
    <row r="176" hidden="1">
      <c r="A176" s="30" t="s">
        <v>3083</v>
      </c>
      <c r="B176" s="37" t="s">
        <v>61</v>
      </c>
      <c r="C176" s="30" t="s">
        <v>14</v>
      </c>
      <c r="D176" s="30" t="s">
        <v>2256</v>
      </c>
      <c r="E176" s="30" t="s">
        <v>2255</v>
      </c>
      <c r="F176" s="31">
        <v>6.24044496E8</v>
      </c>
      <c r="G176" s="32">
        <v>45980.0</v>
      </c>
      <c r="H176" s="33">
        <v>45981.0</v>
      </c>
      <c r="I176" s="30">
        <v>1.0</v>
      </c>
      <c r="J176" s="34">
        <v>600.0</v>
      </c>
      <c r="K176" s="30"/>
      <c r="L176" s="30">
        <v>600.0</v>
      </c>
      <c r="M176" s="30" t="s">
        <v>2905</v>
      </c>
      <c r="N176" s="30"/>
      <c r="O176" s="30" t="s">
        <v>2017</v>
      </c>
      <c r="P176" s="35"/>
    </row>
    <row r="177" hidden="1">
      <c r="A177" s="30" t="s">
        <v>3084</v>
      </c>
      <c r="B177" s="37" t="s">
        <v>59</v>
      </c>
      <c r="C177" s="30" t="s">
        <v>8</v>
      </c>
      <c r="D177" s="30" t="s">
        <v>2259</v>
      </c>
      <c r="E177" s="30" t="s">
        <v>2258</v>
      </c>
      <c r="F177" s="31" t="s">
        <v>2017</v>
      </c>
      <c r="G177" s="32">
        <v>45980.0</v>
      </c>
      <c r="H177" s="33">
        <v>45981.0</v>
      </c>
      <c r="I177" s="30">
        <v>1.0</v>
      </c>
      <c r="J177" s="34">
        <v>500.0</v>
      </c>
      <c r="K177" s="30"/>
      <c r="L177" s="30">
        <v>500.0</v>
      </c>
      <c r="M177" s="30" t="s">
        <v>2905</v>
      </c>
      <c r="N177" s="30"/>
      <c r="O177" s="30" t="s">
        <v>2017</v>
      </c>
      <c r="P177" s="35"/>
    </row>
    <row r="178" hidden="1">
      <c r="A178" s="30" t="s">
        <v>3085</v>
      </c>
      <c r="B178" s="37" t="s">
        <v>60</v>
      </c>
      <c r="C178" s="30" t="s">
        <v>8</v>
      </c>
      <c r="D178" s="30" t="s">
        <v>2261</v>
      </c>
      <c r="E178" s="30" t="s">
        <v>2258</v>
      </c>
      <c r="F178" s="31" t="s">
        <v>2017</v>
      </c>
      <c r="G178" s="32">
        <v>45980.0</v>
      </c>
      <c r="H178" s="33">
        <v>45982.0</v>
      </c>
      <c r="I178" s="30">
        <v>2.0</v>
      </c>
      <c r="J178" s="34">
        <v>500.0</v>
      </c>
      <c r="K178" s="30"/>
      <c r="L178" s="30">
        <v>1000.0</v>
      </c>
      <c r="M178" s="30" t="s">
        <v>2905</v>
      </c>
      <c r="N178" s="30"/>
      <c r="O178" s="30" t="s">
        <v>2017</v>
      </c>
      <c r="P178" s="35"/>
    </row>
    <row r="179" hidden="1">
      <c r="A179" s="30" t="s">
        <v>3086</v>
      </c>
      <c r="B179" s="37" t="s">
        <v>11</v>
      </c>
      <c r="C179" s="30" t="s">
        <v>8</v>
      </c>
      <c r="D179" s="30" t="s">
        <v>2264</v>
      </c>
      <c r="E179" s="30" t="s">
        <v>2263</v>
      </c>
      <c r="F179" s="31">
        <v>8.4389429E8</v>
      </c>
      <c r="G179" s="32">
        <v>45980.0</v>
      </c>
      <c r="H179" s="33">
        <v>45981.0</v>
      </c>
      <c r="I179" s="30">
        <v>1.0</v>
      </c>
      <c r="J179" s="34">
        <v>400.0</v>
      </c>
      <c r="K179" s="30"/>
      <c r="L179" s="30">
        <v>400.0</v>
      </c>
      <c r="M179" s="30" t="s">
        <v>2905</v>
      </c>
      <c r="N179" s="30"/>
      <c r="O179" s="30" t="s">
        <v>2017</v>
      </c>
      <c r="P179" s="35"/>
    </row>
    <row r="180" hidden="1">
      <c r="A180" s="30" t="s">
        <v>3087</v>
      </c>
      <c r="B180" s="37" t="s">
        <v>9</v>
      </c>
      <c r="C180" s="30" t="s">
        <v>8</v>
      </c>
      <c r="D180" s="30" t="s">
        <v>2267</v>
      </c>
      <c r="E180" s="30" t="s">
        <v>2266</v>
      </c>
      <c r="F180" s="31">
        <v>9.23702385E8</v>
      </c>
      <c r="G180" s="32">
        <v>45981.0</v>
      </c>
      <c r="H180" s="33">
        <v>45982.0</v>
      </c>
      <c r="I180" s="30">
        <v>1.0</v>
      </c>
      <c r="J180" s="34">
        <v>400.0</v>
      </c>
      <c r="K180" s="30"/>
      <c r="L180" s="30">
        <v>400.0</v>
      </c>
      <c r="M180" s="30" t="s">
        <v>2905</v>
      </c>
      <c r="N180" s="30"/>
      <c r="O180" s="30" t="s">
        <v>2017</v>
      </c>
      <c r="P180" s="35"/>
    </row>
    <row r="181" hidden="1">
      <c r="A181" s="30" t="s">
        <v>3088</v>
      </c>
      <c r="B181" s="37" t="s">
        <v>6</v>
      </c>
      <c r="C181" s="30" t="s">
        <v>8</v>
      </c>
      <c r="D181" s="30" t="s">
        <v>2269</v>
      </c>
      <c r="E181" s="30" t="s">
        <v>1978</v>
      </c>
      <c r="F181" s="31">
        <v>8.86981705E8</v>
      </c>
      <c r="G181" s="32">
        <v>45981.0</v>
      </c>
      <c r="H181" s="33">
        <v>45982.0</v>
      </c>
      <c r="I181" s="30">
        <v>1.0</v>
      </c>
      <c r="J181" s="34">
        <v>400.0</v>
      </c>
      <c r="K181" s="30"/>
      <c r="L181" s="30">
        <v>400.0</v>
      </c>
      <c r="M181" s="30" t="s">
        <v>2905</v>
      </c>
      <c r="N181" s="30"/>
      <c r="O181" s="30" t="s">
        <v>2017</v>
      </c>
      <c r="P181" s="35"/>
    </row>
    <row r="182" hidden="1">
      <c r="A182" s="30" t="s">
        <v>3089</v>
      </c>
      <c r="B182" s="37" t="s">
        <v>29</v>
      </c>
      <c r="C182" s="30" t="s">
        <v>8</v>
      </c>
      <c r="D182" s="30" t="s">
        <v>2272</v>
      </c>
      <c r="E182" s="30" t="s">
        <v>2271</v>
      </c>
      <c r="F182" s="31">
        <v>8.68262553E8</v>
      </c>
      <c r="G182" s="32">
        <v>45981.0</v>
      </c>
      <c r="H182" s="33">
        <v>45982.0</v>
      </c>
      <c r="I182" s="30">
        <v>1.0</v>
      </c>
      <c r="J182" s="34">
        <v>400.0</v>
      </c>
      <c r="K182" s="30"/>
      <c r="L182" s="30">
        <v>400.0</v>
      </c>
      <c r="M182" s="30" t="s">
        <v>2905</v>
      </c>
      <c r="N182" s="30"/>
      <c r="O182" s="30" t="s">
        <v>2017</v>
      </c>
      <c r="P182" s="35"/>
    </row>
    <row r="183" hidden="1">
      <c r="A183" s="30" t="s">
        <v>3090</v>
      </c>
      <c r="B183" s="37" t="s">
        <v>64</v>
      </c>
      <c r="C183" s="30" t="s">
        <v>8</v>
      </c>
      <c r="D183" s="30" t="s">
        <v>2280</v>
      </c>
      <c r="E183" s="30" t="s">
        <v>2279</v>
      </c>
      <c r="F183" s="31">
        <v>6.58280854E8</v>
      </c>
      <c r="G183" s="32">
        <v>45982.0</v>
      </c>
      <c r="H183" s="33">
        <v>45983.0</v>
      </c>
      <c r="I183" s="30">
        <v>1.0</v>
      </c>
      <c r="J183" s="34">
        <v>500.0</v>
      </c>
      <c r="K183" s="30"/>
      <c r="L183" s="30">
        <v>500.0</v>
      </c>
      <c r="M183" s="30" t="s">
        <v>2905</v>
      </c>
      <c r="N183" s="30"/>
      <c r="O183" s="30" t="s">
        <v>2017</v>
      </c>
      <c r="P183" s="35"/>
    </row>
    <row r="184" hidden="1">
      <c r="A184" s="30" t="s">
        <v>3091</v>
      </c>
      <c r="B184" s="37" t="s">
        <v>19</v>
      </c>
      <c r="C184" s="30" t="s">
        <v>8</v>
      </c>
      <c r="D184" s="30" t="s">
        <v>2283</v>
      </c>
      <c r="E184" s="30" t="s">
        <v>2282</v>
      </c>
      <c r="F184" s="31">
        <v>9.68639297E8</v>
      </c>
      <c r="G184" s="32">
        <v>45982.0</v>
      </c>
      <c r="H184" s="33">
        <v>45983.0</v>
      </c>
      <c r="I184" s="30">
        <v>1.0</v>
      </c>
      <c r="J184" s="34">
        <v>400.0</v>
      </c>
      <c r="K184" s="30"/>
      <c r="L184" s="30">
        <v>400.0</v>
      </c>
      <c r="M184" s="30" t="s">
        <v>2905</v>
      </c>
      <c r="N184" s="30"/>
      <c r="O184" s="30" t="s">
        <v>2017</v>
      </c>
      <c r="P184" s="35"/>
    </row>
    <row r="185" hidden="1">
      <c r="A185" s="30" t="s">
        <v>3092</v>
      </c>
      <c r="B185" s="37" t="s">
        <v>12</v>
      </c>
      <c r="C185" s="30" t="s">
        <v>8</v>
      </c>
      <c r="D185" s="30" t="s">
        <v>2286</v>
      </c>
      <c r="E185" s="30" t="s">
        <v>2285</v>
      </c>
      <c r="F185" s="31">
        <v>9.31258313E8</v>
      </c>
      <c r="G185" s="32">
        <v>45982.0</v>
      </c>
      <c r="H185" s="33">
        <v>45983.0</v>
      </c>
      <c r="I185" s="30">
        <v>1.0</v>
      </c>
      <c r="J185" s="34">
        <v>400.0</v>
      </c>
      <c r="K185" s="30"/>
      <c r="L185" s="30">
        <v>400.0</v>
      </c>
      <c r="M185" s="30" t="s">
        <v>2905</v>
      </c>
      <c r="N185" s="30"/>
      <c r="O185" s="30" t="s">
        <v>2017</v>
      </c>
      <c r="P185" s="35"/>
    </row>
    <row r="186" hidden="1">
      <c r="A186" s="30" t="s">
        <v>3093</v>
      </c>
      <c r="B186" s="37" t="s">
        <v>9</v>
      </c>
      <c r="C186" s="30" t="s">
        <v>8</v>
      </c>
      <c r="D186" s="30" t="s">
        <v>2292</v>
      </c>
      <c r="E186" s="30" t="s">
        <v>519</v>
      </c>
      <c r="F186" s="31">
        <v>9.82658125E8</v>
      </c>
      <c r="G186" s="32">
        <v>45983.0</v>
      </c>
      <c r="H186" s="33">
        <v>45984.0</v>
      </c>
      <c r="I186" s="30">
        <v>1.0</v>
      </c>
      <c r="J186" s="34">
        <v>400.0</v>
      </c>
      <c r="K186" s="30"/>
      <c r="L186" s="30">
        <v>400.0</v>
      </c>
      <c r="M186" s="30" t="s">
        <v>2905</v>
      </c>
      <c r="N186" s="30"/>
      <c r="O186" s="30" t="s">
        <v>2017</v>
      </c>
      <c r="P186" s="35"/>
    </row>
    <row r="187" hidden="1">
      <c r="A187" s="30" t="s">
        <v>3094</v>
      </c>
      <c r="B187" s="37" t="s">
        <v>31</v>
      </c>
      <c r="C187" s="30" t="s">
        <v>8</v>
      </c>
      <c r="D187" s="30" t="s">
        <v>2296</v>
      </c>
      <c r="E187" s="30" t="s">
        <v>446</v>
      </c>
      <c r="F187" s="31">
        <v>8.78985543E8</v>
      </c>
      <c r="G187" s="32">
        <v>45983.0</v>
      </c>
      <c r="H187" s="33">
        <v>45984.0</v>
      </c>
      <c r="I187" s="30">
        <v>1.0</v>
      </c>
      <c r="J187" s="34">
        <v>400.0</v>
      </c>
      <c r="K187" s="30"/>
      <c r="L187" s="30">
        <v>400.0</v>
      </c>
      <c r="M187" s="30" t="s">
        <v>2905</v>
      </c>
      <c r="N187" s="30"/>
      <c r="O187" s="30" t="s">
        <v>2017</v>
      </c>
      <c r="P187" s="35"/>
    </row>
    <row r="188" hidden="1">
      <c r="A188" s="30" t="s">
        <v>3095</v>
      </c>
      <c r="B188" s="37" t="s">
        <v>13</v>
      </c>
      <c r="C188" s="30" t="s">
        <v>14</v>
      </c>
      <c r="D188" s="30" t="s">
        <v>2299</v>
      </c>
      <c r="E188" s="30" t="s">
        <v>2298</v>
      </c>
      <c r="F188" s="31">
        <v>9.22722785E8</v>
      </c>
      <c r="G188" s="32">
        <v>45983.0</v>
      </c>
      <c r="H188" s="33">
        <v>45984.0</v>
      </c>
      <c r="I188" s="30">
        <v>1.0</v>
      </c>
      <c r="J188" s="34">
        <v>500.0</v>
      </c>
      <c r="K188" s="30"/>
      <c r="L188" s="30">
        <v>500.0</v>
      </c>
      <c r="M188" s="30" t="s">
        <v>2905</v>
      </c>
      <c r="N188" s="30"/>
      <c r="O188" s="30" t="s">
        <v>2017</v>
      </c>
      <c r="P188" s="35"/>
    </row>
    <row r="189" hidden="1">
      <c r="A189" s="30" t="s">
        <v>3096</v>
      </c>
      <c r="B189" s="37" t="s">
        <v>64</v>
      </c>
      <c r="C189" s="30" t="s">
        <v>8</v>
      </c>
      <c r="D189" s="38" t="s">
        <v>106</v>
      </c>
      <c r="E189" s="30" t="s">
        <v>105</v>
      </c>
      <c r="F189" s="31">
        <v>8.95305462E8</v>
      </c>
      <c r="G189" s="32">
        <v>45983.0</v>
      </c>
      <c r="H189" s="33">
        <v>45984.0</v>
      </c>
      <c r="I189" s="30">
        <v>1.0</v>
      </c>
      <c r="J189" s="34">
        <v>500.0</v>
      </c>
      <c r="K189" s="30"/>
      <c r="L189" s="30">
        <v>500.0</v>
      </c>
      <c r="M189" s="30" t="s">
        <v>2905</v>
      </c>
      <c r="N189" s="30"/>
      <c r="O189" s="30" t="s">
        <v>2017</v>
      </c>
      <c r="P189" s="35"/>
    </row>
    <row r="190" hidden="1">
      <c r="A190" s="30" t="s">
        <v>3097</v>
      </c>
      <c r="B190" s="37" t="s">
        <v>42</v>
      </c>
      <c r="C190" s="30" t="s">
        <v>8</v>
      </c>
      <c r="D190" s="30" t="s">
        <v>2302</v>
      </c>
      <c r="E190" s="30" t="s">
        <v>2301</v>
      </c>
      <c r="F190" s="31">
        <v>6.30325221E8</v>
      </c>
      <c r="G190" s="32">
        <v>45986.0</v>
      </c>
      <c r="H190" s="33">
        <v>45987.0</v>
      </c>
      <c r="I190" s="30">
        <v>1.0</v>
      </c>
      <c r="J190" s="34">
        <v>400.0</v>
      </c>
      <c r="K190" s="30"/>
      <c r="L190" s="30">
        <v>400.0</v>
      </c>
      <c r="M190" s="30" t="s">
        <v>2905</v>
      </c>
      <c r="N190" s="30"/>
      <c r="O190" s="30" t="s">
        <v>2017</v>
      </c>
      <c r="P190" s="35"/>
    </row>
    <row r="191" hidden="1">
      <c r="A191" s="30" t="s">
        <v>3098</v>
      </c>
      <c r="B191" s="37" t="s">
        <v>40</v>
      </c>
      <c r="C191" s="30" t="s">
        <v>8</v>
      </c>
      <c r="D191" s="30" t="s">
        <v>2305</v>
      </c>
      <c r="E191" s="30" t="s">
        <v>2304</v>
      </c>
      <c r="F191" s="31" t="s">
        <v>2017</v>
      </c>
      <c r="G191" s="32">
        <v>45986.0</v>
      </c>
      <c r="H191" s="33">
        <v>45987.0</v>
      </c>
      <c r="I191" s="30">
        <v>1.0</v>
      </c>
      <c r="J191" s="34">
        <v>400.0</v>
      </c>
      <c r="K191" s="30"/>
      <c r="L191" s="30">
        <v>400.0</v>
      </c>
      <c r="M191" s="30" t="s">
        <v>2905</v>
      </c>
      <c r="N191" s="30"/>
      <c r="O191" s="30" t="s">
        <v>2017</v>
      </c>
      <c r="P191" s="35"/>
    </row>
    <row r="192" hidden="1">
      <c r="A192" s="30" t="s">
        <v>3099</v>
      </c>
      <c r="B192" s="37" t="s">
        <v>41</v>
      </c>
      <c r="C192" s="30" t="s">
        <v>8</v>
      </c>
      <c r="D192" s="30" t="s">
        <v>2307</v>
      </c>
      <c r="E192" s="30" t="s">
        <v>1996</v>
      </c>
      <c r="F192" s="31">
        <v>9.02713171E8</v>
      </c>
      <c r="G192" s="32">
        <v>45986.0</v>
      </c>
      <c r="H192" s="33">
        <v>45987.0</v>
      </c>
      <c r="I192" s="30">
        <v>1.0</v>
      </c>
      <c r="J192" s="34">
        <v>400.0</v>
      </c>
      <c r="K192" s="30"/>
      <c r="L192" s="30">
        <v>400.0</v>
      </c>
      <c r="M192" s="30" t="s">
        <v>2905</v>
      </c>
      <c r="N192" s="30"/>
      <c r="O192" s="30" t="s">
        <v>2017</v>
      </c>
      <c r="P192" s="35"/>
    </row>
    <row r="193" hidden="1">
      <c r="A193" s="30" t="s">
        <v>3100</v>
      </c>
      <c r="B193" s="37" t="s">
        <v>60</v>
      </c>
      <c r="C193" s="30" t="s">
        <v>8</v>
      </c>
      <c r="D193" s="38" t="s">
        <v>106</v>
      </c>
      <c r="E193" s="30" t="s">
        <v>105</v>
      </c>
      <c r="F193" s="31">
        <v>8.95305462E8</v>
      </c>
      <c r="G193" s="32">
        <v>45986.0</v>
      </c>
      <c r="H193" s="33">
        <v>45987.0</v>
      </c>
      <c r="I193" s="30">
        <v>1.0</v>
      </c>
      <c r="J193" s="34">
        <v>500.0</v>
      </c>
      <c r="K193" s="30"/>
      <c r="L193" s="30">
        <v>500.0</v>
      </c>
      <c r="M193" s="30" t="s">
        <v>2905</v>
      </c>
      <c r="N193" s="30"/>
      <c r="O193" s="30" t="s">
        <v>2017</v>
      </c>
      <c r="P193" s="35"/>
    </row>
    <row r="194" hidden="1">
      <c r="A194" s="30" t="s">
        <v>3101</v>
      </c>
      <c r="B194" s="37" t="s">
        <v>59</v>
      </c>
      <c r="C194" s="30" t="s">
        <v>8</v>
      </c>
      <c r="D194" s="30" t="s">
        <v>2314</v>
      </c>
      <c r="E194" s="30" t="s">
        <v>2311</v>
      </c>
      <c r="F194" s="31">
        <v>9.89619429E8</v>
      </c>
      <c r="G194" s="32">
        <v>45986.0</v>
      </c>
      <c r="H194" s="33">
        <v>45987.0</v>
      </c>
      <c r="I194" s="30">
        <v>1.0</v>
      </c>
      <c r="J194" s="34">
        <v>500.0</v>
      </c>
      <c r="K194" s="30"/>
      <c r="L194" s="30">
        <v>500.0</v>
      </c>
      <c r="M194" s="30" t="s">
        <v>2905</v>
      </c>
      <c r="N194" s="30"/>
      <c r="O194" s="30" t="s">
        <v>2017</v>
      </c>
      <c r="P194" s="35"/>
    </row>
    <row r="195" hidden="1">
      <c r="A195" s="30" t="s">
        <v>3102</v>
      </c>
      <c r="B195" s="37" t="s">
        <v>41</v>
      </c>
      <c r="C195" s="30" t="s">
        <v>8</v>
      </c>
      <c r="D195" s="30" t="s">
        <v>2317</v>
      </c>
      <c r="E195" s="30" t="s">
        <v>2316</v>
      </c>
      <c r="F195" s="31">
        <v>8.00792323E8</v>
      </c>
      <c r="G195" s="32">
        <v>45988.0</v>
      </c>
      <c r="H195" s="33">
        <v>45989.0</v>
      </c>
      <c r="I195" s="30">
        <v>1.0</v>
      </c>
      <c r="J195" s="34">
        <v>400.0</v>
      </c>
      <c r="K195" s="30"/>
      <c r="L195" s="30">
        <v>400.0</v>
      </c>
      <c r="M195" s="30" t="s">
        <v>2905</v>
      </c>
      <c r="N195" s="30"/>
      <c r="O195" s="30" t="s">
        <v>2017</v>
      </c>
      <c r="P195" s="35"/>
    </row>
    <row r="196" hidden="1">
      <c r="A196" s="30" t="s">
        <v>3103</v>
      </c>
      <c r="B196" s="37" t="s">
        <v>42</v>
      </c>
      <c r="C196" s="30" t="s">
        <v>8</v>
      </c>
      <c r="D196" s="30" t="s">
        <v>2319</v>
      </c>
      <c r="E196" s="30" t="s">
        <v>2316</v>
      </c>
      <c r="F196" s="31" t="s">
        <v>2017</v>
      </c>
      <c r="G196" s="32">
        <v>45988.0</v>
      </c>
      <c r="H196" s="33">
        <v>45989.0</v>
      </c>
      <c r="I196" s="30">
        <v>1.0</v>
      </c>
      <c r="J196" s="34">
        <v>400.0</v>
      </c>
      <c r="K196" s="30"/>
      <c r="L196" s="30">
        <v>400.0</v>
      </c>
      <c r="M196" s="30" t="s">
        <v>2905</v>
      </c>
      <c r="N196" s="30"/>
      <c r="O196" s="30" t="s">
        <v>2017</v>
      </c>
      <c r="P196" s="35"/>
    </row>
    <row r="197" hidden="1">
      <c r="A197" s="30" t="s">
        <v>3104</v>
      </c>
      <c r="B197" s="37" t="s">
        <v>11</v>
      </c>
      <c r="C197" s="30" t="s">
        <v>8</v>
      </c>
      <c r="D197" s="30" t="s">
        <v>2326</v>
      </c>
      <c r="E197" s="30" t="s">
        <v>2325</v>
      </c>
      <c r="F197" s="31" t="s">
        <v>2017</v>
      </c>
      <c r="G197" s="32">
        <v>45988.0</v>
      </c>
      <c r="H197" s="33">
        <v>45989.0</v>
      </c>
      <c r="I197" s="30">
        <v>1.0</v>
      </c>
      <c r="J197" s="34">
        <v>400.0</v>
      </c>
      <c r="K197" s="30"/>
      <c r="L197" s="30">
        <v>400.0</v>
      </c>
      <c r="M197" s="30" t="s">
        <v>2905</v>
      </c>
      <c r="N197" s="30"/>
      <c r="O197" s="30" t="s">
        <v>2017</v>
      </c>
      <c r="P197" s="35"/>
    </row>
    <row r="198" hidden="1">
      <c r="A198" s="30" t="s">
        <v>3105</v>
      </c>
      <c r="B198" s="37" t="s">
        <v>60</v>
      </c>
      <c r="C198" s="30" t="s">
        <v>8</v>
      </c>
      <c r="D198" s="30" t="s">
        <v>2329</v>
      </c>
      <c r="E198" s="30" t="s">
        <v>2328</v>
      </c>
      <c r="F198" s="31">
        <v>8.11738453E8</v>
      </c>
      <c r="G198" s="32">
        <v>45988.0</v>
      </c>
      <c r="H198" s="33">
        <v>45989.0</v>
      </c>
      <c r="I198" s="30">
        <v>1.0</v>
      </c>
      <c r="J198" s="34">
        <v>500.0</v>
      </c>
      <c r="K198" s="30"/>
      <c r="L198" s="30">
        <v>500.0</v>
      </c>
      <c r="M198" s="30" t="s">
        <v>2905</v>
      </c>
      <c r="N198" s="30"/>
      <c r="O198" s="30" t="s">
        <v>2017</v>
      </c>
      <c r="P198" s="35"/>
    </row>
    <row r="199" hidden="1">
      <c r="A199" s="30" t="s">
        <v>3106</v>
      </c>
      <c r="B199" s="37" t="s">
        <v>41</v>
      </c>
      <c r="C199" s="30" t="s">
        <v>8</v>
      </c>
      <c r="D199" s="30" t="s">
        <v>2332</v>
      </c>
      <c r="E199" s="30" t="s">
        <v>2331</v>
      </c>
      <c r="F199" s="31">
        <v>6.15625656E8</v>
      </c>
      <c r="G199" s="32">
        <v>45989.0</v>
      </c>
      <c r="H199" s="33">
        <v>45990.0</v>
      </c>
      <c r="I199" s="30">
        <v>1.0</v>
      </c>
      <c r="J199" s="34">
        <v>400.0</v>
      </c>
      <c r="K199" s="30"/>
      <c r="L199" s="30">
        <v>400.0</v>
      </c>
      <c r="M199" s="30" t="s">
        <v>2905</v>
      </c>
      <c r="N199" s="30"/>
      <c r="O199" s="30" t="s">
        <v>2017</v>
      </c>
      <c r="P199" s="35"/>
    </row>
    <row r="200" hidden="1">
      <c r="A200" s="30" t="s">
        <v>3107</v>
      </c>
      <c r="B200" s="37" t="s">
        <v>42</v>
      </c>
      <c r="C200" s="30" t="s">
        <v>8</v>
      </c>
      <c r="D200" s="30" t="s">
        <v>2340</v>
      </c>
      <c r="E200" s="30" t="s">
        <v>2339</v>
      </c>
      <c r="F200" s="31">
        <v>9.35729746E8</v>
      </c>
      <c r="G200" s="32">
        <v>45989.0</v>
      </c>
      <c r="H200" s="33">
        <v>45991.0</v>
      </c>
      <c r="I200" s="30">
        <v>2.0</v>
      </c>
      <c r="J200" s="34">
        <v>400.0</v>
      </c>
      <c r="K200" s="30"/>
      <c r="L200" s="30">
        <v>800.0</v>
      </c>
      <c r="M200" s="30" t="s">
        <v>2905</v>
      </c>
      <c r="N200" s="30"/>
      <c r="O200" s="30" t="s">
        <v>2967</v>
      </c>
      <c r="P200" s="35"/>
    </row>
    <row r="201" hidden="1">
      <c r="A201" s="30" t="s">
        <v>3108</v>
      </c>
      <c r="B201" s="37" t="s">
        <v>44</v>
      </c>
      <c r="C201" s="30" t="s">
        <v>8</v>
      </c>
      <c r="D201" s="38" t="s">
        <v>88</v>
      </c>
      <c r="E201" s="30" t="s">
        <v>87</v>
      </c>
      <c r="F201" s="31">
        <v>8.17369113E8</v>
      </c>
      <c r="G201" s="32">
        <v>45990.0</v>
      </c>
      <c r="H201" s="33">
        <v>45991.0</v>
      </c>
      <c r="I201" s="30">
        <v>1.0</v>
      </c>
      <c r="J201" s="34">
        <v>400.0</v>
      </c>
      <c r="K201" s="30"/>
      <c r="L201" s="30">
        <v>400.0</v>
      </c>
      <c r="M201" s="30" t="s">
        <v>2905</v>
      </c>
      <c r="N201" s="30"/>
      <c r="O201" s="30" t="s">
        <v>2967</v>
      </c>
      <c r="P201" s="35"/>
    </row>
    <row r="202" hidden="1">
      <c r="A202" s="30" t="s">
        <v>3109</v>
      </c>
      <c r="B202" s="37" t="s">
        <v>59</v>
      </c>
      <c r="C202" s="30" t="s">
        <v>8</v>
      </c>
      <c r="D202" s="30" t="s">
        <v>2342</v>
      </c>
      <c r="E202" s="30" t="s">
        <v>1885</v>
      </c>
      <c r="F202" s="31">
        <v>9.84615352E8</v>
      </c>
      <c r="G202" s="32">
        <v>45990.0</v>
      </c>
      <c r="H202" s="33">
        <v>45991.0</v>
      </c>
      <c r="I202" s="30">
        <v>1.0</v>
      </c>
      <c r="J202" s="34">
        <v>500.0</v>
      </c>
      <c r="K202" s="30"/>
      <c r="L202" s="30">
        <v>500.0</v>
      </c>
      <c r="M202" s="30" t="s">
        <v>2905</v>
      </c>
      <c r="N202" s="30"/>
      <c r="O202" s="30" t="s">
        <v>2017</v>
      </c>
      <c r="P202" s="35"/>
    </row>
    <row r="203" hidden="1">
      <c r="A203" s="30" t="s">
        <v>3110</v>
      </c>
      <c r="B203" s="37" t="s">
        <v>36</v>
      </c>
      <c r="C203" s="30" t="s">
        <v>8</v>
      </c>
      <c r="D203" s="38" t="s">
        <v>85</v>
      </c>
      <c r="E203" s="30" t="s">
        <v>84</v>
      </c>
      <c r="F203" s="31">
        <v>8.37257244E8</v>
      </c>
      <c r="G203" s="32">
        <v>45990.0</v>
      </c>
      <c r="H203" s="33">
        <v>45991.0</v>
      </c>
      <c r="I203" s="30">
        <v>1.0</v>
      </c>
      <c r="J203" s="34">
        <v>400.0</v>
      </c>
      <c r="K203" s="30"/>
      <c r="L203" s="30">
        <v>400.0</v>
      </c>
      <c r="M203" s="30" t="s">
        <v>2905</v>
      </c>
      <c r="N203" s="30"/>
      <c r="O203" s="30" t="s">
        <v>2017</v>
      </c>
      <c r="P203" s="35"/>
    </row>
    <row r="204" hidden="1">
      <c r="A204" s="30" t="s">
        <v>3111</v>
      </c>
      <c r="B204" s="37" t="s">
        <v>19</v>
      </c>
      <c r="C204" s="30" t="s">
        <v>8</v>
      </c>
      <c r="D204" s="30" t="s">
        <v>2347</v>
      </c>
      <c r="E204" s="30" t="s">
        <v>2346</v>
      </c>
      <c r="F204" s="31" t="s">
        <v>2017</v>
      </c>
      <c r="G204" s="32">
        <v>45990.0</v>
      </c>
      <c r="H204" s="33">
        <v>45991.0</v>
      </c>
      <c r="I204" s="30">
        <v>1.0</v>
      </c>
      <c r="J204" s="34">
        <v>400.0</v>
      </c>
      <c r="K204" s="30"/>
      <c r="L204" s="30">
        <v>400.0</v>
      </c>
      <c r="M204" s="30" t="s">
        <v>2905</v>
      </c>
      <c r="N204" s="30"/>
      <c r="O204" s="30" t="s">
        <v>2017</v>
      </c>
      <c r="P204" s="35"/>
    </row>
    <row r="205" hidden="1">
      <c r="A205" s="30" t="s">
        <v>3112</v>
      </c>
      <c r="B205" s="37" t="s">
        <v>44</v>
      </c>
      <c r="C205" s="30" t="s">
        <v>8</v>
      </c>
      <c r="D205" s="30" t="s">
        <v>2354</v>
      </c>
      <c r="E205" s="30" t="s">
        <v>2328</v>
      </c>
      <c r="F205" s="31" t="s">
        <v>2017</v>
      </c>
      <c r="G205" s="32">
        <v>45990.0</v>
      </c>
      <c r="H205" s="33">
        <v>45991.0</v>
      </c>
      <c r="I205" s="30">
        <v>1.0</v>
      </c>
      <c r="J205" s="34">
        <v>400.0</v>
      </c>
      <c r="K205" s="30"/>
      <c r="L205" s="30">
        <v>400.0</v>
      </c>
      <c r="M205" s="30" t="s">
        <v>2905</v>
      </c>
      <c r="N205" s="30"/>
      <c r="O205" s="30" t="s">
        <v>2967</v>
      </c>
      <c r="P205" s="35"/>
    </row>
    <row r="206" hidden="1">
      <c r="A206" s="30" t="s">
        <v>3113</v>
      </c>
      <c r="B206" s="37" t="s">
        <v>40</v>
      </c>
      <c r="C206" s="30" t="s">
        <v>8</v>
      </c>
      <c r="D206" s="30" t="s">
        <v>2357</v>
      </c>
      <c r="E206" s="30" t="s">
        <v>2356</v>
      </c>
      <c r="F206" s="31">
        <v>6.37305666E8</v>
      </c>
      <c r="G206" s="32">
        <v>45990.0</v>
      </c>
      <c r="H206" s="33">
        <v>45991.0</v>
      </c>
      <c r="I206" s="30">
        <v>1.0</v>
      </c>
      <c r="J206" s="34">
        <v>400.0</v>
      </c>
      <c r="K206" s="30"/>
      <c r="L206" s="30">
        <v>400.0</v>
      </c>
      <c r="M206" s="30" t="s">
        <v>2905</v>
      </c>
      <c r="N206" s="30"/>
      <c r="O206" s="30" t="s">
        <v>2017</v>
      </c>
      <c r="P206" s="35"/>
    </row>
    <row r="207" hidden="1">
      <c r="A207" s="30" t="s">
        <v>3114</v>
      </c>
      <c r="B207" s="37" t="s">
        <v>39</v>
      </c>
      <c r="C207" s="30" t="s">
        <v>8</v>
      </c>
      <c r="D207" s="38" t="s">
        <v>136</v>
      </c>
      <c r="E207" s="30" t="s">
        <v>135</v>
      </c>
      <c r="F207" s="31">
        <v>8.04651451E8</v>
      </c>
      <c r="G207" s="32">
        <v>45990.0</v>
      </c>
      <c r="H207" s="33">
        <v>45991.0</v>
      </c>
      <c r="I207" s="30">
        <v>1.0</v>
      </c>
      <c r="J207" s="34">
        <v>400.0</v>
      </c>
      <c r="K207" s="30"/>
      <c r="L207" s="30">
        <v>400.0</v>
      </c>
      <c r="M207" s="30" t="s">
        <v>2905</v>
      </c>
      <c r="N207" s="30"/>
      <c r="O207" s="30" t="s">
        <v>2017</v>
      </c>
      <c r="P207" s="35"/>
    </row>
    <row r="208" hidden="1">
      <c r="A208" s="30" t="s">
        <v>3115</v>
      </c>
      <c r="B208" s="37" t="s">
        <v>42</v>
      </c>
      <c r="C208" s="30" t="s">
        <v>8</v>
      </c>
      <c r="D208" s="30" t="s">
        <v>2360</v>
      </c>
      <c r="E208" s="30" t="s">
        <v>2359</v>
      </c>
      <c r="F208" s="31">
        <v>6.10963297E8</v>
      </c>
      <c r="G208" s="32">
        <v>45990.0</v>
      </c>
      <c r="H208" s="33">
        <v>45991.0</v>
      </c>
      <c r="I208" s="30">
        <v>1.0</v>
      </c>
      <c r="J208" s="34">
        <v>400.0</v>
      </c>
      <c r="K208" s="30"/>
      <c r="L208" s="30">
        <v>400.0</v>
      </c>
      <c r="M208" s="30" t="s">
        <v>2905</v>
      </c>
      <c r="N208" s="30"/>
      <c r="O208" s="30" t="s">
        <v>2967</v>
      </c>
      <c r="P208" s="35"/>
    </row>
    <row r="209" hidden="1">
      <c r="A209" s="30" t="s">
        <v>3116</v>
      </c>
      <c r="B209" s="37" t="s">
        <v>43</v>
      </c>
      <c r="C209" s="30" t="s">
        <v>8</v>
      </c>
      <c r="D209" s="30" t="s">
        <v>2365</v>
      </c>
      <c r="E209" s="30" t="s">
        <v>692</v>
      </c>
      <c r="F209" s="31" t="s">
        <v>2017</v>
      </c>
      <c r="G209" s="32">
        <v>45991.0</v>
      </c>
      <c r="H209" s="33">
        <v>45992.0</v>
      </c>
      <c r="I209" s="38">
        <v>1.0</v>
      </c>
      <c r="J209" s="34">
        <v>400.0</v>
      </c>
      <c r="K209" s="30"/>
      <c r="L209" s="30">
        <v>400.0</v>
      </c>
      <c r="M209" s="30" t="s">
        <v>2905</v>
      </c>
      <c r="N209" s="30"/>
      <c r="O209" s="30" t="s">
        <v>2017</v>
      </c>
      <c r="P209" s="35"/>
    </row>
    <row r="210" hidden="1">
      <c r="A210" s="30" t="s">
        <v>3117</v>
      </c>
      <c r="B210" s="37" t="s">
        <v>64</v>
      </c>
      <c r="C210" s="30" t="s">
        <v>8</v>
      </c>
      <c r="D210" s="30" t="s">
        <v>2371</v>
      </c>
      <c r="E210" s="30" t="s">
        <v>2370</v>
      </c>
      <c r="F210" s="31">
        <v>6.26566697E8</v>
      </c>
      <c r="G210" s="32">
        <v>45991.0</v>
      </c>
      <c r="H210" s="33">
        <v>45992.0</v>
      </c>
      <c r="I210" s="30">
        <v>1.0</v>
      </c>
      <c r="J210" s="34">
        <v>500.0</v>
      </c>
      <c r="K210" s="30"/>
      <c r="L210" s="30">
        <v>500.0</v>
      </c>
      <c r="M210" s="30" t="s">
        <v>2905</v>
      </c>
      <c r="N210" s="30"/>
      <c r="O210" s="30" t="s">
        <v>2017</v>
      </c>
      <c r="P210" s="35"/>
    </row>
    <row r="211" hidden="1">
      <c r="A211" s="30" t="s">
        <v>3118</v>
      </c>
      <c r="B211" s="37" t="s">
        <v>38</v>
      </c>
      <c r="C211" s="30" t="s">
        <v>8</v>
      </c>
      <c r="D211" s="38" t="s">
        <v>103</v>
      </c>
      <c r="E211" s="30" t="s">
        <v>102</v>
      </c>
      <c r="F211" s="31"/>
      <c r="G211" s="32">
        <v>45991.0</v>
      </c>
      <c r="H211" s="33">
        <v>45992.0</v>
      </c>
      <c r="I211" s="30">
        <v>1.0</v>
      </c>
      <c r="J211" s="34">
        <v>400.0</v>
      </c>
      <c r="K211" s="30"/>
      <c r="L211" s="30">
        <v>400.0</v>
      </c>
      <c r="M211" s="30" t="s">
        <v>2905</v>
      </c>
      <c r="N211" s="30"/>
      <c r="O211" s="30" t="s">
        <v>2017</v>
      </c>
      <c r="P211" s="35"/>
    </row>
    <row r="212" hidden="1">
      <c r="A212" s="30" t="s">
        <v>3119</v>
      </c>
      <c r="B212" s="37" t="s">
        <v>19</v>
      </c>
      <c r="C212" s="30" t="s">
        <v>8</v>
      </c>
      <c r="D212" s="38" t="s">
        <v>100</v>
      </c>
      <c r="E212" s="30" t="s">
        <v>99</v>
      </c>
      <c r="F212" s="31">
        <v>8.02104363E8</v>
      </c>
      <c r="G212" s="32">
        <v>45991.0</v>
      </c>
      <c r="H212" s="33">
        <v>45992.0</v>
      </c>
      <c r="I212" s="30">
        <v>1.0</v>
      </c>
      <c r="J212" s="34">
        <v>400.0</v>
      </c>
      <c r="K212" s="30"/>
      <c r="L212" s="30">
        <v>400.0</v>
      </c>
      <c r="M212" s="30" t="s">
        <v>2905</v>
      </c>
      <c r="N212" s="30"/>
      <c r="O212" s="30" t="s">
        <v>2017</v>
      </c>
      <c r="P212" s="35"/>
    </row>
    <row r="213" hidden="1">
      <c r="A213" s="39" t="s">
        <v>3120</v>
      </c>
      <c r="B213" s="40" t="s">
        <v>40</v>
      </c>
      <c r="C213" s="39" t="s">
        <v>8</v>
      </c>
      <c r="D213" s="41" t="s">
        <v>2393</v>
      </c>
      <c r="E213" s="39" t="s">
        <v>2392</v>
      </c>
      <c r="F213" s="42">
        <v>6.15266152E8</v>
      </c>
      <c r="G213" s="43">
        <v>45991.0</v>
      </c>
      <c r="H213" s="44">
        <v>45992.0</v>
      </c>
      <c r="I213" s="39">
        <v>1.0</v>
      </c>
      <c r="J213" s="45">
        <v>400.0</v>
      </c>
      <c r="K213" s="39"/>
      <c r="L213" s="39">
        <v>400.0</v>
      </c>
      <c r="M213" s="39" t="s">
        <v>2905</v>
      </c>
      <c r="N213" s="39"/>
      <c r="O213" s="39" t="s">
        <v>2017</v>
      </c>
      <c r="P213" s="46"/>
    </row>
    <row r="214">
      <c r="A214" s="47" t="s">
        <v>3121</v>
      </c>
      <c r="B214" s="48" t="s">
        <v>40</v>
      </c>
      <c r="C214" s="47" t="s">
        <v>8</v>
      </c>
      <c r="D214" s="47" t="s">
        <v>2382</v>
      </c>
      <c r="E214" s="47" t="s">
        <v>2381</v>
      </c>
      <c r="F214" s="49"/>
      <c r="G214" s="50">
        <v>25173.0</v>
      </c>
      <c r="H214" s="51">
        <v>25174.0</v>
      </c>
      <c r="I214" s="52">
        <v>1.0</v>
      </c>
      <c r="J214" s="53">
        <v>400.0</v>
      </c>
      <c r="K214" s="47"/>
      <c r="L214" s="47">
        <v>400.0</v>
      </c>
      <c r="M214" s="47" t="s">
        <v>2905</v>
      </c>
      <c r="N214" s="47"/>
      <c r="O214" s="47" t="s">
        <v>2017</v>
      </c>
      <c r="P214" s="54"/>
    </row>
    <row r="215">
      <c r="A215" s="30" t="s">
        <v>3122</v>
      </c>
      <c r="B215" s="37" t="s">
        <v>59</v>
      </c>
      <c r="C215" s="30" t="s">
        <v>8</v>
      </c>
      <c r="D215" s="30" t="s">
        <v>2384</v>
      </c>
      <c r="E215" s="30" t="s">
        <v>2367</v>
      </c>
      <c r="F215" s="31">
        <v>8.93922937E8</v>
      </c>
      <c r="G215" s="55">
        <v>25173.0</v>
      </c>
      <c r="H215" s="33">
        <v>25174.0</v>
      </c>
      <c r="I215" s="38">
        <v>1.0</v>
      </c>
      <c r="J215" s="34">
        <v>500.0</v>
      </c>
      <c r="K215" s="30"/>
      <c r="L215" s="30">
        <v>500.0</v>
      </c>
      <c r="M215" s="30" t="s">
        <v>2905</v>
      </c>
      <c r="N215" s="30"/>
      <c r="O215" s="30" t="s">
        <v>2017</v>
      </c>
      <c r="P215" s="35"/>
    </row>
    <row r="216">
      <c r="A216" s="30" t="s">
        <v>3123</v>
      </c>
      <c r="B216" s="37" t="s">
        <v>37</v>
      </c>
      <c r="C216" s="30" t="s">
        <v>8</v>
      </c>
      <c r="D216" s="30" t="s">
        <v>2386</v>
      </c>
      <c r="E216" s="30" t="s">
        <v>2381</v>
      </c>
      <c r="F216" s="31"/>
      <c r="G216" s="55">
        <v>25173.0</v>
      </c>
      <c r="H216" s="33">
        <v>25174.0</v>
      </c>
      <c r="I216" s="38">
        <v>1.0</v>
      </c>
      <c r="J216" s="34">
        <v>400.0</v>
      </c>
      <c r="K216" s="30"/>
      <c r="L216" s="30">
        <v>400.0</v>
      </c>
      <c r="M216" s="30" t="s">
        <v>2905</v>
      </c>
      <c r="N216" s="30"/>
      <c r="O216" s="30" t="s">
        <v>2017</v>
      </c>
      <c r="P216" s="35"/>
    </row>
    <row r="217">
      <c r="A217" s="30" t="s">
        <v>3124</v>
      </c>
      <c r="B217" s="37" t="s">
        <v>39</v>
      </c>
      <c r="C217" s="30" t="s">
        <v>8</v>
      </c>
      <c r="D217" s="30" t="s">
        <v>2388</v>
      </c>
      <c r="E217" s="30" t="s">
        <v>2381</v>
      </c>
      <c r="F217" s="31"/>
      <c r="G217" s="55">
        <v>25173.0</v>
      </c>
      <c r="H217" s="33">
        <v>25174.0</v>
      </c>
      <c r="I217" s="38">
        <v>1.0</v>
      </c>
      <c r="J217" s="34">
        <v>400.0</v>
      </c>
      <c r="K217" s="30"/>
      <c r="L217" s="30">
        <v>400.0</v>
      </c>
      <c r="M217" s="30" t="s">
        <v>2905</v>
      </c>
      <c r="N217" s="30"/>
      <c r="O217" s="30" t="s">
        <v>2017</v>
      </c>
      <c r="P217" s="35"/>
    </row>
    <row r="218">
      <c r="A218" s="30" t="s">
        <v>3125</v>
      </c>
      <c r="B218" s="37" t="s">
        <v>41</v>
      </c>
      <c r="C218" s="30" t="s">
        <v>8</v>
      </c>
      <c r="D218" s="30" t="s">
        <v>2390</v>
      </c>
      <c r="E218" s="30" t="s">
        <v>315</v>
      </c>
      <c r="F218" s="31">
        <v>9.86197361E8</v>
      </c>
      <c r="G218" s="55">
        <v>25173.0</v>
      </c>
      <c r="H218" s="33">
        <v>25174.0</v>
      </c>
      <c r="I218" s="38">
        <v>1.0</v>
      </c>
      <c r="J218" s="34">
        <v>400.0</v>
      </c>
      <c r="K218" s="30"/>
      <c r="L218" s="30">
        <v>400.0</v>
      </c>
      <c r="M218" s="30" t="s">
        <v>2905</v>
      </c>
      <c r="N218" s="30"/>
      <c r="O218" s="30" t="s">
        <v>2017</v>
      </c>
      <c r="P218" s="35"/>
    </row>
    <row r="219">
      <c r="A219" s="30" t="s">
        <v>3126</v>
      </c>
      <c r="B219" s="37" t="s">
        <v>64</v>
      </c>
      <c r="C219" s="30" t="s">
        <v>8</v>
      </c>
      <c r="D219" s="30" t="s">
        <v>2393</v>
      </c>
      <c r="E219" s="30" t="s">
        <v>2392</v>
      </c>
      <c r="F219" s="31">
        <v>6.15266152E8</v>
      </c>
      <c r="G219" s="55">
        <v>25173.0</v>
      </c>
      <c r="H219" s="33">
        <v>25174.0</v>
      </c>
      <c r="I219" s="38">
        <v>1.0</v>
      </c>
      <c r="J219" s="34">
        <v>500.0</v>
      </c>
      <c r="K219" s="30"/>
      <c r="L219" s="30">
        <v>500.0</v>
      </c>
      <c r="M219" s="30" t="s">
        <v>2905</v>
      </c>
      <c r="N219" s="30"/>
      <c r="O219" s="30" t="s">
        <v>2017</v>
      </c>
      <c r="P219" s="35"/>
    </row>
    <row r="220">
      <c r="A220" s="30" t="s">
        <v>3127</v>
      </c>
      <c r="B220" s="37" t="s">
        <v>41</v>
      </c>
      <c r="C220" s="30" t="s">
        <v>8</v>
      </c>
      <c r="D220" s="30" t="s">
        <v>2396</v>
      </c>
      <c r="E220" s="30" t="s">
        <v>2395</v>
      </c>
      <c r="F220" s="31"/>
      <c r="G220" s="55">
        <v>25174.0</v>
      </c>
      <c r="H220" s="33">
        <v>25175.0</v>
      </c>
      <c r="I220" s="38">
        <v>1.0</v>
      </c>
      <c r="J220" s="34">
        <v>400.0</v>
      </c>
      <c r="K220" s="30"/>
      <c r="L220" s="30">
        <v>400.0</v>
      </c>
      <c r="M220" s="30" t="s">
        <v>2905</v>
      </c>
      <c r="N220" s="30"/>
      <c r="O220" s="30" t="s">
        <v>2017</v>
      </c>
      <c r="P220" s="35"/>
    </row>
    <row r="221">
      <c r="A221" s="30" t="s">
        <v>3128</v>
      </c>
      <c r="B221" s="37" t="s">
        <v>10</v>
      </c>
      <c r="C221" s="30" t="s">
        <v>8</v>
      </c>
      <c r="D221" s="30" t="s">
        <v>2399</v>
      </c>
      <c r="E221" s="30" t="s">
        <v>2398</v>
      </c>
      <c r="F221" s="31"/>
      <c r="G221" s="55">
        <v>25174.0</v>
      </c>
      <c r="H221" s="33">
        <v>25176.0</v>
      </c>
      <c r="I221" s="38">
        <v>2.0</v>
      </c>
      <c r="J221" s="34">
        <v>400.0</v>
      </c>
      <c r="K221" s="30"/>
      <c r="L221" s="30">
        <v>800.0</v>
      </c>
      <c r="M221" s="30" t="s">
        <v>2905</v>
      </c>
      <c r="N221" s="30"/>
      <c r="O221" s="30" t="s">
        <v>2017</v>
      </c>
      <c r="P221" s="35"/>
    </row>
    <row r="222">
      <c r="A222" s="30" t="s">
        <v>3129</v>
      </c>
      <c r="B222" s="37" t="s">
        <v>40</v>
      </c>
      <c r="C222" s="30" t="s">
        <v>8</v>
      </c>
      <c r="D222" s="30" t="s">
        <v>2401</v>
      </c>
      <c r="E222" s="30" t="s">
        <v>2381</v>
      </c>
      <c r="F222" s="31"/>
      <c r="G222" s="55">
        <v>25174.0</v>
      </c>
      <c r="H222" s="33">
        <v>25175.0</v>
      </c>
      <c r="I222" s="38">
        <v>1.0</v>
      </c>
      <c r="J222" s="34">
        <v>400.0</v>
      </c>
      <c r="K222" s="30"/>
      <c r="L222" s="30">
        <v>400.0</v>
      </c>
      <c r="M222" s="30" t="s">
        <v>2905</v>
      </c>
      <c r="N222" s="30"/>
      <c r="O222" s="30" t="s">
        <v>2017</v>
      </c>
      <c r="P222" s="35"/>
    </row>
    <row r="223">
      <c r="A223" s="30" t="s">
        <v>3130</v>
      </c>
      <c r="B223" s="37" t="s">
        <v>38</v>
      </c>
      <c r="C223" s="30" t="s">
        <v>8</v>
      </c>
      <c r="D223" s="30" t="s">
        <v>2403</v>
      </c>
      <c r="E223" s="30" t="s">
        <v>2381</v>
      </c>
      <c r="F223" s="31"/>
      <c r="G223" s="55">
        <v>25174.0</v>
      </c>
      <c r="H223" s="33">
        <v>25175.0</v>
      </c>
      <c r="I223" s="38">
        <v>1.0</v>
      </c>
      <c r="J223" s="34">
        <v>400.0</v>
      </c>
      <c r="K223" s="30"/>
      <c r="L223" s="30">
        <v>400.0</v>
      </c>
      <c r="M223" s="30" t="s">
        <v>2905</v>
      </c>
      <c r="N223" s="30"/>
      <c r="O223" s="30" t="s">
        <v>2017</v>
      </c>
      <c r="P223" s="35"/>
    </row>
    <row r="224">
      <c r="A224" s="30" t="s">
        <v>3131</v>
      </c>
      <c r="B224" s="37" t="s">
        <v>12</v>
      </c>
      <c r="C224" s="30" t="s">
        <v>8</v>
      </c>
      <c r="D224" s="30" t="s">
        <v>2406</v>
      </c>
      <c r="E224" s="30" t="s">
        <v>2405</v>
      </c>
      <c r="F224" s="31">
        <v>9.35657693E8</v>
      </c>
      <c r="G224" s="55">
        <v>25174.0</v>
      </c>
      <c r="H224" s="33">
        <v>25175.0</v>
      </c>
      <c r="I224" s="38">
        <v>1.0</v>
      </c>
      <c r="J224" s="34">
        <v>400.0</v>
      </c>
      <c r="K224" s="30"/>
      <c r="L224" s="30">
        <v>400.0</v>
      </c>
      <c r="M224" s="30" t="s">
        <v>2905</v>
      </c>
      <c r="N224" s="30"/>
      <c r="O224" s="30" t="s">
        <v>2017</v>
      </c>
      <c r="P224" s="35"/>
    </row>
    <row r="225">
      <c r="A225" s="30" t="s">
        <v>3132</v>
      </c>
      <c r="B225" s="37" t="s">
        <v>39</v>
      </c>
      <c r="C225" s="30" t="s">
        <v>8</v>
      </c>
      <c r="D225" s="30" t="s">
        <v>2408</v>
      </c>
      <c r="E225" s="30" t="s">
        <v>2381</v>
      </c>
      <c r="F225" s="31"/>
      <c r="G225" s="55">
        <v>25174.0</v>
      </c>
      <c r="H225" s="33">
        <v>25175.0</v>
      </c>
      <c r="I225" s="38">
        <v>1.0</v>
      </c>
      <c r="J225" s="34">
        <v>400.0</v>
      </c>
      <c r="K225" s="30"/>
      <c r="L225" s="30">
        <v>400.0</v>
      </c>
      <c r="M225" s="30" t="s">
        <v>2905</v>
      </c>
      <c r="N225" s="30"/>
      <c r="O225" s="30" t="s">
        <v>2017</v>
      </c>
      <c r="P225" s="35"/>
    </row>
    <row r="226">
      <c r="A226" s="30" t="s">
        <v>3133</v>
      </c>
      <c r="B226" s="37" t="s">
        <v>63</v>
      </c>
      <c r="C226" s="30" t="s">
        <v>14</v>
      </c>
      <c r="D226" s="30" t="s">
        <v>2411</v>
      </c>
      <c r="E226" s="30" t="s">
        <v>2410</v>
      </c>
      <c r="F226" s="31">
        <v>6.21017813E8</v>
      </c>
      <c r="G226" s="55">
        <v>25174.0</v>
      </c>
      <c r="H226" s="33">
        <v>25175.0</v>
      </c>
      <c r="I226" s="38">
        <v>1.0</v>
      </c>
      <c r="J226" s="34">
        <v>600.0</v>
      </c>
      <c r="K226" s="30"/>
      <c r="L226" s="30">
        <v>600.0</v>
      </c>
      <c r="M226" s="30" t="s">
        <v>2905</v>
      </c>
      <c r="N226" s="30"/>
      <c r="O226" s="30" t="s">
        <v>2017</v>
      </c>
      <c r="P226" s="35"/>
    </row>
    <row r="227">
      <c r="A227" s="30" t="s">
        <v>3134</v>
      </c>
      <c r="B227" s="37" t="s">
        <v>42</v>
      </c>
      <c r="C227" s="30" t="s">
        <v>8</v>
      </c>
      <c r="D227" s="30" t="s">
        <v>2414</v>
      </c>
      <c r="E227" s="30" t="s">
        <v>2413</v>
      </c>
      <c r="F227" s="31"/>
      <c r="G227" s="55">
        <v>25174.0</v>
      </c>
      <c r="H227" s="33">
        <v>25175.0</v>
      </c>
      <c r="I227" s="38">
        <v>1.0</v>
      </c>
      <c r="J227" s="34">
        <v>400.0</v>
      </c>
      <c r="K227" s="30"/>
      <c r="L227" s="30">
        <v>400.0</v>
      </c>
      <c r="M227" s="30" t="s">
        <v>2905</v>
      </c>
      <c r="N227" s="30"/>
      <c r="O227" s="30" t="s">
        <v>2017</v>
      </c>
      <c r="P227" s="35"/>
    </row>
    <row r="228">
      <c r="A228" s="30" t="s">
        <v>3135</v>
      </c>
      <c r="B228" s="37" t="s">
        <v>38</v>
      </c>
      <c r="C228" s="30" t="s">
        <v>8</v>
      </c>
      <c r="D228" s="30" t="s">
        <v>2416</v>
      </c>
      <c r="E228" s="30" t="s">
        <v>2381</v>
      </c>
      <c r="F228" s="31"/>
      <c r="G228" s="55">
        <v>25175.0</v>
      </c>
      <c r="H228" s="33">
        <v>25176.0</v>
      </c>
      <c r="I228" s="38">
        <v>1.0</v>
      </c>
      <c r="J228" s="34">
        <v>400.0</v>
      </c>
      <c r="K228" s="30"/>
      <c r="L228" s="30">
        <v>400.0</v>
      </c>
      <c r="M228" s="30" t="s">
        <v>2905</v>
      </c>
      <c r="N228" s="30"/>
      <c r="O228" s="30" t="s">
        <v>2017</v>
      </c>
      <c r="P228" s="35"/>
    </row>
    <row r="229">
      <c r="A229" s="30" t="s">
        <v>3136</v>
      </c>
      <c r="B229" s="37" t="s">
        <v>40</v>
      </c>
      <c r="C229" s="30" t="s">
        <v>8</v>
      </c>
      <c r="D229" s="30" t="s">
        <v>2418</v>
      </c>
      <c r="E229" s="30" t="s">
        <v>2381</v>
      </c>
      <c r="F229" s="31"/>
      <c r="G229" s="55">
        <v>25175.0</v>
      </c>
      <c r="H229" s="33">
        <v>25176.0</v>
      </c>
      <c r="I229" s="38">
        <v>1.0</v>
      </c>
      <c r="J229" s="34">
        <v>400.0</v>
      </c>
      <c r="K229" s="30"/>
      <c r="L229" s="30">
        <v>400.0</v>
      </c>
      <c r="M229" s="30" t="s">
        <v>2905</v>
      </c>
      <c r="N229" s="30"/>
      <c r="O229" s="30" t="s">
        <v>2017</v>
      </c>
      <c r="P229" s="35"/>
    </row>
    <row r="230">
      <c r="A230" s="30" t="s">
        <v>3137</v>
      </c>
      <c r="B230" s="37" t="s">
        <v>64</v>
      </c>
      <c r="C230" s="30" t="s">
        <v>8</v>
      </c>
      <c r="D230" s="30" t="s">
        <v>2421</v>
      </c>
      <c r="E230" s="30" t="s">
        <v>2420</v>
      </c>
      <c r="F230" s="31"/>
      <c r="G230" s="55">
        <v>25175.0</v>
      </c>
      <c r="H230" s="33">
        <v>25176.0</v>
      </c>
      <c r="I230" s="38">
        <v>1.0</v>
      </c>
      <c r="J230" s="34">
        <v>500.0</v>
      </c>
      <c r="K230" s="30"/>
      <c r="L230" s="30">
        <v>500.0</v>
      </c>
      <c r="M230" s="30" t="s">
        <v>2905</v>
      </c>
      <c r="N230" s="30"/>
      <c r="O230" s="30" t="s">
        <v>2967</v>
      </c>
      <c r="P230" s="35"/>
    </row>
    <row r="231">
      <c r="A231" s="30" t="s">
        <v>3138</v>
      </c>
      <c r="B231" s="37" t="s">
        <v>64</v>
      </c>
      <c r="C231" s="30" t="s">
        <v>8</v>
      </c>
      <c r="D231" s="30" t="s">
        <v>2423</v>
      </c>
      <c r="E231" s="30" t="s">
        <v>606</v>
      </c>
      <c r="F231" s="31"/>
      <c r="G231" s="55">
        <v>25175.0</v>
      </c>
      <c r="H231" s="33">
        <v>25176.0</v>
      </c>
      <c r="I231" s="38">
        <v>1.0</v>
      </c>
      <c r="J231" s="34">
        <v>500.0</v>
      </c>
      <c r="K231" s="30"/>
      <c r="L231" s="30">
        <v>500.0</v>
      </c>
      <c r="M231" s="30" t="s">
        <v>2905</v>
      </c>
      <c r="N231" s="30"/>
      <c r="O231" s="30" t="s">
        <v>2967</v>
      </c>
      <c r="P231" s="35"/>
    </row>
    <row r="232">
      <c r="A232" s="30" t="s">
        <v>3139</v>
      </c>
      <c r="B232" s="37" t="s">
        <v>39</v>
      </c>
      <c r="C232" s="30" t="s">
        <v>8</v>
      </c>
      <c r="D232" s="30" t="s">
        <v>2425</v>
      </c>
      <c r="E232" s="30" t="s">
        <v>2381</v>
      </c>
      <c r="F232" s="31"/>
      <c r="G232" s="55">
        <v>25175.0</v>
      </c>
      <c r="H232" s="33">
        <v>25176.0</v>
      </c>
      <c r="I232" s="38">
        <v>1.0</v>
      </c>
      <c r="J232" s="34">
        <v>400.0</v>
      </c>
      <c r="K232" s="30"/>
      <c r="L232" s="30">
        <v>400.0</v>
      </c>
      <c r="M232" s="30" t="s">
        <v>2905</v>
      </c>
      <c r="N232" s="30"/>
      <c r="O232" s="30" t="s">
        <v>2017</v>
      </c>
      <c r="P232" s="35"/>
    </row>
    <row r="233">
      <c r="A233" s="30" t="s">
        <v>3140</v>
      </c>
      <c r="B233" s="37" t="s">
        <v>44</v>
      </c>
      <c r="C233" s="30" t="s">
        <v>8</v>
      </c>
      <c r="D233" s="30" t="s">
        <v>2428</v>
      </c>
      <c r="E233" s="30" t="s">
        <v>2427</v>
      </c>
      <c r="F233" s="31">
        <v>6.21017813E8</v>
      </c>
      <c r="G233" s="55">
        <v>25175.0</v>
      </c>
      <c r="H233" s="33">
        <v>25176.0</v>
      </c>
      <c r="I233" s="38">
        <v>1.0</v>
      </c>
      <c r="J233" s="34">
        <v>400.0</v>
      </c>
      <c r="K233" s="30"/>
      <c r="L233" s="30">
        <v>400.0</v>
      </c>
      <c r="M233" s="30" t="s">
        <v>2905</v>
      </c>
      <c r="N233" s="30"/>
      <c r="O233" s="30" t="s">
        <v>2017</v>
      </c>
      <c r="P233" s="35"/>
    </row>
    <row r="234">
      <c r="A234" s="30" t="s">
        <v>3141</v>
      </c>
      <c r="B234" s="37" t="s">
        <v>19</v>
      </c>
      <c r="C234" s="30" t="s">
        <v>8</v>
      </c>
      <c r="D234" s="30" t="s">
        <v>2431</v>
      </c>
      <c r="E234" s="30" t="s">
        <v>2430</v>
      </c>
      <c r="F234" s="31">
        <v>9.84615352E8</v>
      </c>
      <c r="G234" s="55">
        <v>25175.0</v>
      </c>
      <c r="H234" s="33">
        <v>25176.0</v>
      </c>
      <c r="I234" s="38">
        <v>1.0</v>
      </c>
      <c r="J234" s="34">
        <v>400.0</v>
      </c>
      <c r="K234" s="30"/>
      <c r="L234" s="30">
        <v>400.0</v>
      </c>
      <c r="M234" s="30" t="s">
        <v>2905</v>
      </c>
      <c r="N234" s="30"/>
      <c r="O234" s="30" t="s">
        <v>2017</v>
      </c>
      <c r="P234" s="35"/>
    </row>
    <row r="235">
      <c r="A235" s="30" t="s">
        <v>3142</v>
      </c>
      <c r="B235" s="37" t="s">
        <v>11</v>
      </c>
      <c r="C235" s="30" t="s">
        <v>8</v>
      </c>
      <c r="D235" s="30" t="s">
        <v>2431</v>
      </c>
      <c r="E235" s="30" t="s">
        <v>2430</v>
      </c>
      <c r="F235" s="31">
        <v>9.84615352E8</v>
      </c>
      <c r="G235" s="55">
        <v>25175.0</v>
      </c>
      <c r="H235" s="33">
        <v>25176.0</v>
      </c>
      <c r="I235" s="38">
        <v>1.0</v>
      </c>
      <c r="J235" s="34">
        <v>400.0</v>
      </c>
      <c r="K235" s="30"/>
      <c r="L235" s="30">
        <v>400.0</v>
      </c>
      <c r="M235" s="30" t="s">
        <v>2905</v>
      </c>
      <c r="N235" s="30"/>
      <c r="O235" s="30" t="s">
        <v>2017</v>
      </c>
      <c r="P235" s="35"/>
    </row>
    <row r="236">
      <c r="A236" s="30" t="s">
        <v>3143</v>
      </c>
      <c r="B236" s="37" t="s">
        <v>41</v>
      </c>
      <c r="C236" s="30" t="s">
        <v>8</v>
      </c>
      <c r="D236" s="30" t="s">
        <v>2436</v>
      </c>
      <c r="E236" s="30" t="s">
        <v>692</v>
      </c>
      <c r="F236" s="31">
        <v>8.28389843E8</v>
      </c>
      <c r="G236" s="55">
        <v>25175.0</v>
      </c>
      <c r="H236" s="33">
        <v>25176.0</v>
      </c>
      <c r="I236" s="38">
        <v>1.0</v>
      </c>
      <c r="J236" s="34">
        <v>400.0</v>
      </c>
      <c r="K236" s="30"/>
      <c r="L236" s="30">
        <v>400.0</v>
      </c>
      <c r="M236" s="30" t="s">
        <v>2905</v>
      </c>
      <c r="N236" s="30"/>
      <c r="O236" s="30" t="s">
        <v>2017</v>
      </c>
      <c r="P236" s="35"/>
    </row>
    <row r="237">
      <c r="A237" s="30" t="s">
        <v>3144</v>
      </c>
      <c r="B237" s="37" t="s">
        <v>42</v>
      </c>
      <c r="C237" s="30" t="s">
        <v>8</v>
      </c>
      <c r="D237" s="30" t="s">
        <v>2439</v>
      </c>
      <c r="E237" s="30" t="s">
        <v>2438</v>
      </c>
      <c r="F237" s="31"/>
      <c r="G237" s="55">
        <v>25176.0</v>
      </c>
      <c r="H237" s="33">
        <v>25177.0</v>
      </c>
      <c r="I237" s="38">
        <v>1.0</v>
      </c>
      <c r="J237" s="34">
        <v>400.0</v>
      </c>
      <c r="K237" s="30"/>
      <c r="L237" s="30">
        <v>400.0</v>
      </c>
      <c r="M237" s="30" t="s">
        <v>2905</v>
      </c>
      <c r="N237" s="30"/>
      <c r="O237" s="30" t="s">
        <v>2017</v>
      </c>
      <c r="P237" s="35"/>
    </row>
    <row r="238">
      <c r="A238" s="30" t="s">
        <v>3145</v>
      </c>
      <c r="B238" s="37" t="s">
        <v>38</v>
      </c>
      <c r="C238" s="30" t="s">
        <v>8</v>
      </c>
      <c r="D238" s="30" t="s">
        <v>2441</v>
      </c>
      <c r="E238" s="30" t="s">
        <v>2381</v>
      </c>
      <c r="F238" s="31"/>
      <c r="G238" s="55">
        <v>25176.0</v>
      </c>
      <c r="H238" s="33">
        <v>25177.0</v>
      </c>
      <c r="I238" s="38">
        <v>1.0</v>
      </c>
      <c r="J238" s="34">
        <v>400.0</v>
      </c>
      <c r="K238" s="30"/>
      <c r="L238" s="30">
        <v>400.0</v>
      </c>
      <c r="M238" s="30" t="s">
        <v>2905</v>
      </c>
      <c r="N238" s="30"/>
      <c r="O238" s="30" t="s">
        <v>2017</v>
      </c>
      <c r="P238" s="35"/>
    </row>
    <row r="239">
      <c r="A239" s="30" t="s">
        <v>3146</v>
      </c>
      <c r="B239" s="37" t="s">
        <v>40</v>
      </c>
      <c r="C239" s="30" t="s">
        <v>8</v>
      </c>
      <c r="D239" s="30" t="s">
        <v>2443</v>
      </c>
      <c r="E239" s="30" t="s">
        <v>2381</v>
      </c>
      <c r="F239" s="31"/>
      <c r="G239" s="55">
        <v>25176.0</v>
      </c>
      <c r="H239" s="33">
        <v>25177.0</v>
      </c>
      <c r="I239" s="38">
        <v>1.0</v>
      </c>
      <c r="J239" s="34">
        <v>400.0</v>
      </c>
      <c r="K239" s="30"/>
      <c r="L239" s="30">
        <v>400.0</v>
      </c>
      <c r="M239" s="30" t="s">
        <v>2905</v>
      </c>
      <c r="N239" s="30"/>
      <c r="O239" s="30" t="s">
        <v>2017</v>
      </c>
      <c r="P239" s="35"/>
    </row>
    <row r="240">
      <c r="A240" s="30" t="s">
        <v>3147</v>
      </c>
      <c r="B240" s="37" t="s">
        <v>41</v>
      </c>
      <c r="C240" s="30" t="s">
        <v>8</v>
      </c>
      <c r="D240" s="30" t="s">
        <v>2445</v>
      </c>
      <c r="E240" s="30" t="s">
        <v>692</v>
      </c>
      <c r="F240" s="31"/>
      <c r="G240" s="55">
        <v>25176.0</v>
      </c>
      <c r="H240" s="33">
        <v>25177.0</v>
      </c>
      <c r="I240" s="38">
        <v>1.0</v>
      </c>
      <c r="J240" s="34">
        <v>400.0</v>
      </c>
      <c r="K240" s="30"/>
      <c r="L240" s="30">
        <v>400.0</v>
      </c>
      <c r="M240" s="30" t="s">
        <v>2905</v>
      </c>
      <c r="N240" s="30"/>
      <c r="O240" s="30" t="s">
        <v>2017</v>
      </c>
      <c r="P240" s="35"/>
    </row>
    <row r="241">
      <c r="A241" s="30" t="s">
        <v>3148</v>
      </c>
      <c r="B241" s="37" t="s">
        <v>11</v>
      </c>
      <c r="C241" s="30" t="s">
        <v>8</v>
      </c>
      <c r="D241" s="30" t="s">
        <v>2448</v>
      </c>
      <c r="E241" s="30" t="s">
        <v>2447</v>
      </c>
      <c r="F241" s="31">
        <v>6.25468085E8</v>
      </c>
      <c r="G241" s="55">
        <v>25176.0</v>
      </c>
      <c r="H241" s="33">
        <v>25177.0</v>
      </c>
      <c r="I241" s="38">
        <v>1.0</v>
      </c>
      <c r="J241" s="34">
        <v>400.0</v>
      </c>
      <c r="K241" s="30"/>
      <c r="L241" s="30">
        <v>400.0</v>
      </c>
      <c r="M241" s="30" t="s">
        <v>2905</v>
      </c>
      <c r="N241" s="30"/>
      <c r="O241" s="30" t="s">
        <v>2017</v>
      </c>
      <c r="P241" s="35"/>
    </row>
    <row r="242">
      <c r="A242" s="30" t="s">
        <v>3149</v>
      </c>
      <c r="B242" s="37" t="s">
        <v>12</v>
      </c>
      <c r="C242" s="30" t="s">
        <v>8</v>
      </c>
      <c r="D242" s="30" t="s">
        <v>2450</v>
      </c>
      <c r="E242" s="30" t="s">
        <v>2447</v>
      </c>
      <c r="F242" s="31">
        <v>6.25468085E8</v>
      </c>
      <c r="G242" s="55">
        <v>25176.0</v>
      </c>
      <c r="H242" s="33">
        <v>25177.0</v>
      </c>
      <c r="I242" s="38">
        <v>1.0</v>
      </c>
      <c r="J242" s="34">
        <v>400.0</v>
      </c>
      <c r="K242" s="30"/>
      <c r="L242" s="30">
        <v>400.0</v>
      </c>
      <c r="M242" s="30" t="s">
        <v>2905</v>
      </c>
      <c r="N242" s="30"/>
      <c r="O242" s="30" t="s">
        <v>2017</v>
      </c>
      <c r="P242" s="35"/>
    </row>
    <row r="243">
      <c r="A243" s="30" t="s">
        <v>3150</v>
      </c>
      <c r="B243" s="37" t="s">
        <v>13</v>
      </c>
      <c r="C243" s="30" t="s">
        <v>14</v>
      </c>
      <c r="D243" s="30" t="s">
        <v>2452</v>
      </c>
      <c r="E243" s="30" t="s">
        <v>2447</v>
      </c>
      <c r="F243" s="31">
        <v>6.55468085E8</v>
      </c>
      <c r="G243" s="55">
        <v>25176.0</v>
      </c>
      <c r="H243" s="33">
        <v>25177.0</v>
      </c>
      <c r="I243" s="38">
        <v>1.0</v>
      </c>
      <c r="J243" s="34">
        <v>500.0</v>
      </c>
      <c r="K243" s="30"/>
      <c r="L243" s="30">
        <v>500.0</v>
      </c>
      <c r="M243" s="30" t="s">
        <v>2905</v>
      </c>
      <c r="N243" s="30"/>
      <c r="O243" s="30" t="s">
        <v>2017</v>
      </c>
      <c r="P243" s="35"/>
    </row>
    <row r="244">
      <c r="A244" s="30" t="s">
        <v>3151</v>
      </c>
      <c r="B244" s="37" t="s">
        <v>39</v>
      </c>
      <c r="C244" s="30" t="s">
        <v>8</v>
      </c>
      <c r="D244" s="30" t="s">
        <v>2454</v>
      </c>
      <c r="E244" s="30" t="s">
        <v>2381</v>
      </c>
      <c r="F244" s="31"/>
      <c r="G244" s="55">
        <v>25176.0</v>
      </c>
      <c r="H244" s="33">
        <v>25177.0</v>
      </c>
      <c r="I244" s="38">
        <v>1.0</v>
      </c>
      <c r="J244" s="34">
        <v>400.0</v>
      </c>
      <c r="K244" s="30"/>
      <c r="L244" s="30">
        <v>400.0</v>
      </c>
      <c r="M244" s="30" t="s">
        <v>2905</v>
      </c>
      <c r="N244" s="30"/>
      <c r="O244" s="30" t="s">
        <v>2017</v>
      </c>
      <c r="P244" s="35"/>
    </row>
    <row r="245">
      <c r="A245" s="30" t="s">
        <v>3152</v>
      </c>
      <c r="B245" s="37" t="s">
        <v>10</v>
      </c>
      <c r="C245" s="30" t="s">
        <v>8</v>
      </c>
      <c r="D245" s="30" t="s">
        <v>2456</v>
      </c>
      <c r="E245" s="30" t="s">
        <v>2447</v>
      </c>
      <c r="F245" s="31">
        <v>6.55468086E8</v>
      </c>
      <c r="G245" s="55">
        <v>25176.0</v>
      </c>
      <c r="H245" s="33">
        <v>25177.0</v>
      </c>
      <c r="I245" s="38">
        <v>1.0</v>
      </c>
      <c r="J245" s="34">
        <v>400.0</v>
      </c>
      <c r="K245" s="30"/>
      <c r="L245" s="30">
        <v>400.0</v>
      </c>
      <c r="M245" s="30" t="s">
        <v>2905</v>
      </c>
      <c r="N245" s="30"/>
      <c r="O245" s="30" t="s">
        <v>2017</v>
      </c>
      <c r="P245" s="35"/>
    </row>
    <row r="246">
      <c r="A246" s="30" t="s">
        <v>3153</v>
      </c>
      <c r="B246" s="37" t="s">
        <v>64</v>
      </c>
      <c r="C246" s="30" t="s">
        <v>8</v>
      </c>
      <c r="D246" s="30" t="s">
        <v>2459</v>
      </c>
      <c r="E246" s="30" t="s">
        <v>2458</v>
      </c>
      <c r="F246" s="31"/>
      <c r="G246" s="55">
        <v>25177.0</v>
      </c>
      <c r="H246" s="33">
        <v>25178.0</v>
      </c>
      <c r="I246" s="38">
        <v>1.0</v>
      </c>
      <c r="J246" s="34">
        <v>500.0</v>
      </c>
      <c r="K246" s="30"/>
      <c r="L246" s="30">
        <v>500.0</v>
      </c>
      <c r="M246" s="30" t="s">
        <v>2905</v>
      </c>
      <c r="N246" s="30"/>
      <c r="O246" s="30" t="s">
        <v>2017</v>
      </c>
      <c r="P246" s="35"/>
    </row>
    <row r="247">
      <c r="A247" s="30" t="s">
        <v>3154</v>
      </c>
      <c r="B247" s="37" t="s">
        <v>40</v>
      </c>
      <c r="C247" s="30" t="s">
        <v>8</v>
      </c>
      <c r="D247" s="30" t="s">
        <v>2461</v>
      </c>
      <c r="E247" s="30" t="s">
        <v>2381</v>
      </c>
      <c r="F247" s="31"/>
      <c r="G247" s="55">
        <v>25177.0</v>
      </c>
      <c r="H247" s="33">
        <v>25178.0</v>
      </c>
      <c r="I247" s="38">
        <v>1.0</v>
      </c>
      <c r="J247" s="34">
        <v>400.0</v>
      </c>
      <c r="K247" s="30"/>
      <c r="L247" s="30">
        <v>400.0</v>
      </c>
      <c r="M247" s="30" t="s">
        <v>2905</v>
      </c>
      <c r="N247" s="30"/>
      <c r="O247" s="30" t="s">
        <v>2017</v>
      </c>
      <c r="P247" s="35"/>
    </row>
    <row r="248">
      <c r="A248" s="30" t="s">
        <v>3155</v>
      </c>
      <c r="B248" s="37" t="s">
        <v>38</v>
      </c>
      <c r="C248" s="30" t="s">
        <v>8</v>
      </c>
      <c r="D248" s="30" t="s">
        <v>2463</v>
      </c>
      <c r="E248" s="30" t="s">
        <v>2381</v>
      </c>
      <c r="F248" s="31"/>
      <c r="G248" s="55">
        <v>25177.0</v>
      </c>
      <c r="H248" s="33">
        <v>25178.0</v>
      </c>
      <c r="I248" s="38">
        <v>1.0</v>
      </c>
      <c r="J248" s="34">
        <v>400.0</v>
      </c>
      <c r="K248" s="30"/>
      <c r="L248" s="30">
        <v>400.0</v>
      </c>
      <c r="M248" s="30" t="s">
        <v>2905</v>
      </c>
      <c r="N248" s="30"/>
      <c r="O248" s="30" t="s">
        <v>2017</v>
      </c>
      <c r="P248" s="35"/>
    </row>
    <row r="249">
      <c r="A249" s="30" t="s">
        <v>3156</v>
      </c>
      <c r="B249" s="37" t="s">
        <v>39</v>
      </c>
      <c r="C249" s="30" t="s">
        <v>8</v>
      </c>
      <c r="D249" s="30" t="s">
        <v>2465</v>
      </c>
      <c r="E249" s="30" t="s">
        <v>2381</v>
      </c>
      <c r="F249" s="31"/>
      <c r="G249" s="55">
        <v>25177.0</v>
      </c>
      <c r="H249" s="33">
        <v>25178.0</v>
      </c>
      <c r="I249" s="38">
        <v>1.0</v>
      </c>
      <c r="J249" s="34">
        <v>400.0</v>
      </c>
      <c r="K249" s="30"/>
      <c r="L249" s="30">
        <v>400.0</v>
      </c>
      <c r="M249" s="30" t="s">
        <v>2905</v>
      </c>
      <c r="N249" s="30"/>
      <c r="O249" s="30" t="s">
        <v>2017</v>
      </c>
      <c r="P249" s="35"/>
    </row>
    <row r="250">
      <c r="A250" s="30" t="s">
        <v>3157</v>
      </c>
      <c r="B250" s="37" t="s">
        <v>59</v>
      </c>
      <c r="C250" s="30" t="s">
        <v>8</v>
      </c>
      <c r="D250" s="30" t="s">
        <v>2468</v>
      </c>
      <c r="E250" s="30" t="s">
        <v>2467</v>
      </c>
      <c r="F250" s="31">
        <v>9.83099374E8</v>
      </c>
      <c r="G250" s="55">
        <v>25177.0</v>
      </c>
      <c r="H250" s="33">
        <v>25178.0</v>
      </c>
      <c r="I250" s="38">
        <v>1.0</v>
      </c>
      <c r="J250" s="34">
        <v>500.0</v>
      </c>
      <c r="K250" s="30"/>
      <c r="L250" s="30">
        <v>500.0</v>
      </c>
      <c r="M250" s="30" t="s">
        <v>2905</v>
      </c>
      <c r="N250" s="30"/>
      <c r="O250" s="30" t="s">
        <v>2017</v>
      </c>
      <c r="P250" s="35"/>
    </row>
    <row r="251">
      <c r="A251" s="30" t="s">
        <v>3158</v>
      </c>
      <c r="B251" s="37" t="s">
        <v>44</v>
      </c>
      <c r="C251" s="30" t="s">
        <v>8</v>
      </c>
      <c r="D251" s="30" t="s">
        <v>2471</v>
      </c>
      <c r="E251" s="30" t="s">
        <v>2470</v>
      </c>
      <c r="F251" s="31">
        <v>8.20875918E8</v>
      </c>
      <c r="G251" s="55">
        <v>25178.0</v>
      </c>
      <c r="H251" s="33">
        <v>25179.0</v>
      </c>
      <c r="I251" s="38">
        <v>1.0</v>
      </c>
      <c r="J251" s="34">
        <v>400.0</v>
      </c>
      <c r="K251" s="30"/>
      <c r="L251" s="30">
        <v>400.0</v>
      </c>
      <c r="M251" s="30" t="s">
        <v>2905</v>
      </c>
      <c r="N251" s="30"/>
      <c r="O251" s="30" t="s">
        <v>2017</v>
      </c>
      <c r="P251" s="35"/>
    </row>
    <row r="252">
      <c r="A252" s="30" t="s">
        <v>3159</v>
      </c>
      <c r="B252" s="37" t="s">
        <v>41</v>
      </c>
      <c r="C252" s="30" t="s">
        <v>8</v>
      </c>
      <c r="D252" s="30" t="s">
        <v>2474</v>
      </c>
      <c r="E252" s="30" t="s">
        <v>2473</v>
      </c>
      <c r="F252" s="31">
        <v>8.01805996E8</v>
      </c>
      <c r="G252" s="55">
        <v>25178.0</v>
      </c>
      <c r="H252" s="33">
        <v>25179.0</v>
      </c>
      <c r="I252" s="38">
        <v>1.0</v>
      </c>
      <c r="J252" s="34">
        <v>400.0</v>
      </c>
      <c r="K252" s="30"/>
      <c r="L252" s="30">
        <v>400.0</v>
      </c>
      <c r="M252" s="30" t="s">
        <v>2905</v>
      </c>
      <c r="N252" s="30"/>
      <c r="O252" s="30" t="s">
        <v>2017</v>
      </c>
      <c r="P252" s="35"/>
    </row>
    <row r="253">
      <c r="A253" s="30" t="s">
        <v>3160</v>
      </c>
      <c r="B253" s="37" t="s">
        <v>12</v>
      </c>
      <c r="C253" s="30" t="s">
        <v>8</v>
      </c>
      <c r="D253" s="30" t="s">
        <v>2477</v>
      </c>
      <c r="E253" s="30" t="s">
        <v>2476</v>
      </c>
      <c r="F253" s="31">
        <v>8.29160269E8</v>
      </c>
      <c r="G253" s="55">
        <v>25178.0</v>
      </c>
      <c r="H253" s="33">
        <v>25179.0</v>
      </c>
      <c r="I253" s="38">
        <v>1.0</v>
      </c>
      <c r="J253" s="34">
        <v>400.0</v>
      </c>
      <c r="K253" s="30"/>
      <c r="L253" s="30">
        <v>400.0</v>
      </c>
      <c r="M253" s="30" t="s">
        <v>2905</v>
      </c>
      <c r="N253" s="30"/>
      <c r="O253" s="30" t="s">
        <v>2017</v>
      </c>
      <c r="P253" s="35"/>
    </row>
    <row r="254">
      <c r="A254" s="30" t="s">
        <v>3161</v>
      </c>
      <c r="B254" s="37" t="s">
        <v>40</v>
      </c>
      <c r="C254" s="30" t="s">
        <v>8</v>
      </c>
      <c r="D254" s="30" t="s">
        <v>2480</v>
      </c>
      <c r="E254" s="30" t="s">
        <v>2479</v>
      </c>
      <c r="F254" s="31"/>
      <c r="G254" s="55">
        <v>25179.0</v>
      </c>
      <c r="H254" s="33">
        <v>25180.0</v>
      </c>
      <c r="I254" s="38">
        <v>1.0</v>
      </c>
      <c r="J254" s="34">
        <v>400.0</v>
      </c>
      <c r="K254" s="30"/>
      <c r="L254" s="30">
        <v>400.0</v>
      </c>
      <c r="M254" s="30" t="s">
        <v>2905</v>
      </c>
      <c r="N254" s="30"/>
      <c r="O254" s="30" t="s">
        <v>2017</v>
      </c>
      <c r="P254" s="35"/>
    </row>
    <row r="255">
      <c r="A255" s="30" t="s">
        <v>3162</v>
      </c>
      <c r="B255" s="37" t="s">
        <v>43</v>
      </c>
      <c r="C255" s="30" t="s">
        <v>8</v>
      </c>
      <c r="D255" s="30" t="s">
        <v>2482</v>
      </c>
      <c r="E255" s="30" t="s">
        <v>178</v>
      </c>
      <c r="F255" s="31"/>
      <c r="G255" s="55">
        <v>25179.0</v>
      </c>
      <c r="H255" s="33">
        <v>25180.0</v>
      </c>
      <c r="I255" s="38">
        <v>1.0</v>
      </c>
      <c r="J255" s="34">
        <v>400.0</v>
      </c>
      <c r="K255" s="30"/>
      <c r="L255" s="30">
        <v>400.0</v>
      </c>
      <c r="M255" s="30" t="s">
        <v>2905</v>
      </c>
      <c r="N255" s="30"/>
      <c r="O255" s="30" t="s">
        <v>2017</v>
      </c>
      <c r="P255" s="35"/>
    </row>
    <row r="256">
      <c r="A256" s="30" t="s">
        <v>3163</v>
      </c>
      <c r="B256" s="37" t="s">
        <v>41</v>
      </c>
      <c r="C256" s="30" t="s">
        <v>8</v>
      </c>
      <c r="D256" s="30" t="s">
        <v>2485</v>
      </c>
      <c r="E256" s="30" t="s">
        <v>2484</v>
      </c>
      <c r="F256" s="31">
        <v>9.65541201E8</v>
      </c>
      <c r="G256" s="55">
        <v>25179.0</v>
      </c>
      <c r="H256" s="33">
        <v>25180.0</v>
      </c>
      <c r="I256" s="38">
        <v>1.0</v>
      </c>
      <c r="J256" s="34">
        <v>400.0</v>
      </c>
      <c r="K256" s="30"/>
      <c r="L256" s="30">
        <v>400.0</v>
      </c>
      <c r="M256" s="30" t="s">
        <v>2905</v>
      </c>
      <c r="N256" s="30"/>
      <c r="O256" s="30" t="s">
        <v>2017</v>
      </c>
      <c r="P256" s="35"/>
    </row>
    <row r="257">
      <c r="A257" s="30" t="s">
        <v>3164</v>
      </c>
      <c r="B257" s="37" t="s">
        <v>42</v>
      </c>
      <c r="C257" s="30" t="s">
        <v>8</v>
      </c>
      <c r="D257" s="30" t="s">
        <v>2487</v>
      </c>
      <c r="E257" s="30" t="s">
        <v>315</v>
      </c>
      <c r="F257" s="31">
        <v>8.76197361E8</v>
      </c>
      <c r="G257" s="55">
        <v>25179.0</v>
      </c>
      <c r="H257" s="33">
        <v>25180.0</v>
      </c>
      <c r="I257" s="38">
        <v>1.0</v>
      </c>
      <c r="J257" s="34">
        <v>400.0</v>
      </c>
      <c r="K257" s="30"/>
      <c r="L257" s="30">
        <v>400.0</v>
      </c>
      <c r="M257" s="30" t="s">
        <v>2905</v>
      </c>
      <c r="N257" s="30"/>
      <c r="O257" s="30" t="s">
        <v>2017</v>
      </c>
      <c r="P257" s="35"/>
    </row>
    <row r="258">
      <c r="A258" s="30" t="s">
        <v>3165</v>
      </c>
      <c r="B258" s="37" t="s">
        <v>59</v>
      </c>
      <c r="C258" s="30" t="s">
        <v>8</v>
      </c>
      <c r="D258" s="30" t="s">
        <v>2489</v>
      </c>
      <c r="E258" s="30" t="s">
        <v>2367</v>
      </c>
      <c r="F258" s="31"/>
      <c r="G258" s="55">
        <v>25179.0</v>
      </c>
      <c r="H258" s="33">
        <v>25180.0</v>
      </c>
      <c r="I258" s="38">
        <v>1.0</v>
      </c>
      <c r="J258" s="34">
        <v>500.0</v>
      </c>
      <c r="K258" s="30"/>
      <c r="L258" s="30">
        <v>500.0</v>
      </c>
      <c r="M258" s="30" t="s">
        <v>2905</v>
      </c>
      <c r="N258" s="30"/>
      <c r="O258" s="30" t="s">
        <v>2017</v>
      </c>
      <c r="P258" s="35"/>
    </row>
    <row r="259">
      <c r="A259" s="30" t="s">
        <v>3166</v>
      </c>
      <c r="B259" s="37" t="s">
        <v>40</v>
      </c>
      <c r="C259" s="30" t="s">
        <v>8</v>
      </c>
      <c r="D259" s="30" t="s">
        <v>2492</v>
      </c>
      <c r="E259" s="30" t="s">
        <v>2491</v>
      </c>
      <c r="F259" s="31"/>
      <c r="G259" s="55">
        <v>25180.0</v>
      </c>
      <c r="H259" s="33">
        <v>25181.0</v>
      </c>
      <c r="I259" s="38">
        <v>1.0</v>
      </c>
      <c r="J259" s="34">
        <v>400.0</v>
      </c>
      <c r="K259" s="30"/>
      <c r="L259" s="30">
        <v>400.0</v>
      </c>
      <c r="M259" s="30" t="s">
        <v>2905</v>
      </c>
      <c r="N259" s="30"/>
      <c r="O259" s="30" t="s">
        <v>2017</v>
      </c>
      <c r="P259" s="35"/>
    </row>
    <row r="260">
      <c r="A260" s="30" t="s">
        <v>3167</v>
      </c>
      <c r="B260" s="37" t="s">
        <v>39</v>
      </c>
      <c r="C260" s="30" t="s">
        <v>8</v>
      </c>
      <c r="D260" s="30" t="s">
        <v>2495</v>
      </c>
      <c r="E260" s="30" t="s">
        <v>2494</v>
      </c>
      <c r="F260" s="31">
        <v>9.8991703E7</v>
      </c>
      <c r="G260" s="55">
        <v>25180.0</v>
      </c>
      <c r="H260" s="33">
        <v>25181.0</v>
      </c>
      <c r="I260" s="38">
        <v>1.0</v>
      </c>
      <c r="J260" s="34">
        <v>400.0</v>
      </c>
      <c r="K260" s="30"/>
      <c r="L260" s="30">
        <v>400.0</v>
      </c>
      <c r="M260" s="30" t="s">
        <v>2905</v>
      </c>
      <c r="N260" s="30"/>
      <c r="O260" s="30" t="s">
        <v>2017</v>
      </c>
      <c r="P260" s="35"/>
    </row>
    <row r="261">
      <c r="A261" s="30" t="s">
        <v>3168</v>
      </c>
      <c r="B261" s="37" t="s">
        <v>59</v>
      </c>
      <c r="C261" s="30" t="s">
        <v>8</v>
      </c>
      <c r="D261" s="30" t="s">
        <v>2498</v>
      </c>
      <c r="E261" s="30" t="s">
        <v>2497</v>
      </c>
      <c r="F261" s="31">
        <v>9.60984381E8</v>
      </c>
      <c r="G261" s="55">
        <v>25180.0</v>
      </c>
      <c r="H261" s="33">
        <v>25181.0</v>
      </c>
      <c r="I261" s="38">
        <v>1.0</v>
      </c>
      <c r="J261" s="34">
        <v>500.0</v>
      </c>
      <c r="K261" s="30"/>
      <c r="L261" s="30">
        <v>500.0</v>
      </c>
      <c r="M261" s="30" t="s">
        <v>2905</v>
      </c>
      <c r="N261" s="30"/>
      <c r="O261" s="30" t="s">
        <v>2017</v>
      </c>
      <c r="P261" s="35"/>
    </row>
    <row r="262">
      <c r="A262" s="30" t="s">
        <v>3169</v>
      </c>
      <c r="B262" s="37" t="s">
        <v>64</v>
      </c>
      <c r="C262" s="30" t="s">
        <v>8</v>
      </c>
      <c r="D262" s="38" t="s">
        <v>2501</v>
      </c>
      <c r="E262" s="30" t="s">
        <v>2500</v>
      </c>
      <c r="F262" s="31"/>
      <c r="G262" s="55">
        <v>25180.0</v>
      </c>
      <c r="H262" s="33">
        <v>25181.0</v>
      </c>
      <c r="I262" s="38">
        <v>1.0</v>
      </c>
      <c r="J262" s="34">
        <v>500.0</v>
      </c>
      <c r="K262" s="30"/>
      <c r="L262" s="30">
        <v>500.0</v>
      </c>
      <c r="M262" s="30" t="s">
        <v>2905</v>
      </c>
      <c r="N262" s="30"/>
      <c r="O262" s="30" t="s">
        <v>2017</v>
      </c>
      <c r="P262" s="35"/>
    </row>
    <row r="263">
      <c r="A263" s="30" t="s">
        <v>3170</v>
      </c>
      <c r="B263" s="37" t="s">
        <v>41</v>
      </c>
      <c r="C263" s="30" t="s">
        <v>8</v>
      </c>
      <c r="D263" s="30" t="s">
        <v>2503</v>
      </c>
      <c r="E263" s="30" t="s">
        <v>354</v>
      </c>
      <c r="F263" s="31">
        <v>6.23306474E8</v>
      </c>
      <c r="G263" s="55">
        <v>25180.0</v>
      </c>
      <c r="H263" s="33">
        <v>25181.0</v>
      </c>
      <c r="I263" s="38">
        <v>1.0</v>
      </c>
      <c r="J263" s="34">
        <v>400.0</v>
      </c>
      <c r="K263" s="30"/>
      <c r="L263" s="30">
        <v>400.0</v>
      </c>
      <c r="M263" s="30" t="s">
        <v>2905</v>
      </c>
      <c r="N263" s="30"/>
      <c r="O263" s="30" t="s">
        <v>2017</v>
      </c>
      <c r="P263" s="35"/>
    </row>
    <row r="264">
      <c r="A264" s="30" t="s">
        <v>3171</v>
      </c>
      <c r="B264" s="37" t="s">
        <v>60</v>
      </c>
      <c r="C264" s="30" t="s">
        <v>8</v>
      </c>
      <c r="D264" s="30" t="s">
        <v>2505</v>
      </c>
      <c r="E264" s="30" t="s">
        <v>2367</v>
      </c>
      <c r="F264" s="31"/>
      <c r="G264" s="55">
        <v>25180.0</v>
      </c>
      <c r="H264" s="33">
        <v>25181.0</v>
      </c>
      <c r="I264" s="38">
        <v>1.0</v>
      </c>
      <c r="J264" s="34">
        <v>500.0</v>
      </c>
      <c r="K264" s="30"/>
      <c r="L264" s="30">
        <v>500.0</v>
      </c>
      <c r="M264" s="30" t="s">
        <v>2905</v>
      </c>
      <c r="N264" s="30"/>
      <c r="O264" s="30" t="s">
        <v>2017</v>
      </c>
      <c r="P264" s="35"/>
    </row>
    <row r="265">
      <c r="A265" s="30" t="s">
        <v>3172</v>
      </c>
      <c r="B265" s="37" t="s">
        <v>34</v>
      </c>
      <c r="C265" s="30" t="s">
        <v>8</v>
      </c>
      <c r="D265" s="30" t="s">
        <v>2508</v>
      </c>
      <c r="E265" s="30" t="s">
        <v>2507</v>
      </c>
      <c r="F265" s="31"/>
      <c r="G265" s="55">
        <v>25180.0</v>
      </c>
      <c r="H265" s="33">
        <v>25181.0</v>
      </c>
      <c r="I265" s="38">
        <v>1.0</v>
      </c>
      <c r="J265" s="34">
        <v>400.0</v>
      </c>
      <c r="K265" s="30"/>
      <c r="L265" s="30">
        <v>400.0</v>
      </c>
      <c r="M265" s="30" t="s">
        <v>2905</v>
      </c>
      <c r="N265" s="30"/>
      <c r="O265" s="30" t="s">
        <v>2017</v>
      </c>
      <c r="P265" s="35"/>
    </row>
    <row r="266">
      <c r="A266" s="30" t="s">
        <v>3173</v>
      </c>
      <c r="B266" s="37" t="s">
        <v>61</v>
      </c>
      <c r="C266" s="30" t="s">
        <v>14</v>
      </c>
      <c r="D266" s="30" t="s">
        <v>2511</v>
      </c>
      <c r="E266" s="30" t="s">
        <v>2510</v>
      </c>
      <c r="F266" s="31"/>
      <c r="G266" s="55">
        <v>25180.0</v>
      </c>
      <c r="H266" s="33">
        <v>25181.0</v>
      </c>
      <c r="I266" s="38">
        <v>1.0</v>
      </c>
      <c r="J266" s="34">
        <v>600.0</v>
      </c>
      <c r="K266" s="30"/>
      <c r="L266" s="30">
        <v>600.0</v>
      </c>
      <c r="M266" s="30" t="s">
        <v>2905</v>
      </c>
      <c r="N266" s="30"/>
      <c r="O266" s="30" t="s">
        <v>2017</v>
      </c>
      <c r="P266" s="35"/>
    </row>
    <row r="267">
      <c r="A267" s="30" t="s">
        <v>3174</v>
      </c>
      <c r="B267" s="37" t="s">
        <v>42</v>
      </c>
      <c r="C267" s="30" t="s">
        <v>8</v>
      </c>
      <c r="D267" s="30" t="s">
        <v>2514</v>
      </c>
      <c r="E267" s="30" t="s">
        <v>2513</v>
      </c>
      <c r="F267" s="31">
        <v>8.89525307E8</v>
      </c>
      <c r="G267" s="55">
        <v>25180.0</v>
      </c>
      <c r="H267" s="33">
        <v>25181.0</v>
      </c>
      <c r="I267" s="38">
        <v>1.0</v>
      </c>
      <c r="J267" s="34">
        <v>400.0</v>
      </c>
      <c r="K267" s="30"/>
      <c r="L267" s="30">
        <v>400.0</v>
      </c>
      <c r="M267" s="30" t="s">
        <v>2905</v>
      </c>
      <c r="N267" s="30"/>
      <c r="O267" s="30" t="s">
        <v>2017</v>
      </c>
      <c r="P267" s="35"/>
    </row>
    <row r="268">
      <c r="A268" s="30" t="s">
        <v>3175</v>
      </c>
      <c r="B268" s="37" t="s">
        <v>38</v>
      </c>
      <c r="C268" s="30" t="s">
        <v>8</v>
      </c>
      <c r="D268" s="30" t="s">
        <v>2517</v>
      </c>
      <c r="E268" s="30" t="s">
        <v>2516</v>
      </c>
      <c r="F268" s="31">
        <v>6.45287045E8</v>
      </c>
      <c r="G268" s="55">
        <v>25180.0</v>
      </c>
      <c r="H268" s="33">
        <v>25181.0</v>
      </c>
      <c r="I268" s="38">
        <v>1.0</v>
      </c>
      <c r="J268" s="34">
        <v>400.0</v>
      </c>
      <c r="K268" s="30"/>
      <c r="L268" s="30">
        <v>400.0</v>
      </c>
      <c r="M268" s="30" t="s">
        <v>2905</v>
      </c>
      <c r="N268" s="30"/>
      <c r="O268" s="30" t="s">
        <v>2017</v>
      </c>
      <c r="P268" s="35"/>
    </row>
    <row r="269">
      <c r="A269" s="30" t="s">
        <v>3176</v>
      </c>
      <c r="B269" s="37" t="s">
        <v>37</v>
      </c>
      <c r="C269" s="30" t="s">
        <v>8</v>
      </c>
      <c r="D269" s="30" t="s">
        <v>2520</v>
      </c>
      <c r="E269" s="30" t="s">
        <v>2519</v>
      </c>
      <c r="F269" s="31">
        <v>9.86095434E8</v>
      </c>
      <c r="G269" s="55">
        <v>25180.0</v>
      </c>
      <c r="H269" s="33">
        <v>25181.0</v>
      </c>
      <c r="I269" s="38">
        <v>1.0</v>
      </c>
      <c r="J269" s="34">
        <v>400.0</v>
      </c>
      <c r="K269" s="30"/>
      <c r="L269" s="30">
        <v>400.0</v>
      </c>
      <c r="M269" s="30" t="s">
        <v>2905</v>
      </c>
      <c r="N269" s="30"/>
      <c r="O269" s="30" t="s">
        <v>2017</v>
      </c>
      <c r="P269" s="35"/>
    </row>
    <row r="270">
      <c r="A270" s="30" t="s">
        <v>3177</v>
      </c>
      <c r="B270" s="37" t="s">
        <v>19</v>
      </c>
      <c r="C270" s="30" t="s">
        <v>8</v>
      </c>
      <c r="D270" s="30" t="s">
        <v>2523</v>
      </c>
      <c r="E270" s="30" t="s">
        <v>2522</v>
      </c>
      <c r="F270" s="31"/>
      <c r="G270" s="55">
        <v>25181.0</v>
      </c>
      <c r="H270" s="33">
        <v>25182.0</v>
      </c>
      <c r="I270" s="38">
        <v>1.0</v>
      </c>
      <c r="J270" s="34">
        <v>400.0</v>
      </c>
      <c r="K270" s="30"/>
      <c r="L270" s="30">
        <v>400.0</v>
      </c>
      <c r="M270" s="30" t="s">
        <v>2905</v>
      </c>
      <c r="N270" s="30"/>
      <c r="O270" s="30" t="s">
        <v>2017</v>
      </c>
      <c r="P270" s="35"/>
    </row>
    <row r="271">
      <c r="A271" s="30" t="s">
        <v>3178</v>
      </c>
      <c r="B271" s="37" t="s">
        <v>34</v>
      </c>
      <c r="C271" s="30" t="s">
        <v>8</v>
      </c>
      <c r="D271" s="30" t="s">
        <v>2525</v>
      </c>
      <c r="E271" s="30" t="s">
        <v>692</v>
      </c>
      <c r="F271" s="31"/>
      <c r="G271" s="55">
        <v>25181.0</v>
      </c>
      <c r="H271" s="33">
        <v>25182.0</v>
      </c>
      <c r="I271" s="38">
        <v>1.0</v>
      </c>
      <c r="J271" s="34">
        <v>400.0</v>
      </c>
      <c r="K271" s="30"/>
      <c r="L271" s="30">
        <v>400.0</v>
      </c>
      <c r="M271" s="30" t="s">
        <v>2905</v>
      </c>
      <c r="N271" s="30"/>
      <c r="O271" s="30" t="s">
        <v>2017</v>
      </c>
      <c r="P271" s="35"/>
    </row>
    <row r="272">
      <c r="A272" s="30" t="s">
        <v>3179</v>
      </c>
      <c r="B272" s="37" t="s">
        <v>40</v>
      </c>
      <c r="C272" s="30" t="s">
        <v>8</v>
      </c>
      <c r="D272" s="30" t="s">
        <v>2528</v>
      </c>
      <c r="E272" s="30" t="s">
        <v>2527</v>
      </c>
      <c r="F272" s="31">
        <v>9.62374627E8</v>
      </c>
      <c r="G272" s="55">
        <v>25181.0</v>
      </c>
      <c r="H272" s="33">
        <v>25182.0</v>
      </c>
      <c r="I272" s="38">
        <v>1.0</v>
      </c>
      <c r="J272" s="34">
        <v>400.0</v>
      </c>
      <c r="K272" s="30"/>
      <c r="L272" s="30">
        <v>400.0</v>
      </c>
      <c r="M272" s="30" t="s">
        <v>2905</v>
      </c>
      <c r="N272" s="30"/>
      <c r="O272" s="30" t="s">
        <v>2017</v>
      </c>
      <c r="P272" s="35"/>
    </row>
    <row r="273">
      <c r="A273" s="30" t="s">
        <v>3180</v>
      </c>
      <c r="B273" s="37" t="s">
        <v>41</v>
      </c>
      <c r="C273" s="30" t="s">
        <v>8</v>
      </c>
      <c r="D273" s="30" t="s">
        <v>2531</v>
      </c>
      <c r="E273" s="30" t="s">
        <v>2530</v>
      </c>
      <c r="F273" s="31">
        <v>8.42145317E8</v>
      </c>
      <c r="G273" s="55">
        <v>25181.0</v>
      </c>
      <c r="H273" s="33">
        <v>25182.0</v>
      </c>
      <c r="I273" s="38">
        <v>1.0</v>
      </c>
      <c r="J273" s="34">
        <v>400.0</v>
      </c>
      <c r="K273" s="30"/>
      <c r="L273" s="30">
        <v>400.0</v>
      </c>
      <c r="M273" s="30" t="s">
        <v>2905</v>
      </c>
      <c r="N273" s="30"/>
      <c r="O273" s="30" t="s">
        <v>2017</v>
      </c>
      <c r="P273" s="35"/>
    </row>
    <row r="274">
      <c r="A274" s="30" t="s">
        <v>3181</v>
      </c>
      <c r="B274" s="37" t="s">
        <v>19</v>
      </c>
      <c r="C274" s="30" t="s">
        <v>8</v>
      </c>
      <c r="D274" s="30" t="s">
        <v>2533</v>
      </c>
      <c r="E274" s="30" t="s">
        <v>2522</v>
      </c>
      <c r="F274" s="31"/>
      <c r="G274" s="55">
        <v>24816.0</v>
      </c>
      <c r="H274" s="33">
        <v>24817.0</v>
      </c>
      <c r="I274" s="38">
        <v>1.0</v>
      </c>
      <c r="J274" s="34">
        <v>400.0</v>
      </c>
      <c r="K274" s="30"/>
      <c r="L274" s="30">
        <v>400.0</v>
      </c>
      <c r="M274" s="30" t="s">
        <v>2905</v>
      </c>
      <c r="N274" s="30"/>
      <c r="O274" s="30" t="s">
        <v>2017</v>
      </c>
      <c r="P274" s="35"/>
    </row>
    <row r="275">
      <c r="A275" s="30" t="s">
        <v>3182</v>
      </c>
      <c r="B275" s="37" t="s">
        <v>40</v>
      </c>
      <c r="C275" s="30" t="s">
        <v>8</v>
      </c>
      <c r="D275" s="30" t="s">
        <v>2536</v>
      </c>
      <c r="E275" s="30" t="s">
        <v>2535</v>
      </c>
      <c r="F275" s="31"/>
      <c r="G275" s="55">
        <v>25182.0</v>
      </c>
      <c r="H275" s="33">
        <v>25183.0</v>
      </c>
      <c r="I275" s="38">
        <v>1.0</v>
      </c>
      <c r="J275" s="34">
        <v>400.0</v>
      </c>
      <c r="K275" s="30"/>
      <c r="L275" s="30">
        <v>400.0</v>
      </c>
      <c r="M275" s="30" t="s">
        <v>2905</v>
      </c>
      <c r="N275" s="30"/>
      <c r="O275" s="30" t="s">
        <v>2017</v>
      </c>
      <c r="P275" s="35"/>
    </row>
    <row r="276">
      <c r="A276" s="30" t="s">
        <v>3183</v>
      </c>
      <c r="B276" s="37" t="s">
        <v>43</v>
      </c>
      <c r="C276" s="30" t="s">
        <v>8</v>
      </c>
      <c r="D276" s="30" t="s">
        <v>2538</v>
      </c>
      <c r="E276" s="30" t="s">
        <v>2392</v>
      </c>
      <c r="F276" s="31">
        <v>6.15261548E8</v>
      </c>
      <c r="G276" s="55">
        <v>25182.0</v>
      </c>
      <c r="H276" s="33">
        <v>25183.0</v>
      </c>
      <c r="I276" s="38">
        <v>1.0</v>
      </c>
      <c r="J276" s="34">
        <v>400.0</v>
      </c>
      <c r="K276" s="30"/>
      <c r="L276" s="30">
        <v>400.0</v>
      </c>
      <c r="M276" s="30" t="s">
        <v>2905</v>
      </c>
      <c r="N276" s="30"/>
      <c r="O276" s="30" t="s">
        <v>2017</v>
      </c>
      <c r="P276" s="35"/>
    </row>
    <row r="277">
      <c r="A277" s="30" t="s">
        <v>3184</v>
      </c>
      <c r="B277" s="37" t="s">
        <v>59</v>
      </c>
      <c r="C277" s="30" t="s">
        <v>8</v>
      </c>
      <c r="D277" s="30" t="s">
        <v>2540</v>
      </c>
      <c r="E277" s="30" t="s">
        <v>2367</v>
      </c>
      <c r="F277" s="31"/>
      <c r="G277" s="55">
        <v>25182.0</v>
      </c>
      <c r="H277" s="33">
        <v>25183.0</v>
      </c>
      <c r="I277" s="38">
        <v>1.0</v>
      </c>
      <c r="J277" s="34">
        <v>500.0</v>
      </c>
      <c r="K277" s="30"/>
      <c r="L277" s="30">
        <v>500.0</v>
      </c>
      <c r="M277" s="30" t="s">
        <v>2905</v>
      </c>
      <c r="N277" s="30"/>
      <c r="O277" s="30" t="s">
        <v>2017</v>
      </c>
      <c r="P277" s="35"/>
    </row>
    <row r="278">
      <c r="A278" s="30" t="s">
        <v>3185</v>
      </c>
      <c r="B278" s="37" t="s">
        <v>16</v>
      </c>
      <c r="C278" s="30" t="s">
        <v>14</v>
      </c>
      <c r="D278" s="30" t="s">
        <v>2543</v>
      </c>
      <c r="E278" s="30" t="s">
        <v>2542</v>
      </c>
      <c r="F278" s="31">
        <v>8.18115916E8</v>
      </c>
      <c r="G278" s="55">
        <v>25182.0</v>
      </c>
      <c r="H278" s="33">
        <v>25183.0</v>
      </c>
      <c r="I278" s="38">
        <v>1.0</v>
      </c>
      <c r="J278" s="34">
        <v>500.0</v>
      </c>
      <c r="K278" s="30"/>
      <c r="L278" s="30">
        <v>500.0</v>
      </c>
      <c r="M278" s="30" t="s">
        <v>2905</v>
      </c>
      <c r="N278" s="30"/>
      <c r="O278" s="30" t="s">
        <v>2017</v>
      </c>
      <c r="P278" s="35"/>
    </row>
    <row r="279">
      <c r="A279" s="30" t="s">
        <v>3186</v>
      </c>
      <c r="B279" s="37" t="s">
        <v>38</v>
      </c>
      <c r="C279" s="30" t="s">
        <v>8</v>
      </c>
      <c r="D279" s="30" t="s">
        <v>2546</v>
      </c>
      <c r="E279" s="30" t="s">
        <v>2545</v>
      </c>
      <c r="F279" s="31">
        <v>9.90684111E8</v>
      </c>
      <c r="G279" s="55">
        <v>25182.0</v>
      </c>
      <c r="H279" s="33">
        <v>25183.0</v>
      </c>
      <c r="I279" s="38">
        <v>1.0</v>
      </c>
      <c r="J279" s="34">
        <v>400.0</v>
      </c>
      <c r="K279" s="30"/>
      <c r="L279" s="30">
        <v>400.0</v>
      </c>
      <c r="M279" s="30" t="s">
        <v>2905</v>
      </c>
      <c r="N279" s="30"/>
      <c r="O279" s="30" t="s">
        <v>2017</v>
      </c>
      <c r="P279" s="35"/>
    </row>
    <row r="280">
      <c r="A280" s="30" t="s">
        <v>3187</v>
      </c>
      <c r="B280" s="37" t="s">
        <v>39</v>
      </c>
      <c r="C280" s="30" t="s">
        <v>8</v>
      </c>
      <c r="D280" s="30" t="s">
        <v>2548</v>
      </c>
      <c r="E280" s="30" t="s">
        <v>2545</v>
      </c>
      <c r="F280" s="31">
        <v>9.90684111E8</v>
      </c>
      <c r="G280" s="55">
        <v>25182.0</v>
      </c>
      <c r="H280" s="33">
        <v>25183.0</v>
      </c>
      <c r="I280" s="38">
        <v>1.0</v>
      </c>
      <c r="J280" s="34">
        <v>400.0</v>
      </c>
      <c r="K280" s="30"/>
      <c r="L280" s="30">
        <v>400.0</v>
      </c>
      <c r="M280" s="30" t="s">
        <v>2905</v>
      </c>
      <c r="N280" s="30"/>
      <c r="O280" s="30" t="s">
        <v>2017</v>
      </c>
      <c r="P280" s="35"/>
    </row>
    <row r="281">
      <c r="A281" s="30" t="s">
        <v>3188</v>
      </c>
      <c r="B281" s="37" t="s">
        <v>60</v>
      </c>
      <c r="C281" s="30" t="s">
        <v>8</v>
      </c>
      <c r="D281" s="30" t="s">
        <v>2551</v>
      </c>
      <c r="E281" s="30" t="s">
        <v>2550</v>
      </c>
      <c r="F281" s="31"/>
      <c r="G281" s="55">
        <v>25182.0</v>
      </c>
      <c r="H281" s="33">
        <v>25183.0</v>
      </c>
      <c r="I281" s="38">
        <v>1.0</v>
      </c>
      <c r="J281" s="34">
        <v>500.0</v>
      </c>
      <c r="K281" s="30"/>
      <c r="L281" s="30">
        <v>500.0</v>
      </c>
      <c r="M281" s="30" t="s">
        <v>2905</v>
      </c>
      <c r="N281" s="30"/>
      <c r="O281" s="30" t="s">
        <v>2017</v>
      </c>
      <c r="P281" s="35"/>
    </row>
    <row r="282">
      <c r="A282" s="30" t="s">
        <v>3189</v>
      </c>
      <c r="B282" s="37" t="s">
        <v>12</v>
      </c>
      <c r="C282" s="30" t="s">
        <v>8</v>
      </c>
      <c r="D282" s="30" t="s">
        <v>2554</v>
      </c>
      <c r="E282" s="30" t="s">
        <v>2553</v>
      </c>
      <c r="F282" s="31">
        <v>9.22839782E8</v>
      </c>
      <c r="G282" s="55">
        <v>25183.0</v>
      </c>
      <c r="H282" s="33">
        <v>25184.0</v>
      </c>
      <c r="I282" s="38">
        <v>1.0</v>
      </c>
      <c r="J282" s="34">
        <v>400.0</v>
      </c>
      <c r="K282" s="30"/>
      <c r="L282" s="30">
        <v>400.0</v>
      </c>
      <c r="M282" s="30" t="s">
        <v>2905</v>
      </c>
      <c r="N282" s="30"/>
      <c r="O282" s="30" t="s">
        <v>2017</v>
      </c>
      <c r="P282" s="35"/>
    </row>
    <row r="283">
      <c r="A283" s="30" t="s">
        <v>3190</v>
      </c>
      <c r="B283" s="37" t="s">
        <v>41</v>
      </c>
      <c r="C283" s="30" t="s">
        <v>8</v>
      </c>
      <c r="D283" s="30" t="s">
        <v>2557</v>
      </c>
      <c r="E283" s="30" t="s">
        <v>2556</v>
      </c>
      <c r="F283" s="31"/>
      <c r="G283" s="55">
        <v>25183.0</v>
      </c>
      <c r="H283" s="33">
        <v>25184.0</v>
      </c>
      <c r="I283" s="38">
        <v>1.0</v>
      </c>
      <c r="J283" s="34">
        <v>400.0</v>
      </c>
      <c r="K283" s="30"/>
      <c r="L283" s="30">
        <v>400.0</v>
      </c>
      <c r="M283" s="30" t="s">
        <v>2905</v>
      </c>
      <c r="N283" s="30"/>
      <c r="O283" s="30" t="s">
        <v>2017</v>
      </c>
      <c r="P283" s="35"/>
    </row>
    <row r="284">
      <c r="A284" s="30" t="s">
        <v>3191</v>
      </c>
      <c r="B284" s="37" t="s">
        <v>19</v>
      </c>
      <c r="C284" s="30" t="s">
        <v>8</v>
      </c>
      <c r="D284" s="30" t="s">
        <v>2560</v>
      </c>
      <c r="E284" s="30" t="s">
        <v>2559</v>
      </c>
      <c r="F284" s="31">
        <v>6.27691935E8</v>
      </c>
      <c r="G284" s="55">
        <v>25183.0</v>
      </c>
      <c r="H284" s="33">
        <v>25184.0</v>
      </c>
      <c r="I284" s="38">
        <v>1.0</v>
      </c>
      <c r="J284" s="34">
        <v>400.0</v>
      </c>
      <c r="K284" s="30"/>
      <c r="L284" s="30">
        <v>400.0</v>
      </c>
      <c r="M284" s="30" t="s">
        <v>2905</v>
      </c>
      <c r="N284" s="30"/>
      <c r="O284" s="30" t="s">
        <v>2017</v>
      </c>
      <c r="P284" s="35"/>
    </row>
    <row r="285">
      <c r="A285" s="30" t="s">
        <v>3192</v>
      </c>
      <c r="B285" s="37" t="s">
        <v>64</v>
      </c>
      <c r="C285" s="30" t="s">
        <v>8</v>
      </c>
      <c r="D285" s="30" t="s">
        <v>2562</v>
      </c>
      <c r="E285" s="30" t="s">
        <v>2392</v>
      </c>
      <c r="F285" s="31">
        <v>6.15261548E8</v>
      </c>
      <c r="G285" s="55">
        <v>25183.0</v>
      </c>
      <c r="H285" s="33">
        <v>25184.0</v>
      </c>
      <c r="I285" s="38">
        <v>1.0</v>
      </c>
      <c r="J285" s="34">
        <v>500.0</v>
      </c>
      <c r="K285" s="30"/>
      <c r="L285" s="30">
        <v>500.0</v>
      </c>
      <c r="M285" s="30" t="s">
        <v>2905</v>
      </c>
      <c r="N285" s="30"/>
      <c r="O285" s="30" t="s">
        <v>2017</v>
      </c>
      <c r="P285" s="35"/>
    </row>
    <row r="286">
      <c r="A286" s="30" t="s">
        <v>3193</v>
      </c>
      <c r="B286" s="37" t="s">
        <v>40</v>
      </c>
      <c r="C286" s="30" t="s">
        <v>8</v>
      </c>
      <c r="D286" s="30" t="s">
        <v>2564</v>
      </c>
      <c r="E286" s="30" t="s">
        <v>692</v>
      </c>
      <c r="F286" s="31">
        <v>8.01822282E8</v>
      </c>
      <c r="G286" s="55">
        <v>25183.0</v>
      </c>
      <c r="H286" s="33">
        <v>25184.0</v>
      </c>
      <c r="I286" s="38">
        <v>1.0</v>
      </c>
      <c r="J286" s="34">
        <v>400.0</v>
      </c>
      <c r="K286" s="30"/>
      <c r="L286" s="30">
        <v>400.0</v>
      </c>
      <c r="M286" s="30" t="s">
        <v>2905</v>
      </c>
      <c r="N286" s="30"/>
      <c r="O286" s="30" t="s">
        <v>2017</v>
      </c>
      <c r="P286" s="35"/>
    </row>
    <row r="287">
      <c r="A287" s="30" t="s">
        <v>3194</v>
      </c>
      <c r="B287" s="37" t="s">
        <v>39</v>
      </c>
      <c r="C287" s="30" t="s">
        <v>8</v>
      </c>
      <c r="D287" s="30" t="s">
        <v>2567</v>
      </c>
      <c r="E287" s="30" t="s">
        <v>2566</v>
      </c>
      <c r="F287" s="31">
        <v>8.94227812E8</v>
      </c>
      <c r="G287" s="55">
        <v>25183.0</v>
      </c>
      <c r="H287" s="33">
        <v>25184.0</v>
      </c>
      <c r="I287" s="38">
        <v>1.0</v>
      </c>
      <c r="J287" s="34">
        <v>400.0</v>
      </c>
      <c r="K287" s="30"/>
      <c r="L287" s="30">
        <v>400.0</v>
      </c>
      <c r="M287" s="30" t="s">
        <v>2905</v>
      </c>
      <c r="N287" s="30"/>
      <c r="O287" s="30" t="s">
        <v>2017</v>
      </c>
      <c r="P287" s="35"/>
    </row>
    <row r="288">
      <c r="A288" s="30" t="s">
        <v>3195</v>
      </c>
      <c r="B288" s="37" t="s">
        <v>42</v>
      </c>
      <c r="C288" s="30" t="s">
        <v>8</v>
      </c>
      <c r="D288" s="30" t="s">
        <v>2569</v>
      </c>
      <c r="E288" s="30" t="s">
        <v>692</v>
      </c>
      <c r="F288" s="31"/>
      <c r="G288" s="55">
        <v>25183.0</v>
      </c>
      <c r="H288" s="33">
        <v>25184.0</v>
      </c>
      <c r="I288" s="38">
        <v>1.0</v>
      </c>
      <c r="J288" s="34">
        <v>400.0</v>
      </c>
      <c r="K288" s="30"/>
      <c r="L288" s="30">
        <v>400.0</v>
      </c>
      <c r="M288" s="30" t="s">
        <v>2905</v>
      </c>
      <c r="N288" s="30"/>
      <c r="O288" s="30" t="s">
        <v>2017</v>
      </c>
      <c r="P288" s="35"/>
    </row>
    <row r="289">
      <c r="A289" s="30" t="s">
        <v>3196</v>
      </c>
      <c r="B289" s="37" t="s">
        <v>11</v>
      </c>
      <c r="C289" s="30" t="s">
        <v>8</v>
      </c>
      <c r="D289" s="30" t="s">
        <v>2572</v>
      </c>
      <c r="E289" s="30" t="s">
        <v>2571</v>
      </c>
      <c r="F289" s="31"/>
      <c r="G289" s="55">
        <v>25183.0</v>
      </c>
      <c r="H289" s="33">
        <v>25184.0</v>
      </c>
      <c r="I289" s="38">
        <v>1.0</v>
      </c>
      <c r="J289" s="34">
        <v>400.0</v>
      </c>
      <c r="K289" s="30"/>
      <c r="L289" s="30">
        <v>400.0</v>
      </c>
      <c r="M289" s="30" t="s">
        <v>2905</v>
      </c>
      <c r="N289" s="30"/>
      <c r="O289" s="30" t="s">
        <v>2017</v>
      </c>
      <c r="P289" s="35"/>
    </row>
    <row r="290">
      <c r="A290" s="30" t="s">
        <v>3197</v>
      </c>
      <c r="B290" s="37" t="s">
        <v>12</v>
      </c>
      <c r="C290" s="30" t="s">
        <v>8</v>
      </c>
      <c r="D290" s="30" t="s">
        <v>2575</v>
      </c>
      <c r="E290" s="30" t="s">
        <v>2574</v>
      </c>
      <c r="F290" s="31">
        <v>2.51806E7</v>
      </c>
      <c r="G290" s="55">
        <v>25184.0</v>
      </c>
      <c r="H290" s="33">
        <v>25185.0</v>
      </c>
      <c r="I290" s="38">
        <v>1.0</v>
      </c>
      <c r="J290" s="34">
        <v>400.0</v>
      </c>
      <c r="K290" s="30"/>
      <c r="L290" s="30">
        <v>400.0</v>
      </c>
      <c r="M290" s="30" t="s">
        <v>2905</v>
      </c>
      <c r="N290" s="30"/>
      <c r="O290" s="30" t="s">
        <v>2017</v>
      </c>
      <c r="P290" s="35"/>
    </row>
    <row r="291">
      <c r="A291" s="30" t="s">
        <v>3198</v>
      </c>
      <c r="B291" s="37" t="s">
        <v>40</v>
      </c>
      <c r="C291" s="30" t="s">
        <v>8</v>
      </c>
      <c r="D291" s="30" t="s">
        <v>2578</v>
      </c>
      <c r="E291" s="30" t="s">
        <v>2577</v>
      </c>
      <c r="F291" s="31"/>
      <c r="G291" s="55">
        <v>25184.0</v>
      </c>
      <c r="H291" s="33">
        <v>25185.0</v>
      </c>
      <c r="I291" s="38">
        <v>1.0</v>
      </c>
      <c r="J291" s="34">
        <v>400.0</v>
      </c>
      <c r="K291" s="30"/>
      <c r="L291" s="30">
        <v>400.0</v>
      </c>
      <c r="M291" s="30" t="s">
        <v>2905</v>
      </c>
      <c r="N291" s="30"/>
      <c r="O291" s="30" t="s">
        <v>2017</v>
      </c>
      <c r="P291" s="35"/>
    </row>
    <row r="292">
      <c r="A292" s="30" t="s">
        <v>3199</v>
      </c>
      <c r="B292" s="37" t="s">
        <v>42</v>
      </c>
      <c r="C292" s="30" t="s">
        <v>8</v>
      </c>
      <c r="D292" s="30" t="s">
        <v>2581</v>
      </c>
      <c r="E292" s="30" t="s">
        <v>2580</v>
      </c>
      <c r="F292" s="31"/>
      <c r="G292" s="55">
        <v>25184.0</v>
      </c>
      <c r="H292" s="33">
        <v>25185.0</v>
      </c>
      <c r="I292" s="38">
        <v>1.0</v>
      </c>
      <c r="J292" s="34">
        <v>400.0</v>
      </c>
      <c r="K292" s="30"/>
      <c r="L292" s="30">
        <v>400.0</v>
      </c>
      <c r="M292" s="30" t="s">
        <v>2905</v>
      </c>
      <c r="N292" s="30"/>
      <c r="O292" s="30" t="s">
        <v>2017</v>
      </c>
      <c r="P292" s="35"/>
    </row>
    <row r="293">
      <c r="A293" s="30" t="s">
        <v>3200</v>
      </c>
      <c r="B293" s="37" t="s">
        <v>43</v>
      </c>
      <c r="C293" s="30" t="s">
        <v>8</v>
      </c>
      <c r="D293" s="30" t="s">
        <v>2584</v>
      </c>
      <c r="E293" s="30" t="s">
        <v>2583</v>
      </c>
      <c r="F293" s="31">
        <v>9.3000559E8</v>
      </c>
      <c r="G293" s="55">
        <v>25184.0</v>
      </c>
      <c r="H293" s="33">
        <v>25185.0</v>
      </c>
      <c r="I293" s="38">
        <v>1.0</v>
      </c>
      <c r="J293" s="34">
        <v>400.0</v>
      </c>
      <c r="K293" s="30"/>
      <c r="L293" s="30">
        <v>400.0</v>
      </c>
      <c r="M293" s="30" t="s">
        <v>2905</v>
      </c>
      <c r="N293" s="30"/>
      <c r="O293" s="30" t="s">
        <v>2017</v>
      </c>
      <c r="P293" s="35"/>
    </row>
    <row r="294">
      <c r="A294" s="30" t="s">
        <v>3201</v>
      </c>
      <c r="B294" s="37" t="s">
        <v>41</v>
      </c>
      <c r="C294" s="30" t="s">
        <v>8</v>
      </c>
      <c r="D294" s="30" t="s">
        <v>2587</v>
      </c>
      <c r="E294" s="30" t="s">
        <v>2586</v>
      </c>
      <c r="F294" s="31">
        <v>9.35538596E8</v>
      </c>
      <c r="G294" s="55">
        <v>25184.0</v>
      </c>
      <c r="H294" s="33">
        <v>25185.0</v>
      </c>
      <c r="I294" s="38">
        <v>1.0</v>
      </c>
      <c r="J294" s="34">
        <v>400.0</v>
      </c>
      <c r="K294" s="30"/>
      <c r="L294" s="30">
        <v>400.0</v>
      </c>
      <c r="M294" s="30" t="s">
        <v>2905</v>
      </c>
      <c r="N294" s="30"/>
      <c r="O294" s="30" t="s">
        <v>2017</v>
      </c>
      <c r="P294" s="35"/>
    </row>
    <row r="295">
      <c r="A295" s="30" t="s">
        <v>3202</v>
      </c>
      <c r="B295" s="37" t="s">
        <v>11</v>
      </c>
      <c r="C295" s="30" t="s">
        <v>8</v>
      </c>
      <c r="D295" s="30" t="s">
        <v>2590</v>
      </c>
      <c r="E295" s="30" t="s">
        <v>2589</v>
      </c>
      <c r="F295" s="31">
        <v>9.88398804E8</v>
      </c>
      <c r="G295" s="55">
        <v>25184.0</v>
      </c>
      <c r="H295" s="33">
        <v>25186.0</v>
      </c>
      <c r="I295" s="38">
        <v>2.0</v>
      </c>
      <c r="J295" s="34">
        <v>400.0</v>
      </c>
      <c r="K295" s="30"/>
      <c r="L295" s="30">
        <v>800.0</v>
      </c>
      <c r="M295" s="30" t="s">
        <v>2905</v>
      </c>
      <c r="N295" s="30"/>
      <c r="O295" s="30" t="s">
        <v>2017</v>
      </c>
      <c r="P295" s="35"/>
    </row>
    <row r="296">
      <c r="A296" s="30" t="s">
        <v>3203</v>
      </c>
      <c r="B296" s="37" t="s">
        <v>39</v>
      </c>
      <c r="C296" s="30" t="s">
        <v>8</v>
      </c>
      <c r="D296" s="30" t="s">
        <v>2593</v>
      </c>
      <c r="E296" s="30" t="s">
        <v>2592</v>
      </c>
      <c r="F296" s="31">
        <v>9.10518236E8</v>
      </c>
      <c r="G296" s="55">
        <v>25184.0</v>
      </c>
      <c r="H296" s="33">
        <v>25185.0</v>
      </c>
      <c r="I296" s="38">
        <v>1.0</v>
      </c>
      <c r="J296" s="34">
        <v>400.0</v>
      </c>
      <c r="K296" s="30"/>
      <c r="L296" s="30">
        <v>400.0</v>
      </c>
      <c r="M296" s="30" t="s">
        <v>2905</v>
      </c>
      <c r="N296" s="30"/>
      <c r="O296" s="30" t="s">
        <v>2017</v>
      </c>
      <c r="P296" s="35"/>
    </row>
    <row r="297">
      <c r="A297" s="30" t="s">
        <v>3204</v>
      </c>
      <c r="B297" s="37" t="s">
        <v>6</v>
      </c>
      <c r="C297" s="30" t="s">
        <v>8</v>
      </c>
      <c r="D297" s="30" t="s">
        <v>2596</v>
      </c>
      <c r="E297" s="30" t="s">
        <v>2595</v>
      </c>
      <c r="F297" s="31">
        <v>8.89538405E8</v>
      </c>
      <c r="G297" s="55">
        <v>25184.0</v>
      </c>
      <c r="H297" s="33">
        <v>25185.0</v>
      </c>
      <c r="I297" s="38">
        <v>1.0</v>
      </c>
      <c r="J297" s="34">
        <v>400.0</v>
      </c>
      <c r="K297" s="30"/>
      <c r="L297" s="30">
        <v>400.0</v>
      </c>
      <c r="M297" s="30" t="s">
        <v>2905</v>
      </c>
      <c r="N297" s="30"/>
      <c r="O297" s="30" t="s">
        <v>2017</v>
      </c>
      <c r="P297" s="35"/>
    </row>
    <row r="298">
      <c r="A298" s="30" t="s">
        <v>3205</v>
      </c>
      <c r="B298" s="37" t="s">
        <v>19</v>
      </c>
      <c r="C298" s="30" t="s">
        <v>8</v>
      </c>
      <c r="D298" s="30" t="s">
        <v>2599</v>
      </c>
      <c r="E298" s="30" t="s">
        <v>2598</v>
      </c>
      <c r="F298" s="31">
        <v>8.1985156E8</v>
      </c>
      <c r="G298" s="55">
        <v>25185.0</v>
      </c>
      <c r="H298" s="33">
        <v>25186.0</v>
      </c>
      <c r="I298" s="38">
        <v>1.0</v>
      </c>
      <c r="J298" s="34">
        <v>400.0</v>
      </c>
      <c r="K298" s="30"/>
      <c r="L298" s="30">
        <v>400.0</v>
      </c>
      <c r="M298" s="30" t="s">
        <v>2905</v>
      </c>
      <c r="N298" s="30"/>
      <c r="O298" s="30" t="s">
        <v>2017</v>
      </c>
      <c r="P298" s="35"/>
    </row>
    <row r="299">
      <c r="A299" s="30" t="s">
        <v>3206</v>
      </c>
      <c r="B299" s="37" t="s">
        <v>41</v>
      </c>
      <c r="C299" s="30" t="s">
        <v>8</v>
      </c>
      <c r="D299" s="30" t="s">
        <v>2602</v>
      </c>
      <c r="E299" s="30" t="s">
        <v>2601</v>
      </c>
      <c r="F299" s="31"/>
      <c r="G299" s="55">
        <v>25185.0</v>
      </c>
      <c r="H299" s="33">
        <v>25186.0</v>
      </c>
      <c r="I299" s="38">
        <v>1.0</v>
      </c>
      <c r="J299" s="34">
        <v>400.0</v>
      </c>
      <c r="K299" s="30"/>
      <c r="L299" s="30">
        <v>400.0</v>
      </c>
      <c r="M299" s="30" t="s">
        <v>2905</v>
      </c>
      <c r="N299" s="30"/>
      <c r="O299" s="30" t="s">
        <v>2017</v>
      </c>
      <c r="P299" s="35"/>
    </row>
    <row r="300">
      <c r="A300" s="30" t="s">
        <v>3207</v>
      </c>
      <c r="B300" s="37" t="s">
        <v>12</v>
      </c>
      <c r="C300" s="30" t="s">
        <v>8</v>
      </c>
      <c r="D300" s="30" t="s">
        <v>2605</v>
      </c>
      <c r="E300" s="30" t="s">
        <v>2604</v>
      </c>
      <c r="F300" s="31">
        <v>9.11425599E8</v>
      </c>
      <c r="G300" s="55">
        <v>25185.0</v>
      </c>
      <c r="H300" s="33">
        <v>25186.0</v>
      </c>
      <c r="I300" s="38">
        <v>1.0</v>
      </c>
      <c r="J300" s="34">
        <v>400.0</v>
      </c>
      <c r="K300" s="30"/>
      <c r="L300" s="30">
        <v>400.0</v>
      </c>
      <c r="M300" s="30" t="s">
        <v>2905</v>
      </c>
      <c r="N300" s="30"/>
      <c r="O300" s="30" t="s">
        <v>2017</v>
      </c>
      <c r="P300" s="35"/>
    </row>
    <row r="301">
      <c r="A301" s="30" t="s">
        <v>3208</v>
      </c>
      <c r="B301" s="37" t="s">
        <v>60</v>
      </c>
      <c r="C301" s="30" t="s">
        <v>8</v>
      </c>
      <c r="D301" s="30" t="s">
        <v>2607</v>
      </c>
      <c r="E301" s="30" t="s">
        <v>2550</v>
      </c>
      <c r="F301" s="31"/>
      <c r="G301" s="55">
        <v>25185.0</v>
      </c>
      <c r="H301" s="33">
        <v>25186.0</v>
      </c>
      <c r="I301" s="38">
        <v>1.0</v>
      </c>
      <c r="J301" s="34">
        <v>500.0</v>
      </c>
      <c r="K301" s="30"/>
      <c r="L301" s="30">
        <v>500.0</v>
      </c>
      <c r="M301" s="30" t="s">
        <v>2905</v>
      </c>
      <c r="N301" s="30"/>
      <c r="O301" s="30" t="s">
        <v>2017</v>
      </c>
      <c r="P301" s="35"/>
    </row>
    <row r="302">
      <c r="A302" s="30" t="s">
        <v>3209</v>
      </c>
      <c r="B302" s="37" t="s">
        <v>39</v>
      </c>
      <c r="C302" s="30" t="s">
        <v>8</v>
      </c>
      <c r="D302" s="30" t="s">
        <v>2610</v>
      </c>
      <c r="E302" s="30" t="s">
        <v>2609</v>
      </c>
      <c r="F302" s="31">
        <v>6.114147601E9</v>
      </c>
      <c r="G302" s="55">
        <v>25185.0</v>
      </c>
      <c r="H302" s="33">
        <v>25186.0</v>
      </c>
      <c r="I302" s="38">
        <v>1.0</v>
      </c>
      <c r="J302" s="34">
        <v>400.0</v>
      </c>
      <c r="K302" s="30"/>
      <c r="L302" s="30">
        <v>400.0</v>
      </c>
      <c r="M302" s="30" t="s">
        <v>2905</v>
      </c>
      <c r="N302" s="30"/>
      <c r="O302" s="30" t="s">
        <v>2017</v>
      </c>
      <c r="P302" s="35"/>
    </row>
    <row r="303">
      <c r="A303" s="30" t="s">
        <v>3210</v>
      </c>
      <c r="B303" s="37" t="s">
        <v>11</v>
      </c>
      <c r="C303" s="30" t="s">
        <v>8</v>
      </c>
      <c r="D303" s="30" t="s">
        <v>2613</v>
      </c>
      <c r="E303" s="30" t="s">
        <v>2612</v>
      </c>
      <c r="F303" s="31"/>
      <c r="G303" s="55">
        <v>25186.0</v>
      </c>
      <c r="H303" s="33">
        <v>25187.0</v>
      </c>
      <c r="I303" s="38">
        <v>1.0</v>
      </c>
      <c r="J303" s="34">
        <v>400.0</v>
      </c>
      <c r="K303" s="30"/>
      <c r="L303" s="30">
        <v>400.0</v>
      </c>
      <c r="M303" s="30" t="s">
        <v>2905</v>
      </c>
      <c r="N303" s="30"/>
      <c r="O303" s="30" t="s">
        <v>2017</v>
      </c>
      <c r="P303" s="35"/>
    </row>
    <row r="304">
      <c r="A304" s="30" t="s">
        <v>3211</v>
      </c>
      <c r="B304" s="37" t="s">
        <v>12</v>
      </c>
      <c r="C304" s="30" t="s">
        <v>8</v>
      </c>
      <c r="D304" s="30" t="s">
        <v>2615</v>
      </c>
      <c r="E304" s="30" t="s">
        <v>2609</v>
      </c>
      <c r="F304" s="31">
        <v>6.114147601E9</v>
      </c>
      <c r="G304" s="55">
        <v>25186.0</v>
      </c>
      <c r="H304" s="33">
        <v>25187.0</v>
      </c>
      <c r="I304" s="38">
        <v>1.0</v>
      </c>
      <c r="J304" s="34">
        <v>400.0</v>
      </c>
      <c r="K304" s="30"/>
      <c r="L304" s="30">
        <v>400.0</v>
      </c>
      <c r="M304" s="30" t="s">
        <v>2905</v>
      </c>
      <c r="N304" s="30"/>
      <c r="O304" s="30" t="s">
        <v>2017</v>
      </c>
      <c r="P304" s="35"/>
    </row>
    <row r="305">
      <c r="A305" s="30" t="s">
        <v>3212</v>
      </c>
      <c r="B305" s="37" t="s">
        <v>19</v>
      </c>
      <c r="C305" s="30" t="s">
        <v>8</v>
      </c>
      <c r="D305" s="30" t="s">
        <v>2618</v>
      </c>
      <c r="E305" s="30" t="s">
        <v>2617</v>
      </c>
      <c r="F305" s="31">
        <v>8.65731517E8</v>
      </c>
      <c r="G305" s="55">
        <v>25187.0</v>
      </c>
      <c r="H305" s="33">
        <v>25188.0</v>
      </c>
      <c r="I305" s="38">
        <v>1.0</v>
      </c>
      <c r="J305" s="34">
        <v>400.0</v>
      </c>
      <c r="K305" s="30"/>
      <c r="L305" s="30">
        <v>400.0</v>
      </c>
      <c r="M305" s="30" t="s">
        <v>2905</v>
      </c>
      <c r="N305" s="30"/>
      <c r="O305" s="30" t="s">
        <v>2017</v>
      </c>
      <c r="P305" s="35"/>
    </row>
    <row r="306">
      <c r="A306" s="30" t="s">
        <v>3213</v>
      </c>
      <c r="B306" s="37" t="s">
        <v>59</v>
      </c>
      <c r="C306" s="30" t="s">
        <v>8</v>
      </c>
      <c r="D306" s="30" t="s">
        <v>2621</v>
      </c>
      <c r="E306" s="30" t="s">
        <v>2620</v>
      </c>
      <c r="F306" s="31">
        <v>8.75977374E8</v>
      </c>
      <c r="G306" s="55">
        <v>25187.0</v>
      </c>
      <c r="H306" s="33">
        <v>25188.0</v>
      </c>
      <c r="I306" s="38">
        <v>1.0</v>
      </c>
      <c r="J306" s="34">
        <v>500.0</v>
      </c>
      <c r="K306" s="30"/>
      <c r="L306" s="30">
        <v>500.0</v>
      </c>
      <c r="M306" s="30" t="s">
        <v>2905</v>
      </c>
      <c r="N306" s="30"/>
      <c r="O306" s="30" t="s">
        <v>2017</v>
      </c>
      <c r="P306" s="35"/>
    </row>
    <row r="307">
      <c r="A307" s="30" t="s">
        <v>3214</v>
      </c>
      <c r="B307" s="37" t="s">
        <v>39</v>
      </c>
      <c r="C307" s="30" t="s">
        <v>8</v>
      </c>
      <c r="D307" s="30" t="s">
        <v>2623</v>
      </c>
      <c r="E307" s="30" t="s">
        <v>2367</v>
      </c>
      <c r="F307" s="31">
        <v>8.98160341E8</v>
      </c>
      <c r="G307" s="55">
        <v>25187.0</v>
      </c>
      <c r="H307" s="33">
        <v>25188.0</v>
      </c>
      <c r="I307" s="38">
        <v>1.0</v>
      </c>
      <c r="J307" s="34">
        <v>400.0</v>
      </c>
      <c r="K307" s="30"/>
      <c r="L307" s="30">
        <v>400.0</v>
      </c>
      <c r="M307" s="30" t="s">
        <v>2905</v>
      </c>
      <c r="N307" s="30"/>
      <c r="O307" s="30" t="s">
        <v>2017</v>
      </c>
      <c r="P307" s="35"/>
    </row>
    <row r="308">
      <c r="A308" s="30" t="s">
        <v>3215</v>
      </c>
      <c r="B308" s="37" t="s">
        <v>40</v>
      </c>
      <c r="C308" s="30" t="s">
        <v>8</v>
      </c>
      <c r="D308" s="30" t="s">
        <v>2626</v>
      </c>
      <c r="E308" s="30" t="s">
        <v>2625</v>
      </c>
      <c r="F308" s="31">
        <v>8.28419878E8</v>
      </c>
      <c r="G308" s="55">
        <v>25187.0</v>
      </c>
      <c r="H308" s="33">
        <v>25188.0</v>
      </c>
      <c r="I308" s="38">
        <v>1.0</v>
      </c>
      <c r="J308" s="34">
        <v>400.0</v>
      </c>
      <c r="K308" s="30"/>
      <c r="L308" s="30">
        <v>400.0</v>
      </c>
      <c r="M308" s="30" t="s">
        <v>2905</v>
      </c>
      <c r="N308" s="30"/>
      <c r="O308" s="30" t="s">
        <v>2017</v>
      </c>
      <c r="P308" s="35"/>
    </row>
    <row r="309">
      <c r="A309" s="30" t="s">
        <v>3216</v>
      </c>
      <c r="B309" s="37" t="s">
        <v>41</v>
      </c>
      <c r="C309" s="30" t="s">
        <v>8</v>
      </c>
      <c r="D309" s="30" t="s">
        <v>2628</v>
      </c>
      <c r="E309" s="30" t="s">
        <v>315</v>
      </c>
      <c r="F309" s="31"/>
      <c r="G309" s="55">
        <v>25187.0</v>
      </c>
      <c r="H309" s="33">
        <v>25188.0</v>
      </c>
      <c r="I309" s="38">
        <v>1.0</v>
      </c>
      <c r="J309" s="34">
        <v>400.0</v>
      </c>
      <c r="K309" s="30"/>
      <c r="L309" s="30">
        <v>400.0</v>
      </c>
      <c r="M309" s="30" t="s">
        <v>2905</v>
      </c>
      <c r="N309" s="30"/>
      <c r="O309" s="30" t="s">
        <v>2017</v>
      </c>
      <c r="P309" s="35"/>
    </row>
    <row r="310">
      <c r="A310" s="30" t="s">
        <v>3217</v>
      </c>
      <c r="B310" s="37" t="s">
        <v>42</v>
      </c>
      <c r="C310" s="30" t="s">
        <v>8</v>
      </c>
      <c r="D310" s="30" t="s">
        <v>2631</v>
      </c>
      <c r="E310" s="30" t="s">
        <v>2630</v>
      </c>
      <c r="F310" s="31">
        <v>9.38202132E8</v>
      </c>
      <c r="G310" s="55">
        <v>25188.0</v>
      </c>
      <c r="H310" s="33">
        <v>25189.0</v>
      </c>
      <c r="I310" s="38">
        <v>1.0</v>
      </c>
      <c r="J310" s="34">
        <v>400.0</v>
      </c>
      <c r="K310" s="30"/>
      <c r="L310" s="30">
        <v>400.0</v>
      </c>
      <c r="M310" s="30" t="s">
        <v>2905</v>
      </c>
      <c r="N310" s="30"/>
      <c r="O310" s="30" t="s">
        <v>2017</v>
      </c>
      <c r="P310" s="35"/>
    </row>
    <row r="311">
      <c r="A311" s="30" t="s">
        <v>3218</v>
      </c>
      <c r="B311" s="37" t="s">
        <v>12</v>
      </c>
      <c r="C311" s="30" t="s">
        <v>8</v>
      </c>
      <c r="D311" s="30" t="s">
        <v>2633</v>
      </c>
      <c r="E311" s="30" t="s">
        <v>1943</v>
      </c>
      <c r="F311" s="31"/>
      <c r="G311" s="55">
        <v>25188.0</v>
      </c>
      <c r="H311" s="33">
        <v>25189.0</v>
      </c>
      <c r="I311" s="38">
        <v>1.0</v>
      </c>
      <c r="J311" s="34">
        <v>400.0</v>
      </c>
      <c r="K311" s="30"/>
      <c r="L311" s="30">
        <v>400.0</v>
      </c>
      <c r="M311" s="30" t="s">
        <v>2905</v>
      </c>
      <c r="N311" s="30"/>
      <c r="O311" s="30" t="s">
        <v>2017</v>
      </c>
      <c r="P311" s="35"/>
    </row>
    <row r="312">
      <c r="A312" s="30" t="s">
        <v>3219</v>
      </c>
      <c r="B312" s="37" t="s">
        <v>12</v>
      </c>
      <c r="C312" s="30" t="s">
        <v>8</v>
      </c>
      <c r="D312" s="30" t="s">
        <v>2635</v>
      </c>
      <c r="E312" s="30" t="s">
        <v>1943</v>
      </c>
      <c r="F312" s="31"/>
      <c r="G312" s="55">
        <v>25189.0</v>
      </c>
      <c r="H312" s="33">
        <v>25190.0</v>
      </c>
      <c r="I312" s="38">
        <v>1.0</v>
      </c>
      <c r="J312" s="34">
        <v>400.0</v>
      </c>
      <c r="K312" s="30"/>
      <c r="L312" s="30">
        <v>400.0</v>
      </c>
      <c r="M312" s="30" t="s">
        <v>2905</v>
      </c>
      <c r="N312" s="30"/>
      <c r="O312" s="30" t="s">
        <v>2017</v>
      </c>
      <c r="P312" s="35"/>
    </row>
    <row r="313">
      <c r="A313" s="30" t="s">
        <v>3220</v>
      </c>
      <c r="B313" s="37" t="s">
        <v>9</v>
      </c>
      <c r="C313" s="30" t="s">
        <v>8</v>
      </c>
      <c r="D313" s="30" t="s">
        <v>2637</v>
      </c>
      <c r="E313" s="30" t="s">
        <v>480</v>
      </c>
      <c r="F313" s="31">
        <v>9.22812637E8</v>
      </c>
      <c r="G313" s="55">
        <v>25189.0</v>
      </c>
      <c r="H313" s="33">
        <v>25190.0</v>
      </c>
      <c r="I313" s="38">
        <v>1.0</v>
      </c>
      <c r="J313" s="34">
        <v>400.0</v>
      </c>
      <c r="K313" s="30"/>
      <c r="L313" s="30">
        <v>400.0</v>
      </c>
      <c r="M313" s="30" t="s">
        <v>2905</v>
      </c>
      <c r="N313" s="30"/>
      <c r="O313" s="30" t="s">
        <v>2017</v>
      </c>
      <c r="P313" s="35"/>
    </row>
    <row r="314">
      <c r="A314" s="30" t="s">
        <v>3221</v>
      </c>
      <c r="B314" s="37" t="s">
        <v>42</v>
      </c>
      <c r="C314" s="30" t="s">
        <v>8</v>
      </c>
      <c r="D314" s="30" t="s">
        <v>2639</v>
      </c>
      <c r="E314" s="30" t="s">
        <v>516</v>
      </c>
      <c r="F314" s="31"/>
      <c r="G314" s="55">
        <v>25189.0</v>
      </c>
      <c r="H314" s="33">
        <v>25190.0</v>
      </c>
      <c r="I314" s="38">
        <v>1.0</v>
      </c>
      <c r="J314" s="34">
        <v>400.0</v>
      </c>
      <c r="K314" s="30"/>
      <c r="L314" s="30">
        <v>400.0</v>
      </c>
      <c r="M314" s="30" t="s">
        <v>2905</v>
      </c>
      <c r="N314" s="30"/>
      <c r="O314" s="30" t="s">
        <v>2017</v>
      </c>
      <c r="P314" s="35"/>
    </row>
    <row r="315">
      <c r="A315" s="30" t="s">
        <v>3222</v>
      </c>
      <c r="B315" s="37" t="s">
        <v>19</v>
      </c>
      <c r="C315" s="30" t="s">
        <v>8</v>
      </c>
      <c r="D315" s="30" t="s">
        <v>2642</v>
      </c>
      <c r="E315" s="30" t="s">
        <v>2641</v>
      </c>
      <c r="F315" s="31">
        <v>8.85105694E8</v>
      </c>
      <c r="G315" s="55">
        <v>25189.0</v>
      </c>
      <c r="H315" s="33">
        <v>25190.0</v>
      </c>
      <c r="I315" s="38">
        <v>1.0</v>
      </c>
      <c r="J315" s="34">
        <v>400.0</v>
      </c>
      <c r="K315" s="30"/>
      <c r="L315" s="30">
        <v>400.0</v>
      </c>
      <c r="M315" s="30" t="s">
        <v>2905</v>
      </c>
      <c r="N315" s="30"/>
      <c r="O315" s="30" t="s">
        <v>2017</v>
      </c>
      <c r="P315" s="35"/>
    </row>
    <row r="316">
      <c r="A316" s="30" t="s">
        <v>3223</v>
      </c>
      <c r="B316" s="37" t="s">
        <v>6</v>
      </c>
      <c r="C316" s="30" t="s">
        <v>8</v>
      </c>
      <c r="D316" s="30" t="s">
        <v>2645</v>
      </c>
      <c r="E316" s="30" t="s">
        <v>2644</v>
      </c>
      <c r="F316" s="31">
        <v>6.34429365E8</v>
      </c>
      <c r="G316" s="55">
        <v>25189.0</v>
      </c>
      <c r="H316" s="33">
        <v>25190.0</v>
      </c>
      <c r="I316" s="38">
        <v>1.0</v>
      </c>
      <c r="J316" s="34">
        <v>400.0</v>
      </c>
      <c r="K316" s="30"/>
      <c r="L316" s="30">
        <v>400.0</v>
      </c>
      <c r="M316" s="30" t="s">
        <v>2905</v>
      </c>
      <c r="N316" s="30"/>
      <c r="O316" s="30" t="s">
        <v>2017</v>
      </c>
      <c r="P316" s="35"/>
    </row>
    <row r="317">
      <c r="A317" s="30" t="s">
        <v>3224</v>
      </c>
      <c r="B317" s="37" t="s">
        <v>40</v>
      </c>
      <c r="C317" s="30" t="s">
        <v>8</v>
      </c>
      <c r="D317" s="30" t="s">
        <v>2648</v>
      </c>
      <c r="E317" s="30" t="s">
        <v>2647</v>
      </c>
      <c r="F317" s="31">
        <v>8.96220517E8</v>
      </c>
      <c r="G317" s="55">
        <v>25189.0</v>
      </c>
      <c r="H317" s="33">
        <v>25190.0</v>
      </c>
      <c r="I317" s="38">
        <v>1.0</v>
      </c>
      <c r="J317" s="34">
        <v>400.0</v>
      </c>
      <c r="K317" s="30"/>
      <c r="L317" s="30">
        <v>400.0</v>
      </c>
      <c r="M317" s="30" t="s">
        <v>2905</v>
      </c>
      <c r="N317" s="30"/>
      <c r="O317" s="30" t="s">
        <v>2017</v>
      </c>
      <c r="P317" s="35"/>
    </row>
    <row r="318">
      <c r="A318" s="30" t="s">
        <v>3225</v>
      </c>
      <c r="B318" s="37" t="s">
        <v>39</v>
      </c>
      <c r="C318" s="30" t="s">
        <v>8</v>
      </c>
      <c r="D318" s="30" t="s">
        <v>2651</v>
      </c>
      <c r="E318" s="30" t="s">
        <v>2650</v>
      </c>
      <c r="F318" s="31">
        <v>8.042557035E9</v>
      </c>
      <c r="G318" s="55">
        <v>25189.0</v>
      </c>
      <c r="H318" s="33">
        <v>25190.0</v>
      </c>
      <c r="I318" s="38">
        <v>1.0</v>
      </c>
      <c r="J318" s="34">
        <v>400.0</v>
      </c>
      <c r="K318" s="30"/>
      <c r="L318" s="30">
        <v>400.0</v>
      </c>
      <c r="M318" s="30" t="s">
        <v>2905</v>
      </c>
      <c r="N318" s="30"/>
      <c r="O318" s="30" t="s">
        <v>2017</v>
      </c>
      <c r="P318" s="35"/>
    </row>
    <row r="319">
      <c r="A319" s="30" t="s">
        <v>3226</v>
      </c>
      <c r="B319" s="37" t="s">
        <v>38</v>
      </c>
      <c r="C319" s="30" t="s">
        <v>8</v>
      </c>
      <c r="D319" s="30" t="s">
        <v>2653</v>
      </c>
      <c r="E319" s="30" t="s">
        <v>1996</v>
      </c>
      <c r="F319" s="31">
        <v>9.02713111E8</v>
      </c>
      <c r="G319" s="55">
        <v>25189.0</v>
      </c>
      <c r="H319" s="33">
        <v>25190.0</v>
      </c>
      <c r="I319" s="38">
        <v>1.0</v>
      </c>
      <c r="J319" s="34">
        <v>400.0</v>
      </c>
      <c r="K319" s="30"/>
      <c r="L319" s="30">
        <v>400.0</v>
      </c>
      <c r="M319" s="30" t="s">
        <v>2905</v>
      </c>
      <c r="N319" s="30"/>
      <c r="O319" s="30" t="s">
        <v>2017</v>
      </c>
      <c r="P319" s="35"/>
    </row>
    <row r="320">
      <c r="A320" s="30" t="s">
        <v>3227</v>
      </c>
      <c r="B320" s="37" t="s">
        <v>37</v>
      </c>
      <c r="C320" s="30" t="s">
        <v>8</v>
      </c>
      <c r="D320" s="30" t="s">
        <v>2656</v>
      </c>
      <c r="E320" s="30" t="s">
        <v>2655</v>
      </c>
      <c r="F320" s="31"/>
      <c r="G320" s="55">
        <v>25189.0</v>
      </c>
      <c r="H320" s="33">
        <v>25190.0</v>
      </c>
      <c r="I320" s="38">
        <v>1.0</v>
      </c>
      <c r="J320" s="34">
        <v>400.0</v>
      </c>
      <c r="K320" s="30"/>
      <c r="L320" s="30">
        <v>400.0</v>
      </c>
      <c r="M320" s="30" t="s">
        <v>2905</v>
      </c>
      <c r="N320" s="30"/>
      <c r="O320" s="30" t="s">
        <v>2967</v>
      </c>
      <c r="P320" s="35"/>
    </row>
    <row r="321">
      <c r="A321" s="30" t="s">
        <v>3228</v>
      </c>
      <c r="B321" s="37" t="s">
        <v>37</v>
      </c>
      <c r="C321" s="30" t="s">
        <v>8</v>
      </c>
      <c r="D321" s="30" t="s">
        <v>2658</v>
      </c>
      <c r="E321" s="30" t="s">
        <v>1187</v>
      </c>
      <c r="F321" s="31">
        <v>8.31801004E8</v>
      </c>
      <c r="G321" s="55">
        <v>25189.0</v>
      </c>
      <c r="H321" s="33">
        <v>25190.0</v>
      </c>
      <c r="I321" s="38">
        <v>1.0</v>
      </c>
      <c r="J321" s="34">
        <v>400.0</v>
      </c>
      <c r="K321" s="30"/>
      <c r="L321" s="30">
        <v>400.0</v>
      </c>
      <c r="M321" s="30" t="s">
        <v>2905</v>
      </c>
      <c r="N321" s="30"/>
      <c r="O321" s="30" t="s">
        <v>2967</v>
      </c>
      <c r="P321" s="35"/>
    </row>
    <row r="322">
      <c r="A322" s="30" t="s">
        <v>3229</v>
      </c>
      <c r="B322" s="37" t="s">
        <v>64</v>
      </c>
      <c r="C322" s="30" t="s">
        <v>8</v>
      </c>
      <c r="D322" s="30" t="s">
        <v>2660</v>
      </c>
      <c r="E322" s="30" t="s">
        <v>2550</v>
      </c>
      <c r="F322" s="31"/>
      <c r="G322" s="55">
        <v>25189.0</v>
      </c>
      <c r="H322" s="33">
        <v>25190.0</v>
      </c>
      <c r="I322" s="38">
        <v>1.0</v>
      </c>
      <c r="J322" s="34">
        <v>500.0</v>
      </c>
      <c r="K322" s="30"/>
      <c r="L322" s="30">
        <v>500.0</v>
      </c>
      <c r="M322" s="30" t="s">
        <v>2905</v>
      </c>
      <c r="N322" s="30"/>
      <c r="O322" s="30" t="s">
        <v>2017</v>
      </c>
      <c r="P322" s="35"/>
    </row>
    <row r="323">
      <c r="A323" s="30" t="s">
        <v>3230</v>
      </c>
      <c r="B323" s="37" t="s">
        <v>19</v>
      </c>
      <c r="C323" s="30" t="s">
        <v>8</v>
      </c>
      <c r="D323" s="30" t="s">
        <v>2662</v>
      </c>
      <c r="E323" s="30" t="s">
        <v>2641</v>
      </c>
      <c r="F323" s="31"/>
      <c r="G323" s="55">
        <v>25190.0</v>
      </c>
      <c r="H323" s="33">
        <v>25191.0</v>
      </c>
      <c r="I323" s="38">
        <v>1.0</v>
      </c>
      <c r="J323" s="34">
        <v>400.0</v>
      </c>
      <c r="K323" s="30"/>
      <c r="L323" s="30">
        <v>400.0</v>
      </c>
      <c r="M323" s="30" t="s">
        <v>2905</v>
      </c>
      <c r="N323" s="30"/>
      <c r="O323" s="30" t="s">
        <v>2017</v>
      </c>
      <c r="P323" s="35"/>
    </row>
    <row r="324">
      <c r="A324" s="30" t="s">
        <v>3231</v>
      </c>
      <c r="B324" s="37" t="s">
        <v>36</v>
      </c>
      <c r="C324" s="30" t="s">
        <v>8</v>
      </c>
      <c r="D324" s="30" t="s">
        <v>2665</v>
      </c>
      <c r="E324" s="30" t="s">
        <v>2664</v>
      </c>
      <c r="F324" s="31">
        <v>6.38217121E8</v>
      </c>
      <c r="G324" s="55">
        <v>25190.0</v>
      </c>
      <c r="H324" s="33">
        <v>25191.0</v>
      </c>
      <c r="I324" s="38">
        <v>1.0</v>
      </c>
      <c r="J324" s="34">
        <v>400.0</v>
      </c>
      <c r="K324" s="30"/>
      <c r="L324" s="30">
        <v>400.0</v>
      </c>
      <c r="M324" s="30" t="s">
        <v>2905</v>
      </c>
      <c r="N324" s="30"/>
      <c r="O324" s="30" t="s">
        <v>2017</v>
      </c>
      <c r="P324" s="35"/>
    </row>
    <row r="325">
      <c r="A325" s="30" t="s">
        <v>3232</v>
      </c>
      <c r="B325" s="37" t="s">
        <v>13</v>
      </c>
      <c r="C325" s="30" t="s">
        <v>14</v>
      </c>
      <c r="D325" s="30" t="s">
        <v>2668</v>
      </c>
      <c r="E325" s="30" t="s">
        <v>2667</v>
      </c>
      <c r="F325" s="31">
        <v>9.33103518E8</v>
      </c>
      <c r="G325" s="55">
        <v>25190.0</v>
      </c>
      <c r="H325" s="33">
        <v>25191.0</v>
      </c>
      <c r="I325" s="38">
        <v>1.0</v>
      </c>
      <c r="J325" s="34">
        <v>500.0</v>
      </c>
      <c r="K325" s="30"/>
      <c r="L325" s="30">
        <v>500.0</v>
      </c>
      <c r="M325" s="30" t="s">
        <v>2905</v>
      </c>
      <c r="N325" s="30"/>
      <c r="O325" s="30" t="s">
        <v>2017</v>
      </c>
      <c r="P325" s="35"/>
    </row>
    <row r="326">
      <c r="A326" s="30" t="s">
        <v>3233</v>
      </c>
      <c r="B326" s="37" t="s">
        <v>64</v>
      </c>
      <c r="C326" s="30" t="s">
        <v>8</v>
      </c>
      <c r="D326" s="30" t="s">
        <v>2670</v>
      </c>
      <c r="E326" s="30" t="s">
        <v>1254</v>
      </c>
      <c r="F326" s="31">
        <v>8.19883054E8</v>
      </c>
      <c r="G326" s="55">
        <v>25190.0</v>
      </c>
      <c r="H326" s="33">
        <v>25191.0</v>
      </c>
      <c r="I326" s="38">
        <v>1.0</v>
      </c>
      <c r="J326" s="34">
        <v>500.0</v>
      </c>
      <c r="K326" s="30"/>
      <c r="L326" s="30">
        <v>500.0</v>
      </c>
      <c r="M326" s="30" t="s">
        <v>2905</v>
      </c>
      <c r="N326" s="30"/>
      <c r="O326" s="30" t="s">
        <v>2017</v>
      </c>
      <c r="P326" s="35"/>
    </row>
    <row r="327">
      <c r="A327" s="30" t="s">
        <v>3234</v>
      </c>
      <c r="B327" s="37" t="s">
        <v>34</v>
      </c>
      <c r="C327" s="30" t="s">
        <v>8</v>
      </c>
      <c r="D327" s="30" t="s">
        <v>2672</v>
      </c>
      <c r="E327" s="30" t="s">
        <v>2550</v>
      </c>
      <c r="F327" s="31"/>
      <c r="G327" s="55">
        <v>25190.0</v>
      </c>
      <c r="H327" s="33">
        <v>25191.0</v>
      </c>
      <c r="I327" s="38">
        <v>1.0</v>
      </c>
      <c r="J327" s="34">
        <v>400.0</v>
      </c>
      <c r="K327" s="30"/>
      <c r="L327" s="30">
        <v>400.0</v>
      </c>
      <c r="M327" s="30" t="s">
        <v>2905</v>
      </c>
      <c r="N327" s="30"/>
      <c r="O327" s="30" t="s">
        <v>2017</v>
      </c>
      <c r="P327" s="35"/>
    </row>
    <row r="328">
      <c r="A328" s="30" t="s">
        <v>3235</v>
      </c>
      <c r="B328" s="37" t="s">
        <v>53</v>
      </c>
      <c r="C328" s="30" t="s">
        <v>8</v>
      </c>
      <c r="D328" s="30" t="s">
        <v>2675</v>
      </c>
      <c r="E328" s="30" t="s">
        <v>2674</v>
      </c>
      <c r="F328" s="31">
        <v>6.15932808E8</v>
      </c>
      <c r="G328" s="55">
        <v>25191.0</v>
      </c>
      <c r="H328" s="33">
        <v>25192.0</v>
      </c>
      <c r="I328" s="38">
        <v>1.0</v>
      </c>
      <c r="J328" s="34">
        <v>400.0</v>
      </c>
      <c r="K328" s="30"/>
      <c r="L328" s="30">
        <v>400.0</v>
      </c>
      <c r="M328" s="30" t="s">
        <v>2905</v>
      </c>
      <c r="N328" s="30"/>
      <c r="O328" s="30" t="s">
        <v>2017</v>
      </c>
      <c r="P328" s="35"/>
    </row>
    <row r="329">
      <c r="A329" s="30" t="s">
        <v>3236</v>
      </c>
      <c r="B329" s="37" t="s">
        <v>54</v>
      </c>
      <c r="C329" s="30" t="s">
        <v>8</v>
      </c>
      <c r="D329" s="30" t="s">
        <v>2677</v>
      </c>
      <c r="E329" s="30" t="s">
        <v>2674</v>
      </c>
      <c r="F329" s="31">
        <v>6.15932808E8</v>
      </c>
      <c r="G329" s="55">
        <v>25191.0</v>
      </c>
      <c r="H329" s="33">
        <v>25192.0</v>
      </c>
      <c r="I329" s="38">
        <v>1.0</v>
      </c>
      <c r="J329" s="34">
        <v>400.0</v>
      </c>
      <c r="K329" s="30"/>
      <c r="L329" s="30">
        <v>400.0</v>
      </c>
      <c r="M329" s="30" t="s">
        <v>2905</v>
      </c>
      <c r="N329" s="30"/>
      <c r="O329" s="30" t="s">
        <v>2017</v>
      </c>
      <c r="P329" s="35"/>
    </row>
    <row r="330">
      <c r="A330" s="30" t="s">
        <v>3237</v>
      </c>
      <c r="B330" s="37" t="s">
        <v>6</v>
      </c>
      <c r="C330" s="30" t="s">
        <v>8</v>
      </c>
      <c r="D330" s="30" t="s">
        <v>2679</v>
      </c>
      <c r="E330" s="30" t="s">
        <v>945</v>
      </c>
      <c r="F330" s="31"/>
      <c r="G330" s="55">
        <v>25191.0</v>
      </c>
      <c r="H330" s="33">
        <v>25192.0</v>
      </c>
      <c r="I330" s="38">
        <v>1.0</v>
      </c>
      <c r="J330" s="34">
        <v>400.0</v>
      </c>
      <c r="K330" s="30"/>
      <c r="L330" s="30">
        <v>400.0</v>
      </c>
      <c r="M330" s="30" t="s">
        <v>2905</v>
      </c>
      <c r="N330" s="30"/>
      <c r="O330" s="30" t="s">
        <v>2017</v>
      </c>
      <c r="P330" s="35"/>
    </row>
    <row r="331">
      <c r="A331" s="30" t="s">
        <v>3238</v>
      </c>
      <c r="B331" s="37" t="s">
        <v>9</v>
      </c>
      <c r="C331" s="30" t="s">
        <v>8</v>
      </c>
      <c r="D331" s="30" t="s">
        <v>2682</v>
      </c>
      <c r="E331" s="30" t="s">
        <v>2681</v>
      </c>
      <c r="F331" s="31">
        <v>9.49957896E8</v>
      </c>
      <c r="G331" s="55">
        <v>25191.0</v>
      </c>
      <c r="H331" s="33">
        <v>25192.0</v>
      </c>
      <c r="I331" s="38">
        <v>1.0</v>
      </c>
      <c r="J331" s="34">
        <v>400.0</v>
      </c>
      <c r="K331" s="30"/>
      <c r="L331" s="30">
        <v>400.0</v>
      </c>
      <c r="M331" s="30" t="s">
        <v>2905</v>
      </c>
      <c r="N331" s="30"/>
      <c r="O331" s="30" t="s">
        <v>2017</v>
      </c>
      <c r="P331" s="35"/>
    </row>
    <row r="332">
      <c r="A332" s="30" t="s">
        <v>3239</v>
      </c>
      <c r="B332" s="37" t="s">
        <v>11</v>
      </c>
      <c r="C332" s="30" t="s">
        <v>8</v>
      </c>
      <c r="D332" s="30" t="s">
        <v>2685</v>
      </c>
      <c r="E332" s="30" t="s">
        <v>2684</v>
      </c>
      <c r="F332" s="31">
        <v>9.62820443E8</v>
      </c>
      <c r="G332" s="55">
        <v>25191.0</v>
      </c>
      <c r="H332" s="33">
        <v>25192.0</v>
      </c>
      <c r="I332" s="38">
        <v>1.0</v>
      </c>
      <c r="J332" s="34">
        <v>400.0</v>
      </c>
      <c r="K332" s="30"/>
      <c r="L332" s="30">
        <v>400.0</v>
      </c>
      <c r="M332" s="30" t="s">
        <v>2905</v>
      </c>
      <c r="N332" s="30"/>
      <c r="O332" s="30" t="s">
        <v>2017</v>
      </c>
      <c r="P332" s="35"/>
    </row>
    <row r="333">
      <c r="A333" s="30" t="s">
        <v>3240</v>
      </c>
      <c r="B333" s="37" t="s">
        <v>12</v>
      </c>
      <c r="C333" s="30" t="s">
        <v>8</v>
      </c>
      <c r="D333" s="30" t="s">
        <v>2687</v>
      </c>
      <c r="E333" s="30" t="s">
        <v>2684</v>
      </c>
      <c r="F333" s="31">
        <v>9.62820443E8</v>
      </c>
      <c r="G333" s="55">
        <v>25191.0</v>
      </c>
      <c r="H333" s="33">
        <v>25192.0</v>
      </c>
      <c r="I333" s="38">
        <v>1.0</v>
      </c>
      <c r="J333" s="34">
        <v>400.0</v>
      </c>
      <c r="K333" s="30"/>
      <c r="L333" s="30">
        <v>400.0</v>
      </c>
      <c r="M333" s="30" t="s">
        <v>2905</v>
      </c>
      <c r="N333" s="30"/>
      <c r="O333" s="30" t="s">
        <v>2017</v>
      </c>
      <c r="P333" s="35"/>
    </row>
    <row r="334">
      <c r="A334" s="30" t="s">
        <v>3241</v>
      </c>
      <c r="B334" s="37" t="s">
        <v>10</v>
      </c>
      <c r="C334" s="30" t="s">
        <v>8</v>
      </c>
      <c r="D334" s="30" t="s">
        <v>2689</v>
      </c>
      <c r="E334" s="30" t="s">
        <v>519</v>
      </c>
      <c r="F334" s="31">
        <v>9.82058108E8</v>
      </c>
      <c r="G334" s="55">
        <v>25191.0</v>
      </c>
      <c r="H334" s="33">
        <v>25192.0</v>
      </c>
      <c r="I334" s="38">
        <v>1.0</v>
      </c>
      <c r="J334" s="34">
        <v>400.0</v>
      </c>
      <c r="K334" s="30"/>
      <c r="L334" s="30">
        <v>400.0</v>
      </c>
      <c r="M334" s="30" t="s">
        <v>2905</v>
      </c>
      <c r="N334" s="30"/>
      <c r="O334" s="30" t="s">
        <v>2017</v>
      </c>
      <c r="P334" s="35"/>
    </row>
    <row r="335">
      <c r="A335" s="30" t="s">
        <v>3242</v>
      </c>
      <c r="B335" s="37" t="s">
        <v>19</v>
      </c>
      <c r="C335" s="30" t="s">
        <v>8</v>
      </c>
      <c r="D335" s="30" t="s">
        <v>2691</v>
      </c>
      <c r="E335" s="30" t="s">
        <v>2641</v>
      </c>
      <c r="F335" s="31"/>
      <c r="G335" s="55">
        <v>25191.0</v>
      </c>
      <c r="H335" s="33">
        <v>25192.0</v>
      </c>
      <c r="I335" s="38">
        <v>1.0</v>
      </c>
      <c r="J335" s="34">
        <v>400.0</v>
      </c>
      <c r="K335" s="30"/>
      <c r="L335" s="30">
        <v>400.0</v>
      </c>
      <c r="M335" s="30" t="s">
        <v>2905</v>
      </c>
      <c r="N335" s="30"/>
      <c r="O335" s="30" t="s">
        <v>2017</v>
      </c>
      <c r="P335" s="35"/>
    </row>
    <row r="336">
      <c r="A336" s="30" t="s">
        <v>3243</v>
      </c>
      <c r="B336" s="37" t="s">
        <v>48</v>
      </c>
      <c r="C336" s="30" t="s">
        <v>8</v>
      </c>
      <c r="D336" s="30" t="s">
        <v>2694</v>
      </c>
      <c r="E336" s="30" t="s">
        <v>2693</v>
      </c>
      <c r="F336" s="31">
        <v>9.25011208E8</v>
      </c>
      <c r="G336" s="55">
        <v>25191.0</v>
      </c>
      <c r="H336" s="33">
        <v>25192.0</v>
      </c>
      <c r="I336" s="38">
        <v>1.0</v>
      </c>
      <c r="J336" s="34">
        <v>400.0</v>
      </c>
      <c r="K336" s="30"/>
      <c r="L336" s="30">
        <v>400.0</v>
      </c>
      <c r="M336" s="30" t="s">
        <v>2905</v>
      </c>
      <c r="N336" s="30"/>
      <c r="O336" s="30" t="s">
        <v>2017</v>
      </c>
      <c r="P336" s="35"/>
    </row>
    <row r="337">
      <c r="A337" s="30" t="s">
        <v>3244</v>
      </c>
      <c r="B337" s="37" t="s">
        <v>47</v>
      </c>
      <c r="C337" s="30" t="s">
        <v>8</v>
      </c>
      <c r="D337" s="30" t="s">
        <v>2697</v>
      </c>
      <c r="E337" s="30" t="s">
        <v>2696</v>
      </c>
      <c r="F337" s="31">
        <v>9.11599636E8</v>
      </c>
      <c r="G337" s="55">
        <v>25191.0</v>
      </c>
      <c r="H337" s="33">
        <v>25192.0</v>
      </c>
      <c r="I337" s="38">
        <v>1.0</v>
      </c>
      <c r="J337" s="34">
        <v>400.0</v>
      </c>
      <c r="K337" s="30"/>
      <c r="L337" s="30">
        <v>400.0</v>
      </c>
      <c r="M337" s="30" t="s">
        <v>2905</v>
      </c>
      <c r="N337" s="30"/>
      <c r="O337" s="30" t="s">
        <v>2017</v>
      </c>
      <c r="P337" s="35"/>
    </row>
    <row r="338">
      <c r="A338" s="30" t="s">
        <v>3245</v>
      </c>
      <c r="B338" s="37" t="s">
        <v>64</v>
      </c>
      <c r="C338" s="30" t="s">
        <v>8</v>
      </c>
      <c r="D338" s="30" t="s">
        <v>2699</v>
      </c>
      <c r="E338" s="30" t="s">
        <v>2115</v>
      </c>
      <c r="F338" s="31">
        <v>8.488027E8</v>
      </c>
      <c r="G338" s="55">
        <v>25191.0</v>
      </c>
      <c r="H338" s="33">
        <v>25192.0</v>
      </c>
      <c r="I338" s="38">
        <v>1.0</v>
      </c>
      <c r="J338" s="34">
        <v>500.0</v>
      </c>
      <c r="K338" s="30"/>
      <c r="L338" s="30">
        <v>500.0</v>
      </c>
      <c r="M338" s="30" t="s">
        <v>2905</v>
      </c>
      <c r="N338" s="30"/>
      <c r="O338" s="30" t="s">
        <v>2017</v>
      </c>
      <c r="P338" s="35"/>
    </row>
    <row r="339">
      <c r="A339" s="30" t="s">
        <v>3246</v>
      </c>
      <c r="B339" s="37" t="s">
        <v>49</v>
      </c>
      <c r="C339" s="30" t="s">
        <v>8</v>
      </c>
      <c r="D339" s="30" t="s">
        <v>2702</v>
      </c>
      <c r="E339" s="30" t="s">
        <v>2701</v>
      </c>
      <c r="F339" s="31"/>
      <c r="G339" s="55">
        <v>25191.0</v>
      </c>
      <c r="H339" s="33">
        <v>25192.0</v>
      </c>
      <c r="I339" s="38">
        <v>1.0</v>
      </c>
      <c r="J339" s="34">
        <v>400.0</v>
      </c>
      <c r="K339" s="30"/>
      <c r="L339" s="30">
        <v>400.0</v>
      </c>
      <c r="M339" s="30" t="s">
        <v>2905</v>
      </c>
      <c r="N339" s="30"/>
      <c r="O339" s="30" t="s">
        <v>2017</v>
      </c>
      <c r="P339" s="35"/>
    </row>
    <row r="340">
      <c r="A340" s="30" t="s">
        <v>3247</v>
      </c>
      <c r="B340" s="37" t="s">
        <v>39</v>
      </c>
      <c r="C340" s="30" t="s">
        <v>8</v>
      </c>
      <c r="D340" s="30" t="s">
        <v>2704</v>
      </c>
      <c r="E340" s="30" t="s">
        <v>2115</v>
      </c>
      <c r="F340" s="31">
        <v>8.488027E8</v>
      </c>
      <c r="G340" s="55">
        <v>25192.0</v>
      </c>
      <c r="H340" s="33">
        <v>25193.0</v>
      </c>
      <c r="I340" s="38">
        <v>1.0</v>
      </c>
      <c r="J340" s="34">
        <v>400.0</v>
      </c>
      <c r="K340" s="30"/>
      <c r="L340" s="30">
        <v>400.0</v>
      </c>
      <c r="M340" s="30" t="s">
        <v>2905</v>
      </c>
      <c r="N340" s="30"/>
      <c r="O340" s="30" t="s">
        <v>2017</v>
      </c>
      <c r="P340" s="35"/>
    </row>
    <row r="341">
      <c r="A341" s="30" t="s">
        <v>3248</v>
      </c>
      <c r="B341" s="37" t="s">
        <v>44</v>
      </c>
      <c r="C341" s="30" t="s">
        <v>8</v>
      </c>
      <c r="D341" s="30" t="s">
        <v>2707</v>
      </c>
      <c r="E341" s="30" t="s">
        <v>2706</v>
      </c>
      <c r="F341" s="31">
        <v>8.0718717E8</v>
      </c>
      <c r="G341" s="55">
        <v>25193.0</v>
      </c>
      <c r="H341" s="33">
        <v>25194.0</v>
      </c>
      <c r="I341" s="38">
        <v>1.0</v>
      </c>
      <c r="J341" s="34">
        <v>400.0</v>
      </c>
      <c r="K341" s="30"/>
      <c r="L341" s="30">
        <v>400.0</v>
      </c>
      <c r="M341" s="30" t="s">
        <v>2905</v>
      </c>
      <c r="N341" s="30"/>
      <c r="O341" s="30" t="s">
        <v>2017</v>
      </c>
      <c r="P341" s="35"/>
    </row>
    <row r="342">
      <c r="A342" s="30" t="s">
        <v>3249</v>
      </c>
      <c r="B342" s="37" t="s">
        <v>59</v>
      </c>
      <c r="C342" s="30" t="s">
        <v>8</v>
      </c>
      <c r="D342" s="30" t="s">
        <v>2709</v>
      </c>
      <c r="E342" s="30" t="s">
        <v>2367</v>
      </c>
      <c r="F342" s="31">
        <v>8.93977374E8</v>
      </c>
      <c r="G342" s="55">
        <v>25193.0</v>
      </c>
      <c r="H342" s="33">
        <v>25194.0</v>
      </c>
      <c r="I342" s="38">
        <v>1.0</v>
      </c>
      <c r="J342" s="34">
        <v>500.0</v>
      </c>
      <c r="K342" s="30"/>
      <c r="L342" s="30">
        <v>500.0</v>
      </c>
      <c r="M342" s="30" t="s">
        <v>2905</v>
      </c>
      <c r="N342" s="30"/>
      <c r="O342" s="30" t="s">
        <v>2017</v>
      </c>
      <c r="P342" s="35"/>
    </row>
    <row r="343">
      <c r="A343" s="30" t="s">
        <v>3250</v>
      </c>
      <c r="B343" s="37" t="s">
        <v>40</v>
      </c>
      <c r="C343" s="30" t="s">
        <v>8</v>
      </c>
      <c r="D343" s="30" t="s">
        <v>2712</v>
      </c>
      <c r="E343" s="30" t="s">
        <v>2711</v>
      </c>
      <c r="F343" s="31">
        <v>8.31959978E8</v>
      </c>
      <c r="G343" s="55">
        <v>25193.0</v>
      </c>
      <c r="H343" s="33">
        <v>25194.0</v>
      </c>
      <c r="I343" s="38">
        <v>1.0</v>
      </c>
      <c r="J343" s="34">
        <v>400.0</v>
      </c>
      <c r="K343" s="30"/>
      <c r="L343" s="30">
        <v>400.0</v>
      </c>
      <c r="M343" s="30" t="s">
        <v>2905</v>
      </c>
      <c r="N343" s="30"/>
      <c r="O343" s="30" t="s">
        <v>2017</v>
      </c>
      <c r="P343" s="35"/>
    </row>
    <row r="344">
      <c r="A344" s="30" t="s">
        <v>3251</v>
      </c>
      <c r="B344" s="37" t="s">
        <v>19</v>
      </c>
      <c r="C344" s="30" t="s">
        <v>8</v>
      </c>
      <c r="D344" s="30" t="s">
        <v>2714</v>
      </c>
      <c r="E344" s="30" t="s">
        <v>692</v>
      </c>
      <c r="F344" s="31"/>
      <c r="G344" s="55">
        <v>25194.0</v>
      </c>
      <c r="H344" s="33">
        <v>25195.0</v>
      </c>
      <c r="I344" s="38">
        <v>1.0</v>
      </c>
      <c r="J344" s="34">
        <v>400.0</v>
      </c>
      <c r="K344" s="30"/>
      <c r="L344" s="30">
        <v>400.0</v>
      </c>
      <c r="M344" s="30" t="s">
        <v>2905</v>
      </c>
      <c r="N344" s="30"/>
      <c r="O344" s="30" t="s">
        <v>2017</v>
      </c>
      <c r="P344" s="35"/>
    </row>
    <row r="345">
      <c r="A345" s="30" t="s">
        <v>3252</v>
      </c>
      <c r="B345" s="37" t="s">
        <v>12</v>
      </c>
      <c r="C345" s="30" t="s">
        <v>8</v>
      </c>
      <c r="D345" s="30" t="s">
        <v>2717</v>
      </c>
      <c r="E345" s="30" t="s">
        <v>2716</v>
      </c>
      <c r="F345" s="31">
        <v>9.60984638E8</v>
      </c>
      <c r="G345" s="55">
        <v>25194.0</v>
      </c>
      <c r="H345" s="33">
        <v>25195.0</v>
      </c>
      <c r="I345" s="38">
        <v>1.0</v>
      </c>
      <c r="J345" s="34">
        <v>400.0</v>
      </c>
      <c r="K345" s="30"/>
      <c r="L345" s="30">
        <v>400.0</v>
      </c>
      <c r="M345" s="30" t="s">
        <v>2905</v>
      </c>
      <c r="N345" s="30"/>
      <c r="O345" s="30" t="s">
        <v>2017</v>
      </c>
      <c r="P345" s="35"/>
    </row>
    <row r="346">
      <c r="A346" s="30" t="s">
        <v>3253</v>
      </c>
      <c r="B346" s="37" t="s">
        <v>19</v>
      </c>
      <c r="C346" s="30" t="s">
        <v>8</v>
      </c>
      <c r="D346" s="30" t="s">
        <v>2720</v>
      </c>
      <c r="E346" s="30" t="s">
        <v>2719</v>
      </c>
      <c r="F346" s="31"/>
      <c r="G346" s="55">
        <v>25195.0</v>
      </c>
      <c r="H346" s="33">
        <v>25196.0</v>
      </c>
      <c r="I346" s="38">
        <v>1.0</v>
      </c>
      <c r="J346" s="34">
        <v>400.0</v>
      </c>
      <c r="K346" s="30"/>
      <c r="L346" s="30">
        <v>400.0</v>
      </c>
      <c r="M346" s="30" t="s">
        <v>2905</v>
      </c>
      <c r="N346" s="30"/>
      <c r="O346" s="30" t="s">
        <v>2017</v>
      </c>
      <c r="P346" s="35"/>
    </row>
    <row r="347">
      <c r="A347" s="30" t="s">
        <v>3254</v>
      </c>
      <c r="B347" s="37" t="s">
        <v>10</v>
      </c>
      <c r="C347" s="30" t="s">
        <v>8</v>
      </c>
      <c r="D347" s="30" t="s">
        <v>2723</v>
      </c>
      <c r="E347" s="30" t="s">
        <v>2722</v>
      </c>
      <c r="F347" s="31">
        <v>9.45124165E8</v>
      </c>
      <c r="G347" s="55">
        <v>25195.0</v>
      </c>
      <c r="H347" s="33">
        <v>25196.0</v>
      </c>
      <c r="I347" s="38">
        <v>1.0</v>
      </c>
      <c r="J347" s="34">
        <v>400.0</v>
      </c>
      <c r="K347" s="30"/>
      <c r="L347" s="30">
        <v>400.0</v>
      </c>
      <c r="M347" s="30" t="s">
        <v>2905</v>
      </c>
      <c r="N347" s="30"/>
      <c r="O347" s="30" t="s">
        <v>2017</v>
      </c>
      <c r="P347" s="35"/>
    </row>
    <row r="348">
      <c r="A348" s="30" t="s">
        <v>3255</v>
      </c>
      <c r="B348" s="37" t="s">
        <v>6</v>
      </c>
      <c r="C348" s="30" t="s">
        <v>8</v>
      </c>
      <c r="D348" s="30" t="s">
        <v>2726</v>
      </c>
      <c r="E348" s="30" t="s">
        <v>2725</v>
      </c>
      <c r="F348" s="31">
        <v>9.33274824E8</v>
      </c>
      <c r="G348" s="55">
        <v>25195.0</v>
      </c>
      <c r="H348" s="33">
        <v>25196.0</v>
      </c>
      <c r="I348" s="38">
        <v>1.0</v>
      </c>
      <c r="J348" s="34">
        <v>400.0</v>
      </c>
      <c r="K348" s="30"/>
      <c r="L348" s="30">
        <v>400.0</v>
      </c>
      <c r="M348" s="30" t="s">
        <v>2905</v>
      </c>
      <c r="N348" s="30"/>
      <c r="O348" s="30" t="s">
        <v>2017</v>
      </c>
      <c r="P348" s="35"/>
    </row>
    <row r="349">
      <c r="A349" s="30" t="s">
        <v>3256</v>
      </c>
      <c r="B349" s="37" t="s">
        <v>31</v>
      </c>
      <c r="C349" s="30" t="s">
        <v>8</v>
      </c>
      <c r="D349" s="30" t="s">
        <v>2729</v>
      </c>
      <c r="E349" s="30" t="s">
        <v>2728</v>
      </c>
      <c r="F349" s="31">
        <v>8.86367337E8</v>
      </c>
      <c r="G349" s="55">
        <v>25195.0</v>
      </c>
      <c r="H349" s="33">
        <v>25196.0</v>
      </c>
      <c r="I349" s="38">
        <v>1.0</v>
      </c>
      <c r="J349" s="34">
        <v>400.0</v>
      </c>
      <c r="K349" s="30"/>
      <c r="L349" s="30">
        <v>400.0</v>
      </c>
      <c r="M349" s="30" t="s">
        <v>2905</v>
      </c>
      <c r="N349" s="30"/>
      <c r="O349" s="30" t="s">
        <v>2017</v>
      </c>
      <c r="P349" s="35"/>
    </row>
    <row r="350">
      <c r="A350" s="30" t="s">
        <v>3257</v>
      </c>
      <c r="B350" s="37" t="s">
        <v>32</v>
      </c>
      <c r="C350" s="30" t="s">
        <v>8</v>
      </c>
      <c r="D350" s="30" t="s">
        <v>2731</v>
      </c>
      <c r="E350" s="30" t="s">
        <v>2728</v>
      </c>
      <c r="F350" s="31">
        <v>8.86367337E8</v>
      </c>
      <c r="G350" s="55">
        <v>25195.0</v>
      </c>
      <c r="H350" s="33">
        <v>25196.0</v>
      </c>
      <c r="I350" s="38">
        <v>1.0</v>
      </c>
      <c r="J350" s="34">
        <v>400.0</v>
      </c>
      <c r="K350" s="30"/>
      <c r="L350" s="30">
        <v>400.0</v>
      </c>
      <c r="M350" s="30" t="s">
        <v>2905</v>
      </c>
      <c r="N350" s="30"/>
      <c r="O350" s="30" t="s">
        <v>2017</v>
      </c>
      <c r="P350" s="35"/>
    </row>
    <row r="351">
      <c r="A351" s="30" t="s">
        <v>3258</v>
      </c>
      <c r="B351" s="37" t="s">
        <v>50</v>
      </c>
      <c r="C351" s="30" t="s">
        <v>8</v>
      </c>
      <c r="D351" s="30" t="s">
        <v>2733</v>
      </c>
      <c r="E351" s="30" t="s">
        <v>1129</v>
      </c>
      <c r="F351" s="31"/>
      <c r="G351" s="55">
        <v>25195.0</v>
      </c>
      <c r="H351" s="33">
        <v>25196.0</v>
      </c>
      <c r="I351" s="38">
        <v>1.0</v>
      </c>
      <c r="J351" s="34">
        <v>400.0</v>
      </c>
      <c r="K351" s="30"/>
      <c r="L351" s="30">
        <v>400.0</v>
      </c>
      <c r="M351" s="30" t="s">
        <v>2905</v>
      </c>
      <c r="N351" s="30"/>
      <c r="O351" s="30" t="s">
        <v>2017</v>
      </c>
      <c r="P351" s="35"/>
    </row>
    <row r="352">
      <c r="A352" s="30" t="s">
        <v>3259</v>
      </c>
      <c r="B352" s="37" t="s">
        <v>12</v>
      </c>
      <c r="C352" s="30" t="s">
        <v>8</v>
      </c>
      <c r="D352" s="30" t="s">
        <v>2735</v>
      </c>
      <c r="E352" s="30" t="s">
        <v>2367</v>
      </c>
      <c r="F352" s="31">
        <v>8.93977394E8</v>
      </c>
      <c r="G352" s="55">
        <v>25195.0</v>
      </c>
      <c r="H352" s="33">
        <v>25196.0</v>
      </c>
      <c r="I352" s="38">
        <v>1.0</v>
      </c>
      <c r="J352" s="34">
        <v>400.0</v>
      </c>
      <c r="K352" s="30"/>
      <c r="L352" s="30">
        <v>400.0</v>
      </c>
      <c r="M352" s="30" t="s">
        <v>2905</v>
      </c>
      <c r="N352" s="30"/>
      <c r="O352" s="30" t="s">
        <v>2017</v>
      </c>
      <c r="P352" s="35"/>
    </row>
    <row r="353">
      <c r="A353" s="30" t="s">
        <v>3260</v>
      </c>
      <c r="B353" s="37" t="s">
        <v>23</v>
      </c>
      <c r="C353" s="30" t="s">
        <v>8</v>
      </c>
      <c r="D353" s="30" t="s">
        <v>2738</v>
      </c>
      <c r="E353" s="30" t="s">
        <v>2737</v>
      </c>
      <c r="F353" s="31"/>
      <c r="G353" s="55">
        <v>25195.0</v>
      </c>
      <c r="H353" s="33">
        <v>25196.0</v>
      </c>
      <c r="I353" s="38">
        <v>1.0</v>
      </c>
      <c r="J353" s="34">
        <v>400.0</v>
      </c>
      <c r="K353" s="30"/>
      <c r="L353" s="30">
        <v>400.0</v>
      </c>
      <c r="M353" s="30" t="s">
        <v>2905</v>
      </c>
      <c r="N353" s="30"/>
      <c r="O353" s="30" t="s">
        <v>2017</v>
      </c>
      <c r="P353" s="35"/>
    </row>
    <row r="354">
      <c r="A354" s="30" t="s">
        <v>3261</v>
      </c>
      <c r="B354" s="37" t="s">
        <v>55</v>
      </c>
      <c r="C354" s="30" t="s">
        <v>8</v>
      </c>
      <c r="D354" s="30" t="s">
        <v>2741</v>
      </c>
      <c r="E354" s="30" t="s">
        <v>2740</v>
      </c>
      <c r="F354" s="31">
        <v>9.86466322E8</v>
      </c>
      <c r="G354" s="55">
        <v>25195.0</v>
      </c>
      <c r="H354" s="33">
        <v>25196.0</v>
      </c>
      <c r="I354" s="38">
        <v>1.0</v>
      </c>
      <c r="J354" s="34">
        <v>400.0</v>
      </c>
      <c r="K354" s="30"/>
      <c r="L354" s="30">
        <v>400.0</v>
      </c>
      <c r="M354" s="30" t="s">
        <v>2905</v>
      </c>
      <c r="N354" s="30"/>
      <c r="O354" s="30" t="s">
        <v>2017</v>
      </c>
      <c r="P354" s="35"/>
    </row>
    <row r="355">
      <c r="A355" s="30" t="s">
        <v>3262</v>
      </c>
      <c r="B355" s="37" t="s">
        <v>56</v>
      </c>
      <c r="C355" s="30" t="s">
        <v>8</v>
      </c>
      <c r="D355" s="30" t="s">
        <v>2743</v>
      </c>
      <c r="E355" s="30" t="s">
        <v>2740</v>
      </c>
      <c r="F355" s="31">
        <v>9.86466322E8</v>
      </c>
      <c r="G355" s="55">
        <v>25195.0</v>
      </c>
      <c r="H355" s="33">
        <v>25196.0</v>
      </c>
      <c r="I355" s="38">
        <v>1.0</v>
      </c>
      <c r="J355" s="34">
        <v>400.0</v>
      </c>
      <c r="K355" s="30"/>
      <c r="L355" s="30">
        <v>400.0</v>
      </c>
      <c r="M355" s="30" t="s">
        <v>2905</v>
      </c>
      <c r="N355" s="30"/>
      <c r="O355" s="30" t="s">
        <v>2017</v>
      </c>
      <c r="P355" s="35"/>
    </row>
    <row r="356">
      <c r="A356" s="30" t="s">
        <v>3263</v>
      </c>
      <c r="B356" s="37" t="s">
        <v>46</v>
      </c>
      <c r="C356" s="30" t="s">
        <v>8</v>
      </c>
      <c r="D356" s="30" t="s">
        <v>2746</v>
      </c>
      <c r="E356" s="30" t="s">
        <v>2745</v>
      </c>
      <c r="F356" s="31">
        <v>9.81847872E8</v>
      </c>
      <c r="G356" s="55">
        <v>25196.0</v>
      </c>
      <c r="H356" s="33">
        <v>25197.0</v>
      </c>
      <c r="I356" s="38">
        <v>1.0</v>
      </c>
      <c r="J356" s="34">
        <v>400.0</v>
      </c>
      <c r="K356" s="30"/>
      <c r="L356" s="30">
        <v>400.0</v>
      </c>
      <c r="M356" s="30" t="s">
        <v>2905</v>
      </c>
      <c r="N356" s="30"/>
      <c r="O356" s="30" t="s">
        <v>2017</v>
      </c>
      <c r="P356" s="35"/>
    </row>
    <row r="357">
      <c r="A357" s="30" t="s">
        <v>3264</v>
      </c>
      <c r="B357" s="37" t="s">
        <v>47</v>
      </c>
      <c r="C357" s="30" t="s">
        <v>8</v>
      </c>
      <c r="D357" s="30" t="s">
        <v>2748</v>
      </c>
      <c r="E357" s="30" t="s">
        <v>2745</v>
      </c>
      <c r="F357" s="31">
        <v>9.81847872E8</v>
      </c>
      <c r="G357" s="55">
        <v>25196.0</v>
      </c>
      <c r="H357" s="33">
        <v>25197.0</v>
      </c>
      <c r="I357" s="38">
        <v>1.0</v>
      </c>
      <c r="J357" s="34">
        <v>400.0</v>
      </c>
      <c r="K357" s="30"/>
      <c r="L357" s="30">
        <v>400.0</v>
      </c>
      <c r="M357" s="30" t="s">
        <v>2905</v>
      </c>
      <c r="N357" s="30"/>
      <c r="O357" s="30" t="s">
        <v>2017</v>
      </c>
      <c r="P357" s="35"/>
    </row>
    <row r="358">
      <c r="A358" s="30" t="s">
        <v>3265</v>
      </c>
      <c r="B358" s="37" t="s">
        <v>48</v>
      </c>
      <c r="C358" s="30" t="s">
        <v>8</v>
      </c>
      <c r="D358" s="30" t="s">
        <v>2750</v>
      </c>
      <c r="E358" s="30" t="s">
        <v>2745</v>
      </c>
      <c r="F358" s="31">
        <v>9.81847872E8</v>
      </c>
      <c r="G358" s="55">
        <v>25196.0</v>
      </c>
      <c r="H358" s="33">
        <v>25197.0</v>
      </c>
      <c r="I358" s="38">
        <v>1.0</v>
      </c>
      <c r="J358" s="34">
        <v>400.0</v>
      </c>
      <c r="K358" s="30"/>
      <c r="L358" s="30">
        <v>400.0</v>
      </c>
      <c r="M358" s="30" t="s">
        <v>2905</v>
      </c>
      <c r="N358" s="30"/>
      <c r="O358" s="30" t="s">
        <v>2017</v>
      </c>
      <c r="P358" s="35"/>
    </row>
    <row r="359">
      <c r="A359" s="30" t="s">
        <v>3266</v>
      </c>
      <c r="B359" s="37" t="s">
        <v>64</v>
      </c>
      <c r="C359" s="30" t="s">
        <v>8</v>
      </c>
      <c r="D359" s="30" t="s">
        <v>2752</v>
      </c>
      <c r="E359" s="30" t="s">
        <v>2745</v>
      </c>
      <c r="F359" s="31">
        <v>9.81847872E8</v>
      </c>
      <c r="G359" s="55">
        <v>25196.0</v>
      </c>
      <c r="H359" s="33">
        <v>25197.0</v>
      </c>
      <c r="I359" s="38">
        <v>1.0</v>
      </c>
      <c r="J359" s="34">
        <v>500.0</v>
      </c>
      <c r="K359" s="30"/>
      <c r="L359" s="30">
        <v>500.0</v>
      </c>
      <c r="M359" s="30" t="s">
        <v>2905</v>
      </c>
      <c r="N359" s="30"/>
      <c r="O359" s="30" t="s">
        <v>2017</v>
      </c>
      <c r="P359" s="35"/>
    </row>
    <row r="360">
      <c r="A360" s="30" t="s">
        <v>3267</v>
      </c>
      <c r="B360" s="37" t="s">
        <v>6</v>
      </c>
      <c r="C360" s="30" t="s">
        <v>8</v>
      </c>
      <c r="D360" s="30" t="s">
        <v>2755</v>
      </c>
      <c r="E360" s="30" t="s">
        <v>2754</v>
      </c>
      <c r="F360" s="31"/>
      <c r="G360" s="55">
        <v>25196.0</v>
      </c>
      <c r="H360" s="33">
        <v>25197.0</v>
      </c>
      <c r="I360" s="38">
        <v>1.0</v>
      </c>
      <c r="J360" s="34">
        <v>400.0</v>
      </c>
      <c r="K360" s="30"/>
      <c r="L360" s="30">
        <v>400.0</v>
      </c>
      <c r="M360" s="30" t="s">
        <v>2905</v>
      </c>
      <c r="N360" s="30"/>
      <c r="O360" s="30" t="s">
        <v>2017</v>
      </c>
      <c r="P360" s="35"/>
    </row>
    <row r="361">
      <c r="A361" s="30" t="s">
        <v>3268</v>
      </c>
      <c r="B361" s="37" t="s">
        <v>45</v>
      </c>
      <c r="C361" s="30" t="s">
        <v>14</v>
      </c>
      <c r="D361" s="30" t="s">
        <v>2758</v>
      </c>
      <c r="E361" s="30" t="s">
        <v>2757</v>
      </c>
      <c r="F361" s="31">
        <v>8.94803479E8</v>
      </c>
      <c r="G361" s="55">
        <v>25196.0</v>
      </c>
      <c r="H361" s="33">
        <v>25198.0</v>
      </c>
      <c r="I361" s="38">
        <v>2.0</v>
      </c>
      <c r="J361" s="34">
        <v>500.0</v>
      </c>
      <c r="K361" s="30"/>
      <c r="L361" s="30">
        <v>1000.0</v>
      </c>
      <c r="M361" s="30" t="s">
        <v>2905</v>
      </c>
      <c r="N361" s="30"/>
      <c r="O361" s="30" t="s">
        <v>2017</v>
      </c>
      <c r="P361" s="35"/>
    </row>
    <row r="362">
      <c r="A362" s="30" t="s">
        <v>3269</v>
      </c>
      <c r="B362" s="37" t="s">
        <v>63</v>
      </c>
      <c r="C362" s="30" t="s">
        <v>14</v>
      </c>
      <c r="D362" s="30" t="s">
        <v>2760</v>
      </c>
      <c r="E362" s="30" t="s">
        <v>2757</v>
      </c>
      <c r="F362" s="31">
        <v>8.94803479E8</v>
      </c>
      <c r="G362" s="55">
        <v>25196.0</v>
      </c>
      <c r="H362" s="33">
        <v>25198.0</v>
      </c>
      <c r="I362" s="38">
        <v>2.0</v>
      </c>
      <c r="J362" s="34">
        <v>600.0</v>
      </c>
      <c r="K362" s="30"/>
      <c r="L362" s="30">
        <v>1200.0</v>
      </c>
      <c r="M362" s="30" t="s">
        <v>2905</v>
      </c>
      <c r="N362" s="30"/>
      <c r="O362" s="30" t="s">
        <v>2017</v>
      </c>
      <c r="P362" s="35"/>
    </row>
    <row r="363">
      <c r="A363" s="30" t="s">
        <v>3270</v>
      </c>
      <c r="B363" s="37" t="s">
        <v>59</v>
      </c>
      <c r="C363" s="30" t="s">
        <v>8</v>
      </c>
      <c r="D363" s="30" t="s">
        <v>2763</v>
      </c>
      <c r="E363" s="30" t="s">
        <v>2762</v>
      </c>
      <c r="F363" s="31">
        <v>8.17153965E8</v>
      </c>
      <c r="G363" s="55">
        <v>25196.0</v>
      </c>
      <c r="H363" s="33">
        <v>25197.0</v>
      </c>
      <c r="I363" s="38">
        <v>1.0</v>
      </c>
      <c r="J363" s="34">
        <v>500.0</v>
      </c>
      <c r="K363" s="30"/>
      <c r="L363" s="30">
        <v>500.0</v>
      </c>
      <c r="M363" s="30" t="s">
        <v>2905</v>
      </c>
      <c r="N363" s="30"/>
      <c r="O363" s="30" t="s">
        <v>2017</v>
      </c>
      <c r="P363" s="35"/>
    </row>
    <row r="364">
      <c r="A364" s="30" t="s">
        <v>3271</v>
      </c>
      <c r="B364" s="37" t="s">
        <v>60</v>
      </c>
      <c r="C364" s="30" t="s">
        <v>8</v>
      </c>
      <c r="D364" s="30" t="s">
        <v>2765</v>
      </c>
      <c r="E364" s="30" t="s">
        <v>2762</v>
      </c>
      <c r="F364" s="31">
        <v>8.17193965E8</v>
      </c>
      <c r="G364" s="55">
        <v>25196.0</v>
      </c>
      <c r="H364" s="33">
        <v>25197.0</v>
      </c>
      <c r="I364" s="38">
        <v>1.0</v>
      </c>
      <c r="J364" s="34">
        <v>500.0</v>
      </c>
      <c r="K364" s="30"/>
      <c r="L364" s="30">
        <v>500.0</v>
      </c>
      <c r="M364" s="30" t="s">
        <v>2905</v>
      </c>
      <c r="N364" s="30"/>
      <c r="O364" s="30" t="s">
        <v>2017</v>
      </c>
      <c r="P364" s="35"/>
    </row>
    <row r="365">
      <c r="A365" s="30" t="s">
        <v>3272</v>
      </c>
      <c r="B365" s="37" t="s">
        <v>31</v>
      </c>
      <c r="C365" s="30" t="s">
        <v>8</v>
      </c>
      <c r="D365" s="30" t="s">
        <v>2768</v>
      </c>
      <c r="E365" s="30" t="s">
        <v>2767</v>
      </c>
      <c r="F365" s="31">
        <v>8.14969541E8</v>
      </c>
      <c r="G365" s="55">
        <v>25196.0</v>
      </c>
      <c r="H365" s="33">
        <v>25197.0</v>
      </c>
      <c r="I365" s="38">
        <v>1.0</v>
      </c>
      <c r="J365" s="34">
        <v>400.0</v>
      </c>
      <c r="K365" s="30"/>
      <c r="L365" s="30">
        <v>400.0</v>
      </c>
      <c r="M365" s="30" t="s">
        <v>2905</v>
      </c>
      <c r="N365" s="30"/>
      <c r="O365" s="30" t="s">
        <v>2017</v>
      </c>
      <c r="P365" s="35"/>
    </row>
    <row r="366">
      <c r="A366" s="30" t="s">
        <v>3273</v>
      </c>
      <c r="B366" s="37" t="s">
        <v>32</v>
      </c>
      <c r="C366" s="30" t="s">
        <v>8</v>
      </c>
      <c r="D366" s="30" t="s">
        <v>2770</v>
      </c>
      <c r="E366" s="30" t="s">
        <v>2767</v>
      </c>
      <c r="F366" s="31">
        <v>8.14969541E8</v>
      </c>
      <c r="G366" s="55">
        <v>25196.0</v>
      </c>
      <c r="H366" s="33">
        <v>25197.0</v>
      </c>
      <c r="I366" s="38">
        <v>1.0</v>
      </c>
      <c r="J366" s="34">
        <v>400.0</v>
      </c>
      <c r="K366" s="30"/>
      <c r="L366" s="30">
        <v>400.0</v>
      </c>
      <c r="M366" s="30" t="s">
        <v>2905</v>
      </c>
      <c r="N366" s="30"/>
      <c r="O366" s="30" t="s">
        <v>2017</v>
      </c>
      <c r="P366" s="35"/>
    </row>
    <row r="367">
      <c r="A367" s="30" t="s">
        <v>3274</v>
      </c>
      <c r="B367" s="37" t="s">
        <v>39</v>
      </c>
      <c r="C367" s="30" t="s">
        <v>8</v>
      </c>
      <c r="D367" s="30" t="s">
        <v>2773</v>
      </c>
      <c r="E367" s="30" t="s">
        <v>2772</v>
      </c>
      <c r="F367" s="31"/>
      <c r="G367" s="55">
        <v>25196.0</v>
      </c>
      <c r="H367" s="33">
        <v>25197.0</v>
      </c>
      <c r="I367" s="38">
        <v>1.0</v>
      </c>
      <c r="J367" s="34">
        <v>400.0</v>
      </c>
      <c r="K367" s="30"/>
      <c r="L367" s="30">
        <v>400.0</v>
      </c>
      <c r="M367" s="30" t="s">
        <v>2905</v>
      </c>
      <c r="N367" s="30"/>
      <c r="O367" s="30" t="s">
        <v>2017</v>
      </c>
      <c r="P367" s="35"/>
    </row>
    <row r="368">
      <c r="A368" s="30" t="s">
        <v>3275</v>
      </c>
      <c r="B368" s="37" t="s">
        <v>40</v>
      </c>
      <c r="C368" s="30" t="s">
        <v>8</v>
      </c>
      <c r="D368" s="30" t="s">
        <v>2775</v>
      </c>
      <c r="E368" s="30" t="s">
        <v>2772</v>
      </c>
      <c r="F368" s="31"/>
      <c r="G368" s="55">
        <v>25196.0</v>
      </c>
      <c r="H368" s="33">
        <v>25197.0</v>
      </c>
      <c r="I368" s="38">
        <v>1.0</v>
      </c>
      <c r="J368" s="34">
        <v>400.0</v>
      </c>
      <c r="K368" s="30"/>
      <c r="L368" s="30">
        <v>400.0</v>
      </c>
      <c r="M368" s="30" t="s">
        <v>2905</v>
      </c>
      <c r="N368" s="30"/>
      <c r="O368" s="30" t="s">
        <v>2017</v>
      </c>
      <c r="P368" s="35"/>
    </row>
    <row r="369">
      <c r="A369" s="30" t="s">
        <v>3276</v>
      </c>
      <c r="B369" s="37" t="s">
        <v>41</v>
      </c>
      <c r="C369" s="30" t="s">
        <v>8</v>
      </c>
      <c r="D369" s="30" t="s">
        <v>2777</v>
      </c>
      <c r="E369" s="30" t="s">
        <v>2772</v>
      </c>
      <c r="F369" s="31"/>
      <c r="G369" s="55">
        <v>25196.0</v>
      </c>
      <c r="H369" s="33">
        <v>25197.0</v>
      </c>
      <c r="I369" s="38">
        <v>1.0</v>
      </c>
      <c r="J369" s="34">
        <v>400.0</v>
      </c>
      <c r="K369" s="30"/>
      <c r="L369" s="30">
        <v>400.0</v>
      </c>
      <c r="M369" s="30" t="s">
        <v>2905</v>
      </c>
      <c r="N369" s="30"/>
      <c r="O369" s="30" t="s">
        <v>2017</v>
      </c>
      <c r="P369" s="35"/>
    </row>
    <row r="370">
      <c r="A370" s="30" t="s">
        <v>3277</v>
      </c>
      <c r="B370" s="37" t="s">
        <v>34</v>
      </c>
      <c r="C370" s="30" t="s">
        <v>8</v>
      </c>
      <c r="D370" s="30" t="s">
        <v>2779</v>
      </c>
      <c r="E370" s="30" t="s">
        <v>2772</v>
      </c>
      <c r="F370" s="31"/>
      <c r="G370" s="55">
        <v>25197.0</v>
      </c>
      <c r="H370" s="33">
        <v>25199.0</v>
      </c>
      <c r="I370" s="38">
        <v>2.0</v>
      </c>
      <c r="J370" s="34">
        <v>400.0</v>
      </c>
      <c r="K370" s="30"/>
      <c r="L370" s="30">
        <v>800.0</v>
      </c>
      <c r="M370" s="30" t="s">
        <v>2905</v>
      </c>
      <c r="N370" s="30"/>
      <c r="O370" s="30" t="s">
        <v>2017</v>
      </c>
      <c r="P370" s="35"/>
    </row>
    <row r="371">
      <c r="A371" s="30" t="s">
        <v>3278</v>
      </c>
      <c r="B371" s="37" t="s">
        <v>36</v>
      </c>
      <c r="C371" s="30" t="s">
        <v>8</v>
      </c>
      <c r="D371" s="30" t="s">
        <v>2781</v>
      </c>
      <c r="E371" s="30" t="s">
        <v>2772</v>
      </c>
      <c r="F371" s="31"/>
      <c r="G371" s="55">
        <v>25197.0</v>
      </c>
      <c r="H371" s="33">
        <v>25199.0</v>
      </c>
      <c r="I371" s="38">
        <v>2.0</v>
      </c>
      <c r="J371" s="34">
        <v>400.0</v>
      </c>
      <c r="K371" s="30"/>
      <c r="L371" s="30">
        <v>800.0</v>
      </c>
      <c r="M371" s="30" t="s">
        <v>2905</v>
      </c>
      <c r="N371" s="30"/>
      <c r="O371" s="30" t="s">
        <v>2017</v>
      </c>
      <c r="P371" s="35"/>
    </row>
    <row r="372">
      <c r="A372" s="30" t="s">
        <v>3279</v>
      </c>
      <c r="B372" s="37" t="s">
        <v>37</v>
      </c>
      <c r="C372" s="30" t="s">
        <v>8</v>
      </c>
      <c r="D372" s="30" t="s">
        <v>2783</v>
      </c>
      <c r="E372" s="30" t="s">
        <v>2772</v>
      </c>
      <c r="F372" s="31"/>
      <c r="G372" s="55">
        <v>25197.0</v>
      </c>
      <c r="H372" s="33">
        <v>25199.0</v>
      </c>
      <c r="I372" s="38">
        <v>2.0</v>
      </c>
      <c r="J372" s="34">
        <v>400.0</v>
      </c>
      <c r="K372" s="30"/>
      <c r="L372" s="30">
        <v>800.0</v>
      </c>
      <c r="M372" s="30" t="s">
        <v>2905</v>
      </c>
      <c r="N372" s="30"/>
      <c r="O372" s="30" t="s">
        <v>2017</v>
      </c>
      <c r="P372" s="35"/>
    </row>
    <row r="373">
      <c r="A373" s="30" t="s">
        <v>3280</v>
      </c>
      <c r="B373" s="37" t="s">
        <v>38</v>
      </c>
      <c r="C373" s="30" t="s">
        <v>8</v>
      </c>
      <c r="D373" s="30" t="s">
        <v>2785</v>
      </c>
      <c r="E373" s="30" t="s">
        <v>2772</v>
      </c>
      <c r="F373" s="31"/>
      <c r="G373" s="55">
        <v>25197.0</v>
      </c>
      <c r="H373" s="33">
        <v>25199.0</v>
      </c>
      <c r="I373" s="38">
        <v>2.0</v>
      </c>
      <c r="J373" s="34">
        <v>400.0</v>
      </c>
      <c r="K373" s="30"/>
      <c r="L373" s="30">
        <v>800.0</v>
      </c>
      <c r="M373" s="30" t="s">
        <v>2905</v>
      </c>
      <c r="N373" s="30"/>
      <c r="O373" s="30" t="s">
        <v>2017</v>
      </c>
      <c r="P373" s="35"/>
    </row>
    <row r="374">
      <c r="A374" s="30" t="s">
        <v>3281</v>
      </c>
      <c r="B374" s="37" t="s">
        <v>39</v>
      </c>
      <c r="C374" s="30" t="s">
        <v>8</v>
      </c>
      <c r="D374" s="30" t="s">
        <v>2787</v>
      </c>
      <c r="E374" s="30" t="s">
        <v>2772</v>
      </c>
      <c r="F374" s="31"/>
      <c r="G374" s="55">
        <v>25197.0</v>
      </c>
      <c r="H374" s="33">
        <v>25198.0</v>
      </c>
      <c r="I374" s="38">
        <v>1.0</v>
      </c>
      <c r="J374" s="34">
        <v>400.0</v>
      </c>
      <c r="K374" s="30"/>
      <c r="L374" s="30">
        <v>400.0</v>
      </c>
      <c r="M374" s="30" t="s">
        <v>2905</v>
      </c>
      <c r="N374" s="30"/>
      <c r="O374" s="30" t="s">
        <v>2017</v>
      </c>
      <c r="P374" s="35"/>
    </row>
    <row r="375">
      <c r="A375" s="30" t="s">
        <v>3282</v>
      </c>
      <c r="B375" s="37" t="s">
        <v>40</v>
      </c>
      <c r="C375" s="30" t="s">
        <v>8</v>
      </c>
      <c r="D375" s="30" t="s">
        <v>2789</v>
      </c>
      <c r="E375" s="30" t="s">
        <v>2772</v>
      </c>
      <c r="F375" s="31"/>
      <c r="G375" s="55">
        <v>25197.0</v>
      </c>
      <c r="H375" s="33">
        <v>25198.0</v>
      </c>
      <c r="I375" s="38">
        <v>1.0</v>
      </c>
      <c r="J375" s="34">
        <v>400.0</v>
      </c>
      <c r="K375" s="30"/>
      <c r="L375" s="30">
        <v>400.0</v>
      </c>
      <c r="M375" s="30" t="s">
        <v>2905</v>
      </c>
      <c r="N375" s="30"/>
      <c r="O375" s="30" t="s">
        <v>2017</v>
      </c>
      <c r="P375" s="35"/>
    </row>
    <row r="376">
      <c r="A376" s="30" t="s">
        <v>3283</v>
      </c>
      <c r="B376" s="37" t="s">
        <v>41</v>
      </c>
      <c r="C376" s="30" t="s">
        <v>8</v>
      </c>
      <c r="D376" s="30" t="s">
        <v>2791</v>
      </c>
      <c r="E376" s="30" t="s">
        <v>2772</v>
      </c>
      <c r="F376" s="31"/>
      <c r="G376" s="55">
        <v>25197.0</v>
      </c>
      <c r="H376" s="33">
        <v>25198.0</v>
      </c>
      <c r="I376" s="38">
        <v>1.0</v>
      </c>
      <c r="J376" s="34">
        <v>400.0</v>
      </c>
      <c r="K376" s="30"/>
      <c r="L376" s="30">
        <v>400.0</v>
      </c>
      <c r="M376" s="30" t="s">
        <v>2905</v>
      </c>
      <c r="N376" s="30"/>
      <c r="O376" s="30" t="s">
        <v>2017</v>
      </c>
      <c r="P376" s="35"/>
    </row>
    <row r="377">
      <c r="A377" s="30" t="s">
        <v>3284</v>
      </c>
      <c r="B377" s="37" t="s">
        <v>11</v>
      </c>
      <c r="C377" s="30" t="s">
        <v>8</v>
      </c>
      <c r="D377" s="30" t="s">
        <v>2794</v>
      </c>
      <c r="E377" s="30" t="s">
        <v>2793</v>
      </c>
      <c r="F377" s="31">
        <v>9.86478436E8</v>
      </c>
      <c r="G377" s="55">
        <v>25197.0</v>
      </c>
      <c r="H377" s="33">
        <v>25198.0</v>
      </c>
      <c r="I377" s="38">
        <v>1.0</v>
      </c>
      <c r="J377" s="34">
        <v>400.0</v>
      </c>
      <c r="K377" s="30"/>
      <c r="L377" s="30">
        <v>400.0</v>
      </c>
      <c r="M377" s="30" t="s">
        <v>2905</v>
      </c>
      <c r="N377" s="30"/>
      <c r="O377" s="30" t="s">
        <v>2017</v>
      </c>
      <c r="P377" s="35"/>
    </row>
    <row r="378">
      <c r="A378" s="30" t="s">
        <v>3285</v>
      </c>
      <c r="B378" s="37" t="s">
        <v>19</v>
      </c>
      <c r="C378" s="30" t="s">
        <v>8</v>
      </c>
      <c r="D378" s="30" t="s">
        <v>2796</v>
      </c>
      <c r="E378" s="30" t="s">
        <v>692</v>
      </c>
      <c r="F378" s="31"/>
      <c r="G378" s="55">
        <v>25197.0</v>
      </c>
      <c r="H378" s="33">
        <v>25198.0</v>
      </c>
      <c r="I378" s="38">
        <v>1.0</v>
      </c>
      <c r="J378" s="34">
        <v>400.0</v>
      </c>
      <c r="K378" s="30"/>
      <c r="L378" s="30">
        <v>400.0</v>
      </c>
      <c r="M378" s="30" t="s">
        <v>2905</v>
      </c>
      <c r="N378" s="30"/>
      <c r="O378" s="30" t="s">
        <v>2017</v>
      </c>
      <c r="P378" s="35"/>
    </row>
    <row r="379">
      <c r="A379" s="30" t="s">
        <v>3286</v>
      </c>
      <c r="B379" s="37" t="s">
        <v>59</v>
      </c>
      <c r="C379" s="30" t="s">
        <v>8</v>
      </c>
      <c r="D379" s="30" t="s">
        <v>2798</v>
      </c>
      <c r="E379" s="30" t="s">
        <v>2793</v>
      </c>
      <c r="F379" s="31">
        <v>6.37246305E8</v>
      </c>
      <c r="G379" s="55">
        <v>25197.0</v>
      </c>
      <c r="H379" s="33">
        <v>25198.0</v>
      </c>
      <c r="I379" s="38">
        <v>1.0</v>
      </c>
      <c r="J379" s="34">
        <v>500.0</v>
      </c>
      <c r="K379" s="30"/>
      <c r="L379" s="30">
        <v>500.0</v>
      </c>
      <c r="M379" s="30" t="s">
        <v>2905</v>
      </c>
      <c r="N379" s="30"/>
      <c r="O379" s="30" t="s">
        <v>2017</v>
      </c>
      <c r="P379" s="35"/>
    </row>
    <row r="380">
      <c r="A380" s="30" t="s">
        <v>3287</v>
      </c>
      <c r="B380" s="37" t="s">
        <v>64</v>
      </c>
      <c r="C380" s="30" t="s">
        <v>8</v>
      </c>
      <c r="D380" s="30" t="s">
        <v>2801</v>
      </c>
      <c r="E380" s="30" t="s">
        <v>2800</v>
      </c>
      <c r="F380" s="31">
        <v>8.79780595E8</v>
      </c>
      <c r="G380" s="55">
        <v>25197.0</v>
      </c>
      <c r="H380" s="33">
        <v>25198.0</v>
      </c>
      <c r="I380" s="38">
        <v>1.0</v>
      </c>
      <c r="J380" s="34">
        <v>500.0</v>
      </c>
      <c r="K380" s="30"/>
      <c r="L380" s="30">
        <v>500.0</v>
      </c>
      <c r="M380" s="30" t="s">
        <v>2905</v>
      </c>
      <c r="N380" s="30"/>
      <c r="O380" s="30" t="s">
        <v>2017</v>
      </c>
      <c r="P380" s="35"/>
    </row>
    <row r="381">
      <c r="A381" s="30" t="s">
        <v>3288</v>
      </c>
      <c r="B381" s="37" t="s">
        <v>6</v>
      </c>
      <c r="C381" s="30" t="s">
        <v>8</v>
      </c>
      <c r="D381" s="30" t="s">
        <v>2803</v>
      </c>
      <c r="E381" s="30" t="s">
        <v>1885</v>
      </c>
      <c r="F381" s="31">
        <v>9.84615352E8</v>
      </c>
      <c r="G381" s="55">
        <v>25197.0</v>
      </c>
      <c r="H381" s="33">
        <v>25198.0</v>
      </c>
      <c r="I381" s="38">
        <v>1.0</v>
      </c>
      <c r="J381" s="34">
        <v>400.0</v>
      </c>
      <c r="K381" s="30"/>
      <c r="L381" s="30">
        <v>400.0</v>
      </c>
      <c r="M381" s="30" t="s">
        <v>2905</v>
      </c>
      <c r="N381" s="30"/>
      <c r="O381" s="30" t="s">
        <v>2017</v>
      </c>
      <c r="P381" s="35"/>
    </row>
    <row r="382">
      <c r="A382" s="30" t="s">
        <v>3289</v>
      </c>
      <c r="B382" s="37" t="s">
        <v>9</v>
      </c>
      <c r="C382" s="30" t="s">
        <v>8</v>
      </c>
      <c r="D382" s="30" t="s">
        <v>2806</v>
      </c>
      <c r="E382" s="30" t="s">
        <v>2805</v>
      </c>
      <c r="F382" s="56">
        <v>8.700592274E9</v>
      </c>
      <c r="G382" s="55">
        <v>25197.0</v>
      </c>
      <c r="H382" s="33">
        <v>25198.0</v>
      </c>
      <c r="I382" s="38">
        <v>1.0</v>
      </c>
      <c r="J382" s="34">
        <v>400.0</v>
      </c>
      <c r="K382" s="30"/>
      <c r="L382" s="30">
        <v>400.0</v>
      </c>
      <c r="M382" s="30" t="s">
        <v>2905</v>
      </c>
      <c r="N382" s="30"/>
      <c r="O382" s="30" t="s">
        <v>2017</v>
      </c>
      <c r="P382" s="35"/>
    </row>
    <row r="383">
      <c r="A383" s="30" t="s">
        <v>3290</v>
      </c>
      <c r="B383" s="37" t="s">
        <v>60</v>
      </c>
      <c r="C383" s="30" t="s">
        <v>8</v>
      </c>
      <c r="D383" s="30" t="s">
        <v>2808</v>
      </c>
      <c r="E383" s="30" t="s">
        <v>2510</v>
      </c>
      <c r="F383" s="31"/>
      <c r="G383" s="55">
        <v>25197.0</v>
      </c>
      <c r="H383" s="33">
        <v>25198.0</v>
      </c>
      <c r="I383" s="38">
        <v>1.0</v>
      </c>
      <c r="J383" s="34">
        <v>500.0</v>
      </c>
      <c r="K383" s="30"/>
      <c r="L383" s="30">
        <v>500.0</v>
      </c>
      <c r="M383" s="30" t="s">
        <v>2905</v>
      </c>
      <c r="N383" s="30"/>
      <c r="O383" s="30" t="s">
        <v>2017</v>
      </c>
      <c r="P383" s="35"/>
    </row>
    <row r="384">
      <c r="A384" s="30" t="s">
        <v>3291</v>
      </c>
      <c r="B384" s="37" t="s">
        <v>59</v>
      </c>
      <c r="C384" s="30" t="s">
        <v>8</v>
      </c>
      <c r="D384" s="30" t="s">
        <v>2810</v>
      </c>
      <c r="E384" s="30" t="s">
        <v>2367</v>
      </c>
      <c r="F384" s="31"/>
      <c r="G384" s="55">
        <v>25198.0</v>
      </c>
      <c r="H384" s="33">
        <v>25199.0</v>
      </c>
      <c r="I384" s="38">
        <v>1.0</v>
      </c>
      <c r="J384" s="34">
        <v>500.0</v>
      </c>
      <c r="K384" s="30"/>
      <c r="L384" s="30">
        <v>500.0</v>
      </c>
      <c r="M384" s="30" t="s">
        <v>2905</v>
      </c>
      <c r="N384" s="30"/>
      <c r="O384" s="30" t="s">
        <v>2017</v>
      </c>
      <c r="P384" s="35"/>
    </row>
    <row r="385">
      <c r="A385" s="30" t="s">
        <v>3292</v>
      </c>
      <c r="B385" s="37" t="s">
        <v>40</v>
      </c>
      <c r="C385" s="30" t="s">
        <v>8</v>
      </c>
      <c r="D385" s="30" t="s">
        <v>2812</v>
      </c>
      <c r="E385" s="30" t="s">
        <v>2115</v>
      </c>
      <c r="F385" s="31">
        <v>8.458027E8</v>
      </c>
      <c r="G385" s="55">
        <v>25198.0</v>
      </c>
      <c r="H385" s="33">
        <v>25199.0</v>
      </c>
      <c r="I385" s="38">
        <v>1.0</v>
      </c>
      <c r="J385" s="34">
        <v>400.0</v>
      </c>
      <c r="K385" s="30"/>
      <c r="L385" s="30">
        <v>400.0</v>
      </c>
      <c r="M385" s="30" t="s">
        <v>2905</v>
      </c>
      <c r="N385" s="30"/>
      <c r="O385" s="30" t="s">
        <v>2017</v>
      </c>
      <c r="P385" s="35"/>
    </row>
    <row r="386">
      <c r="A386" s="30" t="s">
        <v>3293</v>
      </c>
      <c r="B386" s="37" t="s">
        <v>19</v>
      </c>
      <c r="C386" s="30" t="s">
        <v>8</v>
      </c>
      <c r="D386" s="30" t="s">
        <v>2815</v>
      </c>
      <c r="E386" s="30" t="s">
        <v>2814</v>
      </c>
      <c r="F386" s="31">
        <v>9.29488293E8</v>
      </c>
      <c r="G386" s="55">
        <v>25198.0</v>
      </c>
      <c r="H386" s="33">
        <v>25199.0</v>
      </c>
      <c r="I386" s="38">
        <v>1.0</v>
      </c>
      <c r="J386" s="34">
        <v>400.0</v>
      </c>
      <c r="K386" s="30"/>
      <c r="L386" s="30">
        <v>400.0</v>
      </c>
      <c r="M386" s="30" t="s">
        <v>2905</v>
      </c>
      <c r="N386" s="30"/>
      <c r="O386" s="30" t="s">
        <v>2017</v>
      </c>
      <c r="P386" s="35"/>
    </row>
    <row r="387">
      <c r="A387" s="30" t="s">
        <v>3294</v>
      </c>
      <c r="B387" s="37" t="s">
        <v>42</v>
      </c>
      <c r="C387" s="30" t="s">
        <v>8</v>
      </c>
      <c r="D387" s="30" t="s">
        <v>2817</v>
      </c>
      <c r="E387" s="30" t="s">
        <v>692</v>
      </c>
      <c r="F387" s="31"/>
      <c r="G387" s="55">
        <v>25198.0</v>
      </c>
      <c r="H387" s="33">
        <v>25199.0</v>
      </c>
      <c r="I387" s="38">
        <v>1.0</v>
      </c>
      <c r="J387" s="34">
        <v>400.0</v>
      </c>
      <c r="K387" s="30"/>
      <c r="L387" s="30">
        <v>400.0</v>
      </c>
      <c r="M387" s="30" t="s">
        <v>2905</v>
      </c>
      <c r="N387" s="30"/>
      <c r="O387" s="30" t="s">
        <v>2017</v>
      </c>
      <c r="P387" s="35"/>
    </row>
    <row r="388">
      <c r="A388" s="30" t="s">
        <v>3295</v>
      </c>
      <c r="B388" s="37" t="s">
        <v>43</v>
      </c>
      <c r="C388" s="30" t="s">
        <v>8</v>
      </c>
      <c r="D388" s="30" t="s">
        <v>2820</v>
      </c>
      <c r="E388" s="30" t="s">
        <v>2819</v>
      </c>
      <c r="F388" s="31">
        <v>8.06177461E8</v>
      </c>
      <c r="G388" s="55">
        <v>25199.0</v>
      </c>
      <c r="H388" s="33">
        <v>25200.0</v>
      </c>
      <c r="I388" s="38">
        <v>1.0</v>
      </c>
      <c r="J388" s="34">
        <v>400.0</v>
      </c>
      <c r="K388" s="30"/>
      <c r="L388" s="30">
        <v>400.0</v>
      </c>
      <c r="M388" s="30" t="s">
        <v>2905</v>
      </c>
      <c r="N388" s="30"/>
      <c r="O388" s="30" t="s">
        <v>2017</v>
      </c>
      <c r="P388" s="35"/>
    </row>
    <row r="389">
      <c r="A389" s="30" t="s">
        <v>3296</v>
      </c>
      <c r="B389" s="37" t="s">
        <v>37</v>
      </c>
      <c r="C389" s="30" t="s">
        <v>8</v>
      </c>
      <c r="D389" s="30" t="s">
        <v>2822</v>
      </c>
      <c r="E389" s="30" t="s">
        <v>2367</v>
      </c>
      <c r="F389" s="31"/>
      <c r="G389" s="55">
        <v>25199.0</v>
      </c>
      <c r="H389" s="33">
        <v>25200.0</v>
      </c>
      <c r="I389" s="38">
        <v>1.0</v>
      </c>
      <c r="J389" s="34">
        <v>400.0</v>
      </c>
      <c r="K389" s="30"/>
      <c r="L389" s="30">
        <v>400.0</v>
      </c>
      <c r="M389" s="30" t="s">
        <v>2905</v>
      </c>
      <c r="N389" s="30"/>
      <c r="O389" s="30" t="s">
        <v>2017</v>
      </c>
      <c r="P389" s="35"/>
    </row>
    <row r="390">
      <c r="A390" s="30" t="s">
        <v>3297</v>
      </c>
      <c r="B390" s="37" t="s">
        <v>10</v>
      </c>
      <c r="C390" s="30" t="s">
        <v>8</v>
      </c>
      <c r="D390" s="30" t="s">
        <v>2825</v>
      </c>
      <c r="E390" s="30" t="s">
        <v>2824</v>
      </c>
      <c r="F390" s="31">
        <v>6.53607435E8</v>
      </c>
      <c r="G390" s="55">
        <v>25199.0</v>
      </c>
      <c r="H390" s="33">
        <v>25200.0</v>
      </c>
      <c r="I390" s="38">
        <v>1.0</v>
      </c>
      <c r="J390" s="34">
        <v>400.0</v>
      </c>
      <c r="K390" s="30"/>
      <c r="L390" s="30">
        <v>400.0</v>
      </c>
      <c r="M390" s="30" t="s">
        <v>2905</v>
      </c>
      <c r="N390" s="30"/>
      <c r="O390" s="30" t="s">
        <v>2017</v>
      </c>
      <c r="P390" s="35"/>
    </row>
    <row r="391">
      <c r="A391" s="30" t="s">
        <v>3298</v>
      </c>
      <c r="B391" s="37" t="s">
        <v>11</v>
      </c>
      <c r="C391" s="30" t="s">
        <v>8</v>
      </c>
      <c r="D391" s="30" t="s">
        <v>2827</v>
      </c>
      <c r="E391" s="30" t="s">
        <v>2824</v>
      </c>
      <c r="F391" s="31">
        <v>6.53607435E8</v>
      </c>
      <c r="G391" s="55">
        <v>25199.0</v>
      </c>
      <c r="H391" s="33">
        <v>25200.0</v>
      </c>
      <c r="I391" s="38">
        <v>1.0</v>
      </c>
      <c r="J391" s="34">
        <v>400.0</v>
      </c>
      <c r="K391" s="30"/>
      <c r="L391" s="30">
        <v>400.0</v>
      </c>
      <c r="M391" s="30" t="s">
        <v>2905</v>
      </c>
      <c r="N391" s="30"/>
      <c r="O391" s="30" t="s">
        <v>2017</v>
      </c>
      <c r="P391" s="35"/>
    </row>
    <row r="392">
      <c r="A392" s="30" t="s">
        <v>3299</v>
      </c>
      <c r="B392" s="37" t="s">
        <v>12</v>
      </c>
      <c r="C392" s="30" t="s">
        <v>8</v>
      </c>
      <c r="D392" s="30" t="s">
        <v>2829</v>
      </c>
      <c r="E392" s="30" t="s">
        <v>2824</v>
      </c>
      <c r="F392" s="31">
        <v>6.53607435E8</v>
      </c>
      <c r="G392" s="55">
        <v>25199.0</v>
      </c>
      <c r="H392" s="33">
        <v>25200.0</v>
      </c>
      <c r="I392" s="38">
        <v>1.0</v>
      </c>
      <c r="J392" s="34">
        <v>400.0</v>
      </c>
      <c r="K392" s="30"/>
      <c r="L392" s="30">
        <v>400.0</v>
      </c>
      <c r="M392" s="30" t="s">
        <v>2905</v>
      </c>
      <c r="N392" s="30"/>
      <c r="O392" s="30" t="s">
        <v>2017</v>
      </c>
      <c r="P392" s="35"/>
    </row>
    <row r="393">
      <c r="A393" s="30" t="s">
        <v>3300</v>
      </c>
      <c r="B393" s="37" t="s">
        <v>41</v>
      </c>
      <c r="C393" s="30" t="s">
        <v>8</v>
      </c>
      <c r="D393" s="30" t="s">
        <v>2832</v>
      </c>
      <c r="E393" s="30" t="s">
        <v>2831</v>
      </c>
      <c r="F393" s="31">
        <v>9.60984638E8</v>
      </c>
      <c r="G393" s="55">
        <v>25199.0</v>
      </c>
      <c r="H393" s="33">
        <v>25200.0</v>
      </c>
      <c r="I393" s="38">
        <v>1.0</v>
      </c>
      <c r="J393" s="34">
        <v>400.0</v>
      </c>
      <c r="K393" s="30"/>
      <c r="L393" s="30">
        <v>400.0</v>
      </c>
      <c r="M393" s="30" t="s">
        <v>2905</v>
      </c>
      <c r="N393" s="30"/>
      <c r="O393" s="30" t="s">
        <v>2017</v>
      </c>
      <c r="P393" s="35"/>
    </row>
    <row r="394">
      <c r="A394" s="30" t="s">
        <v>3301</v>
      </c>
      <c r="B394" s="37" t="s">
        <v>42</v>
      </c>
      <c r="C394" s="30" t="s">
        <v>8</v>
      </c>
      <c r="D394" s="30" t="s">
        <v>2835</v>
      </c>
      <c r="E394" s="30" t="s">
        <v>2834</v>
      </c>
      <c r="F394" s="31">
        <v>6.45287045E8</v>
      </c>
      <c r="G394" s="55">
        <v>25199.0</v>
      </c>
      <c r="H394" s="33">
        <v>25200.0</v>
      </c>
      <c r="I394" s="38">
        <v>1.0</v>
      </c>
      <c r="J394" s="34">
        <v>400.0</v>
      </c>
      <c r="K394" s="30"/>
      <c r="L394" s="30">
        <v>400.0</v>
      </c>
      <c r="M394" s="30" t="s">
        <v>2905</v>
      </c>
      <c r="N394" s="30"/>
      <c r="O394" s="30" t="s">
        <v>2017</v>
      </c>
      <c r="P394" s="35"/>
    </row>
    <row r="395">
      <c r="A395" s="30" t="s">
        <v>3302</v>
      </c>
      <c r="B395" s="37" t="s">
        <v>34</v>
      </c>
      <c r="C395" s="30" t="s">
        <v>8</v>
      </c>
      <c r="D395" s="30" t="s">
        <v>2837</v>
      </c>
      <c r="E395" s="30" t="s">
        <v>1159</v>
      </c>
      <c r="F395" s="31">
        <v>9.80659715E8</v>
      </c>
      <c r="G395" s="55">
        <v>25199.0</v>
      </c>
      <c r="H395" s="33">
        <v>25200.0</v>
      </c>
      <c r="I395" s="38">
        <v>1.0</v>
      </c>
      <c r="J395" s="34">
        <v>400.0</v>
      </c>
      <c r="K395" s="30"/>
      <c r="L395" s="30">
        <v>400.0</v>
      </c>
      <c r="M395" s="30" t="s">
        <v>2905</v>
      </c>
      <c r="N395" s="30"/>
      <c r="O395" s="30" t="s">
        <v>2017</v>
      </c>
      <c r="P395" s="35"/>
    </row>
    <row r="396">
      <c r="A396" s="30" t="s">
        <v>3303</v>
      </c>
      <c r="B396" s="37" t="s">
        <v>64</v>
      </c>
      <c r="C396" s="30" t="s">
        <v>8</v>
      </c>
      <c r="D396" s="30" t="s">
        <v>2839</v>
      </c>
      <c r="E396" s="30" t="s">
        <v>2367</v>
      </c>
      <c r="F396" s="31">
        <v>8.07549735E8</v>
      </c>
      <c r="G396" s="55">
        <v>25199.0</v>
      </c>
      <c r="H396" s="33">
        <v>25200.0</v>
      </c>
      <c r="I396" s="38">
        <v>1.0</v>
      </c>
      <c r="J396" s="34">
        <v>500.0</v>
      </c>
      <c r="K396" s="30"/>
      <c r="L396" s="30">
        <v>500.0</v>
      </c>
      <c r="M396" s="30" t="s">
        <v>2905</v>
      </c>
      <c r="N396" s="30"/>
      <c r="O396" s="30" t="s">
        <v>2017</v>
      </c>
      <c r="P396" s="35"/>
    </row>
    <row r="397">
      <c r="A397" s="30" t="s">
        <v>3304</v>
      </c>
      <c r="B397" s="37" t="s">
        <v>60</v>
      </c>
      <c r="C397" s="30" t="s">
        <v>8</v>
      </c>
      <c r="D397" s="30" t="s">
        <v>2841</v>
      </c>
      <c r="E397" s="30" t="s">
        <v>2367</v>
      </c>
      <c r="F397" s="31"/>
      <c r="G397" s="55">
        <v>25199.0</v>
      </c>
      <c r="H397" s="33">
        <v>25200.0</v>
      </c>
      <c r="I397" s="38">
        <v>1.0</v>
      </c>
      <c r="J397" s="34">
        <v>500.0</v>
      </c>
      <c r="K397" s="30"/>
      <c r="L397" s="30">
        <v>500.0</v>
      </c>
      <c r="M397" s="30" t="s">
        <v>2905</v>
      </c>
      <c r="N397" s="30"/>
      <c r="O397" s="30" t="s">
        <v>2017</v>
      </c>
      <c r="P397" s="35"/>
    </row>
    <row r="398">
      <c r="A398" s="30" t="s">
        <v>3305</v>
      </c>
      <c r="B398" s="37" t="s">
        <v>6</v>
      </c>
      <c r="C398" s="30" t="s">
        <v>8</v>
      </c>
      <c r="D398" s="30" t="s">
        <v>2844</v>
      </c>
      <c r="E398" s="30" t="s">
        <v>2843</v>
      </c>
      <c r="F398" s="31"/>
      <c r="G398" s="55">
        <v>25199.0</v>
      </c>
      <c r="H398" s="33">
        <v>25200.0</v>
      </c>
      <c r="I398" s="38">
        <v>1.0</v>
      </c>
      <c r="J398" s="34">
        <v>400.0</v>
      </c>
      <c r="K398" s="30"/>
      <c r="L398" s="30">
        <v>400.0</v>
      </c>
      <c r="M398" s="30" t="s">
        <v>2905</v>
      </c>
      <c r="N398" s="30"/>
      <c r="O398" s="30" t="s">
        <v>2017</v>
      </c>
      <c r="P398" s="35"/>
    </row>
    <row r="399">
      <c r="A399" s="30" t="s">
        <v>3306</v>
      </c>
      <c r="B399" s="37" t="s">
        <v>19</v>
      </c>
      <c r="C399" s="30" t="s">
        <v>8</v>
      </c>
      <c r="D399" s="30" t="s">
        <v>2847</v>
      </c>
      <c r="E399" s="30" t="s">
        <v>2846</v>
      </c>
      <c r="F399" s="31">
        <v>9.10518236E8</v>
      </c>
      <c r="G399" s="55">
        <v>25200.0</v>
      </c>
      <c r="H399" s="33">
        <v>25201.0</v>
      </c>
      <c r="I399" s="38">
        <v>1.0</v>
      </c>
      <c r="J399" s="34">
        <v>400.0</v>
      </c>
      <c r="K399" s="30"/>
      <c r="L399" s="30">
        <v>400.0</v>
      </c>
      <c r="M399" s="30" t="s">
        <v>2905</v>
      </c>
      <c r="N399" s="30"/>
      <c r="O399" s="30" t="s">
        <v>2017</v>
      </c>
      <c r="P399" s="35"/>
    </row>
    <row r="400">
      <c r="A400" s="30" t="s">
        <v>3307</v>
      </c>
      <c r="B400" s="37" t="s">
        <v>59</v>
      </c>
      <c r="C400" s="30" t="s">
        <v>8</v>
      </c>
      <c r="D400" s="30" t="s">
        <v>2850</v>
      </c>
      <c r="E400" s="30" t="s">
        <v>2849</v>
      </c>
      <c r="F400" s="31">
        <v>9.02485656E8</v>
      </c>
      <c r="G400" s="55">
        <v>25200.0</v>
      </c>
      <c r="H400" s="33">
        <v>25201.0</v>
      </c>
      <c r="I400" s="38">
        <v>1.0</v>
      </c>
      <c r="J400" s="34">
        <v>500.0</v>
      </c>
      <c r="K400" s="30"/>
      <c r="L400" s="30">
        <v>500.0</v>
      </c>
      <c r="M400" s="30" t="s">
        <v>2905</v>
      </c>
      <c r="N400" s="30"/>
      <c r="O400" s="30" t="s">
        <v>2017</v>
      </c>
      <c r="P400" s="35"/>
    </row>
    <row r="401">
      <c r="A401" s="30" t="s">
        <v>3308</v>
      </c>
      <c r="B401" s="37" t="s">
        <v>60</v>
      </c>
      <c r="C401" s="30" t="s">
        <v>8</v>
      </c>
      <c r="D401" s="30" t="s">
        <v>2853</v>
      </c>
      <c r="E401" s="30" t="s">
        <v>2852</v>
      </c>
      <c r="F401" s="31">
        <v>8.1708015E8</v>
      </c>
      <c r="G401" s="55">
        <v>25200.0</v>
      </c>
      <c r="H401" s="33">
        <v>25201.0</v>
      </c>
      <c r="I401" s="38">
        <v>1.0</v>
      </c>
      <c r="J401" s="34">
        <v>500.0</v>
      </c>
      <c r="K401" s="30"/>
      <c r="L401" s="30">
        <v>500.0</v>
      </c>
      <c r="M401" s="30" t="s">
        <v>2905</v>
      </c>
      <c r="N401" s="30"/>
      <c r="O401" s="30" t="s">
        <v>2017</v>
      </c>
      <c r="P401" s="35"/>
    </row>
    <row r="402">
      <c r="A402" s="30" t="s">
        <v>3309</v>
      </c>
      <c r="B402" s="37" t="s">
        <v>10</v>
      </c>
      <c r="C402" s="30" t="s">
        <v>8</v>
      </c>
      <c r="D402" s="30" t="s">
        <v>2856</v>
      </c>
      <c r="E402" s="30" t="s">
        <v>2855</v>
      </c>
      <c r="F402" s="31">
        <v>8.94880369E8</v>
      </c>
      <c r="G402" s="55">
        <v>25201.0</v>
      </c>
      <c r="H402" s="33">
        <v>25202.0</v>
      </c>
      <c r="I402" s="38">
        <v>1.0</v>
      </c>
      <c r="J402" s="34">
        <v>400.0</v>
      </c>
      <c r="K402" s="30"/>
      <c r="L402" s="30">
        <v>400.0</v>
      </c>
      <c r="M402" s="30" t="s">
        <v>2905</v>
      </c>
      <c r="N402" s="30"/>
      <c r="O402" s="30" t="s">
        <v>2017</v>
      </c>
      <c r="P402" s="35"/>
    </row>
    <row r="403">
      <c r="A403" s="30" t="s">
        <v>3310</v>
      </c>
      <c r="B403" s="37" t="s">
        <v>19</v>
      </c>
      <c r="C403" s="30" t="s">
        <v>8</v>
      </c>
      <c r="D403" s="30" t="s">
        <v>2859</v>
      </c>
      <c r="E403" s="30" t="s">
        <v>2858</v>
      </c>
      <c r="F403" s="31">
        <v>8.63911669E8</v>
      </c>
      <c r="G403" s="55">
        <v>25201.0</v>
      </c>
      <c r="H403" s="33">
        <v>25202.0</v>
      </c>
      <c r="I403" s="38">
        <v>1.0</v>
      </c>
      <c r="J403" s="34">
        <v>400.0</v>
      </c>
      <c r="K403" s="30"/>
      <c r="L403" s="30">
        <v>400.0</v>
      </c>
      <c r="M403" s="30" t="s">
        <v>2905</v>
      </c>
      <c r="N403" s="30"/>
      <c r="O403" s="30" t="s">
        <v>2017</v>
      </c>
      <c r="P403" s="35"/>
    </row>
    <row r="404">
      <c r="A404" s="30" t="s">
        <v>3311</v>
      </c>
      <c r="B404" s="37" t="s">
        <v>59</v>
      </c>
      <c r="C404" s="30" t="s">
        <v>8</v>
      </c>
      <c r="D404" s="30" t="s">
        <v>2861</v>
      </c>
      <c r="E404" s="30" t="s">
        <v>2367</v>
      </c>
      <c r="F404" s="31"/>
      <c r="G404" s="55">
        <v>25201.0</v>
      </c>
      <c r="H404" s="33">
        <v>25202.0</v>
      </c>
      <c r="I404" s="38">
        <v>1.0</v>
      </c>
      <c r="J404" s="34">
        <v>500.0</v>
      </c>
      <c r="K404" s="30"/>
      <c r="L404" s="30">
        <v>500.0</v>
      </c>
      <c r="M404" s="30" t="s">
        <v>2905</v>
      </c>
      <c r="N404" s="30"/>
      <c r="O404" s="30" t="s">
        <v>2017</v>
      </c>
      <c r="P404" s="35"/>
    </row>
    <row r="405">
      <c r="A405" s="30" t="s">
        <v>3312</v>
      </c>
      <c r="B405" s="37" t="s">
        <v>60</v>
      </c>
      <c r="C405" s="30" t="s">
        <v>8</v>
      </c>
      <c r="D405" s="30" t="s">
        <v>2863</v>
      </c>
      <c r="E405" s="30" t="s">
        <v>2550</v>
      </c>
      <c r="F405" s="31"/>
      <c r="G405" s="55">
        <v>25201.0</v>
      </c>
      <c r="H405" s="33">
        <v>25202.0</v>
      </c>
      <c r="I405" s="38">
        <v>1.0</v>
      </c>
      <c r="J405" s="34">
        <v>500.0</v>
      </c>
      <c r="K405" s="30"/>
      <c r="L405" s="30">
        <v>500.0</v>
      </c>
      <c r="M405" s="30" t="s">
        <v>2905</v>
      </c>
      <c r="N405" s="30"/>
      <c r="O405" s="30" t="s">
        <v>2017</v>
      </c>
      <c r="P405" s="35"/>
    </row>
    <row r="406">
      <c r="A406" s="30" t="s">
        <v>3313</v>
      </c>
      <c r="B406" s="37" t="s">
        <v>12</v>
      </c>
      <c r="C406" s="30" t="s">
        <v>8</v>
      </c>
      <c r="D406" s="30" t="s">
        <v>2866</v>
      </c>
      <c r="E406" s="30" t="s">
        <v>2865</v>
      </c>
      <c r="F406" s="31">
        <v>8.56706959E8</v>
      </c>
      <c r="G406" s="55">
        <v>25201.0</v>
      </c>
      <c r="H406" s="33">
        <v>25202.0</v>
      </c>
      <c r="I406" s="38">
        <v>1.0</v>
      </c>
      <c r="J406" s="34">
        <v>400.0</v>
      </c>
      <c r="K406" s="30"/>
      <c r="L406" s="30">
        <v>400.0</v>
      </c>
      <c r="M406" s="30" t="s">
        <v>2905</v>
      </c>
      <c r="N406" s="30"/>
      <c r="O406" s="30" t="s">
        <v>2017</v>
      </c>
      <c r="P406" s="35"/>
    </row>
    <row r="407">
      <c r="A407" s="30" t="s">
        <v>3314</v>
      </c>
      <c r="B407" s="37" t="s">
        <v>19</v>
      </c>
      <c r="C407" s="30" t="s">
        <v>8</v>
      </c>
      <c r="D407" s="30" t="s">
        <v>2868</v>
      </c>
      <c r="E407" s="30" t="s">
        <v>2553</v>
      </c>
      <c r="F407" s="31">
        <v>8.29160269E8</v>
      </c>
      <c r="G407" s="55">
        <v>25203.0</v>
      </c>
      <c r="H407" s="33">
        <v>25204.0</v>
      </c>
      <c r="I407" s="38">
        <v>1.0</v>
      </c>
      <c r="J407" s="34">
        <v>400.0</v>
      </c>
      <c r="K407" s="30"/>
      <c r="L407" s="30">
        <v>400.0</v>
      </c>
      <c r="M407" s="30" t="s">
        <v>2905</v>
      </c>
      <c r="N407" s="30"/>
      <c r="O407" s="30" t="s">
        <v>2017</v>
      </c>
      <c r="P407" s="35"/>
    </row>
    <row r="408">
      <c r="A408" s="30" t="s">
        <v>3315</v>
      </c>
      <c r="B408" s="37" t="s">
        <v>11</v>
      </c>
      <c r="C408" s="30" t="s">
        <v>8</v>
      </c>
      <c r="D408" s="30" t="s">
        <v>2871</v>
      </c>
      <c r="E408" s="30" t="s">
        <v>2870</v>
      </c>
      <c r="F408" s="31">
        <v>8.34624232E8</v>
      </c>
      <c r="G408" s="55">
        <v>25203.0</v>
      </c>
      <c r="H408" s="33">
        <v>25204.0</v>
      </c>
      <c r="I408" s="38">
        <v>1.0</v>
      </c>
      <c r="J408" s="34">
        <v>400.0</v>
      </c>
      <c r="K408" s="30"/>
      <c r="L408" s="30">
        <v>400.0</v>
      </c>
      <c r="M408" s="30" t="s">
        <v>2905</v>
      </c>
      <c r="N408" s="30"/>
      <c r="O408" s="30" t="s">
        <v>2017</v>
      </c>
      <c r="P408" s="35"/>
    </row>
    <row r="409">
      <c r="A409" s="30" t="s">
        <v>3316</v>
      </c>
      <c r="B409" s="37" t="s">
        <v>12</v>
      </c>
      <c r="C409" s="30" t="s">
        <v>8</v>
      </c>
      <c r="D409" s="30" t="s">
        <v>2873</v>
      </c>
      <c r="E409" s="30" t="s">
        <v>2870</v>
      </c>
      <c r="F409" s="31">
        <v>8.34624232E8</v>
      </c>
      <c r="G409" s="55">
        <v>25203.0</v>
      </c>
      <c r="H409" s="33">
        <v>25204.0</v>
      </c>
      <c r="I409" s="38">
        <v>1.0</v>
      </c>
      <c r="J409" s="34">
        <v>400.0</v>
      </c>
      <c r="K409" s="30"/>
      <c r="L409" s="30">
        <v>400.0</v>
      </c>
      <c r="M409" s="30" t="s">
        <v>2905</v>
      </c>
      <c r="N409" s="30"/>
      <c r="O409" s="30" t="s">
        <v>2017</v>
      </c>
      <c r="P409" s="35"/>
    </row>
    <row r="410">
      <c r="A410" s="30" t="s">
        <v>3317</v>
      </c>
      <c r="B410" s="37" t="s">
        <v>13</v>
      </c>
      <c r="C410" s="30" t="s">
        <v>14</v>
      </c>
      <c r="D410" s="30" t="s">
        <v>2875</v>
      </c>
      <c r="E410" s="30" t="s">
        <v>2870</v>
      </c>
      <c r="F410" s="31">
        <v>8.34620232E8</v>
      </c>
      <c r="G410" s="55">
        <v>25203.0</v>
      </c>
      <c r="H410" s="33">
        <v>25204.0</v>
      </c>
      <c r="I410" s="38">
        <v>1.0</v>
      </c>
      <c r="J410" s="34">
        <v>500.0</v>
      </c>
      <c r="K410" s="30"/>
      <c r="L410" s="30">
        <v>500.0</v>
      </c>
      <c r="M410" s="30" t="s">
        <v>2905</v>
      </c>
      <c r="N410" s="30"/>
      <c r="O410" s="30" t="s">
        <v>2017</v>
      </c>
      <c r="P410" s="35"/>
    </row>
    <row r="411">
      <c r="A411" s="30" t="s">
        <v>3318</v>
      </c>
      <c r="B411" s="37" t="s">
        <v>10</v>
      </c>
      <c r="C411" s="30" t="s">
        <v>8</v>
      </c>
      <c r="D411" s="30" t="s">
        <v>2878</v>
      </c>
      <c r="E411" s="30" t="s">
        <v>2877</v>
      </c>
      <c r="F411" s="31">
        <v>8.3468414E8</v>
      </c>
      <c r="G411" s="55">
        <v>25203.0</v>
      </c>
      <c r="H411" s="33">
        <v>25204.0</v>
      </c>
      <c r="I411" s="38">
        <v>1.0</v>
      </c>
      <c r="J411" s="34">
        <v>400.0</v>
      </c>
      <c r="K411" s="30"/>
      <c r="L411" s="30">
        <v>400.0</v>
      </c>
      <c r="M411" s="30" t="s">
        <v>2905</v>
      </c>
      <c r="N411" s="30"/>
      <c r="O411" s="30" t="s">
        <v>2017</v>
      </c>
      <c r="P411" s="35"/>
    </row>
    <row r="412">
      <c r="A412" s="30" t="s">
        <v>3319</v>
      </c>
      <c r="B412" s="37" t="s">
        <v>9</v>
      </c>
      <c r="C412" s="30" t="s">
        <v>8</v>
      </c>
      <c r="D412" s="30" t="s">
        <v>2881</v>
      </c>
      <c r="E412" s="30" t="s">
        <v>2880</v>
      </c>
      <c r="F412" s="31">
        <v>8.0174095E8</v>
      </c>
      <c r="G412" s="55">
        <v>25203.0</v>
      </c>
      <c r="H412" s="33">
        <v>25204.0</v>
      </c>
      <c r="I412" s="38">
        <v>1.0</v>
      </c>
      <c r="J412" s="34">
        <v>400.0</v>
      </c>
      <c r="K412" s="30"/>
      <c r="L412" s="30">
        <v>400.0</v>
      </c>
      <c r="M412" s="30" t="s">
        <v>2905</v>
      </c>
      <c r="N412" s="30"/>
      <c r="O412" s="30" t="s">
        <v>2017</v>
      </c>
      <c r="P412" s="35"/>
    </row>
    <row r="413">
      <c r="A413" s="30" t="s">
        <v>3320</v>
      </c>
      <c r="B413" s="37" t="s">
        <v>64</v>
      </c>
      <c r="C413" s="30" t="s">
        <v>8</v>
      </c>
      <c r="D413" s="30" t="s">
        <v>2884</v>
      </c>
      <c r="E413" s="30" t="s">
        <v>2883</v>
      </c>
      <c r="F413" s="31">
        <v>9.05676786E8</v>
      </c>
      <c r="G413" s="55">
        <v>25203.0</v>
      </c>
      <c r="H413" s="33">
        <v>25204.0</v>
      </c>
      <c r="I413" s="38">
        <v>1.0</v>
      </c>
      <c r="J413" s="34">
        <v>500.0</v>
      </c>
      <c r="K413" s="30"/>
      <c r="L413" s="30">
        <v>500.0</v>
      </c>
      <c r="M413" s="30" t="s">
        <v>2905</v>
      </c>
      <c r="N413" s="30"/>
      <c r="O413" s="30" t="s">
        <v>2017</v>
      </c>
      <c r="P413" s="35"/>
    </row>
    <row r="414">
      <c r="A414" s="30" t="s">
        <v>3321</v>
      </c>
      <c r="B414" s="37" t="s">
        <v>39</v>
      </c>
      <c r="C414" s="30" t="s">
        <v>8</v>
      </c>
      <c r="D414" s="30" t="s">
        <v>2887</v>
      </c>
      <c r="E414" s="30" t="s">
        <v>2886</v>
      </c>
      <c r="F414" s="31"/>
      <c r="G414" s="55">
        <v>25203.0</v>
      </c>
      <c r="H414" s="33">
        <v>25204.0</v>
      </c>
      <c r="I414" s="38">
        <v>1.0</v>
      </c>
      <c r="J414" s="34">
        <v>400.0</v>
      </c>
      <c r="K414" s="30"/>
      <c r="L414" s="30">
        <v>400.0</v>
      </c>
      <c r="M414" s="30" t="s">
        <v>2905</v>
      </c>
      <c r="N414" s="30"/>
      <c r="O414" s="30" t="s">
        <v>2017</v>
      </c>
      <c r="P414" s="35"/>
    </row>
    <row r="415">
      <c r="A415" s="30" t="s">
        <v>3322</v>
      </c>
      <c r="B415" s="37" t="s">
        <v>40</v>
      </c>
      <c r="C415" s="30" t="s">
        <v>8</v>
      </c>
      <c r="D415" s="30" t="s">
        <v>2889</v>
      </c>
      <c r="E415" s="30" t="s">
        <v>2367</v>
      </c>
      <c r="F415" s="31"/>
      <c r="G415" s="55">
        <v>25203.0</v>
      </c>
      <c r="H415" s="33">
        <v>25204.0</v>
      </c>
      <c r="I415" s="38">
        <v>1.0</v>
      </c>
      <c r="J415" s="34">
        <v>400.0</v>
      </c>
      <c r="K415" s="30"/>
      <c r="L415" s="30">
        <v>400.0</v>
      </c>
      <c r="M415" s="30" t="s">
        <v>2905</v>
      </c>
      <c r="N415" s="30"/>
      <c r="O415" s="30" t="s">
        <v>2017</v>
      </c>
      <c r="P415" s="35"/>
    </row>
    <row r="416">
      <c r="A416" s="30" t="s">
        <v>3323</v>
      </c>
      <c r="B416" s="37" t="s">
        <v>41</v>
      </c>
      <c r="C416" s="30" t="s">
        <v>8</v>
      </c>
      <c r="D416" s="30" t="s">
        <v>2892</v>
      </c>
      <c r="E416" s="30" t="s">
        <v>2891</v>
      </c>
      <c r="F416" s="31">
        <v>9.10518236E8</v>
      </c>
      <c r="G416" s="55">
        <v>25203.0</v>
      </c>
      <c r="H416" s="33">
        <v>25204.0</v>
      </c>
      <c r="I416" s="38">
        <v>1.0</v>
      </c>
      <c r="J416" s="34">
        <v>400.0</v>
      </c>
      <c r="K416" s="30"/>
      <c r="L416" s="30">
        <v>400.0</v>
      </c>
      <c r="M416" s="30" t="s">
        <v>2905</v>
      </c>
      <c r="N416" s="30"/>
      <c r="O416" s="30" t="s">
        <v>2017</v>
      </c>
      <c r="P416" s="35"/>
    </row>
    <row r="417">
      <c r="A417" s="30" t="s">
        <v>3324</v>
      </c>
      <c r="B417" s="37" t="s">
        <v>42</v>
      </c>
      <c r="C417" s="30" t="s">
        <v>8</v>
      </c>
      <c r="D417" s="30" t="s">
        <v>2895</v>
      </c>
      <c r="E417" s="30" t="s">
        <v>2894</v>
      </c>
      <c r="F417" s="31">
        <v>8.0506954E8</v>
      </c>
      <c r="G417" s="55">
        <v>25203.0</v>
      </c>
      <c r="H417" s="33">
        <v>25204.0</v>
      </c>
      <c r="I417" s="38">
        <v>1.0</v>
      </c>
      <c r="J417" s="34">
        <v>400.0</v>
      </c>
      <c r="K417" s="30"/>
      <c r="L417" s="30">
        <v>400.0</v>
      </c>
      <c r="M417" s="30" t="s">
        <v>2905</v>
      </c>
      <c r="N417" s="30"/>
      <c r="O417" s="30" t="s">
        <v>2017</v>
      </c>
      <c r="P417" s="35"/>
    </row>
    <row r="418">
      <c r="A418" s="30" t="s">
        <v>3325</v>
      </c>
      <c r="B418" s="37" t="s">
        <v>43</v>
      </c>
      <c r="C418" s="30" t="s">
        <v>8</v>
      </c>
      <c r="D418" s="30" t="s">
        <v>2898</v>
      </c>
      <c r="E418" s="30" t="s">
        <v>2897</v>
      </c>
      <c r="F418" s="31">
        <v>6.5459468E8</v>
      </c>
      <c r="G418" s="55">
        <v>25203.0</v>
      </c>
      <c r="H418" s="33">
        <v>25204.0</v>
      </c>
      <c r="I418" s="38">
        <v>1.0</v>
      </c>
      <c r="J418" s="34">
        <v>400.0</v>
      </c>
      <c r="K418" s="30"/>
      <c r="L418" s="30">
        <v>400.0</v>
      </c>
      <c r="M418" s="30" t="s">
        <v>2905</v>
      </c>
      <c r="N418" s="30"/>
      <c r="O418" s="30" t="s">
        <v>2017</v>
      </c>
      <c r="P418" s="35"/>
    </row>
    <row r="419">
      <c r="A419" s="30" t="s">
        <v>2017</v>
      </c>
      <c r="B419" s="37"/>
      <c r="C419" s="30" t="s">
        <v>2017</v>
      </c>
      <c r="D419" s="30"/>
      <c r="E419" s="30" t="s">
        <v>2017</v>
      </c>
      <c r="F419" s="31" t="s">
        <v>2017</v>
      </c>
      <c r="G419" s="55"/>
      <c r="H419" s="33" t="s">
        <v>2017</v>
      </c>
      <c r="I419" s="38"/>
      <c r="J419" s="34" t="s">
        <v>2017</v>
      </c>
      <c r="K419" s="30"/>
      <c r="L419" s="30" t="s">
        <v>2017</v>
      </c>
      <c r="M419" s="30"/>
      <c r="N419" s="30"/>
      <c r="O419" s="30"/>
      <c r="P419" s="35"/>
    </row>
    <row r="420">
      <c r="A420" s="30" t="s">
        <v>2017</v>
      </c>
      <c r="B420" s="37"/>
      <c r="C420" s="30" t="s">
        <v>2017</v>
      </c>
      <c r="D420" s="30"/>
      <c r="E420" s="30" t="s">
        <v>2017</v>
      </c>
      <c r="F420" s="31" t="s">
        <v>2017</v>
      </c>
      <c r="G420" s="55"/>
      <c r="H420" s="33" t="s">
        <v>2017</v>
      </c>
      <c r="I420" s="38"/>
      <c r="J420" s="34" t="s">
        <v>2017</v>
      </c>
      <c r="K420" s="30"/>
      <c r="L420" s="30" t="s">
        <v>2017</v>
      </c>
      <c r="M420" s="30"/>
      <c r="N420" s="30"/>
      <c r="O420" s="30"/>
      <c r="P420" s="35"/>
    </row>
    <row r="421">
      <c r="A421" s="30" t="s">
        <v>2017</v>
      </c>
      <c r="B421" s="37"/>
      <c r="C421" s="30" t="s">
        <v>2017</v>
      </c>
      <c r="D421" s="30"/>
      <c r="E421" s="30" t="s">
        <v>2017</v>
      </c>
      <c r="F421" s="31" t="s">
        <v>2017</v>
      </c>
      <c r="G421" s="55"/>
      <c r="H421" s="33" t="s">
        <v>2017</v>
      </c>
      <c r="I421" s="38"/>
      <c r="J421" s="34" t="s">
        <v>2017</v>
      </c>
      <c r="K421" s="30"/>
      <c r="L421" s="30" t="s">
        <v>2017</v>
      </c>
      <c r="M421" s="30"/>
      <c r="N421" s="30"/>
      <c r="O421" s="30"/>
      <c r="P421" s="35"/>
    </row>
    <row r="422">
      <c r="A422" s="30" t="s">
        <v>2017</v>
      </c>
      <c r="B422" s="37"/>
      <c r="C422" s="30" t="s">
        <v>2017</v>
      </c>
      <c r="D422" s="30"/>
      <c r="E422" s="30" t="s">
        <v>2017</v>
      </c>
      <c r="F422" s="31" t="s">
        <v>2017</v>
      </c>
      <c r="G422" s="55"/>
      <c r="H422" s="33" t="s">
        <v>2017</v>
      </c>
      <c r="I422" s="38"/>
      <c r="J422" s="34" t="s">
        <v>2017</v>
      </c>
      <c r="K422" s="30"/>
      <c r="L422" s="30" t="s">
        <v>2017</v>
      </c>
      <c r="M422" s="30"/>
      <c r="N422" s="30"/>
      <c r="O422" s="30"/>
      <c r="P422" s="35"/>
    </row>
    <row r="423">
      <c r="A423" s="30" t="s">
        <v>2017</v>
      </c>
      <c r="B423" s="37"/>
      <c r="C423" s="30" t="s">
        <v>2017</v>
      </c>
      <c r="D423" s="30"/>
      <c r="E423" s="30" t="s">
        <v>2017</v>
      </c>
      <c r="F423" s="31" t="s">
        <v>2017</v>
      </c>
      <c r="G423" s="55"/>
      <c r="H423" s="33" t="s">
        <v>2017</v>
      </c>
      <c r="I423" s="38"/>
      <c r="J423" s="34" t="s">
        <v>2017</v>
      </c>
      <c r="K423" s="30"/>
      <c r="L423" s="30" t="s">
        <v>2017</v>
      </c>
      <c r="M423" s="30"/>
      <c r="N423" s="30"/>
      <c r="O423" s="30"/>
      <c r="P423" s="35"/>
    </row>
    <row r="424">
      <c r="A424" s="30" t="s">
        <v>2017</v>
      </c>
      <c r="B424" s="37"/>
      <c r="C424" s="30" t="s">
        <v>2017</v>
      </c>
      <c r="D424" s="30"/>
      <c r="E424" s="30" t="s">
        <v>2017</v>
      </c>
      <c r="F424" s="31" t="s">
        <v>2017</v>
      </c>
      <c r="G424" s="55"/>
      <c r="H424" s="33" t="s">
        <v>2017</v>
      </c>
      <c r="I424" s="38"/>
      <c r="J424" s="34" t="s">
        <v>2017</v>
      </c>
      <c r="K424" s="30"/>
      <c r="L424" s="30" t="s">
        <v>2017</v>
      </c>
      <c r="M424" s="30"/>
      <c r="N424" s="30"/>
      <c r="O424" s="30"/>
      <c r="P424" s="35"/>
    </row>
    <row r="425">
      <c r="A425" s="30" t="s">
        <v>2017</v>
      </c>
      <c r="B425" s="37"/>
      <c r="C425" s="30" t="s">
        <v>2017</v>
      </c>
      <c r="D425" s="30"/>
      <c r="E425" s="30" t="s">
        <v>2017</v>
      </c>
      <c r="F425" s="31" t="s">
        <v>2017</v>
      </c>
      <c r="G425" s="55"/>
      <c r="H425" s="33" t="s">
        <v>2017</v>
      </c>
      <c r="I425" s="38"/>
      <c r="J425" s="34" t="s">
        <v>2017</v>
      </c>
      <c r="K425" s="30"/>
      <c r="L425" s="30" t="s">
        <v>2017</v>
      </c>
      <c r="M425" s="30"/>
      <c r="N425" s="30"/>
      <c r="O425" s="30"/>
      <c r="P425" s="35"/>
    </row>
    <row r="426">
      <c r="A426" s="30" t="s">
        <v>2017</v>
      </c>
      <c r="B426" s="37"/>
      <c r="C426" s="30" t="s">
        <v>2017</v>
      </c>
      <c r="D426" s="30"/>
      <c r="E426" s="30" t="s">
        <v>2017</v>
      </c>
      <c r="F426" s="31" t="s">
        <v>2017</v>
      </c>
      <c r="G426" s="55"/>
      <c r="H426" s="33" t="s">
        <v>2017</v>
      </c>
      <c r="I426" s="38"/>
      <c r="J426" s="34" t="s">
        <v>2017</v>
      </c>
      <c r="K426" s="30"/>
      <c r="L426" s="30" t="s">
        <v>2017</v>
      </c>
      <c r="M426" s="30"/>
      <c r="N426" s="30"/>
      <c r="O426" s="30"/>
      <c r="P426" s="35"/>
    </row>
    <row r="427">
      <c r="A427" s="30" t="s">
        <v>2017</v>
      </c>
      <c r="B427" s="37"/>
      <c r="C427" s="30" t="s">
        <v>2017</v>
      </c>
      <c r="D427" s="30"/>
      <c r="E427" s="30" t="s">
        <v>2017</v>
      </c>
      <c r="F427" s="31" t="s">
        <v>2017</v>
      </c>
      <c r="G427" s="55"/>
      <c r="H427" s="33" t="s">
        <v>2017</v>
      </c>
      <c r="I427" s="38"/>
      <c r="J427" s="34" t="s">
        <v>2017</v>
      </c>
      <c r="K427" s="30"/>
      <c r="L427" s="30" t="s">
        <v>2017</v>
      </c>
      <c r="M427" s="30"/>
      <c r="N427" s="30"/>
      <c r="O427" s="30"/>
      <c r="P427" s="35"/>
    </row>
    <row r="428">
      <c r="A428" s="30" t="s">
        <v>2017</v>
      </c>
      <c r="B428" s="37"/>
      <c r="C428" s="30" t="s">
        <v>2017</v>
      </c>
      <c r="D428" s="30"/>
      <c r="E428" s="30" t="s">
        <v>2017</v>
      </c>
      <c r="F428" s="31" t="s">
        <v>2017</v>
      </c>
      <c r="G428" s="55"/>
      <c r="H428" s="33" t="s">
        <v>2017</v>
      </c>
      <c r="I428" s="38"/>
      <c r="J428" s="34" t="s">
        <v>2017</v>
      </c>
      <c r="K428" s="30"/>
      <c r="L428" s="30" t="s">
        <v>2017</v>
      </c>
      <c r="M428" s="30"/>
      <c r="N428" s="30"/>
      <c r="O428" s="30"/>
      <c r="P428" s="35"/>
    </row>
    <row r="429">
      <c r="A429" s="30" t="s">
        <v>2017</v>
      </c>
      <c r="B429" s="37"/>
      <c r="C429" s="30" t="s">
        <v>2017</v>
      </c>
      <c r="D429" s="30"/>
      <c r="E429" s="30" t="s">
        <v>2017</v>
      </c>
      <c r="F429" s="31" t="s">
        <v>2017</v>
      </c>
      <c r="G429" s="55"/>
      <c r="H429" s="33" t="s">
        <v>2017</v>
      </c>
      <c r="I429" s="38"/>
      <c r="J429" s="34" t="s">
        <v>2017</v>
      </c>
      <c r="K429" s="30"/>
      <c r="L429" s="30" t="s">
        <v>2017</v>
      </c>
      <c r="M429" s="30"/>
      <c r="N429" s="30"/>
      <c r="O429" s="30"/>
      <c r="P429" s="35"/>
    </row>
    <row r="430">
      <c r="A430" s="30" t="s">
        <v>2017</v>
      </c>
      <c r="B430" s="37"/>
      <c r="C430" s="30" t="s">
        <v>2017</v>
      </c>
      <c r="D430" s="30"/>
      <c r="E430" s="30" t="s">
        <v>2017</v>
      </c>
      <c r="F430" s="31" t="s">
        <v>2017</v>
      </c>
      <c r="G430" s="55"/>
      <c r="H430" s="33" t="s">
        <v>2017</v>
      </c>
      <c r="I430" s="38"/>
      <c r="J430" s="34" t="s">
        <v>2017</v>
      </c>
      <c r="K430" s="30"/>
      <c r="L430" s="30" t="s">
        <v>2017</v>
      </c>
      <c r="M430" s="30"/>
      <c r="N430" s="30"/>
      <c r="O430" s="30"/>
      <c r="P430" s="35"/>
    </row>
    <row r="431">
      <c r="A431" s="30" t="s">
        <v>2017</v>
      </c>
      <c r="B431" s="37"/>
      <c r="C431" s="30" t="s">
        <v>2017</v>
      </c>
      <c r="D431" s="30"/>
      <c r="E431" s="30" t="s">
        <v>2017</v>
      </c>
      <c r="F431" s="31" t="s">
        <v>2017</v>
      </c>
      <c r="G431" s="55"/>
      <c r="H431" s="33" t="s">
        <v>2017</v>
      </c>
      <c r="I431" s="38"/>
      <c r="J431" s="34" t="s">
        <v>2017</v>
      </c>
      <c r="K431" s="30"/>
      <c r="L431" s="30" t="s">
        <v>2017</v>
      </c>
      <c r="M431" s="30"/>
      <c r="N431" s="30"/>
      <c r="O431" s="30"/>
      <c r="P431" s="35"/>
    </row>
    <row r="432">
      <c r="A432" s="30" t="s">
        <v>2017</v>
      </c>
      <c r="B432" s="37"/>
      <c r="C432" s="30" t="s">
        <v>2017</v>
      </c>
      <c r="D432" s="30"/>
      <c r="E432" s="30" t="s">
        <v>2017</v>
      </c>
      <c r="F432" s="31" t="s">
        <v>2017</v>
      </c>
      <c r="G432" s="55"/>
      <c r="H432" s="33" t="s">
        <v>2017</v>
      </c>
      <c r="I432" s="38"/>
      <c r="J432" s="34" t="s">
        <v>2017</v>
      </c>
      <c r="K432" s="30"/>
      <c r="L432" s="30" t="s">
        <v>2017</v>
      </c>
      <c r="M432" s="30"/>
      <c r="N432" s="30"/>
      <c r="O432" s="30"/>
      <c r="P432" s="35"/>
    </row>
    <row r="433">
      <c r="A433" s="30" t="s">
        <v>2017</v>
      </c>
      <c r="B433" s="37"/>
      <c r="C433" s="30" t="s">
        <v>2017</v>
      </c>
      <c r="D433" s="30"/>
      <c r="E433" s="30" t="s">
        <v>2017</v>
      </c>
      <c r="F433" s="31" t="s">
        <v>2017</v>
      </c>
      <c r="G433" s="55"/>
      <c r="H433" s="33" t="s">
        <v>2017</v>
      </c>
      <c r="I433" s="38"/>
      <c r="J433" s="34" t="s">
        <v>2017</v>
      </c>
      <c r="K433" s="30"/>
      <c r="L433" s="30" t="s">
        <v>2017</v>
      </c>
      <c r="M433" s="30"/>
      <c r="N433" s="30"/>
      <c r="O433" s="30"/>
      <c r="P433" s="35"/>
    </row>
    <row r="434">
      <c r="A434" s="30" t="s">
        <v>2017</v>
      </c>
      <c r="B434" s="37"/>
      <c r="C434" s="30" t="s">
        <v>2017</v>
      </c>
      <c r="D434" s="30"/>
      <c r="E434" s="30" t="s">
        <v>2017</v>
      </c>
      <c r="F434" s="31" t="s">
        <v>2017</v>
      </c>
      <c r="G434" s="55"/>
      <c r="H434" s="33" t="s">
        <v>2017</v>
      </c>
      <c r="I434" s="38"/>
      <c r="J434" s="34" t="s">
        <v>2017</v>
      </c>
      <c r="K434" s="30"/>
      <c r="L434" s="30" t="s">
        <v>2017</v>
      </c>
      <c r="M434" s="30"/>
      <c r="N434" s="30"/>
      <c r="O434" s="30"/>
      <c r="P434" s="35"/>
    </row>
    <row r="435">
      <c r="A435" s="30" t="s">
        <v>2017</v>
      </c>
      <c r="B435" s="37"/>
      <c r="C435" s="30" t="s">
        <v>2017</v>
      </c>
      <c r="D435" s="30"/>
      <c r="E435" s="30" t="s">
        <v>2017</v>
      </c>
      <c r="F435" s="31" t="s">
        <v>2017</v>
      </c>
      <c r="G435" s="55"/>
      <c r="H435" s="33" t="s">
        <v>2017</v>
      </c>
      <c r="I435" s="38"/>
      <c r="J435" s="34" t="s">
        <v>2017</v>
      </c>
      <c r="K435" s="30"/>
      <c r="L435" s="30" t="s">
        <v>2017</v>
      </c>
      <c r="M435" s="30"/>
      <c r="N435" s="30"/>
      <c r="O435" s="30"/>
      <c r="P435" s="35"/>
    </row>
    <row r="436">
      <c r="A436" s="30" t="s">
        <v>2017</v>
      </c>
      <c r="B436" s="37"/>
      <c r="C436" s="30" t="s">
        <v>2017</v>
      </c>
      <c r="D436" s="30"/>
      <c r="E436" s="30" t="s">
        <v>2017</v>
      </c>
      <c r="F436" s="31" t="s">
        <v>2017</v>
      </c>
      <c r="G436" s="55"/>
      <c r="H436" s="33" t="s">
        <v>2017</v>
      </c>
      <c r="I436" s="38"/>
      <c r="J436" s="34" t="s">
        <v>2017</v>
      </c>
      <c r="K436" s="30"/>
      <c r="L436" s="30" t="s">
        <v>2017</v>
      </c>
      <c r="M436" s="30"/>
      <c r="N436" s="30"/>
      <c r="O436" s="30"/>
      <c r="P436" s="35"/>
    </row>
    <row r="437">
      <c r="A437" s="30" t="s">
        <v>2017</v>
      </c>
      <c r="B437" s="37"/>
      <c r="C437" s="30" t="s">
        <v>2017</v>
      </c>
      <c r="D437" s="30"/>
      <c r="E437" s="30" t="s">
        <v>2017</v>
      </c>
      <c r="F437" s="31" t="s">
        <v>2017</v>
      </c>
      <c r="G437" s="55"/>
      <c r="H437" s="33" t="s">
        <v>2017</v>
      </c>
      <c r="I437" s="38"/>
      <c r="J437" s="34" t="s">
        <v>2017</v>
      </c>
      <c r="K437" s="30"/>
      <c r="L437" s="30" t="s">
        <v>2017</v>
      </c>
      <c r="M437" s="30"/>
      <c r="N437" s="30"/>
      <c r="O437" s="30"/>
      <c r="P437" s="35"/>
    </row>
    <row r="438">
      <c r="A438" s="30" t="s">
        <v>2017</v>
      </c>
      <c r="B438" s="37"/>
      <c r="C438" s="30" t="s">
        <v>2017</v>
      </c>
      <c r="D438" s="30"/>
      <c r="E438" s="30" t="s">
        <v>2017</v>
      </c>
      <c r="F438" s="31" t="s">
        <v>2017</v>
      </c>
      <c r="G438" s="55"/>
      <c r="H438" s="33" t="s">
        <v>2017</v>
      </c>
      <c r="I438" s="38"/>
      <c r="J438" s="34" t="s">
        <v>2017</v>
      </c>
      <c r="K438" s="30"/>
      <c r="L438" s="30" t="s">
        <v>2017</v>
      </c>
      <c r="M438" s="30"/>
      <c r="N438" s="30"/>
      <c r="O438" s="30"/>
      <c r="P438" s="35"/>
    </row>
    <row r="439">
      <c r="A439" s="30" t="s">
        <v>2017</v>
      </c>
      <c r="B439" s="37"/>
      <c r="C439" s="30" t="s">
        <v>2017</v>
      </c>
      <c r="D439" s="30"/>
      <c r="E439" s="30" t="s">
        <v>2017</v>
      </c>
      <c r="F439" s="31" t="s">
        <v>2017</v>
      </c>
      <c r="G439" s="55"/>
      <c r="H439" s="33" t="s">
        <v>2017</v>
      </c>
      <c r="I439" s="38"/>
      <c r="J439" s="34" t="s">
        <v>2017</v>
      </c>
      <c r="K439" s="30"/>
      <c r="L439" s="30" t="s">
        <v>2017</v>
      </c>
      <c r="M439" s="30"/>
      <c r="N439" s="30"/>
      <c r="O439" s="30"/>
      <c r="P439" s="35"/>
    </row>
    <row r="440">
      <c r="A440" s="30" t="s">
        <v>2017</v>
      </c>
      <c r="B440" s="37"/>
      <c r="C440" s="30" t="s">
        <v>2017</v>
      </c>
      <c r="D440" s="30"/>
      <c r="E440" s="30" t="s">
        <v>2017</v>
      </c>
      <c r="F440" s="31" t="s">
        <v>2017</v>
      </c>
      <c r="G440" s="55"/>
      <c r="H440" s="33" t="s">
        <v>2017</v>
      </c>
      <c r="I440" s="38"/>
      <c r="J440" s="34" t="s">
        <v>2017</v>
      </c>
      <c r="K440" s="30"/>
      <c r="L440" s="30" t="s">
        <v>2017</v>
      </c>
      <c r="M440" s="30"/>
      <c r="N440" s="30"/>
      <c r="O440" s="30"/>
      <c r="P440" s="35"/>
    </row>
    <row r="441">
      <c r="A441" s="30" t="s">
        <v>2017</v>
      </c>
      <c r="B441" s="37"/>
      <c r="C441" s="30" t="s">
        <v>2017</v>
      </c>
      <c r="D441" s="30"/>
      <c r="E441" s="30" t="s">
        <v>2017</v>
      </c>
      <c r="F441" s="31" t="s">
        <v>2017</v>
      </c>
      <c r="G441" s="55"/>
      <c r="H441" s="33" t="s">
        <v>2017</v>
      </c>
      <c r="I441" s="38"/>
      <c r="J441" s="34" t="s">
        <v>2017</v>
      </c>
      <c r="K441" s="30"/>
      <c r="L441" s="30" t="s">
        <v>2017</v>
      </c>
      <c r="M441" s="30"/>
      <c r="N441" s="30"/>
      <c r="O441" s="30"/>
      <c r="P441" s="35"/>
    </row>
    <row r="442">
      <c r="A442" s="30" t="s">
        <v>2017</v>
      </c>
      <c r="B442" s="37"/>
      <c r="C442" s="30" t="s">
        <v>2017</v>
      </c>
      <c r="D442" s="30"/>
      <c r="E442" s="30" t="s">
        <v>2017</v>
      </c>
      <c r="F442" s="31" t="s">
        <v>2017</v>
      </c>
      <c r="G442" s="55"/>
      <c r="H442" s="33" t="s">
        <v>2017</v>
      </c>
      <c r="I442" s="38"/>
      <c r="J442" s="34" t="s">
        <v>2017</v>
      </c>
      <c r="K442" s="30"/>
      <c r="L442" s="30" t="s">
        <v>2017</v>
      </c>
      <c r="M442" s="30"/>
      <c r="N442" s="30"/>
      <c r="O442" s="30"/>
      <c r="P442" s="35"/>
    </row>
    <row r="443">
      <c r="A443" s="30" t="s">
        <v>2017</v>
      </c>
      <c r="B443" s="37"/>
      <c r="C443" s="30" t="s">
        <v>2017</v>
      </c>
      <c r="D443" s="30"/>
      <c r="E443" s="30" t="s">
        <v>2017</v>
      </c>
      <c r="F443" s="31" t="s">
        <v>2017</v>
      </c>
      <c r="G443" s="55"/>
      <c r="H443" s="33" t="s">
        <v>2017</v>
      </c>
      <c r="I443" s="38"/>
      <c r="J443" s="34" t="s">
        <v>2017</v>
      </c>
      <c r="K443" s="30"/>
      <c r="L443" s="30" t="s">
        <v>2017</v>
      </c>
      <c r="M443" s="30"/>
      <c r="N443" s="30"/>
      <c r="O443" s="30"/>
      <c r="P443" s="35"/>
    </row>
    <row r="444">
      <c r="A444" s="30" t="s">
        <v>2017</v>
      </c>
      <c r="B444" s="37"/>
      <c r="C444" s="30" t="s">
        <v>2017</v>
      </c>
      <c r="D444" s="30"/>
      <c r="E444" s="30" t="s">
        <v>2017</v>
      </c>
      <c r="F444" s="31" t="s">
        <v>2017</v>
      </c>
      <c r="G444" s="55"/>
      <c r="H444" s="33" t="s">
        <v>2017</v>
      </c>
      <c r="I444" s="38"/>
      <c r="J444" s="34" t="s">
        <v>2017</v>
      </c>
      <c r="K444" s="30"/>
      <c r="L444" s="30" t="s">
        <v>2017</v>
      </c>
      <c r="M444" s="30"/>
      <c r="N444" s="30"/>
      <c r="O444" s="30"/>
      <c r="P444" s="35"/>
    </row>
    <row r="445">
      <c r="A445" s="30" t="s">
        <v>2017</v>
      </c>
      <c r="B445" s="37"/>
      <c r="C445" s="30" t="s">
        <v>2017</v>
      </c>
      <c r="D445" s="30"/>
      <c r="E445" s="30" t="s">
        <v>2017</v>
      </c>
      <c r="F445" s="31" t="s">
        <v>2017</v>
      </c>
      <c r="G445" s="55"/>
      <c r="H445" s="33" t="s">
        <v>2017</v>
      </c>
      <c r="I445" s="38"/>
      <c r="J445" s="34" t="s">
        <v>2017</v>
      </c>
      <c r="K445" s="30"/>
      <c r="L445" s="30" t="s">
        <v>2017</v>
      </c>
      <c r="M445" s="30"/>
      <c r="N445" s="30"/>
      <c r="O445" s="30"/>
      <c r="P445" s="35"/>
    </row>
    <row r="446">
      <c r="A446" s="30" t="s">
        <v>2017</v>
      </c>
      <c r="B446" s="37"/>
      <c r="C446" s="30" t="s">
        <v>2017</v>
      </c>
      <c r="D446" s="30"/>
      <c r="E446" s="30" t="s">
        <v>2017</v>
      </c>
      <c r="F446" s="31" t="s">
        <v>2017</v>
      </c>
      <c r="G446" s="55"/>
      <c r="H446" s="33" t="s">
        <v>2017</v>
      </c>
      <c r="I446" s="38"/>
      <c r="J446" s="34" t="s">
        <v>2017</v>
      </c>
      <c r="K446" s="30"/>
      <c r="L446" s="30" t="s">
        <v>2017</v>
      </c>
      <c r="M446" s="30"/>
      <c r="N446" s="30"/>
      <c r="O446" s="30"/>
      <c r="P446" s="35"/>
    </row>
    <row r="447">
      <c r="A447" s="30" t="s">
        <v>2017</v>
      </c>
      <c r="B447" s="37"/>
      <c r="C447" s="30" t="s">
        <v>2017</v>
      </c>
      <c r="D447" s="30"/>
      <c r="E447" s="30" t="s">
        <v>2017</v>
      </c>
      <c r="F447" s="31" t="s">
        <v>2017</v>
      </c>
      <c r="G447" s="55"/>
      <c r="H447" s="33" t="s">
        <v>2017</v>
      </c>
      <c r="I447" s="38"/>
      <c r="J447" s="34" t="s">
        <v>2017</v>
      </c>
      <c r="K447" s="30"/>
      <c r="L447" s="30" t="s">
        <v>2017</v>
      </c>
      <c r="M447" s="30"/>
      <c r="N447" s="30"/>
      <c r="O447" s="30"/>
      <c r="P447" s="35"/>
    </row>
    <row r="448">
      <c r="A448" s="30" t="s">
        <v>2017</v>
      </c>
      <c r="B448" s="37"/>
      <c r="C448" s="30" t="s">
        <v>2017</v>
      </c>
      <c r="D448" s="30"/>
      <c r="E448" s="30" t="s">
        <v>2017</v>
      </c>
      <c r="F448" s="31" t="s">
        <v>2017</v>
      </c>
      <c r="G448" s="55"/>
      <c r="H448" s="33" t="s">
        <v>2017</v>
      </c>
      <c r="I448" s="38"/>
      <c r="J448" s="34" t="s">
        <v>2017</v>
      </c>
      <c r="K448" s="30"/>
      <c r="L448" s="30" t="s">
        <v>2017</v>
      </c>
      <c r="M448" s="30"/>
      <c r="N448" s="30"/>
      <c r="O448" s="30"/>
      <c r="P448" s="35"/>
    </row>
    <row r="449">
      <c r="A449" s="30" t="s">
        <v>2017</v>
      </c>
      <c r="B449" s="37"/>
      <c r="C449" s="30" t="s">
        <v>2017</v>
      </c>
      <c r="D449" s="30"/>
      <c r="E449" s="30" t="s">
        <v>2017</v>
      </c>
      <c r="F449" s="31" t="s">
        <v>2017</v>
      </c>
      <c r="G449" s="55"/>
      <c r="H449" s="33" t="s">
        <v>2017</v>
      </c>
      <c r="I449" s="38"/>
      <c r="J449" s="34" t="s">
        <v>2017</v>
      </c>
      <c r="K449" s="30"/>
      <c r="L449" s="30" t="s">
        <v>2017</v>
      </c>
      <c r="M449" s="30"/>
      <c r="N449" s="30"/>
      <c r="O449" s="30"/>
      <c r="P449" s="35"/>
    </row>
    <row r="450">
      <c r="A450" s="30" t="s">
        <v>2017</v>
      </c>
      <c r="B450" s="37"/>
      <c r="C450" s="30" t="s">
        <v>2017</v>
      </c>
      <c r="D450" s="30"/>
      <c r="E450" s="30" t="s">
        <v>2017</v>
      </c>
      <c r="F450" s="31" t="s">
        <v>2017</v>
      </c>
      <c r="G450" s="55"/>
      <c r="H450" s="33" t="s">
        <v>2017</v>
      </c>
      <c r="I450" s="38"/>
      <c r="J450" s="34" t="s">
        <v>2017</v>
      </c>
      <c r="K450" s="30"/>
      <c r="L450" s="30" t="s">
        <v>2017</v>
      </c>
      <c r="M450" s="30"/>
      <c r="N450" s="30"/>
      <c r="O450" s="30"/>
      <c r="P450" s="35"/>
    </row>
    <row r="451">
      <c r="A451" s="30" t="s">
        <v>2017</v>
      </c>
      <c r="B451" s="37"/>
      <c r="C451" s="30" t="s">
        <v>2017</v>
      </c>
      <c r="D451" s="30"/>
      <c r="E451" s="30" t="s">
        <v>2017</v>
      </c>
      <c r="F451" s="31" t="s">
        <v>2017</v>
      </c>
      <c r="G451" s="57"/>
      <c r="H451" s="33" t="s">
        <v>2017</v>
      </c>
      <c r="I451" s="38"/>
      <c r="J451" s="34" t="s">
        <v>2017</v>
      </c>
      <c r="K451" s="30"/>
      <c r="L451" s="30" t="s">
        <v>2017</v>
      </c>
      <c r="M451" s="30"/>
      <c r="N451" s="30"/>
      <c r="O451" s="30"/>
      <c r="P451" s="35"/>
    </row>
    <row r="452">
      <c r="A452" s="30" t="s">
        <v>2017</v>
      </c>
      <c r="B452" s="37"/>
      <c r="C452" s="30" t="s">
        <v>2017</v>
      </c>
      <c r="D452" s="30"/>
      <c r="E452" s="30" t="s">
        <v>2017</v>
      </c>
      <c r="F452" s="31" t="s">
        <v>2017</v>
      </c>
      <c r="G452" s="57"/>
      <c r="H452" s="33" t="s">
        <v>2017</v>
      </c>
      <c r="I452" s="30"/>
      <c r="J452" s="34" t="s">
        <v>2017</v>
      </c>
      <c r="K452" s="30"/>
      <c r="L452" s="30" t="s">
        <v>2017</v>
      </c>
      <c r="M452" s="30"/>
      <c r="N452" s="30"/>
      <c r="O452" s="30"/>
      <c r="P452" s="35"/>
    </row>
    <row r="453">
      <c r="A453" s="30" t="s">
        <v>2017</v>
      </c>
      <c r="B453" s="37"/>
      <c r="C453" s="30" t="s">
        <v>2017</v>
      </c>
      <c r="D453" s="30"/>
      <c r="E453" s="30" t="s">
        <v>2017</v>
      </c>
      <c r="F453" s="31" t="s">
        <v>2017</v>
      </c>
      <c r="G453" s="57"/>
      <c r="H453" s="33" t="s">
        <v>2017</v>
      </c>
      <c r="I453" s="30"/>
      <c r="J453" s="34" t="s">
        <v>2017</v>
      </c>
      <c r="K453" s="30"/>
      <c r="L453" s="30" t="s">
        <v>2017</v>
      </c>
      <c r="M453" s="30"/>
      <c r="N453" s="30"/>
      <c r="O453" s="30"/>
      <c r="P453" s="35"/>
    </row>
    <row r="454">
      <c r="A454" s="30" t="s">
        <v>2017</v>
      </c>
      <c r="B454" s="37"/>
      <c r="C454" s="30" t="s">
        <v>2017</v>
      </c>
      <c r="D454" s="30"/>
      <c r="E454" s="30" t="s">
        <v>2017</v>
      </c>
      <c r="F454" s="31" t="s">
        <v>2017</v>
      </c>
      <c r="G454" s="57"/>
      <c r="H454" s="33" t="s">
        <v>2017</v>
      </c>
      <c r="I454" s="30"/>
      <c r="J454" s="34" t="s">
        <v>2017</v>
      </c>
      <c r="K454" s="30"/>
      <c r="L454" s="30" t="s">
        <v>2017</v>
      </c>
      <c r="M454" s="30"/>
      <c r="N454" s="30"/>
      <c r="O454" s="30"/>
      <c r="P454" s="35"/>
    </row>
    <row r="455">
      <c r="A455" s="30" t="s">
        <v>2017</v>
      </c>
      <c r="B455" s="37"/>
      <c r="C455" s="30" t="s">
        <v>2017</v>
      </c>
      <c r="D455" s="30"/>
      <c r="E455" s="30" t="s">
        <v>2017</v>
      </c>
      <c r="F455" s="31" t="s">
        <v>2017</v>
      </c>
      <c r="G455" s="57"/>
      <c r="H455" s="33" t="s">
        <v>2017</v>
      </c>
      <c r="I455" s="30"/>
      <c r="J455" s="34" t="s">
        <v>2017</v>
      </c>
      <c r="K455" s="30"/>
      <c r="L455" s="30" t="s">
        <v>2017</v>
      </c>
      <c r="M455" s="30"/>
      <c r="N455" s="30"/>
      <c r="O455" s="30"/>
      <c r="P455" s="35"/>
    </row>
    <row r="456">
      <c r="A456" s="30" t="s">
        <v>2017</v>
      </c>
      <c r="B456" s="37"/>
      <c r="C456" s="30" t="s">
        <v>2017</v>
      </c>
      <c r="D456" s="30"/>
      <c r="E456" s="30" t="s">
        <v>2017</v>
      </c>
      <c r="F456" s="31" t="s">
        <v>2017</v>
      </c>
      <c r="G456" s="57"/>
      <c r="H456" s="33" t="s">
        <v>2017</v>
      </c>
      <c r="I456" s="30"/>
      <c r="J456" s="34" t="s">
        <v>2017</v>
      </c>
      <c r="K456" s="30"/>
      <c r="L456" s="30" t="s">
        <v>2017</v>
      </c>
      <c r="M456" s="30"/>
      <c r="N456" s="30"/>
      <c r="O456" s="30"/>
      <c r="P456" s="35"/>
    </row>
    <row r="457">
      <c r="A457" s="30" t="s">
        <v>2017</v>
      </c>
      <c r="B457" s="37"/>
      <c r="C457" s="30" t="s">
        <v>2017</v>
      </c>
      <c r="D457" s="30"/>
      <c r="E457" s="30" t="s">
        <v>2017</v>
      </c>
      <c r="F457" s="31" t="s">
        <v>2017</v>
      </c>
      <c r="G457" s="57"/>
      <c r="H457" s="33" t="s">
        <v>2017</v>
      </c>
      <c r="I457" s="30"/>
      <c r="J457" s="34" t="s">
        <v>2017</v>
      </c>
      <c r="K457" s="30"/>
      <c r="L457" s="30" t="s">
        <v>2017</v>
      </c>
      <c r="M457" s="30"/>
      <c r="N457" s="30"/>
      <c r="O457" s="30"/>
      <c r="P457" s="35"/>
    </row>
    <row r="458">
      <c r="A458" s="30" t="s">
        <v>2017</v>
      </c>
      <c r="B458" s="37"/>
      <c r="C458" s="30" t="s">
        <v>2017</v>
      </c>
      <c r="D458" s="30"/>
      <c r="E458" s="30" t="s">
        <v>2017</v>
      </c>
      <c r="F458" s="31" t="s">
        <v>2017</v>
      </c>
      <c r="G458" s="57"/>
      <c r="H458" s="33" t="s">
        <v>2017</v>
      </c>
      <c r="I458" s="30"/>
      <c r="J458" s="34" t="s">
        <v>2017</v>
      </c>
      <c r="K458" s="30"/>
      <c r="L458" s="30" t="s">
        <v>2017</v>
      </c>
      <c r="M458" s="30"/>
      <c r="N458" s="30"/>
      <c r="O458" s="30"/>
      <c r="P458" s="35"/>
    </row>
    <row r="459">
      <c r="A459" s="30" t="s">
        <v>2017</v>
      </c>
      <c r="B459" s="37"/>
      <c r="C459" s="30" t="s">
        <v>2017</v>
      </c>
      <c r="D459" s="30"/>
      <c r="E459" s="30" t="s">
        <v>2017</v>
      </c>
      <c r="F459" s="31" t="s">
        <v>2017</v>
      </c>
      <c r="G459" s="57"/>
      <c r="H459" s="33" t="s">
        <v>2017</v>
      </c>
      <c r="I459" s="30"/>
      <c r="J459" s="34" t="s">
        <v>2017</v>
      </c>
      <c r="K459" s="30"/>
      <c r="L459" s="30" t="s">
        <v>2017</v>
      </c>
      <c r="M459" s="30"/>
      <c r="N459" s="30"/>
      <c r="O459" s="30"/>
      <c r="P459" s="35"/>
    </row>
    <row r="460">
      <c r="A460" s="30" t="s">
        <v>2017</v>
      </c>
      <c r="B460" s="37"/>
      <c r="C460" s="30" t="s">
        <v>2017</v>
      </c>
      <c r="D460" s="30"/>
      <c r="E460" s="30" t="s">
        <v>2017</v>
      </c>
      <c r="F460" s="31" t="s">
        <v>2017</v>
      </c>
      <c r="G460" s="57"/>
      <c r="H460" s="33" t="s">
        <v>2017</v>
      </c>
      <c r="I460" s="30"/>
      <c r="J460" s="34" t="s">
        <v>2017</v>
      </c>
      <c r="K460" s="30"/>
      <c r="L460" s="30" t="s">
        <v>2017</v>
      </c>
      <c r="M460" s="30"/>
      <c r="N460" s="30"/>
      <c r="O460" s="30"/>
      <c r="P460" s="35"/>
    </row>
    <row r="461">
      <c r="A461" s="30" t="s">
        <v>2017</v>
      </c>
      <c r="B461" s="37"/>
      <c r="C461" s="30" t="s">
        <v>2017</v>
      </c>
      <c r="D461" s="30"/>
      <c r="E461" s="30" t="s">
        <v>2017</v>
      </c>
      <c r="F461" s="31" t="s">
        <v>2017</v>
      </c>
      <c r="G461" s="57"/>
      <c r="H461" s="33" t="s">
        <v>2017</v>
      </c>
      <c r="I461" s="30"/>
      <c r="J461" s="34" t="s">
        <v>2017</v>
      </c>
      <c r="K461" s="30"/>
      <c r="L461" s="30" t="s">
        <v>2017</v>
      </c>
      <c r="M461" s="30"/>
      <c r="N461" s="30"/>
      <c r="O461" s="30"/>
      <c r="P461" s="35"/>
    </row>
    <row r="462">
      <c r="A462" s="30" t="s">
        <v>2017</v>
      </c>
      <c r="B462" s="37"/>
      <c r="C462" s="30" t="s">
        <v>2017</v>
      </c>
      <c r="D462" s="30"/>
      <c r="E462" s="30" t="s">
        <v>2017</v>
      </c>
      <c r="F462" s="31" t="s">
        <v>2017</v>
      </c>
      <c r="G462" s="57"/>
      <c r="H462" s="33" t="s">
        <v>2017</v>
      </c>
      <c r="I462" s="30"/>
      <c r="J462" s="34" t="s">
        <v>2017</v>
      </c>
      <c r="K462" s="30"/>
      <c r="L462" s="30" t="s">
        <v>2017</v>
      </c>
      <c r="M462" s="30"/>
      <c r="N462" s="30"/>
      <c r="O462" s="30"/>
      <c r="P462" s="35"/>
    </row>
    <row r="463">
      <c r="A463" s="30" t="s">
        <v>2017</v>
      </c>
      <c r="B463" s="37"/>
      <c r="C463" s="30" t="s">
        <v>2017</v>
      </c>
      <c r="D463" s="30"/>
      <c r="E463" s="30" t="s">
        <v>2017</v>
      </c>
      <c r="F463" s="31" t="s">
        <v>2017</v>
      </c>
      <c r="G463" s="57"/>
      <c r="H463" s="33" t="s">
        <v>2017</v>
      </c>
      <c r="I463" s="30"/>
      <c r="J463" s="34" t="s">
        <v>2017</v>
      </c>
      <c r="K463" s="30"/>
      <c r="L463" s="30" t="s">
        <v>2017</v>
      </c>
      <c r="M463" s="30"/>
      <c r="N463" s="30"/>
      <c r="O463" s="30"/>
      <c r="P463" s="35"/>
    </row>
    <row r="464">
      <c r="A464" s="30" t="s">
        <v>2017</v>
      </c>
      <c r="B464" s="37"/>
      <c r="C464" s="30" t="s">
        <v>2017</v>
      </c>
      <c r="D464" s="30"/>
      <c r="E464" s="30" t="s">
        <v>2017</v>
      </c>
      <c r="F464" s="31" t="s">
        <v>2017</v>
      </c>
      <c r="G464" s="57"/>
      <c r="H464" s="33" t="s">
        <v>2017</v>
      </c>
      <c r="I464" s="30"/>
      <c r="J464" s="34" t="s">
        <v>2017</v>
      </c>
      <c r="K464" s="30"/>
      <c r="L464" s="30" t="s">
        <v>2017</v>
      </c>
      <c r="M464" s="30"/>
      <c r="N464" s="30"/>
      <c r="O464" s="30"/>
      <c r="P464" s="35"/>
    </row>
    <row r="465">
      <c r="A465" s="30" t="s">
        <v>2017</v>
      </c>
      <c r="B465" s="37"/>
      <c r="C465" s="30" t="s">
        <v>2017</v>
      </c>
      <c r="D465" s="30"/>
      <c r="E465" s="30" t="s">
        <v>2017</v>
      </c>
      <c r="F465" s="31" t="s">
        <v>2017</v>
      </c>
      <c r="G465" s="57"/>
      <c r="H465" s="33" t="s">
        <v>2017</v>
      </c>
      <c r="I465" s="30"/>
      <c r="J465" s="34" t="s">
        <v>2017</v>
      </c>
      <c r="K465" s="30"/>
      <c r="L465" s="30" t="s">
        <v>2017</v>
      </c>
      <c r="M465" s="30"/>
      <c r="N465" s="30"/>
      <c r="O465" s="30"/>
      <c r="P465" s="35"/>
    </row>
    <row r="466">
      <c r="A466" s="30" t="s">
        <v>2017</v>
      </c>
      <c r="B466" s="37"/>
      <c r="C466" s="30" t="s">
        <v>2017</v>
      </c>
      <c r="D466" s="30"/>
      <c r="E466" s="30" t="s">
        <v>2017</v>
      </c>
      <c r="F466" s="31" t="s">
        <v>2017</v>
      </c>
      <c r="G466" s="57"/>
      <c r="H466" s="33" t="s">
        <v>2017</v>
      </c>
      <c r="I466" s="30"/>
      <c r="J466" s="34" t="s">
        <v>2017</v>
      </c>
      <c r="K466" s="30"/>
      <c r="L466" s="30" t="s">
        <v>2017</v>
      </c>
      <c r="M466" s="30"/>
      <c r="N466" s="30"/>
      <c r="O466" s="30"/>
      <c r="P466" s="35"/>
    </row>
    <row r="467">
      <c r="A467" s="30" t="s">
        <v>2017</v>
      </c>
      <c r="B467" s="37"/>
      <c r="C467" s="30" t="s">
        <v>2017</v>
      </c>
      <c r="D467" s="30"/>
      <c r="E467" s="30" t="s">
        <v>2017</v>
      </c>
      <c r="F467" s="31" t="s">
        <v>2017</v>
      </c>
      <c r="G467" s="57"/>
      <c r="H467" s="33" t="s">
        <v>2017</v>
      </c>
      <c r="I467" s="30"/>
      <c r="J467" s="34" t="s">
        <v>2017</v>
      </c>
      <c r="K467" s="30"/>
      <c r="L467" s="30" t="s">
        <v>2017</v>
      </c>
      <c r="M467" s="30"/>
      <c r="N467" s="30"/>
      <c r="O467" s="30"/>
      <c r="P467" s="35"/>
    </row>
    <row r="468">
      <c r="A468" s="30" t="s">
        <v>2017</v>
      </c>
      <c r="B468" s="37"/>
      <c r="C468" s="30" t="s">
        <v>2017</v>
      </c>
      <c r="D468" s="30"/>
      <c r="E468" s="30" t="s">
        <v>2017</v>
      </c>
      <c r="F468" s="31" t="s">
        <v>2017</v>
      </c>
      <c r="G468" s="57"/>
      <c r="H468" s="33" t="s">
        <v>2017</v>
      </c>
      <c r="I468" s="30"/>
      <c r="J468" s="34" t="s">
        <v>2017</v>
      </c>
      <c r="K468" s="30"/>
      <c r="L468" s="30" t="s">
        <v>2017</v>
      </c>
      <c r="M468" s="30"/>
      <c r="N468" s="30"/>
      <c r="O468" s="30"/>
      <c r="P468" s="35"/>
    </row>
    <row r="469">
      <c r="A469" s="30" t="s">
        <v>2017</v>
      </c>
      <c r="B469" s="37"/>
      <c r="C469" s="30" t="s">
        <v>2017</v>
      </c>
      <c r="D469" s="30"/>
      <c r="E469" s="30" t="s">
        <v>2017</v>
      </c>
      <c r="F469" s="31" t="s">
        <v>2017</v>
      </c>
      <c r="G469" s="57"/>
      <c r="H469" s="33" t="s">
        <v>2017</v>
      </c>
      <c r="I469" s="30"/>
      <c r="J469" s="34" t="s">
        <v>2017</v>
      </c>
      <c r="K469" s="30"/>
      <c r="L469" s="30" t="s">
        <v>2017</v>
      </c>
      <c r="M469" s="30"/>
      <c r="N469" s="30"/>
      <c r="O469" s="30"/>
      <c r="P469" s="35"/>
    </row>
    <row r="470">
      <c r="A470" s="30" t="s">
        <v>2017</v>
      </c>
      <c r="B470" s="37"/>
      <c r="C470" s="30" t="s">
        <v>2017</v>
      </c>
      <c r="D470" s="30"/>
      <c r="E470" s="30" t="s">
        <v>2017</v>
      </c>
      <c r="F470" s="31" t="s">
        <v>2017</v>
      </c>
      <c r="G470" s="57"/>
      <c r="H470" s="33" t="s">
        <v>2017</v>
      </c>
      <c r="I470" s="30"/>
      <c r="J470" s="34" t="s">
        <v>2017</v>
      </c>
      <c r="K470" s="30"/>
      <c r="L470" s="30" t="s">
        <v>2017</v>
      </c>
      <c r="M470" s="30"/>
      <c r="N470" s="30"/>
      <c r="O470" s="30"/>
      <c r="P470" s="35"/>
    </row>
    <row r="471">
      <c r="A471" s="30" t="s">
        <v>2017</v>
      </c>
      <c r="B471" s="37"/>
      <c r="C471" s="30" t="s">
        <v>2017</v>
      </c>
      <c r="D471" s="30"/>
      <c r="E471" s="30" t="s">
        <v>2017</v>
      </c>
      <c r="F471" s="31" t="s">
        <v>2017</v>
      </c>
      <c r="G471" s="57"/>
      <c r="H471" s="33" t="s">
        <v>2017</v>
      </c>
      <c r="I471" s="30"/>
      <c r="J471" s="34" t="s">
        <v>2017</v>
      </c>
      <c r="K471" s="30"/>
      <c r="L471" s="30" t="s">
        <v>2017</v>
      </c>
      <c r="M471" s="30"/>
      <c r="N471" s="30"/>
      <c r="O471" s="30"/>
      <c r="P471" s="35"/>
    </row>
    <row r="472">
      <c r="A472" s="30" t="s">
        <v>2017</v>
      </c>
      <c r="B472" s="37"/>
      <c r="C472" s="30" t="s">
        <v>2017</v>
      </c>
      <c r="D472" s="30"/>
      <c r="E472" s="30" t="s">
        <v>2017</v>
      </c>
      <c r="F472" s="31" t="s">
        <v>2017</v>
      </c>
      <c r="G472" s="57"/>
      <c r="H472" s="33" t="s">
        <v>2017</v>
      </c>
      <c r="I472" s="30"/>
      <c r="J472" s="34" t="s">
        <v>2017</v>
      </c>
      <c r="K472" s="30"/>
      <c r="L472" s="30" t="s">
        <v>2017</v>
      </c>
      <c r="M472" s="30"/>
      <c r="N472" s="30"/>
      <c r="O472" s="30"/>
      <c r="P472" s="35"/>
    </row>
    <row r="473">
      <c r="A473" s="30" t="s">
        <v>2017</v>
      </c>
      <c r="B473" s="37"/>
      <c r="C473" s="30" t="s">
        <v>2017</v>
      </c>
      <c r="D473" s="30"/>
      <c r="E473" s="30" t="s">
        <v>2017</v>
      </c>
      <c r="F473" s="31" t="s">
        <v>2017</v>
      </c>
      <c r="G473" s="57"/>
      <c r="H473" s="33" t="s">
        <v>2017</v>
      </c>
      <c r="I473" s="30"/>
      <c r="J473" s="34" t="s">
        <v>2017</v>
      </c>
      <c r="K473" s="30"/>
      <c r="L473" s="30" t="s">
        <v>2017</v>
      </c>
      <c r="M473" s="30"/>
      <c r="N473" s="30"/>
      <c r="O473" s="30"/>
      <c r="P473" s="35"/>
    </row>
    <row r="474">
      <c r="A474" s="30" t="s">
        <v>2017</v>
      </c>
      <c r="B474" s="37"/>
      <c r="C474" s="30" t="s">
        <v>2017</v>
      </c>
      <c r="D474" s="30"/>
      <c r="E474" s="30" t="s">
        <v>2017</v>
      </c>
      <c r="F474" s="31" t="s">
        <v>2017</v>
      </c>
      <c r="G474" s="57"/>
      <c r="H474" s="33" t="s">
        <v>2017</v>
      </c>
      <c r="I474" s="30"/>
      <c r="J474" s="34" t="s">
        <v>2017</v>
      </c>
      <c r="K474" s="30"/>
      <c r="L474" s="30" t="s">
        <v>2017</v>
      </c>
      <c r="M474" s="30"/>
      <c r="N474" s="30"/>
      <c r="O474" s="30"/>
      <c r="P474" s="35"/>
    </row>
    <row r="475">
      <c r="A475" s="30" t="s">
        <v>2017</v>
      </c>
      <c r="B475" s="37"/>
      <c r="C475" s="30" t="s">
        <v>2017</v>
      </c>
      <c r="D475" s="30"/>
      <c r="E475" s="30" t="s">
        <v>2017</v>
      </c>
      <c r="F475" s="31" t="s">
        <v>2017</v>
      </c>
      <c r="G475" s="57"/>
      <c r="H475" s="33" t="s">
        <v>2017</v>
      </c>
      <c r="I475" s="30"/>
      <c r="J475" s="34" t="s">
        <v>2017</v>
      </c>
      <c r="K475" s="30"/>
      <c r="L475" s="30" t="s">
        <v>2017</v>
      </c>
      <c r="M475" s="30"/>
      <c r="N475" s="30"/>
      <c r="O475" s="30"/>
      <c r="P475" s="35"/>
    </row>
    <row r="476">
      <c r="A476" s="30" t="s">
        <v>2017</v>
      </c>
      <c r="B476" s="37"/>
      <c r="C476" s="30" t="s">
        <v>2017</v>
      </c>
      <c r="D476" s="30"/>
      <c r="E476" s="30" t="s">
        <v>2017</v>
      </c>
      <c r="F476" s="31" t="s">
        <v>2017</v>
      </c>
      <c r="G476" s="57"/>
      <c r="H476" s="33" t="s">
        <v>2017</v>
      </c>
      <c r="I476" s="30"/>
      <c r="J476" s="34" t="s">
        <v>2017</v>
      </c>
      <c r="K476" s="30"/>
      <c r="L476" s="30" t="s">
        <v>2017</v>
      </c>
      <c r="M476" s="30"/>
      <c r="N476" s="30"/>
      <c r="O476" s="30"/>
      <c r="P476" s="35"/>
    </row>
    <row r="477">
      <c r="A477" s="30" t="s">
        <v>2017</v>
      </c>
      <c r="B477" s="37"/>
      <c r="C477" s="30" t="s">
        <v>2017</v>
      </c>
      <c r="D477" s="30"/>
      <c r="E477" s="30" t="s">
        <v>2017</v>
      </c>
      <c r="F477" s="31" t="s">
        <v>2017</v>
      </c>
      <c r="G477" s="57"/>
      <c r="H477" s="33" t="s">
        <v>2017</v>
      </c>
      <c r="I477" s="30"/>
      <c r="J477" s="34" t="s">
        <v>2017</v>
      </c>
      <c r="K477" s="30"/>
      <c r="L477" s="30" t="s">
        <v>2017</v>
      </c>
      <c r="M477" s="30"/>
      <c r="N477" s="30"/>
      <c r="O477" s="30"/>
      <c r="P477" s="35"/>
    </row>
    <row r="478">
      <c r="A478" s="30" t="s">
        <v>2017</v>
      </c>
      <c r="B478" s="37"/>
      <c r="C478" s="30" t="s">
        <v>2017</v>
      </c>
      <c r="D478" s="30"/>
      <c r="E478" s="30" t="s">
        <v>2017</v>
      </c>
      <c r="F478" s="31" t="s">
        <v>2017</v>
      </c>
      <c r="G478" s="57"/>
      <c r="H478" s="33" t="s">
        <v>2017</v>
      </c>
      <c r="I478" s="30"/>
      <c r="J478" s="34" t="s">
        <v>2017</v>
      </c>
      <c r="K478" s="30"/>
      <c r="L478" s="30" t="s">
        <v>2017</v>
      </c>
      <c r="M478" s="30"/>
      <c r="N478" s="30"/>
      <c r="O478" s="30"/>
      <c r="P478" s="35"/>
    </row>
    <row r="479">
      <c r="A479" s="30" t="s">
        <v>2017</v>
      </c>
      <c r="B479" s="37"/>
      <c r="C479" s="30" t="s">
        <v>2017</v>
      </c>
      <c r="D479" s="30"/>
      <c r="E479" s="30" t="s">
        <v>2017</v>
      </c>
      <c r="F479" s="31" t="s">
        <v>2017</v>
      </c>
      <c r="G479" s="57"/>
      <c r="H479" s="33" t="s">
        <v>2017</v>
      </c>
      <c r="I479" s="30"/>
      <c r="J479" s="34" t="s">
        <v>2017</v>
      </c>
      <c r="K479" s="30"/>
      <c r="L479" s="30" t="s">
        <v>2017</v>
      </c>
      <c r="M479" s="30"/>
      <c r="N479" s="30"/>
      <c r="O479" s="30"/>
      <c r="P479" s="35"/>
    </row>
    <row r="480">
      <c r="A480" s="30" t="s">
        <v>2017</v>
      </c>
      <c r="B480" s="37"/>
      <c r="C480" s="30" t="s">
        <v>2017</v>
      </c>
      <c r="D480" s="30"/>
      <c r="E480" s="30" t="s">
        <v>2017</v>
      </c>
      <c r="F480" s="31" t="s">
        <v>2017</v>
      </c>
      <c r="G480" s="57"/>
      <c r="H480" s="33" t="s">
        <v>2017</v>
      </c>
      <c r="I480" s="30"/>
      <c r="J480" s="34" t="s">
        <v>2017</v>
      </c>
      <c r="K480" s="30"/>
      <c r="L480" s="30" t="s">
        <v>2017</v>
      </c>
      <c r="M480" s="30"/>
      <c r="N480" s="30"/>
      <c r="O480" s="30"/>
      <c r="P480" s="35"/>
    </row>
    <row r="481">
      <c r="A481" s="30" t="s">
        <v>2017</v>
      </c>
      <c r="B481" s="37"/>
      <c r="C481" s="30" t="s">
        <v>2017</v>
      </c>
      <c r="D481" s="30"/>
      <c r="E481" s="30" t="s">
        <v>2017</v>
      </c>
      <c r="F481" s="31" t="s">
        <v>2017</v>
      </c>
      <c r="G481" s="57"/>
      <c r="H481" s="33" t="s">
        <v>2017</v>
      </c>
      <c r="I481" s="30"/>
      <c r="J481" s="34" t="s">
        <v>2017</v>
      </c>
      <c r="K481" s="30"/>
      <c r="L481" s="30" t="s">
        <v>2017</v>
      </c>
      <c r="M481" s="30"/>
      <c r="N481" s="30"/>
      <c r="O481" s="30"/>
      <c r="P481" s="35"/>
    </row>
    <row r="482">
      <c r="A482" s="30" t="s">
        <v>2017</v>
      </c>
      <c r="B482" s="37"/>
      <c r="C482" s="30" t="s">
        <v>2017</v>
      </c>
      <c r="D482" s="30"/>
      <c r="E482" s="30" t="s">
        <v>2017</v>
      </c>
      <c r="F482" s="31" t="s">
        <v>2017</v>
      </c>
      <c r="G482" s="57"/>
      <c r="H482" s="33" t="s">
        <v>2017</v>
      </c>
      <c r="I482" s="30"/>
      <c r="J482" s="34" t="s">
        <v>2017</v>
      </c>
      <c r="K482" s="30"/>
      <c r="L482" s="30" t="s">
        <v>2017</v>
      </c>
      <c r="M482" s="30"/>
      <c r="N482" s="30"/>
      <c r="O482" s="30"/>
      <c r="P482" s="35"/>
    </row>
    <row r="483">
      <c r="A483" s="30" t="s">
        <v>2017</v>
      </c>
      <c r="B483" s="37"/>
      <c r="C483" s="30" t="s">
        <v>2017</v>
      </c>
      <c r="D483" s="30"/>
      <c r="E483" s="30" t="s">
        <v>2017</v>
      </c>
      <c r="F483" s="31" t="s">
        <v>2017</v>
      </c>
      <c r="G483" s="57"/>
      <c r="H483" s="33" t="s">
        <v>2017</v>
      </c>
      <c r="I483" s="30"/>
      <c r="J483" s="34" t="s">
        <v>2017</v>
      </c>
      <c r="K483" s="30"/>
      <c r="L483" s="30" t="s">
        <v>2017</v>
      </c>
      <c r="M483" s="30"/>
      <c r="N483" s="30"/>
      <c r="O483" s="30"/>
      <c r="P483" s="35"/>
    </row>
    <row r="484">
      <c r="A484" s="30" t="s">
        <v>2017</v>
      </c>
      <c r="B484" s="37"/>
      <c r="C484" s="30" t="s">
        <v>2017</v>
      </c>
      <c r="D484" s="30"/>
      <c r="E484" s="30" t="s">
        <v>2017</v>
      </c>
      <c r="F484" s="31" t="s">
        <v>2017</v>
      </c>
      <c r="G484" s="57"/>
      <c r="H484" s="33" t="s">
        <v>2017</v>
      </c>
      <c r="I484" s="30"/>
      <c r="J484" s="34" t="s">
        <v>2017</v>
      </c>
      <c r="K484" s="30"/>
      <c r="L484" s="30" t="s">
        <v>2017</v>
      </c>
      <c r="M484" s="30"/>
      <c r="N484" s="30"/>
      <c r="O484" s="30"/>
      <c r="P484" s="35"/>
    </row>
    <row r="485">
      <c r="A485" s="30" t="s">
        <v>2017</v>
      </c>
      <c r="B485" s="37"/>
      <c r="C485" s="30" t="s">
        <v>2017</v>
      </c>
      <c r="D485" s="30"/>
      <c r="E485" s="30" t="s">
        <v>2017</v>
      </c>
      <c r="F485" s="31" t="s">
        <v>2017</v>
      </c>
      <c r="G485" s="57"/>
      <c r="H485" s="33" t="s">
        <v>2017</v>
      </c>
      <c r="I485" s="30"/>
      <c r="J485" s="34" t="s">
        <v>2017</v>
      </c>
      <c r="K485" s="30"/>
      <c r="L485" s="30" t="s">
        <v>2017</v>
      </c>
      <c r="M485" s="30"/>
      <c r="N485" s="30"/>
      <c r="O485" s="30"/>
      <c r="P485" s="35"/>
    </row>
    <row r="486">
      <c r="A486" s="30" t="s">
        <v>2017</v>
      </c>
      <c r="B486" s="37"/>
      <c r="C486" s="30" t="s">
        <v>2017</v>
      </c>
      <c r="D486" s="30"/>
      <c r="E486" s="30" t="s">
        <v>2017</v>
      </c>
      <c r="F486" s="31" t="s">
        <v>2017</v>
      </c>
      <c r="G486" s="57"/>
      <c r="H486" s="33" t="s">
        <v>2017</v>
      </c>
      <c r="I486" s="30"/>
      <c r="J486" s="34" t="s">
        <v>2017</v>
      </c>
      <c r="K486" s="30"/>
      <c r="L486" s="30" t="s">
        <v>2017</v>
      </c>
      <c r="M486" s="30"/>
      <c r="N486" s="30"/>
      <c r="O486" s="30"/>
      <c r="P486" s="35"/>
    </row>
    <row r="487">
      <c r="A487" s="30" t="s">
        <v>2017</v>
      </c>
      <c r="B487" s="37"/>
      <c r="C487" s="30" t="s">
        <v>2017</v>
      </c>
      <c r="D487" s="30"/>
      <c r="E487" s="30" t="s">
        <v>2017</v>
      </c>
      <c r="F487" s="31" t="s">
        <v>2017</v>
      </c>
      <c r="G487" s="57"/>
      <c r="H487" s="33" t="s">
        <v>2017</v>
      </c>
      <c r="I487" s="30"/>
      <c r="J487" s="34" t="s">
        <v>2017</v>
      </c>
      <c r="K487" s="30"/>
      <c r="L487" s="30" t="s">
        <v>2017</v>
      </c>
      <c r="M487" s="30"/>
      <c r="N487" s="30"/>
      <c r="O487" s="30"/>
      <c r="P487" s="35"/>
    </row>
    <row r="488">
      <c r="A488" s="30" t="s">
        <v>2017</v>
      </c>
      <c r="B488" s="37"/>
      <c r="C488" s="30" t="s">
        <v>2017</v>
      </c>
      <c r="D488" s="30"/>
      <c r="E488" s="30" t="s">
        <v>2017</v>
      </c>
      <c r="F488" s="31" t="s">
        <v>2017</v>
      </c>
      <c r="G488" s="57"/>
      <c r="H488" s="33" t="s">
        <v>2017</v>
      </c>
      <c r="I488" s="30"/>
      <c r="J488" s="34" t="s">
        <v>2017</v>
      </c>
      <c r="K488" s="30"/>
      <c r="L488" s="30" t="s">
        <v>2017</v>
      </c>
      <c r="M488" s="30"/>
      <c r="N488" s="30"/>
      <c r="O488" s="30"/>
      <c r="P488" s="35"/>
    </row>
    <row r="489">
      <c r="A489" s="30" t="s">
        <v>2017</v>
      </c>
      <c r="B489" s="37"/>
      <c r="C489" s="30" t="s">
        <v>2017</v>
      </c>
      <c r="D489" s="30"/>
      <c r="E489" s="30" t="s">
        <v>2017</v>
      </c>
      <c r="F489" s="31" t="s">
        <v>2017</v>
      </c>
      <c r="G489" s="57"/>
      <c r="H489" s="33" t="s">
        <v>2017</v>
      </c>
      <c r="I489" s="30"/>
      <c r="J489" s="34" t="s">
        <v>2017</v>
      </c>
      <c r="K489" s="30"/>
      <c r="L489" s="30" t="s">
        <v>2017</v>
      </c>
      <c r="M489" s="30"/>
      <c r="N489" s="30"/>
      <c r="O489" s="30"/>
      <c r="P489" s="35"/>
    </row>
    <row r="490">
      <c r="A490" s="30" t="s">
        <v>2017</v>
      </c>
      <c r="B490" s="37"/>
      <c r="C490" s="30" t="s">
        <v>2017</v>
      </c>
      <c r="D490" s="30"/>
      <c r="E490" s="30" t="s">
        <v>2017</v>
      </c>
      <c r="F490" s="31" t="s">
        <v>2017</v>
      </c>
      <c r="G490" s="57"/>
      <c r="H490" s="33" t="s">
        <v>2017</v>
      </c>
      <c r="I490" s="30"/>
      <c r="J490" s="34" t="s">
        <v>2017</v>
      </c>
      <c r="K490" s="30"/>
      <c r="L490" s="30" t="s">
        <v>2017</v>
      </c>
      <c r="M490" s="30"/>
      <c r="N490" s="30"/>
      <c r="O490" s="30"/>
      <c r="P490" s="35"/>
    </row>
    <row r="491">
      <c r="A491" s="30" t="s">
        <v>2017</v>
      </c>
      <c r="B491" s="37"/>
      <c r="C491" s="30" t="s">
        <v>2017</v>
      </c>
      <c r="D491" s="30"/>
      <c r="E491" s="30" t="s">
        <v>2017</v>
      </c>
      <c r="F491" s="31" t="s">
        <v>2017</v>
      </c>
      <c r="G491" s="57"/>
      <c r="H491" s="33" t="s">
        <v>2017</v>
      </c>
      <c r="I491" s="30"/>
      <c r="J491" s="34" t="s">
        <v>2017</v>
      </c>
      <c r="K491" s="30"/>
      <c r="L491" s="30" t="s">
        <v>2017</v>
      </c>
      <c r="M491" s="30"/>
      <c r="N491" s="30"/>
      <c r="O491" s="30"/>
      <c r="P491" s="35"/>
    </row>
    <row r="492">
      <c r="A492" s="30" t="s">
        <v>2017</v>
      </c>
      <c r="B492" s="37"/>
      <c r="C492" s="30" t="s">
        <v>2017</v>
      </c>
      <c r="D492" s="30"/>
      <c r="E492" s="30" t="s">
        <v>2017</v>
      </c>
      <c r="F492" s="31" t="s">
        <v>2017</v>
      </c>
      <c r="G492" s="57"/>
      <c r="H492" s="33" t="s">
        <v>2017</v>
      </c>
      <c r="I492" s="30"/>
      <c r="J492" s="34" t="s">
        <v>2017</v>
      </c>
      <c r="K492" s="30"/>
      <c r="L492" s="30" t="s">
        <v>2017</v>
      </c>
      <c r="M492" s="30"/>
      <c r="N492" s="30"/>
      <c r="O492" s="30"/>
      <c r="P492" s="35"/>
    </row>
    <row r="493">
      <c r="A493" s="30" t="s">
        <v>2017</v>
      </c>
      <c r="B493" s="37"/>
      <c r="C493" s="30" t="s">
        <v>2017</v>
      </c>
      <c r="D493" s="30"/>
      <c r="E493" s="30" t="s">
        <v>2017</v>
      </c>
      <c r="F493" s="31" t="s">
        <v>2017</v>
      </c>
      <c r="G493" s="57"/>
      <c r="H493" s="33" t="s">
        <v>2017</v>
      </c>
      <c r="I493" s="30"/>
      <c r="J493" s="34" t="s">
        <v>2017</v>
      </c>
      <c r="K493" s="30"/>
      <c r="L493" s="30" t="s">
        <v>2017</v>
      </c>
      <c r="M493" s="30"/>
      <c r="N493" s="30"/>
      <c r="O493" s="30"/>
      <c r="P493" s="35"/>
    </row>
    <row r="494">
      <c r="A494" s="30" t="s">
        <v>2017</v>
      </c>
      <c r="B494" s="37"/>
      <c r="C494" s="30" t="s">
        <v>2017</v>
      </c>
      <c r="D494" s="30"/>
      <c r="E494" s="30" t="s">
        <v>2017</v>
      </c>
      <c r="F494" s="31" t="s">
        <v>2017</v>
      </c>
      <c r="G494" s="57"/>
      <c r="H494" s="33" t="s">
        <v>2017</v>
      </c>
      <c r="I494" s="30"/>
      <c r="J494" s="34" t="s">
        <v>2017</v>
      </c>
      <c r="K494" s="30"/>
      <c r="L494" s="30" t="s">
        <v>2017</v>
      </c>
      <c r="M494" s="30"/>
      <c r="N494" s="30"/>
      <c r="O494" s="30"/>
      <c r="P494" s="35"/>
    </row>
    <row r="495">
      <c r="A495" s="30" t="s">
        <v>2017</v>
      </c>
      <c r="B495" s="37"/>
      <c r="C495" s="30" t="s">
        <v>2017</v>
      </c>
      <c r="D495" s="30"/>
      <c r="E495" s="30" t="s">
        <v>2017</v>
      </c>
      <c r="F495" s="31" t="s">
        <v>2017</v>
      </c>
      <c r="G495" s="57"/>
      <c r="H495" s="33" t="s">
        <v>2017</v>
      </c>
      <c r="I495" s="30"/>
      <c r="J495" s="34" t="s">
        <v>2017</v>
      </c>
      <c r="K495" s="30"/>
      <c r="L495" s="30" t="s">
        <v>2017</v>
      </c>
      <c r="M495" s="30"/>
      <c r="N495" s="30"/>
      <c r="O495" s="30"/>
      <c r="P495" s="35"/>
    </row>
    <row r="496">
      <c r="A496" s="30" t="s">
        <v>2017</v>
      </c>
      <c r="B496" s="37"/>
      <c r="C496" s="30" t="s">
        <v>2017</v>
      </c>
      <c r="D496" s="30"/>
      <c r="E496" s="30" t="s">
        <v>2017</v>
      </c>
      <c r="F496" s="31" t="s">
        <v>2017</v>
      </c>
      <c r="G496" s="57"/>
      <c r="H496" s="33" t="s">
        <v>2017</v>
      </c>
      <c r="I496" s="30"/>
      <c r="J496" s="34" t="s">
        <v>2017</v>
      </c>
      <c r="K496" s="30"/>
      <c r="L496" s="30" t="s">
        <v>2017</v>
      </c>
      <c r="M496" s="30"/>
      <c r="N496" s="30"/>
      <c r="O496" s="30"/>
      <c r="P496" s="35"/>
    </row>
    <row r="497">
      <c r="A497" s="30" t="s">
        <v>2017</v>
      </c>
      <c r="B497" s="37"/>
      <c r="C497" s="30" t="s">
        <v>2017</v>
      </c>
      <c r="D497" s="30"/>
      <c r="E497" s="30" t="s">
        <v>2017</v>
      </c>
      <c r="F497" s="31" t="s">
        <v>2017</v>
      </c>
      <c r="G497" s="57"/>
      <c r="H497" s="33" t="s">
        <v>2017</v>
      </c>
      <c r="I497" s="30"/>
      <c r="J497" s="34" t="s">
        <v>2017</v>
      </c>
      <c r="K497" s="30"/>
      <c r="L497" s="30" t="s">
        <v>2017</v>
      </c>
      <c r="M497" s="30"/>
      <c r="N497" s="30"/>
      <c r="O497" s="30"/>
      <c r="P497" s="35"/>
    </row>
    <row r="498">
      <c r="A498" s="30" t="s">
        <v>2017</v>
      </c>
      <c r="B498" s="37"/>
      <c r="C498" s="30" t="s">
        <v>2017</v>
      </c>
      <c r="D498" s="30"/>
      <c r="E498" s="30" t="s">
        <v>2017</v>
      </c>
      <c r="F498" s="31" t="s">
        <v>2017</v>
      </c>
      <c r="G498" s="57"/>
      <c r="H498" s="33" t="s">
        <v>2017</v>
      </c>
      <c r="I498" s="30"/>
      <c r="J498" s="34" t="s">
        <v>2017</v>
      </c>
      <c r="K498" s="30"/>
      <c r="L498" s="30" t="s">
        <v>2017</v>
      </c>
      <c r="M498" s="30"/>
      <c r="N498" s="30"/>
      <c r="O498" s="30"/>
      <c r="P498" s="35"/>
    </row>
    <row r="499">
      <c r="A499" s="30" t="s">
        <v>2017</v>
      </c>
      <c r="B499" s="37"/>
      <c r="C499" s="30" t="s">
        <v>2017</v>
      </c>
      <c r="D499" s="30"/>
      <c r="E499" s="30" t="s">
        <v>2017</v>
      </c>
      <c r="F499" s="31" t="s">
        <v>2017</v>
      </c>
      <c r="G499" s="57"/>
      <c r="H499" s="33" t="s">
        <v>2017</v>
      </c>
      <c r="I499" s="30"/>
      <c r="J499" s="34" t="s">
        <v>2017</v>
      </c>
      <c r="K499" s="30"/>
      <c r="L499" s="30" t="s">
        <v>2017</v>
      </c>
      <c r="M499" s="30"/>
      <c r="N499" s="30"/>
      <c r="O499" s="30"/>
      <c r="P499" s="35"/>
    </row>
    <row r="500">
      <c r="A500" s="30" t="s">
        <v>2017</v>
      </c>
      <c r="B500" s="37"/>
      <c r="C500" s="30" t="s">
        <v>2017</v>
      </c>
      <c r="D500" s="30"/>
      <c r="E500" s="30" t="s">
        <v>2017</v>
      </c>
      <c r="F500" s="31" t="s">
        <v>2017</v>
      </c>
      <c r="G500" s="57"/>
      <c r="H500" s="33" t="s">
        <v>2017</v>
      </c>
      <c r="I500" s="30"/>
      <c r="J500" s="34" t="s">
        <v>2017</v>
      </c>
      <c r="K500" s="30"/>
      <c r="L500" s="30" t="s">
        <v>2017</v>
      </c>
      <c r="M500" s="30"/>
      <c r="N500" s="30"/>
      <c r="O500" s="30"/>
      <c r="P500" s="35"/>
    </row>
    <row r="501">
      <c r="A501" s="30" t="s">
        <v>2017</v>
      </c>
      <c r="B501" s="37"/>
      <c r="C501" s="30" t="s">
        <v>2017</v>
      </c>
      <c r="D501" s="30"/>
      <c r="E501" s="30" t="s">
        <v>2017</v>
      </c>
      <c r="F501" s="31" t="s">
        <v>2017</v>
      </c>
      <c r="G501" s="57"/>
      <c r="H501" s="33" t="s">
        <v>2017</v>
      </c>
      <c r="I501" s="30"/>
      <c r="J501" s="34" t="s">
        <v>2017</v>
      </c>
      <c r="K501" s="30"/>
      <c r="L501" s="30" t="s">
        <v>2017</v>
      </c>
      <c r="M501" s="30"/>
      <c r="N501" s="30"/>
      <c r="O501" s="30"/>
      <c r="P501" s="35"/>
    </row>
    <row r="502">
      <c r="A502" s="30" t="s">
        <v>2017</v>
      </c>
      <c r="B502" s="37"/>
      <c r="C502" s="30" t="s">
        <v>2017</v>
      </c>
      <c r="D502" s="30"/>
      <c r="E502" s="30" t="s">
        <v>2017</v>
      </c>
      <c r="F502" s="31" t="s">
        <v>2017</v>
      </c>
      <c r="G502" s="57"/>
      <c r="H502" s="33" t="s">
        <v>2017</v>
      </c>
      <c r="I502" s="30"/>
      <c r="J502" s="34" t="s">
        <v>2017</v>
      </c>
      <c r="K502" s="30"/>
      <c r="L502" s="30" t="s">
        <v>2017</v>
      </c>
      <c r="M502" s="30"/>
      <c r="N502" s="30"/>
      <c r="O502" s="30"/>
      <c r="P502" s="35"/>
    </row>
  </sheetData>
  <autoFilter ref="$A$1:$P$451"/>
  <dataValidations>
    <dataValidation type="list" allowBlank="1" showDropDown="1" showErrorMessage="1" sqref="D2:D502">
      <formula1>'2-1 ลูกค้า'!$H$3:$H502</formula1>
    </dataValidation>
    <dataValidation type="list" allowBlank="1" showDropDown="1" showErrorMessage="1" sqref="B2:B86">
      <formula1>'1-2 ห้อง'!$A$2:$A$52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4.38"/>
    <col customWidth="1" min="3" max="3" width="27.0"/>
    <col customWidth="1" min="4" max="4" width="7.88"/>
    <col customWidth="1" min="5" max="5" width="23.63"/>
    <col customWidth="1" min="6" max="6" width="4.88"/>
    <col customWidth="1" min="7" max="7" width="11.25"/>
    <col customWidth="1" min="8" max="8" width="6.88"/>
    <col customWidth="1" min="9" max="9" width="13.25"/>
    <col customWidth="1" min="10" max="10" width="63.75"/>
  </cols>
  <sheetData>
    <row r="1">
      <c r="A1" s="58" t="s">
        <v>3326</v>
      </c>
      <c r="B1" s="58" t="s">
        <v>3327</v>
      </c>
      <c r="C1" s="58" t="s">
        <v>3328</v>
      </c>
      <c r="D1" s="58" t="s">
        <v>69</v>
      </c>
      <c r="E1" s="58" t="s">
        <v>3329</v>
      </c>
      <c r="F1" s="59" t="s">
        <v>3330</v>
      </c>
      <c r="G1" s="59" t="s">
        <v>3331</v>
      </c>
      <c r="H1" s="59" t="s">
        <v>3332</v>
      </c>
      <c r="I1" s="60" t="s">
        <v>3333</v>
      </c>
      <c r="J1" s="61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>
      <c r="A2" s="63" t="s">
        <v>3334</v>
      </c>
      <c r="B2" s="63" t="s">
        <v>3335</v>
      </c>
      <c r="C2" s="63" t="s">
        <v>3336</v>
      </c>
      <c r="D2" s="63" t="s">
        <v>76</v>
      </c>
      <c r="E2" s="63" t="s">
        <v>2906</v>
      </c>
      <c r="F2" s="64">
        <v>1.0</v>
      </c>
      <c r="G2" s="65" t="s">
        <v>3337</v>
      </c>
      <c r="H2" s="65" t="s">
        <v>3338</v>
      </c>
      <c r="I2" s="65" t="s">
        <v>3339</v>
      </c>
      <c r="J2" s="65" t="s">
        <v>3340</v>
      </c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>
      <c r="A3" s="63" t="s">
        <v>3341</v>
      </c>
      <c r="B3" s="63" t="s">
        <v>3342</v>
      </c>
      <c r="C3" s="63" t="s">
        <v>3343</v>
      </c>
      <c r="D3" s="63" t="s">
        <v>2017</v>
      </c>
      <c r="E3" s="63" t="s">
        <v>2920</v>
      </c>
      <c r="F3" s="64">
        <v>2.0</v>
      </c>
      <c r="G3" s="65" t="s">
        <v>3344</v>
      </c>
      <c r="H3" s="65" t="s">
        <v>3345</v>
      </c>
      <c r="I3" s="65" t="s">
        <v>3346</v>
      </c>
      <c r="J3" s="66" t="s">
        <v>3347</v>
      </c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>
      <c r="A4" s="63" t="s">
        <v>3348</v>
      </c>
      <c r="B4" s="63" t="s">
        <v>3349</v>
      </c>
      <c r="C4" s="63" t="s">
        <v>3350</v>
      </c>
      <c r="D4" s="63" t="s">
        <v>2017</v>
      </c>
      <c r="E4" s="63" t="s">
        <v>2909</v>
      </c>
      <c r="F4" s="64">
        <v>3.0</v>
      </c>
      <c r="G4" s="65" t="s">
        <v>3351</v>
      </c>
      <c r="H4" s="65" t="s">
        <v>3352</v>
      </c>
      <c r="I4" s="65" t="s">
        <v>3353</v>
      </c>
      <c r="J4" s="65" t="s">
        <v>3354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>
      <c r="A5" s="63" t="s">
        <v>2017</v>
      </c>
      <c r="B5" s="63" t="s">
        <v>3355</v>
      </c>
      <c r="C5" s="63" t="s">
        <v>3356</v>
      </c>
      <c r="D5" s="63" t="s">
        <v>2017</v>
      </c>
      <c r="E5" s="63" t="s">
        <v>3356</v>
      </c>
      <c r="F5" s="64">
        <v>4.0</v>
      </c>
      <c r="G5" s="65" t="s">
        <v>3357</v>
      </c>
      <c r="H5" s="65" t="s">
        <v>3358</v>
      </c>
      <c r="I5" s="65" t="s">
        <v>3359</v>
      </c>
      <c r="J5" s="67" t="s">
        <v>3360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>
      <c r="A6" s="63" t="s">
        <v>2017</v>
      </c>
      <c r="B6" s="63" t="s">
        <v>3361</v>
      </c>
      <c r="C6" s="63" t="s">
        <v>2017</v>
      </c>
      <c r="D6" s="63" t="s">
        <v>2017</v>
      </c>
      <c r="E6" s="63" t="s">
        <v>2017</v>
      </c>
      <c r="F6" s="64">
        <v>5.0</v>
      </c>
      <c r="G6" s="65" t="s">
        <v>3362</v>
      </c>
      <c r="H6" s="65" t="s">
        <v>3363</v>
      </c>
      <c r="I6" s="65" t="s">
        <v>3364</v>
      </c>
      <c r="J6" s="65" t="s">
        <v>3365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>
      <c r="A7" s="63" t="s">
        <v>2017</v>
      </c>
      <c r="B7" s="63" t="s">
        <v>3366</v>
      </c>
      <c r="C7" s="63" t="s">
        <v>2017</v>
      </c>
      <c r="D7" s="63" t="s">
        <v>2017</v>
      </c>
      <c r="E7" s="63" t="s">
        <v>2017</v>
      </c>
      <c r="F7" s="64">
        <v>6.0</v>
      </c>
      <c r="G7" s="65" t="s">
        <v>3367</v>
      </c>
      <c r="H7" s="65" t="s">
        <v>3368</v>
      </c>
      <c r="I7" s="65" t="s">
        <v>3369</v>
      </c>
      <c r="J7" s="68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>
      <c r="A8" s="63" t="s">
        <v>2017</v>
      </c>
      <c r="B8" s="63" t="s">
        <v>3370</v>
      </c>
      <c r="C8" s="69"/>
      <c r="D8" s="70"/>
      <c r="E8" s="63" t="s">
        <v>2017</v>
      </c>
      <c r="F8" s="64">
        <v>7.0</v>
      </c>
      <c r="G8" s="65" t="s">
        <v>3371</v>
      </c>
      <c r="H8" s="65" t="s">
        <v>3372</v>
      </c>
      <c r="I8" s="65"/>
      <c r="J8" s="71" t="s">
        <v>3373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>
      <c r="A9" s="63" t="s">
        <v>2017</v>
      </c>
      <c r="B9" s="63" t="s">
        <v>3374</v>
      </c>
      <c r="C9" s="63" t="s">
        <v>2017</v>
      </c>
      <c r="D9" s="63" t="s">
        <v>2017</v>
      </c>
      <c r="E9" s="63" t="s">
        <v>2017</v>
      </c>
      <c r="F9" s="64">
        <v>8.0</v>
      </c>
      <c r="G9" s="65" t="s">
        <v>3375</v>
      </c>
      <c r="H9" s="65" t="s">
        <v>3376</v>
      </c>
      <c r="I9" s="65"/>
      <c r="J9" s="65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A10" s="63" t="s">
        <v>2017</v>
      </c>
      <c r="B10" s="63" t="s">
        <v>3377</v>
      </c>
      <c r="C10" s="63" t="s">
        <v>2017</v>
      </c>
      <c r="D10" s="63" t="s">
        <v>2017</v>
      </c>
      <c r="E10" s="63" t="s">
        <v>2017</v>
      </c>
      <c r="F10" s="64">
        <v>9.0</v>
      </c>
      <c r="G10" s="65" t="s">
        <v>3378</v>
      </c>
      <c r="H10" s="65" t="s">
        <v>3379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>
      <c r="A11" s="63" t="s">
        <v>2017</v>
      </c>
      <c r="B11" s="63" t="s">
        <v>3380</v>
      </c>
      <c r="C11" s="63" t="s">
        <v>2017</v>
      </c>
      <c r="D11" s="63" t="s">
        <v>2017</v>
      </c>
      <c r="E11" s="63" t="s">
        <v>2017</v>
      </c>
      <c r="F11" s="64">
        <v>10.0</v>
      </c>
      <c r="G11" s="65" t="s">
        <v>3381</v>
      </c>
      <c r="H11" s="65" t="s">
        <v>3382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>
      <c r="A12" s="65"/>
      <c r="B12" s="62"/>
      <c r="C12" s="65"/>
      <c r="D12" s="65"/>
      <c r="E12" s="65"/>
      <c r="F12" s="64">
        <v>11.0</v>
      </c>
      <c r="G12" s="65" t="s">
        <v>3383</v>
      </c>
      <c r="H12" s="65" t="s">
        <v>3384</v>
      </c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>
      <c r="A13" s="65"/>
      <c r="B13" s="62"/>
      <c r="C13" s="65"/>
      <c r="D13" s="65"/>
      <c r="E13" s="65"/>
      <c r="F13" s="64">
        <v>12.0</v>
      </c>
      <c r="G13" s="65" t="s">
        <v>3385</v>
      </c>
      <c r="H13" s="65" t="s">
        <v>3386</v>
      </c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>
      <c r="A14" s="65"/>
      <c r="B14" s="62"/>
      <c r="C14" s="65"/>
      <c r="D14" s="65"/>
      <c r="E14" s="65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>
      <c r="A15" s="65"/>
      <c r="B15" s="62"/>
      <c r="C15" s="65"/>
      <c r="D15" s="65"/>
      <c r="E15" s="65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65"/>
      <c r="B16" s="62"/>
      <c r="C16" s="65"/>
      <c r="D16" s="65"/>
      <c r="E16" s="65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A17" s="65"/>
      <c r="B17" s="62"/>
      <c r="C17" s="65"/>
      <c r="D17" s="65"/>
      <c r="E17" s="65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A18" s="65"/>
      <c r="B18" s="62"/>
      <c r="C18" s="65"/>
      <c r="D18" s="65"/>
      <c r="E18" s="65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>
      <c r="A19" s="65"/>
      <c r="B19" s="62"/>
      <c r="C19" s="65"/>
      <c r="D19" s="65"/>
      <c r="E19" s="65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>
      <c r="A20" s="65"/>
      <c r="B20" s="62"/>
      <c r="C20" s="65"/>
      <c r="D20" s="65"/>
      <c r="E20" s="65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>
      <c r="A21" s="65"/>
      <c r="B21" s="62"/>
      <c r="C21" s="65"/>
      <c r="D21" s="65"/>
      <c r="E21" s="65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>
      <c r="A22" s="65"/>
      <c r="B22" s="62"/>
      <c r="C22" s="65"/>
      <c r="D22" s="65"/>
      <c r="E22" s="65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>
      <c r="A23" s="65"/>
      <c r="B23" s="62"/>
      <c r="C23" s="65"/>
      <c r="D23" s="65"/>
      <c r="E23" s="65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>
      <c r="A24" s="65"/>
      <c r="B24" s="62"/>
      <c r="C24" s="65"/>
      <c r="D24" s="65"/>
      <c r="E24" s="65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>
      <c r="A25" s="65"/>
      <c r="B25" s="62"/>
      <c r="C25" s="65"/>
      <c r="D25" s="65"/>
      <c r="E25" s="65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>
      <c r="A26" s="65"/>
      <c r="B26" s="62"/>
      <c r="C26" s="65"/>
      <c r="D26" s="65"/>
      <c r="E26" s="65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>
      <c r="A27" s="65"/>
      <c r="B27" s="62"/>
      <c r="C27" s="65"/>
      <c r="D27" s="65"/>
      <c r="E27" s="65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>
      <c r="A28" s="65"/>
      <c r="B28" s="62"/>
      <c r="C28" s="65"/>
      <c r="D28" s="65"/>
      <c r="E28" s="65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>
      <c r="A29" s="65"/>
      <c r="B29" s="62"/>
      <c r="C29" s="65"/>
      <c r="D29" s="65"/>
      <c r="E29" s="65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>
      <c r="A30" s="65"/>
      <c r="B30" s="62"/>
      <c r="C30" s="65"/>
      <c r="D30" s="65"/>
      <c r="E30" s="65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>
      <c r="A31" s="65"/>
      <c r="B31" s="62"/>
      <c r="C31" s="65"/>
      <c r="D31" s="65"/>
      <c r="E31" s="65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>
      <c r="A32" s="65"/>
      <c r="B32" s="62"/>
      <c r="C32" s="65"/>
      <c r="D32" s="65"/>
      <c r="E32" s="65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>
      <c r="A33" s="65"/>
      <c r="B33" s="62"/>
      <c r="C33" s="65"/>
      <c r="D33" s="65"/>
      <c r="E33" s="65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>
      <c r="A34" s="65"/>
      <c r="B34" s="62"/>
      <c r="C34" s="65"/>
      <c r="D34" s="65"/>
      <c r="E34" s="65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>
      <c r="A35" s="65"/>
      <c r="B35" s="62"/>
      <c r="C35" s="65"/>
      <c r="D35" s="65"/>
      <c r="E35" s="65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>
      <c r="A36" s="65"/>
      <c r="B36" s="62"/>
      <c r="C36" s="65"/>
      <c r="D36" s="65"/>
      <c r="E36" s="65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>
      <c r="A37" s="65"/>
      <c r="B37" s="62"/>
      <c r="C37" s="65"/>
      <c r="D37" s="65"/>
      <c r="E37" s="65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>
      <c r="A38" s="65"/>
      <c r="B38" s="62"/>
      <c r="C38" s="65"/>
      <c r="D38" s="65"/>
      <c r="E38" s="65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>
      <c r="A39" s="65"/>
      <c r="B39" s="62"/>
      <c r="C39" s="65"/>
      <c r="D39" s="65"/>
      <c r="E39" s="65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>
      <c r="A40" s="65"/>
      <c r="B40" s="62"/>
      <c r="C40" s="65"/>
      <c r="D40" s="65"/>
      <c r="E40" s="65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>
      <c r="A41" s="65"/>
      <c r="B41" s="62"/>
      <c r="C41" s="65"/>
      <c r="D41" s="65"/>
      <c r="E41" s="65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>
      <c r="A42" s="65"/>
      <c r="B42" s="62"/>
      <c r="C42" s="65"/>
      <c r="D42" s="65"/>
      <c r="E42" s="65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>
      <c r="A43" s="65"/>
      <c r="B43" s="62"/>
      <c r="C43" s="65"/>
      <c r="D43" s="65"/>
      <c r="E43" s="65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>
      <c r="A44" s="65"/>
      <c r="B44" s="62"/>
      <c r="C44" s="65"/>
      <c r="D44" s="65"/>
      <c r="E44" s="65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>
      <c r="A45" s="65"/>
      <c r="B45" s="62"/>
      <c r="C45" s="65"/>
      <c r="D45" s="65"/>
      <c r="E45" s="65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>
      <c r="A46" s="65"/>
      <c r="B46" s="62"/>
      <c r="C46" s="65"/>
      <c r="D46" s="65"/>
      <c r="E46" s="65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>
      <c r="A47" s="65"/>
      <c r="B47" s="62"/>
      <c r="C47" s="65"/>
      <c r="D47" s="65"/>
      <c r="E47" s="65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>
      <c r="A48" s="65"/>
      <c r="B48" s="62"/>
      <c r="C48" s="65"/>
      <c r="D48" s="65"/>
      <c r="E48" s="65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>
      <c r="A49" s="65"/>
      <c r="B49" s="62"/>
      <c r="C49" s="65"/>
      <c r="D49" s="65"/>
      <c r="E49" s="65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>
      <c r="A50" s="65"/>
      <c r="B50" s="62"/>
      <c r="C50" s="65"/>
      <c r="D50" s="65"/>
      <c r="E50" s="65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>
      <c r="A51" s="65"/>
      <c r="B51" s="62"/>
      <c r="C51" s="65"/>
      <c r="D51" s="65"/>
      <c r="E51" s="65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>
      <c r="A52" s="65"/>
      <c r="B52" s="62"/>
      <c r="C52" s="65"/>
      <c r="D52" s="65"/>
      <c r="E52" s="65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>
      <c r="A53" s="65"/>
      <c r="B53" s="62"/>
      <c r="C53" s="65"/>
      <c r="D53" s="65"/>
      <c r="E53" s="65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>
      <c r="A54" s="65"/>
      <c r="B54" s="62"/>
      <c r="C54" s="65"/>
      <c r="D54" s="65"/>
      <c r="E54" s="65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>
      <c r="A55" s="65"/>
      <c r="B55" s="62"/>
      <c r="C55" s="65"/>
      <c r="D55" s="65"/>
      <c r="E55" s="65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>
      <c r="A56" s="65"/>
      <c r="B56" s="62"/>
      <c r="C56" s="65"/>
      <c r="D56" s="65"/>
      <c r="E56" s="65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>
      <c r="A57" s="65"/>
      <c r="B57" s="62"/>
      <c r="C57" s="65"/>
      <c r="D57" s="65"/>
      <c r="E57" s="65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>
      <c r="A58" s="65"/>
      <c r="B58" s="62"/>
      <c r="C58" s="65"/>
      <c r="D58" s="65"/>
      <c r="E58" s="65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>
      <c r="A59" s="65"/>
      <c r="B59" s="62"/>
      <c r="C59" s="65"/>
      <c r="D59" s="65"/>
      <c r="E59" s="65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>
      <c r="A60" s="65"/>
      <c r="B60" s="62"/>
      <c r="C60" s="65"/>
      <c r="D60" s="65"/>
      <c r="E60" s="65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>
      <c r="A61" s="65"/>
      <c r="B61" s="62"/>
      <c r="C61" s="65"/>
      <c r="D61" s="65"/>
      <c r="E61" s="65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>
      <c r="A62" s="65"/>
      <c r="B62" s="62"/>
      <c r="C62" s="65"/>
      <c r="D62" s="65"/>
      <c r="E62" s="65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>
      <c r="A63" s="65"/>
      <c r="B63" s="62"/>
      <c r="C63" s="65"/>
      <c r="D63" s="65"/>
      <c r="E63" s="65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>
      <c r="A64" s="65"/>
      <c r="B64" s="62"/>
      <c r="C64" s="65"/>
      <c r="D64" s="65"/>
      <c r="E64" s="65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>
      <c r="A65" s="65"/>
      <c r="B65" s="62"/>
      <c r="C65" s="65"/>
      <c r="D65" s="65"/>
      <c r="E65" s="65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>
      <c r="A66" s="65"/>
      <c r="B66" s="62"/>
      <c r="C66" s="65"/>
      <c r="D66" s="65"/>
      <c r="E66" s="65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>
      <c r="A67" s="65"/>
      <c r="B67" s="62"/>
      <c r="C67" s="65"/>
      <c r="D67" s="65"/>
      <c r="E67" s="65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>
      <c r="A68" s="65"/>
      <c r="B68" s="62"/>
      <c r="C68" s="65"/>
      <c r="D68" s="65"/>
      <c r="E68" s="65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>
      <c r="A69" s="65"/>
      <c r="B69" s="62"/>
      <c r="C69" s="65"/>
      <c r="D69" s="65"/>
      <c r="E69" s="65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>
      <c r="A70" s="65"/>
      <c r="B70" s="62"/>
      <c r="C70" s="65"/>
      <c r="D70" s="65"/>
      <c r="E70" s="65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>
      <c r="A71" s="65"/>
      <c r="B71" s="62"/>
      <c r="C71" s="65"/>
      <c r="D71" s="65"/>
      <c r="E71" s="65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>
      <c r="A72" s="65"/>
      <c r="B72" s="62"/>
      <c r="C72" s="65"/>
      <c r="D72" s="65"/>
      <c r="E72" s="65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>
      <c r="A73" s="65"/>
      <c r="B73" s="62"/>
      <c r="C73" s="65"/>
      <c r="D73" s="65"/>
      <c r="E73" s="65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>
      <c r="A74" s="65"/>
      <c r="B74" s="62"/>
      <c r="C74" s="65"/>
      <c r="D74" s="65"/>
      <c r="E74" s="65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>
      <c r="A75" s="65"/>
      <c r="B75" s="62"/>
      <c r="C75" s="65"/>
      <c r="D75" s="65"/>
      <c r="E75" s="65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>
      <c r="A76" s="65"/>
      <c r="B76" s="62"/>
      <c r="C76" s="65"/>
      <c r="D76" s="65"/>
      <c r="E76" s="65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>
      <c r="A77" s="65"/>
      <c r="B77" s="62"/>
      <c r="C77" s="65"/>
      <c r="D77" s="65"/>
      <c r="E77" s="65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>
      <c r="A78" s="65"/>
      <c r="B78" s="62"/>
      <c r="C78" s="65"/>
      <c r="D78" s="65"/>
      <c r="E78" s="65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>
      <c r="A79" s="65"/>
      <c r="B79" s="62"/>
      <c r="C79" s="65"/>
      <c r="D79" s="65"/>
      <c r="E79" s="65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>
      <c r="A80" s="65"/>
      <c r="B80" s="62"/>
      <c r="C80" s="65"/>
      <c r="D80" s="65"/>
      <c r="E80" s="65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>
      <c r="A81" s="65"/>
      <c r="B81" s="62"/>
      <c r="C81" s="65"/>
      <c r="D81" s="65"/>
      <c r="E81" s="65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>
      <c r="A82" s="65"/>
      <c r="B82" s="62"/>
      <c r="C82" s="65"/>
      <c r="D82" s="65"/>
      <c r="E82" s="65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>
      <c r="A83" s="65"/>
      <c r="B83" s="62"/>
      <c r="C83" s="65"/>
      <c r="D83" s="65"/>
      <c r="E83" s="65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>
      <c r="A84" s="65"/>
      <c r="B84" s="62"/>
      <c r="C84" s="65"/>
      <c r="D84" s="65"/>
      <c r="E84" s="65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>
      <c r="A85" s="65"/>
      <c r="B85" s="62"/>
      <c r="C85" s="65"/>
      <c r="D85" s="65"/>
      <c r="E85" s="65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>
      <c r="A86" s="65"/>
      <c r="B86" s="62"/>
      <c r="C86" s="65"/>
      <c r="D86" s="65"/>
      <c r="E86" s="65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>
      <c r="A87" s="65"/>
      <c r="B87" s="62"/>
      <c r="C87" s="65"/>
      <c r="D87" s="65"/>
      <c r="E87" s="65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>
      <c r="A88" s="65"/>
      <c r="B88" s="62"/>
      <c r="C88" s="65"/>
      <c r="D88" s="65"/>
      <c r="E88" s="65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>
      <c r="A89" s="65"/>
      <c r="B89" s="62"/>
      <c r="C89" s="65"/>
      <c r="D89" s="65"/>
      <c r="E89" s="65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>
      <c r="A90" s="65"/>
      <c r="B90" s="62"/>
      <c r="C90" s="65"/>
      <c r="D90" s="65"/>
      <c r="E90" s="65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>
      <c r="A91" s="65"/>
      <c r="B91" s="62"/>
      <c r="C91" s="65"/>
      <c r="D91" s="65"/>
      <c r="E91" s="65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>
      <c r="A92" s="65"/>
      <c r="B92" s="62"/>
      <c r="C92" s="65"/>
      <c r="D92" s="65"/>
      <c r="E92" s="65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>
      <c r="A93" s="65"/>
      <c r="B93" s="62"/>
      <c r="C93" s="65"/>
      <c r="D93" s="65"/>
      <c r="E93" s="65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>
      <c r="A94" s="65"/>
      <c r="B94" s="62"/>
      <c r="C94" s="65"/>
      <c r="D94" s="65"/>
      <c r="E94" s="65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>
      <c r="A95" s="65"/>
      <c r="B95" s="62"/>
      <c r="C95" s="65"/>
      <c r="D95" s="65"/>
      <c r="E95" s="65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>
      <c r="A96" s="65"/>
      <c r="B96" s="62"/>
      <c r="C96" s="65"/>
      <c r="D96" s="65"/>
      <c r="E96" s="65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>
      <c r="A97" s="65"/>
      <c r="B97" s="62"/>
      <c r="C97" s="65"/>
      <c r="D97" s="65"/>
      <c r="E97" s="65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>
      <c r="A98" s="65"/>
      <c r="B98" s="62"/>
      <c r="C98" s="65"/>
      <c r="D98" s="65"/>
      <c r="E98" s="65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>
      <c r="A99" s="65"/>
      <c r="B99" s="62"/>
      <c r="C99" s="65"/>
      <c r="D99" s="65"/>
      <c r="E99" s="65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>
      <c r="A100" s="65"/>
      <c r="B100" s="62"/>
      <c r="C100" s="65"/>
      <c r="D100" s="65"/>
      <c r="E100" s="65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>
      <c r="A101" s="65"/>
      <c r="B101" s="62"/>
      <c r="C101" s="65"/>
      <c r="D101" s="65"/>
      <c r="E101" s="65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>
      <c r="A102" s="65"/>
      <c r="B102" s="62"/>
      <c r="C102" s="65"/>
      <c r="D102" s="65"/>
      <c r="E102" s="65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>
      <c r="A103" s="65"/>
      <c r="B103" s="62"/>
      <c r="C103" s="65"/>
      <c r="D103" s="65"/>
      <c r="E103" s="65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>
      <c r="A104" s="65"/>
      <c r="B104" s="62"/>
      <c r="C104" s="65"/>
      <c r="D104" s="65"/>
      <c r="E104" s="65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>
      <c r="A105" s="65"/>
      <c r="B105" s="62"/>
      <c r="C105" s="65"/>
      <c r="D105" s="65"/>
      <c r="E105" s="65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>
      <c r="A106" s="65"/>
      <c r="B106" s="62"/>
      <c r="C106" s="65"/>
      <c r="D106" s="65"/>
      <c r="E106" s="65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>
      <c r="A107" s="65"/>
      <c r="B107" s="62"/>
      <c r="C107" s="65"/>
      <c r="D107" s="65"/>
      <c r="E107" s="65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>
      <c r="A108" s="65"/>
      <c r="B108" s="62"/>
      <c r="C108" s="65"/>
      <c r="D108" s="65"/>
      <c r="E108" s="65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>
      <c r="A109" s="65"/>
      <c r="B109" s="62"/>
      <c r="C109" s="65"/>
      <c r="D109" s="65"/>
      <c r="E109" s="65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>
      <c r="A110" s="65"/>
      <c r="B110" s="62"/>
      <c r="C110" s="65"/>
      <c r="D110" s="65"/>
      <c r="E110" s="65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>
      <c r="A111" s="65"/>
      <c r="B111" s="62"/>
      <c r="C111" s="65"/>
      <c r="D111" s="65"/>
      <c r="E111" s="65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>
      <c r="A112" s="65"/>
      <c r="B112" s="62"/>
      <c r="C112" s="65"/>
      <c r="D112" s="65"/>
      <c r="E112" s="65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>
      <c r="A113" s="65"/>
      <c r="B113" s="62"/>
      <c r="C113" s="65"/>
      <c r="D113" s="65"/>
      <c r="E113" s="65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>
      <c r="A114" s="65"/>
      <c r="B114" s="62"/>
      <c r="C114" s="65"/>
      <c r="D114" s="65"/>
      <c r="E114" s="65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>
      <c r="A115" s="65"/>
      <c r="B115" s="62"/>
      <c r="C115" s="65"/>
      <c r="D115" s="65"/>
      <c r="E115" s="65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>
      <c r="A116" s="65"/>
      <c r="B116" s="62"/>
      <c r="C116" s="65"/>
      <c r="D116" s="65"/>
      <c r="E116" s="65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>
      <c r="A117" s="65"/>
      <c r="B117" s="62"/>
      <c r="C117" s="65"/>
      <c r="D117" s="65"/>
      <c r="E117" s="65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>
      <c r="A118" s="65"/>
      <c r="B118" s="62"/>
      <c r="C118" s="65"/>
      <c r="D118" s="65"/>
      <c r="E118" s="65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>
      <c r="A119" s="65"/>
      <c r="B119" s="62"/>
      <c r="C119" s="65"/>
      <c r="D119" s="65"/>
      <c r="E119" s="65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>
      <c r="A120" s="65"/>
      <c r="B120" s="62"/>
      <c r="C120" s="65"/>
      <c r="D120" s="65"/>
      <c r="E120" s="65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>
      <c r="A121" s="65"/>
      <c r="B121" s="62"/>
      <c r="C121" s="65"/>
      <c r="D121" s="65"/>
      <c r="E121" s="65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>
      <c r="A122" s="65"/>
      <c r="B122" s="62"/>
      <c r="C122" s="65"/>
      <c r="D122" s="65"/>
      <c r="E122" s="65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>
      <c r="A123" s="65"/>
      <c r="B123" s="62"/>
      <c r="C123" s="65"/>
      <c r="D123" s="65"/>
      <c r="E123" s="65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>
      <c r="A124" s="65"/>
      <c r="B124" s="62"/>
      <c r="C124" s="65"/>
      <c r="D124" s="65"/>
      <c r="E124" s="65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>
      <c r="A125" s="65"/>
      <c r="B125" s="62"/>
      <c r="C125" s="65"/>
      <c r="D125" s="65"/>
      <c r="E125" s="65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>
      <c r="A126" s="65"/>
      <c r="B126" s="62"/>
      <c r="C126" s="65"/>
      <c r="D126" s="65"/>
      <c r="E126" s="65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>
      <c r="A127" s="65"/>
      <c r="B127" s="62"/>
      <c r="C127" s="65"/>
      <c r="D127" s="65"/>
      <c r="E127" s="65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>
      <c r="A128" s="65"/>
      <c r="B128" s="62"/>
      <c r="C128" s="65"/>
      <c r="D128" s="65"/>
      <c r="E128" s="65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>
      <c r="A129" s="65"/>
      <c r="B129" s="62"/>
      <c r="C129" s="65"/>
      <c r="D129" s="65"/>
      <c r="E129" s="65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>
      <c r="A130" s="65"/>
      <c r="B130" s="62"/>
      <c r="C130" s="65"/>
      <c r="D130" s="65"/>
      <c r="E130" s="65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>
      <c r="A131" s="65"/>
      <c r="B131" s="62"/>
      <c r="C131" s="65"/>
      <c r="D131" s="65"/>
      <c r="E131" s="65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>
      <c r="A132" s="65"/>
      <c r="B132" s="62"/>
      <c r="C132" s="65"/>
      <c r="D132" s="65"/>
      <c r="E132" s="65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>
      <c r="A133" s="65"/>
      <c r="B133" s="62"/>
      <c r="C133" s="65"/>
      <c r="D133" s="65"/>
      <c r="E133" s="65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>
      <c r="A134" s="65"/>
      <c r="B134" s="62"/>
      <c r="C134" s="65"/>
      <c r="D134" s="65"/>
      <c r="E134" s="65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>
      <c r="A135" s="65"/>
      <c r="B135" s="62"/>
      <c r="C135" s="65"/>
      <c r="D135" s="65"/>
      <c r="E135" s="65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>
      <c r="A136" s="65"/>
      <c r="B136" s="62"/>
      <c r="C136" s="65"/>
      <c r="D136" s="65"/>
      <c r="E136" s="65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>
      <c r="A137" s="65"/>
      <c r="B137" s="62"/>
      <c r="C137" s="65"/>
      <c r="D137" s="65"/>
      <c r="E137" s="65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>
      <c r="A138" s="65"/>
      <c r="B138" s="62"/>
      <c r="C138" s="65"/>
      <c r="D138" s="65"/>
      <c r="E138" s="65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>
      <c r="A139" s="65"/>
      <c r="B139" s="62"/>
      <c r="C139" s="65"/>
      <c r="D139" s="65"/>
      <c r="E139" s="65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>
      <c r="A140" s="65"/>
      <c r="B140" s="62"/>
      <c r="C140" s="65"/>
      <c r="D140" s="65"/>
      <c r="E140" s="65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>
      <c r="A141" s="65"/>
      <c r="B141" s="62"/>
      <c r="C141" s="65"/>
      <c r="D141" s="65"/>
      <c r="E141" s="65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>
      <c r="A142" s="65"/>
      <c r="B142" s="62"/>
      <c r="C142" s="65"/>
      <c r="D142" s="65"/>
      <c r="E142" s="65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>
      <c r="A143" s="65"/>
      <c r="B143" s="62"/>
      <c r="C143" s="65"/>
      <c r="D143" s="65"/>
      <c r="E143" s="65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>
      <c r="A144" s="65"/>
      <c r="B144" s="62"/>
      <c r="C144" s="65"/>
      <c r="D144" s="65"/>
      <c r="E144" s="65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>
      <c r="A145" s="65"/>
      <c r="B145" s="62"/>
      <c r="C145" s="65"/>
      <c r="D145" s="65"/>
      <c r="E145" s="65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>
      <c r="A146" s="65"/>
      <c r="B146" s="62"/>
      <c r="C146" s="65"/>
      <c r="D146" s="65"/>
      <c r="E146" s="65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>
      <c r="A147" s="65"/>
      <c r="B147" s="62"/>
      <c r="C147" s="65"/>
      <c r="D147" s="65"/>
      <c r="E147" s="65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>
      <c r="A148" s="65"/>
      <c r="B148" s="62"/>
      <c r="C148" s="65"/>
      <c r="D148" s="65"/>
      <c r="E148" s="65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>
      <c r="A149" s="65"/>
      <c r="B149" s="62"/>
      <c r="C149" s="65"/>
      <c r="D149" s="65"/>
      <c r="E149" s="65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>
      <c r="A150" s="65"/>
      <c r="B150" s="62"/>
      <c r="C150" s="65"/>
      <c r="D150" s="65"/>
      <c r="E150" s="65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>
      <c r="A151" s="65"/>
      <c r="B151" s="62"/>
      <c r="C151" s="65"/>
      <c r="D151" s="65"/>
      <c r="E151" s="65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>
      <c r="A152" s="65"/>
      <c r="B152" s="62"/>
      <c r="C152" s="65"/>
      <c r="D152" s="65"/>
      <c r="E152" s="65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>
      <c r="A153" s="65"/>
      <c r="B153" s="62"/>
      <c r="C153" s="65"/>
      <c r="D153" s="65"/>
      <c r="E153" s="65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>
      <c r="A154" s="65"/>
      <c r="B154" s="62"/>
      <c r="C154" s="65"/>
      <c r="D154" s="65"/>
      <c r="E154" s="65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>
      <c r="A155" s="65"/>
      <c r="B155" s="62"/>
      <c r="C155" s="65"/>
      <c r="D155" s="65"/>
      <c r="E155" s="65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>
      <c r="A156" s="65"/>
      <c r="B156" s="62"/>
      <c r="C156" s="65"/>
      <c r="D156" s="65"/>
      <c r="E156" s="65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>
      <c r="A157" s="65"/>
      <c r="B157" s="62"/>
      <c r="C157" s="65"/>
      <c r="D157" s="65"/>
      <c r="E157" s="65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>
      <c r="A158" s="65"/>
      <c r="B158" s="62"/>
      <c r="C158" s="65"/>
      <c r="D158" s="65"/>
      <c r="E158" s="65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>
      <c r="A159" s="65"/>
      <c r="B159" s="62"/>
      <c r="C159" s="65"/>
      <c r="D159" s="65"/>
      <c r="E159" s="65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>
      <c r="A160" s="65"/>
      <c r="B160" s="62"/>
      <c r="C160" s="65"/>
      <c r="D160" s="65"/>
      <c r="E160" s="65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>
      <c r="A161" s="65"/>
      <c r="B161" s="62"/>
      <c r="C161" s="65"/>
      <c r="D161" s="65"/>
      <c r="E161" s="65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>
      <c r="A162" s="65"/>
      <c r="B162" s="62"/>
      <c r="C162" s="65"/>
      <c r="D162" s="65"/>
      <c r="E162" s="65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>
      <c r="A163" s="65"/>
      <c r="B163" s="62"/>
      <c r="C163" s="65"/>
      <c r="D163" s="65"/>
      <c r="E163" s="65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>
      <c r="A164" s="65"/>
      <c r="B164" s="62"/>
      <c r="C164" s="65"/>
      <c r="D164" s="65"/>
      <c r="E164" s="65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>
      <c r="A165" s="65"/>
      <c r="B165" s="62"/>
      <c r="C165" s="65"/>
      <c r="D165" s="65"/>
      <c r="E165" s="65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>
      <c r="A166" s="65"/>
      <c r="B166" s="62"/>
      <c r="C166" s="65"/>
      <c r="D166" s="65"/>
      <c r="E166" s="65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>
      <c r="A167" s="65"/>
      <c r="B167" s="62"/>
      <c r="C167" s="65"/>
      <c r="D167" s="65"/>
      <c r="E167" s="65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>
      <c r="A168" s="65"/>
      <c r="B168" s="62"/>
      <c r="C168" s="65"/>
      <c r="D168" s="65"/>
      <c r="E168" s="65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>
      <c r="A169" s="65"/>
      <c r="B169" s="62"/>
      <c r="C169" s="65"/>
      <c r="D169" s="65"/>
      <c r="E169" s="65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>
      <c r="A170" s="65"/>
      <c r="B170" s="62"/>
      <c r="C170" s="65"/>
      <c r="D170" s="65"/>
      <c r="E170" s="65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>
      <c r="A171" s="65"/>
      <c r="B171" s="62"/>
      <c r="C171" s="65"/>
      <c r="D171" s="65"/>
      <c r="E171" s="65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>
      <c r="A172" s="65"/>
      <c r="B172" s="62"/>
      <c r="C172" s="65"/>
      <c r="D172" s="65"/>
      <c r="E172" s="65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>
      <c r="A173" s="65"/>
      <c r="B173" s="62"/>
      <c r="C173" s="65"/>
      <c r="D173" s="65"/>
      <c r="E173" s="65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>
      <c r="A174" s="65"/>
      <c r="B174" s="62"/>
      <c r="C174" s="65"/>
      <c r="D174" s="65"/>
      <c r="E174" s="65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>
      <c r="A175" s="65"/>
      <c r="B175" s="62"/>
      <c r="C175" s="65"/>
      <c r="D175" s="65"/>
      <c r="E175" s="65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>
      <c r="A176" s="65"/>
      <c r="B176" s="62"/>
      <c r="C176" s="65"/>
      <c r="D176" s="65"/>
      <c r="E176" s="65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>
      <c r="A177" s="65"/>
      <c r="B177" s="62"/>
      <c r="C177" s="65"/>
      <c r="D177" s="65"/>
      <c r="E177" s="65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>
      <c r="A178" s="65"/>
      <c r="B178" s="62"/>
      <c r="C178" s="65"/>
      <c r="D178" s="65"/>
      <c r="E178" s="65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>
      <c r="A179" s="65"/>
      <c r="B179" s="62"/>
      <c r="C179" s="65"/>
      <c r="D179" s="65"/>
      <c r="E179" s="65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>
      <c r="A180" s="65"/>
      <c r="B180" s="62"/>
      <c r="C180" s="65"/>
      <c r="D180" s="65"/>
      <c r="E180" s="65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>
      <c r="A181" s="65"/>
      <c r="B181" s="62"/>
      <c r="C181" s="65"/>
      <c r="D181" s="65"/>
      <c r="E181" s="65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>
      <c r="A182" s="65"/>
      <c r="B182" s="62"/>
      <c r="C182" s="65"/>
      <c r="D182" s="65"/>
      <c r="E182" s="65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>
      <c r="A183" s="65"/>
      <c r="B183" s="62"/>
      <c r="C183" s="65"/>
      <c r="D183" s="65"/>
      <c r="E183" s="65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>
      <c r="A184" s="65"/>
      <c r="B184" s="62"/>
      <c r="C184" s="65"/>
      <c r="D184" s="65"/>
      <c r="E184" s="65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>
      <c r="A185" s="65"/>
      <c r="B185" s="62"/>
      <c r="C185" s="65"/>
      <c r="D185" s="65"/>
      <c r="E185" s="65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>
      <c r="A186" s="65"/>
      <c r="B186" s="62"/>
      <c r="C186" s="65"/>
      <c r="D186" s="65"/>
      <c r="E186" s="65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>
      <c r="A187" s="65"/>
      <c r="B187" s="62"/>
      <c r="C187" s="65"/>
      <c r="D187" s="65"/>
      <c r="E187" s="65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>
      <c r="A188" s="65"/>
      <c r="B188" s="62"/>
      <c r="C188" s="65"/>
      <c r="D188" s="65"/>
      <c r="E188" s="65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>
      <c r="A189" s="65"/>
      <c r="B189" s="62"/>
      <c r="C189" s="65"/>
      <c r="D189" s="65"/>
      <c r="E189" s="65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>
      <c r="A190" s="65"/>
      <c r="B190" s="62"/>
      <c r="C190" s="65"/>
      <c r="D190" s="65"/>
      <c r="E190" s="65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>
      <c r="A191" s="65"/>
      <c r="B191" s="62"/>
      <c r="C191" s="65"/>
      <c r="D191" s="65"/>
      <c r="E191" s="65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>
      <c r="A192" s="65"/>
      <c r="B192" s="62"/>
      <c r="C192" s="65"/>
      <c r="D192" s="65"/>
      <c r="E192" s="65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>
      <c r="A193" s="65"/>
      <c r="B193" s="62"/>
      <c r="C193" s="65"/>
      <c r="D193" s="65"/>
      <c r="E193" s="65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>
      <c r="A194" s="65"/>
      <c r="B194" s="62"/>
      <c r="C194" s="65"/>
      <c r="D194" s="65"/>
      <c r="E194" s="65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>
      <c r="A195" s="65"/>
      <c r="B195" s="62"/>
      <c r="C195" s="65"/>
      <c r="D195" s="65"/>
      <c r="E195" s="65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>
      <c r="A196" s="65"/>
      <c r="B196" s="62"/>
      <c r="C196" s="65"/>
      <c r="D196" s="65"/>
      <c r="E196" s="65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>
      <c r="A197" s="65"/>
      <c r="B197" s="62"/>
      <c r="C197" s="65"/>
      <c r="D197" s="65"/>
      <c r="E197" s="65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>
      <c r="A198" s="65"/>
      <c r="B198" s="62"/>
      <c r="C198" s="65"/>
      <c r="D198" s="65"/>
      <c r="E198" s="65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>
      <c r="A199" s="65"/>
      <c r="B199" s="62"/>
      <c r="C199" s="65"/>
      <c r="D199" s="65"/>
      <c r="E199" s="65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>
      <c r="A200" s="65"/>
      <c r="B200" s="62"/>
      <c r="C200" s="65"/>
      <c r="D200" s="65"/>
      <c r="E200" s="65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>
      <c r="A201" s="65"/>
      <c r="B201" s="62"/>
      <c r="C201" s="65"/>
      <c r="D201" s="65"/>
      <c r="E201" s="65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>
      <c r="A202" s="65"/>
      <c r="B202" s="62"/>
      <c r="C202" s="65"/>
      <c r="D202" s="65"/>
      <c r="E202" s="65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>
      <c r="A203" s="65"/>
      <c r="B203" s="62"/>
      <c r="C203" s="65"/>
      <c r="D203" s="65"/>
      <c r="E203" s="65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>
      <c r="A204" s="65"/>
      <c r="B204" s="62"/>
      <c r="C204" s="65"/>
      <c r="D204" s="65"/>
      <c r="E204" s="65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>
      <c r="A205" s="65"/>
      <c r="B205" s="62"/>
      <c r="C205" s="65"/>
      <c r="D205" s="65"/>
      <c r="E205" s="65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>
      <c r="A206" s="65"/>
      <c r="B206" s="62"/>
      <c r="C206" s="65"/>
      <c r="D206" s="65"/>
      <c r="E206" s="65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>
      <c r="A207" s="65"/>
      <c r="B207" s="62"/>
      <c r="C207" s="65"/>
      <c r="D207" s="65"/>
      <c r="E207" s="65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>
      <c r="A208" s="65"/>
      <c r="B208" s="62"/>
      <c r="C208" s="65"/>
      <c r="D208" s="65"/>
      <c r="E208" s="65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>
      <c r="A209" s="65"/>
      <c r="B209" s="62"/>
      <c r="C209" s="65"/>
      <c r="D209" s="65"/>
      <c r="E209" s="65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>
      <c r="A210" s="65"/>
      <c r="B210" s="62"/>
      <c r="C210" s="65"/>
      <c r="D210" s="65"/>
      <c r="E210" s="65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>
      <c r="A211" s="65"/>
      <c r="B211" s="62"/>
      <c r="C211" s="65"/>
      <c r="D211" s="65"/>
      <c r="E211" s="65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>
      <c r="A212" s="65"/>
      <c r="B212" s="62"/>
      <c r="C212" s="65"/>
      <c r="D212" s="65"/>
      <c r="E212" s="65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>
      <c r="A213" s="65"/>
      <c r="B213" s="62"/>
      <c r="C213" s="65"/>
      <c r="D213" s="65"/>
      <c r="E213" s="65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>
      <c r="A214" s="65"/>
      <c r="B214" s="62"/>
      <c r="C214" s="65"/>
      <c r="D214" s="65"/>
      <c r="E214" s="65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>
      <c r="A215" s="65"/>
      <c r="B215" s="62"/>
      <c r="C215" s="65"/>
      <c r="D215" s="65"/>
      <c r="E215" s="65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>
      <c r="A216" s="65"/>
      <c r="B216" s="62"/>
      <c r="C216" s="65"/>
      <c r="D216" s="65"/>
      <c r="E216" s="65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>
      <c r="A217" s="65"/>
      <c r="B217" s="62"/>
      <c r="C217" s="65"/>
      <c r="D217" s="65"/>
      <c r="E217" s="65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>
      <c r="A218" s="65"/>
      <c r="B218" s="62"/>
      <c r="C218" s="65"/>
      <c r="D218" s="65"/>
      <c r="E218" s="65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>
      <c r="A219" s="65"/>
      <c r="B219" s="62"/>
      <c r="C219" s="65"/>
      <c r="D219" s="65"/>
      <c r="E219" s="65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>
      <c r="A220" s="65"/>
      <c r="B220" s="62"/>
      <c r="C220" s="65"/>
      <c r="D220" s="65"/>
      <c r="E220" s="65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>
      <c r="A221" s="65"/>
      <c r="B221" s="62"/>
      <c r="C221" s="65"/>
      <c r="D221" s="65"/>
      <c r="E221" s="65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>
      <c r="A222" s="65"/>
      <c r="B222" s="62"/>
      <c r="C222" s="65"/>
      <c r="D222" s="65"/>
      <c r="E222" s="65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>
      <c r="A223" s="65"/>
      <c r="B223" s="62"/>
      <c r="C223" s="65"/>
      <c r="D223" s="65"/>
      <c r="E223" s="65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>
      <c r="A224" s="65"/>
      <c r="B224" s="62"/>
      <c r="C224" s="65"/>
      <c r="D224" s="65"/>
      <c r="E224" s="65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>
      <c r="A225" s="65"/>
      <c r="B225" s="62"/>
      <c r="C225" s="65"/>
      <c r="D225" s="65"/>
      <c r="E225" s="65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>
      <c r="A226" s="65"/>
      <c r="B226" s="62"/>
      <c r="C226" s="65"/>
      <c r="D226" s="65"/>
      <c r="E226" s="65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>
      <c r="A227" s="65"/>
      <c r="B227" s="62"/>
      <c r="C227" s="65"/>
      <c r="D227" s="65"/>
      <c r="E227" s="65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>
      <c r="A228" s="65"/>
      <c r="B228" s="62"/>
      <c r="C228" s="65"/>
      <c r="D228" s="65"/>
      <c r="E228" s="65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>
      <c r="A229" s="65"/>
      <c r="B229" s="62"/>
      <c r="C229" s="65"/>
      <c r="D229" s="65"/>
      <c r="E229" s="65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>
      <c r="A230" s="65"/>
      <c r="B230" s="62"/>
      <c r="C230" s="65"/>
      <c r="D230" s="65"/>
      <c r="E230" s="65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>
      <c r="A231" s="65"/>
      <c r="B231" s="62"/>
      <c r="C231" s="65"/>
      <c r="D231" s="65"/>
      <c r="E231" s="65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>
      <c r="A232" s="65"/>
      <c r="B232" s="62"/>
      <c r="C232" s="65"/>
      <c r="D232" s="65"/>
      <c r="E232" s="65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>
      <c r="A233" s="65"/>
      <c r="B233" s="62"/>
      <c r="C233" s="65"/>
      <c r="D233" s="65"/>
      <c r="E233" s="65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>
      <c r="A234" s="65"/>
      <c r="B234" s="62"/>
      <c r="C234" s="65"/>
      <c r="D234" s="65"/>
      <c r="E234" s="65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>
      <c r="A235" s="65"/>
      <c r="B235" s="62"/>
      <c r="C235" s="65"/>
      <c r="D235" s="65"/>
      <c r="E235" s="65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>
      <c r="A236" s="65"/>
      <c r="B236" s="62"/>
      <c r="C236" s="65"/>
      <c r="D236" s="65"/>
      <c r="E236" s="65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>
      <c r="A237" s="65"/>
      <c r="B237" s="62"/>
      <c r="C237" s="65"/>
      <c r="D237" s="65"/>
      <c r="E237" s="65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>
      <c r="A238" s="65"/>
      <c r="B238" s="62"/>
      <c r="C238" s="65"/>
      <c r="D238" s="65"/>
      <c r="E238" s="65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>
      <c r="A239" s="65"/>
      <c r="B239" s="62"/>
      <c r="C239" s="65"/>
      <c r="D239" s="65"/>
      <c r="E239" s="65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>
      <c r="A240" s="65"/>
      <c r="B240" s="62"/>
      <c r="C240" s="65"/>
      <c r="D240" s="65"/>
      <c r="E240" s="65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>
      <c r="A241" s="65"/>
      <c r="B241" s="62"/>
      <c r="C241" s="65"/>
      <c r="D241" s="65"/>
      <c r="E241" s="65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>
      <c r="A242" s="65"/>
      <c r="B242" s="62"/>
      <c r="C242" s="65"/>
      <c r="D242" s="65"/>
      <c r="E242" s="65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>
      <c r="A243" s="65"/>
      <c r="B243" s="62"/>
      <c r="C243" s="65"/>
      <c r="D243" s="65"/>
      <c r="E243" s="65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>
      <c r="A244" s="65"/>
      <c r="B244" s="62"/>
      <c r="C244" s="65"/>
      <c r="D244" s="65"/>
      <c r="E244" s="65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>
      <c r="A245" s="65"/>
      <c r="B245" s="62"/>
      <c r="C245" s="65"/>
      <c r="D245" s="65"/>
      <c r="E245" s="65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>
      <c r="A246" s="65"/>
      <c r="B246" s="62"/>
      <c r="C246" s="65"/>
      <c r="D246" s="65"/>
      <c r="E246" s="65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>
      <c r="A247" s="65"/>
      <c r="B247" s="62"/>
      <c r="C247" s="65"/>
      <c r="D247" s="65"/>
      <c r="E247" s="65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>
      <c r="A248" s="65"/>
      <c r="B248" s="62"/>
      <c r="C248" s="65"/>
      <c r="D248" s="65"/>
      <c r="E248" s="65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>
      <c r="A249" s="65"/>
      <c r="B249" s="62"/>
      <c r="C249" s="65"/>
      <c r="D249" s="65"/>
      <c r="E249" s="65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>
      <c r="A250" s="65"/>
      <c r="B250" s="62"/>
      <c r="C250" s="65"/>
      <c r="D250" s="65"/>
      <c r="E250" s="65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>
      <c r="A251" s="65"/>
      <c r="B251" s="62"/>
      <c r="C251" s="65"/>
      <c r="D251" s="65"/>
      <c r="E251" s="65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>
      <c r="A252" s="65"/>
      <c r="B252" s="62"/>
      <c r="C252" s="65"/>
      <c r="D252" s="65"/>
      <c r="E252" s="65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>
      <c r="A253" s="65"/>
      <c r="B253" s="62"/>
      <c r="C253" s="65"/>
      <c r="D253" s="65"/>
      <c r="E253" s="65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>
      <c r="A254" s="65"/>
      <c r="B254" s="62"/>
      <c r="C254" s="65"/>
      <c r="D254" s="65"/>
      <c r="E254" s="65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>
      <c r="A255" s="65"/>
      <c r="B255" s="62"/>
      <c r="C255" s="65"/>
      <c r="D255" s="65"/>
      <c r="E255" s="65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>
      <c r="A256" s="65"/>
      <c r="B256" s="62"/>
      <c r="C256" s="65"/>
      <c r="D256" s="65"/>
      <c r="E256" s="65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>
      <c r="A257" s="65"/>
      <c r="B257" s="62"/>
      <c r="C257" s="65"/>
      <c r="D257" s="65"/>
      <c r="E257" s="65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>
      <c r="A258" s="65"/>
      <c r="B258" s="62"/>
      <c r="C258" s="65"/>
      <c r="D258" s="65"/>
      <c r="E258" s="65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>
      <c r="A259" s="65"/>
      <c r="B259" s="62"/>
      <c r="C259" s="65"/>
      <c r="D259" s="65"/>
      <c r="E259" s="65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>
      <c r="A260" s="65"/>
      <c r="B260" s="62"/>
      <c r="C260" s="65"/>
      <c r="D260" s="65"/>
      <c r="E260" s="65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>
      <c r="A261" s="65"/>
      <c r="B261" s="62"/>
      <c r="C261" s="65"/>
      <c r="D261" s="65"/>
      <c r="E261" s="65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>
      <c r="A262" s="65"/>
      <c r="B262" s="62"/>
      <c r="C262" s="65"/>
      <c r="D262" s="65"/>
      <c r="E262" s="65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>
      <c r="A263" s="65"/>
      <c r="B263" s="62"/>
      <c r="C263" s="65"/>
      <c r="D263" s="65"/>
      <c r="E263" s="65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>
      <c r="A264" s="65"/>
      <c r="B264" s="62"/>
      <c r="C264" s="65"/>
      <c r="D264" s="65"/>
      <c r="E264" s="65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>
      <c r="A265" s="65"/>
      <c r="B265" s="62"/>
      <c r="C265" s="65"/>
      <c r="D265" s="65"/>
      <c r="E265" s="65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>
      <c r="A266" s="65"/>
      <c r="B266" s="62"/>
      <c r="C266" s="65"/>
      <c r="D266" s="65"/>
      <c r="E266" s="65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>
      <c r="A267" s="65"/>
      <c r="B267" s="62"/>
      <c r="C267" s="65"/>
      <c r="D267" s="65"/>
      <c r="E267" s="65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>
      <c r="A268" s="65"/>
      <c r="B268" s="62"/>
      <c r="C268" s="65"/>
      <c r="D268" s="65"/>
      <c r="E268" s="65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>
      <c r="A269" s="65"/>
      <c r="B269" s="62"/>
      <c r="C269" s="65"/>
      <c r="D269" s="65"/>
      <c r="E269" s="65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>
      <c r="A270" s="65"/>
      <c r="B270" s="62"/>
      <c r="C270" s="65"/>
      <c r="D270" s="65"/>
      <c r="E270" s="65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>
      <c r="A271" s="65"/>
      <c r="B271" s="62"/>
      <c r="C271" s="65"/>
      <c r="D271" s="65"/>
      <c r="E271" s="65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>
      <c r="A272" s="65"/>
      <c r="B272" s="62"/>
      <c r="C272" s="65"/>
      <c r="D272" s="65"/>
      <c r="E272" s="65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>
      <c r="A273" s="65"/>
      <c r="B273" s="62"/>
      <c r="C273" s="65"/>
      <c r="D273" s="65"/>
      <c r="E273" s="65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>
      <c r="A274" s="65"/>
      <c r="B274" s="62"/>
      <c r="C274" s="65"/>
      <c r="D274" s="65"/>
      <c r="E274" s="65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>
      <c r="A275" s="65"/>
      <c r="B275" s="62"/>
      <c r="C275" s="65"/>
      <c r="D275" s="65"/>
      <c r="E275" s="65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>
      <c r="A276" s="65"/>
      <c r="B276" s="62"/>
      <c r="C276" s="65"/>
      <c r="D276" s="65"/>
      <c r="E276" s="65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>
      <c r="A277" s="65"/>
      <c r="B277" s="62"/>
      <c r="C277" s="65"/>
      <c r="D277" s="65"/>
      <c r="E277" s="65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>
      <c r="A278" s="65"/>
      <c r="B278" s="62"/>
      <c r="C278" s="65"/>
      <c r="D278" s="65"/>
      <c r="E278" s="65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>
      <c r="A279" s="65"/>
      <c r="B279" s="62"/>
      <c r="C279" s="65"/>
      <c r="D279" s="65"/>
      <c r="E279" s="65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>
      <c r="A280" s="65"/>
      <c r="B280" s="62"/>
      <c r="C280" s="65"/>
      <c r="D280" s="65"/>
      <c r="E280" s="65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>
      <c r="A281" s="65"/>
      <c r="B281" s="62"/>
      <c r="C281" s="65"/>
      <c r="D281" s="65"/>
      <c r="E281" s="65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>
      <c r="A282" s="65"/>
      <c r="B282" s="62"/>
      <c r="C282" s="65"/>
      <c r="D282" s="65"/>
      <c r="E282" s="65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>
      <c r="A283" s="65"/>
      <c r="B283" s="62"/>
      <c r="C283" s="65"/>
      <c r="D283" s="65"/>
      <c r="E283" s="65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>
      <c r="A284" s="65"/>
      <c r="B284" s="62"/>
      <c r="C284" s="65"/>
      <c r="D284" s="65"/>
      <c r="E284" s="65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>
      <c r="A285" s="65"/>
      <c r="B285" s="62"/>
      <c r="C285" s="65"/>
      <c r="D285" s="65"/>
      <c r="E285" s="65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>
      <c r="A286" s="65"/>
      <c r="B286" s="62"/>
      <c r="C286" s="65"/>
      <c r="D286" s="65"/>
      <c r="E286" s="65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>
      <c r="A287" s="65"/>
      <c r="B287" s="62"/>
      <c r="C287" s="65"/>
      <c r="D287" s="65"/>
      <c r="E287" s="65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>
      <c r="A288" s="65"/>
      <c r="B288" s="62"/>
      <c r="C288" s="65"/>
      <c r="D288" s="65"/>
      <c r="E288" s="65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>
      <c r="A289" s="65"/>
      <c r="B289" s="62"/>
      <c r="C289" s="65"/>
      <c r="D289" s="65"/>
      <c r="E289" s="65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>
      <c r="A290" s="65"/>
      <c r="B290" s="62"/>
      <c r="C290" s="65"/>
      <c r="D290" s="65"/>
      <c r="E290" s="65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>
      <c r="A291" s="65"/>
      <c r="B291" s="62"/>
      <c r="C291" s="65"/>
      <c r="D291" s="65"/>
      <c r="E291" s="65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>
      <c r="A292" s="65"/>
      <c r="B292" s="62"/>
      <c r="C292" s="65"/>
      <c r="D292" s="65"/>
      <c r="E292" s="65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>
      <c r="A293" s="65"/>
      <c r="B293" s="62"/>
      <c r="C293" s="65"/>
      <c r="D293" s="65"/>
      <c r="E293" s="65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>
      <c r="A294" s="65"/>
      <c r="B294" s="62"/>
      <c r="C294" s="65"/>
      <c r="D294" s="65"/>
      <c r="E294" s="65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>
      <c r="A295" s="65"/>
      <c r="B295" s="62"/>
      <c r="C295" s="65"/>
      <c r="D295" s="65"/>
      <c r="E295" s="65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>
      <c r="A296" s="65"/>
      <c r="B296" s="62"/>
      <c r="C296" s="65"/>
      <c r="D296" s="65"/>
      <c r="E296" s="65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>
      <c r="A297" s="65"/>
      <c r="B297" s="62"/>
      <c r="C297" s="65"/>
      <c r="D297" s="65"/>
      <c r="E297" s="65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>
      <c r="A298" s="65"/>
      <c r="B298" s="62"/>
      <c r="C298" s="65"/>
      <c r="D298" s="65"/>
      <c r="E298" s="65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>
      <c r="A299" s="65"/>
      <c r="B299" s="62"/>
      <c r="C299" s="65"/>
      <c r="D299" s="65"/>
      <c r="E299" s="65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>
      <c r="A300" s="65"/>
      <c r="B300" s="62"/>
      <c r="C300" s="65"/>
      <c r="D300" s="65"/>
      <c r="E300" s="65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>
      <c r="A301" s="65"/>
      <c r="B301" s="62"/>
      <c r="C301" s="65"/>
      <c r="D301" s="65"/>
      <c r="E301" s="65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>
      <c r="A302" s="65"/>
      <c r="B302" s="62"/>
      <c r="C302" s="65"/>
      <c r="D302" s="65"/>
      <c r="E302" s="65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>
      <c r="A303" s="65"/>
      <c r="B303" s="62"/>
      <c r="C303" s="65"/>
      <c r="D303" s="65"/>
      <c r="E303" s="65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>
      <c r="A304" s="65"/>
      <c r="B304" s="62"/>
      <c r="C304" s="65"/>
      <c r="D304" s="65"/>
      <c r="E304" s="65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>
      <c r="A305" s="65"/>
      <c r="B305" s="62"/>
      <c r="C305" s="65"/>
      <c r="D305" s="65"/>
      <c r="E305" s="65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>
      <c r="A306" s="65"/>
      <c r="B306" s="62"/>
      <c r="C306" s="65"/>
      <c r="D306" s="65"/>
      <c r="E306" s="65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>
      <c r="A307" s="65"/>
      <c r="B307" s="62"/>
      <c r="C307" s="65"/>
      <c r="D307" s="65"/>
      <c r="E307" s="65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>
      <c r="A308" s="65"/>
      <c r="B308" s="62"/>
      <c r="C308" s="65"/>
      <c r="D308" s="65"/>
      <c r="E308" s="65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>
      <c r="A309" s="65"/>
      <c r="B309" s="62"/>
      <c r="C309" s="65"/>
      <c r="D309" s="65"/>
      <c r="E309" s="65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>
      <c r="A310" s="65"/>
      <c r="B310" s="62"/>
      <c r="C310" s="65"/>
      <c r="D310" s="65"/>
      <c r="E310" s="65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>
      <c r="A311" s="65"/>
      <c r="B311" s="62"/>
      <c r="C311" s="65"/>
      <c r="D311" s="65"/>
      <c r="E311" s="65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>
      <c r="A312" s="65"/>
      <c r="B312" s="62"/>
      <c r="C312" s="65"/>
      <c r="D312" s="65"/>
      <c r="E312" s="65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>
      <c r="A313" s="65"/>
      <c r="B313" s="62"/>
      <c r="C313" s="65"/>
      <c r="D313" s="65"/>
      <c r="E313" s="65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>
      <c r="A314" s="65"/>
      <c r="B314" s="62"/>
      <c r="C314" s="65"/>
      <c r="D314" s="65"/>
      <c r="E314" s="65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>
      <c r="A315" s="65"/>
      <c r="B315" s="62"/>
      <c r="C315" s="65"/>
      <c r="D315" s="65"/>
      <c r="E315" s="65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>
      <c r="A316" s="65"/>
      <c r="B316" s="62"/>
      <c r="C316" s="65"/>
      <c r="D316" s="65"/>
      <c r="E316" s="65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>
      <c r="A317" s="65"/>
      <c r="B317" s="62"/>
      <c r="C317" s="65"/>
      <c r="D317" s="65"/>
      <c r="E317" s="65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>
      <c r="A318" s="65"/>
      <c r="B318" s="62"/>
      <c r="C318" s="65"/>
      <c r="D318" s="65"/>
      <c r="E318" s="65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>
      <c r="A319" s="65"/>
      <c r="B319" s="62"/>
      <c r="C319" s="65"/>
      <c r="D319" s="65"/>
      <c r="E319" s="65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>
      <c r="A320" s="65"/>
      <c r="B320" s="62"/>
      <c r="C320" s="65"/>
      <c r="D320" s="65"/>
      <c r="E320" s="65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>
      <c r="A321" s="65"/>
      <c r="B321" s="62"/>
      <c r="C321" s="65"/>
      <c r="D321" s="65"/>
      <c r="E321" s="65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>
      <c r="A322" s="65"/>
      <c r="B322" s="62"/>
      <c r="C322" s="65"/>
      <c r="D322" s="65"/>
      <c r="E322" s="65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>
      <c r="A323" s="65"/>
      <c r="B323" s="62"/>
      <c r="C323" s="65"/>
      <c r="D323" s="65"/>
      <c r="E323" s="65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>
      <c r="A324" s="65"/>
      <c r="B324" s="62"/>
      <c r="C324" s="65"/>
      <c r="D324" s="65"/>
      <c r="E324" s="65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>
      <c r="A325" s="65"/>
      <c r="B325" s="62"/>
      <c r="C325" s="65"/>
      <c r="D325" s="65"/>
      <c r="E325" s="65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>
      <c r="A326" s="65"/>
      <c r="B326" s="62"/>
      <c r="C326" s="65"/>
      <c r="D326" s="65"/>
      <c r="E326" s="65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>
      <c r="A327" s="65"/>
      <c r="B327" s="62"/>
      <c r="C327" s="65"/>
      <c r="D327" s="65"/>
      <c r="E327" s="65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>
      <c r="A328" s="65"/>
      <c r="B328" s="62"/>
      <c r="C328" s="65"/>
      <c r="D328" s="65"/>
      <c r="E328" s="65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>
      <c r="A329" s="65"/>
      <c r="B329" s="62"/>
      <c r="C329" s="65"/>
      <c r="D329" s="65"/>
      <c r="E329" s="65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>
      <c r="A330" s="65"/>
      <c r="B330" s="62"/>
      <c r="C330" s="65"/>
      <c r="D330" s="65"/>
      <c r="E330" s="65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>
      <c r="A331" s="65"/>
      <c r="B331" s="62"/>
      <c r="C331" s="65"/>
      <c r="D331" s="65"/>
      <c r="E331" s="65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>
      <c r="A332" s="65"/>
      <c r="B332" s="62"/>
      <c r="C332" s="65"/>
      <c r="D332" s="65"/>
      <c r="E332" s="65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>
      <c r="A333" s="65"/>
      <c r="B333" s="62"/>
      <c r="C333" s="65"/>
      <c r="D333" s="65"/>
      <c r="E333" s="65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>
      <c r="A334" s="65"/>
      <c r="B334" s="62"/>
      <c r="C334" s="65"/>
      <c r="D334" s="65"/>
      <c r="E334" s="65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>
      <c r="A335" s="65"/>
      <c r="B335" s="62"/>
      <c r="C335" s="65"/>
      <c r="D335" s="65"/>
      <c r="E335" s="65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>
      <c r="A336" s="65"/>
      <c r="B336" s="62"/>
      <c r="C336" s="65"/>
      <c r="D336" s="65"/>
      <c r="E336" s="65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>
      <c r="A337" s="65"/>
      <c r="B337" s="62"/>
      <c r="C337" s="65"/>
      <c r="D337" s="65"/>
      <c r="E337" s="65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>
      <c r="A338" s="65"/>
      <c r="B338" s="62"/>
      <c r="C338" s="65"/>
      <c r="D338" s="65"/>
      <c r="E338" s="65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>
      <c r="A339" s="65"/>
      <c r="B339" s="62"/>
      <c r="C339" s="65"/>
      <c r="D339" s="65"/>
      <c r="E339" s="65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>
      <c r="A340" s="65"/>
      <c r="B340" s="62"/>
      <c r="C340" s="65"/>
      <c r="D340" s="65"/>
      <c r="E340" s="65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>
      <c r="A341" s="65"/>
      <c r="B341" s="62"/>
      <c r="C341" s="65"/>
      <c r="D341" s="65"/>
      <c r="E341" s="65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>
      <c r="A342" s="65"/>
      <c r="B342" s="62"/>
      <c r="C342" s="65"/>
      <c r="D342" s="65"/>
      <c r="E342" s="65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>
      <c r="A343" s="65"/>
      <c r="B343" s="62"/>
      <c r="C343" s="65"/>
      <c r="D343" s="65"/>
      <c r="E343" s="65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>
      <c r="A344" s="65"/>
      <c r="B344" s="62"/>
      <c r="C344" s="65"/>
      <c r="D344" s="65"/>
      <c r="E344" s="65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>
      <c r="A345" s="65"/>
      <c r="B345" s="62"/>
      <c r="C345" s="65"/>
      <c r="D345" s="65"/>
      <c r="E345" s="65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>
      <c r="A346" s="65"/>
      <c r="B346" s="62"/>
      <c r="C346" s="65"/>
      <c r="D346" s="65"/>
      <c r="E346" s="65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>
      <c r="A347" s="65"/>
      <c r="B347" s="62"/>
      <c r="C347" s="65"/>
      <c r="D347" s="65"/>
      <c r="E347" s="65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>
      <c r="A348" s="65"/>
      <c r="B348" s="62"/>
      <c r="C348" s="65"/>
      <c r="D348" s="65"/>
      <c r="E348" s="65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>
      <c r="A349" s="65"/>
      <c r="B349" s="62"/>
      <c r="C349" s="65"/>
      <c r="D349" s="65"/>
      <c r="E349" s="65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>
      <c r="A350" s="65"/>
      <c r="B350" s="62"/>
      <c r="C350" s="65"/>
      <c r="D350" s="65"/>
      <c r="E350" s="65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>
      <c r="A351" s="65"/>
      <c r="B351" s="62"/>
      <c r="C351" s="65"/>
      <c r="D351" s="65"/>
      <c r="E351" s="65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>
      <c r="A352" s="65"/>
      <c r="B352" s="62"/>
      <c r="C352" s="65"/>
      <c r="D352" s="65"/>
      <c r="E352" s="65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>
      <c r="A353" s="65"/>
      <c r="B353" s="62"/>
      <c r="C353" s="65"/>
      <c r="D353" s="65"/>
      <c r="E353" s="65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>
      <c r="A354" s="65"/>
      <c r="B354" s="62"/>
      <c r="C354" s="65"/>
      <c r="D354" s="65"/>
      <c r="E354" s="65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>
      <c r="A355" s="65"/>
      <c r="B355" s="62"/>
      <c r="C355" s="65"/>
      <c r="D355" s="65"/>
      <c r="E355" s="65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>
      <c r="A356" s="65"/>
      <c r="B356" s="62"/>
      <c r="C356" s="65"/>
      <c r="D356" s="65"/>
      <c r="E356" s="65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>
      <c r="A357" s="65"/>
      <c r="B357" s="62"/>
      <c r="C357" s="65"/>
      <c r="D357" s="65"/>
      <c r="E357" s="65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>
      <c r="A358" s="65"/>
      <c r="B358" s="62"/>
      <c r="C358" s="65"/>
      <c r="D358" s="65"/>
      <c r="E358" s="65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>
      <c r="A359" s="65"/>
      <c r="B359" s="62"/>
      <c r="C359" s="65"/>
      <c r="D359" s="65"/>
      <c r="E359" s="65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>
      <c r="A360" s="65"/>
      <c r="B360" s="62"/>
      <c r="C360" s="65"/>
      <c r="D360" s="65"/>
      <c r="E360" s="65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>
      <c r="A361" s="65"/>
      <c r="B361" s="62"/>
      <c r="C361" s="65"/>
      <c r="D361" s="65"/>
      <c r="E361" s="65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>
      <c r="A362" s="65"/>
      <c r="B362" s="62"/>
      <c r="C362" s="65"/>
      <c r="D362" s="65"/>
      <c r="E362" s="65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>
      <c r="A363" s="65"/>
      <c r="B363" s="62"/>
      <c r="C363" s="65"/>
      <c r="D363" s="65"/>
      <c r="E363" s="65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>
      <c r="A364" s="65"/>
      <c r="B364" s="62"/>
      <c r="C364" s="65"/>
      <c r="D364" s="65"/>
      <c r="E364" s="65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>
      <c r="A365" s="65"/>
      <c r="B365" s="62"/>
      <c r="C365" s="65"/>
      <c r="D365" s="65"/>
      <c r="E365" s="65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>
      <c r="A366" s="65"/>
      <c r="B366" s="62"/>
      <c r="C366" s="65"/>
      <c r="D366" s="65"/>
      <c r="E366" s="65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>
      <c r="A367" s="65"/>
      <c r="B367" s="62"/>
      <c r="C367" s="65"/>
      <c r="D367" s="65"/>
      <c r="E367" s="65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>
      <c r="A368" s="65"/>
      <c r="B368" s="62"/>
      <c r="C368" s="65"/>
      <c r="D368" s="65"/>
      <c r="E368" s="65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>
      <c r="A369" s="65"/>
      <c r="B369" s="62"/>
      <c r="C369" s="65"/>
      <c r="D369" s="65"/>
      <c r="E369" s="65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>
      <c r="A370" s="65"/>
      <c r="B370" s="62"/>
      <c r="C370" s="65"/>
      <c r="D370" s="65"/>
      <c r="E370" s="65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>
      <c r="A371" s="65"/>
      <c r="B371" s="62"/>
      <c r="C371" s="65"/>
      <c r="D371" s="65"/>
      <c r="E371" s="65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>
      <c r="A372" s="65"/>
      <c r="B372" s="62"/>
      <c r="C372" s="65"/>
      <c r="D372" s="65"/>
      <c r="E372" s="65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>
      <c r="A373" s="65"/>
      <c r="B373" s="62"/>
      <c r="C373" s="65"/>
      <c r="D373" s="65"/>
      <c r="E373" s="65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>
      <c r="A374" s="65"/>
      <c r="B374" s="62"/>
      <c r="C374" s="65"/>
      <c r="D374" s="65"/>
      <c r="E374" s="65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>
      <c r="A375" s="65"/>
      <c r="B375" s="62"/>
      <c r="C375" s="65"/>
      <c r="D375" s="65"/>
      <c r="E375" s="65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>
      <c r="A376" s="65"/>
      <c r="B376" s="62"/>
      <c r="C376" s="65"/>
      <c r="D376" s="65"/>
      <c r="E376" s="65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>
      <c r="A377" s="65"/>
      <c r="B377" s="62"/>
      <c r="C377" s="65"/>
      <c r="D377" s="65"/>
      <c r="E377" s="65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>
      <c r="A378" s="65"/>
      <c r="B378" s="62"/>
      <c r="C378" s="65"/>
      <c r="D378" s="65"/>
      <c r="E378" s="65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>
      <c r="A379" s="65"/>
      <c r="B379" s="62"/>
      <c r="C379" s="65"/>
      <c r="D379" s="65"/>
      <c r="E379" s="65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>
      <c r="A380" s="65"/>
      <c r="B380" s="62"/>
      <c r="C380" s="65"/>
      <c r="D380" s="65"/>
      <c r="E380" s="65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>
      <c r="A381" s="65"/>
      <c r="B381" s="62"/>
      <c r="C381" s="65"/>
      <c r="D381" s="65"/>
      <c r="E381" s="65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>
      <c r="A382" s="65"/>
      <c r="B382" s="62"/>
      <c r="C382" s="65"/>
      <c r="D382" s="65"/>
      <c r="E382" s="65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>
      <c r="A383" s="65"/>
      <c r="B383" s="62"/>
      <c r="C383" s="65"/>
      <c r="D383" s="65"/>
      <c r="E383" s="65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>
      <c r="A384" s="65"/>
      <c r="B384" s="62"/>
      <c r="C384" s="65"/>
      <c r="D384" s="65"/>
      <c r="E384" s="65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>
      <c r="A385" s="65"/>
      <c r="B385" s="62"/>
      <c r="C385" s="65"/>
      <c r="D385" s="65"/>
      <c r="E385" s="65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>
      <c r="A386" s="65"/>
      <c r="B386" s="62"/>
      <c r="C386" s="65"/>
      <c r="D386" s="65"/>
      <c r="E386" s="65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>
      <c r="A387" s="65"/>
      <c r="B387" s="62"/>
      <c r="C387" s="65"/>
      <c r="D387" s="65"/>
      <c r="E387" s="65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>
      <c r="A388" s="65"/>
      <c r="B388" s="62"/>
      <c r="C388" s="65"/>
      <c r="D388" s="65"/>
      <c r="E388" s="65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>
      <c r="A389" s="65"/>
      <c r="B389" s="62"/>
      <c r="C389" s="65"/>
      <c r="D389" s="65"/>
      <c r="E389" s="65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>
      <c r="A390" s="65"/>
      <c r="B390" s="62"/>
      <c r="C390" s="65"/>
      <c r="D390" s="65"/>
      <c r="E390" s="65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>
      <c r="A391" s="65"/>
      <c r="B391" s="62"/>
      <c r="C391" s="65"/>
      <c r="D391" s="65"/>
      <c r="E391" s="65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>
      <c r="A392" s="65"/>
      <c r="B392" s="62"/>
      <c r="C392" s="65"/>
      <c r="D392" s="65"/>
      <c r="E392" s="65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>
      <c r="A393" s="65"/>
      <c r="B393" s="62"/>
      <c r="C393" s="65"/>
      <c r="D393" s="65"/>
      <c r="E393" s="65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>
      <c r="A394" s="65"/>
      <c r="B394" s="62"/>
      <c r="C394" s="65"/>
      <c r="D394" s="65"/>
      <c r="E394" s="65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>
      <c r="A395" s="65"/>
      <c r="B395" s="62"/>
      <c r="C395" s="65"/>
      <c r="D395" s="65"/>
      <c r="E395" s="65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>
      <c r="A396" s="65"/>
      <c r="B396" s="62"/>
      <c r="C396" s="65"/>
      <c r="D396" s="65"/>
      <c r="E396" s="65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>
      <c r="A397" s="65"/>
      <c r="B397" s="62"/>
      <c r="C397" s="65"/>
      <c r="D397" s="65"/>
      <c r="E397" s="65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>
      <c r="A398" s="65"/>
      <c r="B398" s="62"/>
      <c r="C398" s="65"/>
      <c r="D398" s="65"/>
      <c r="E398" s="65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>
      <c r="A399" s="65"/>
      <c r="B399" s="62"/>
      <c r="C399" s="65"/>
      <c r="D399" s="65"/>
      <c r="E399" s="65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>
      <c r="A400" s="65"/>
      <c r="B400" s="62"/>
      <c r="C400" s="65"/>
      <c r="D400" s="65"/>
      <c r="E400" s="65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>
      <c r="A401" s="65"/>
      <c r="B401" s="62"/>
      <c r="C401" s="65"/>
      <c r="D401" s="65"/>
      <c r="E401" s="65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>
      <c r="A402" s="65"/>
      <c r="B402" s="62"/>
      <c r="C402" s="65"/>
      <c r="D402" s="65"/>
      <c r="E402" s="65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>
      <c r="A403" s="65"/>
      <c r="B403" s="62"/>
      <c r="C403" s="65"/>
      <c r="D403" s="65"/>
      <c r="E403" s="65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>
      <c r="A404" s="65"/>
      <c r="B404" s="62"/>
      <c r="C404" s="65"/>
      <c r="D404" s="65"/>
      <c r="E404" s="65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>
      <c r="A405" s="65"/>
      <c r="B405" s="62"/>
      <c r="C405" s="65"/>
      <c r="D405" s="65"/>
      <c r="E405" s="65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>
      <c r="A406" s="65"/>
      <c r="B406" s="62"/>
      <c r="C406" s="65"/>
      <c r="D406" s="65"/>
      <c r="E406" s="65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>
      <c r="A407" s="65"/>
      <c r="B407" s="62"/>
      <c r="C407" s="65"/>
      <c r="D407" s="65"/>
      <c r="E407" s="65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>
      <c r="A408" s="65"/>
      <c r="B408" s="62"/>
      <c r="C408" s="65"/>
      <c r="D408" s="65"/>
      <c r="E408" s="65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>
      <c r="A409" s="65"/>
      <c r="B409" s="62"/>
      <c r="C409" s="65"/>
      <c r="D409" s="65"/>
      <c r="E409" s="65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>
      <c r="A410" s="65"/>
      <c r="B410" s="62"/>
      <c r="C410" s="65"/>
      <c r="D410" s="65"/>
      <c r="E410" s="65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>
      <c r="A411" s="65"/>
      <c r="B411" s="62"/>
      <c r="C411" s="65"/>
      <c r="D411" s="65"/>
      <c r="E411" s="65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>
      <c r="A412" s="65"/>
      <c r="B412" s="62"/>
      <c r="C412" s="65"/>
      <c r="D412" s="65"/>
      <c r="E412" s="65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>
      <c r="A413" s="65"/>
      <c r="B413" s="62"/>
      <c r="C413" s="65"/>
      <c r="D413" s="65"/>
      <c r="E413" s="65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>
      <c r="A414" s="65"/>
      <c r="B414" s="62"/>
      <c r="C414" s="65"/>
      <c r="D414" s="65"/>
      <c r="E414" s="65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>
      <c r="A415" s="65"/>
      <c r="B415" s="62"/>
      <c r="C415" s="65"/>
      <c r="D415" s="65"/>
      <c r="E415" s="65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>
      <c r="A416" s="65"/>
      <c r="B416" s="62"/>
      <c r="C416" s="65"/>
      <c r="D416" s="65"/>
      <c r="E416" s="65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>
      <c r="A417" s="65"/>
      <c r="B417" s="62"/>
      <c r="C417" s="65"/>
      <c r="D417" s="65"/>
      <c r="E417" s="65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>
      <c r="A418" s="65"/>
      <c r="B418" s="62"/>
      <c r="C418" s="65"/>
      <c r="D418" s="65"/>
      <c r="E418" s="65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>
      <c r="A419" s="65"/>
      <c r="B419" s="62"/>
      <c r="C419" s="65"/>
      <c r="D419" s="65"/>
      <c r="E419" s="65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>
      <c r="A420" s="65"/>
      <c r="B420" s="62"/>
      <c r="C420" s="65"/>
      <c r="D420" s="65"/>
      <c r="E420" s="65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>
      <c r="A421" s="65"/>
      <c r="B421" s="62"/>
      <c r="C421" s="65"/>
      <c r="D421" s="65"/>
      <c r="E421" s="65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>
      <c r="A422" s="65"/>
      <c r="B422" s="62"/>
      <c r="C422" s="65"/>
      <c r="D422" s="65"/>
      <c r="E422" s="65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>
      <c r="A423" s="65"/>
      <c r="B423" s="62"/>
      <c r="C423" s="65"/>
      <c r="D423" s="65"/>
      <c r="E423" s="65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>
      <c r="A424" s="65"/>
      <c r="B424" s="62"/>
      <c r="C424" s="65"/>
      <c r="D424" s="65"/>
      <c r="E424" s="65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>
      <c r="A425" s="65"/>
      <c r="B425" s="62"/>
      <c r="C425" s="65"/>
      <c r="D425" s="65"/>
      <c r="E425" s="65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>
      <c r="A426" s="65"/>
      <c r="B426" s="62"/>
      <c r="C426" s="65"/>
      <c r="D426" s="65"/>
      <c r="E426" s="65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>
      <c r="A427" s="65"/>
      <c r="B427" s="62"/>
      <c r="C427" s="65"/>
      <c r="D427" s="65"/>
      <c r="E427" s="65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>
      <c r="A428" s="65"/>
      <c r="B428" s="62"/>
      <c r="C428" s="65"/>
      <c r="D428" s="65"/>
      <c r="E428" s="65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>
      <c r="A429" s="65"/>
      <c r="B429" s="62"/>
      <c r="C429" s="65"/>
      <c r="D429" s="65"/>
      <c r="E429" s="65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>
      <c r="A430" s="65"/>
      <c r="B430" s="62"/>
      <c r="C430" s="65"/>
      <c r="D430" s="65"/>
      <c r="E430" s="65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>
      <c r="A431" s="65"/>
      <c r="B431" s="62"/>
      <c r="C431" s="65"/>
      <c r="D431" s="65"/>
      <c r="E431" s="65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>
      <c r="A432" s="65"/>
      <c r="B432" s="62"/>
      <c r="C432" s="65"/>
      <c r="D432" s="65"/>
      <c r="E432" s="65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>
      <c r="A433" s="65"/>
      <c r="B433" s="62"/>
      <c r="C433" s="65"/>
      <c r="D433" s="65"/>
      <c r="E433" s="65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>
      <c r="A434" s="65"/>
      <c r="B434" s="62"/>
      <c r="C434" s="65"/>
      <c r="D434" s="65"/>
      <c r="E434" s="65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>
      <c r="A435" s="65"/>
      <c r="B435" s="62"/>
      <c r="C435" s="65"/>
      <c r="D435" s="65"/>
      <c r="E435" s="65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>
      <c r="A436" s="65"/>
      <c r="B436" s="62"/>
      <c r="C436" s="65"/>
      <c r="D436" s="65"/>
      <c r="E436" s="65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>
      <c r="A437" s="65"/>
      <c r="B437" s="62"/>
      <c r="C437" s="65"/>
      <c r="D437" s="65"/>
      <c r="E437" s="65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>
      <c r="A438" s="65"/>
      <c r="B438" s="62"/>
      <c r="C438" s="65"/>
      <c r="D438" s="65"/>
      <c r="E438" s="65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>
      <c r="A439" s="65"/>
      <c r="B439" s="62"/>
      <c r="C439" s="65"/>
      <c r="D439" s="65"/>
      <c r="E439" s="65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>
      <c r="A440" s="65"/>
      <c r="B440" s="62"/>
      <c r="C440" s="65"/>
      <c r="D440" s="65"/>
      <c r="E440" s="65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>
      <c r="A441" s="65"/>
      <c r="B441" s="62"/>
      <c r="C441" s="65"/>
      <c r="D441" s="65"/>
      <c r="E441" s="65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>
      <c r="A442" s="65"/>
      <c r="B442" s="62"/>
      <c r="C442" s="65"/>
      <c r="D442" s="65"/>
      <c r="E442" s="65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>
      <c r="A443" s="65"/>
      <c r="B443" s="62"/>
      <c r="C443" s="65"/>
      <c r="D443" s="65"/>
      <c r="E443" s="65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>
      <c r="A444" s="65"/>
      <c r="B444" s="62"/>
      <c r="C444" s="65"/>
      <c r="D444" s="65"/>
      <c r="E444" s="65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>
      <c r="A445" s="65"/>
      <c r="B445" s="62"/>
      <c r="C445" s="65"/>
      <c r="D445" s="65"/>
      <c r="E445" s="65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>
      <c r="A446" s="65"/>
      <c r="B446" s="62"/>
      <c r="C446" s="65"/>
      <c r="D446" s="65"/>
      <c r="E446" s="65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>
      <c r="A447" s="65"/>
      <c r="B447" s="62"/>
      <c r="C447" s="65"/>
      <c r="D447" s="65"/>
      <c r="E447" s="65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>
      <c r="A448" s="65"/>
      <c r="B448" s="62"/>
      <c r="C448" s="65"/>
      <c r="D448" s="65"/>
      <c r="E448" s="65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>
      <c r="A449" s="65"/>
      <c r="B449" s="62"/>
      <c r="C449" s="65"/>
      <c r="D449" s="65"/>
      <c r="E449" s="65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>
      <c r="A450" s="65"/>
      <c r="B450" s="62"/>
      <c r="C450" s="65"/>
      <c r="D450" s="65"/>
      <c r="E450" s="65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>
      <c r="A451" s="65"/>
      <c r="B451" s="62"/>
      <c r="C451" s="65"/>
      <c r="D451" s="65"/>
      <c r="E451" s="65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>
      <c r="A452" s="65"/>
      <c r="B452" s="62"/>
      <c r="C452" s="65"/>
      <c r="D452" s="65"/>
      <c r="E452" s="65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>
      <c r="A453" s="65"/>
      <c r="B453" s="62"/>
      <c r="C453" s="65"/>
      <c r="D453" s="65"/>
      <c r="E453" s="65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>
      <c r="A454" s="65"/>
      <c r="B454" s="62"/>
      <c r="C454" s="65"/>
      <c r="D454" s="65"/>
      <c r="E454" s="65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>
      <c r="A455" s="65"/>
      <c r="B455" s="62"/>
      <c r="C455" s="65"/>
      <c r="D455" s="65"/>
      <c r="E455" s="65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>
      <c r="A456" s="65"/>
      <c r="B456" s="62"/>
      <c r="C456" s="65"/>
      <c r="D456" s="65"/>
      <c r="E456" s="65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>
      <c r="A457" s="65"/>
      <c r="B457" s="62"/>
      <c r="C457" s="65"/>
      <c r="D457" s="65"/>
      <c r="E457" s="65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>
      <c r="A458" s="65"/>
      <c r="B458" s="62"/>
      <c r="C458" s="65"/>
      <c r="D458" s="65"/>
      <c r="E458" s="65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>
      <c r="A459" s="65"/>
      <c r="B459" s="62"/>
      <c r="C459" s="65"/>
      <c r="D459" s="65"/>
      <c r="E459" s="65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>
      <c r="A460" s="65"/>
      <c r="B460" s="62"/>
      <c r="C460" s="65"/>
      <c r="D460" s="65"/>
      <c r="E460" s="65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>
      <c r="A461" s="65"/>
      <c r="B461" s="62"/>
      <c r="C461" s="65"/>
      <c r="D461" s="65"/>
      <c r="E461" s="65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>
      <c r="A462" s="65"/>
      <c r="B462" s="62"/>
      <c r="C462" s="65"/>
      <c r="D462" s="65"/>
      <c r="E462" s="65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>
      <c r="A463" s="65"/>
      <c r="B463" s="62"/>
      <c r="C463" s="65"/>
      <c r="D463" s="65"/>
      <c r="E463" s="65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>
      <c r="A464" s="65"/>
      <c r="B464" s="62"/>
      <c r="C464" s="65"/>
      <c r="D464" s="65"/>
      <c r="E464" s="65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>
      <c r="A465" s="65"/>
      <c r="B465" s="62"/>
      <c r="C465" s="65"/>
      <c r="D465" s="65"/>
      <c r="E465" s="65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>
      <c r="A466" s="65"/>
      <c r="B466" s="62"/>
      <c r="C466" s="65"/>
      <c r="D466" s="65"/>
      <c r="E466" s="65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>
      <c r="A467" s="65"/>
      <c r="B467" s="62"/>
      <c r="C467" s="65"/>
      <c r="D467" s="65"/>
      <c r="E467" s="65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>
      <c r="A468" s="65"/>
      <c r="B468" s="62"/>
      <c r="C468" s="65"/>
      <c r="D468" s="65"/>
      <c r="E468" s="65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>
      <c r="A469" s="65"/>
      <c r="B469" s="62"/>
      <c r="C469" s="65"/>
      <c r="D469" s="65"/>
      <c r="E469" s="65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>
      <c r="A470" s="65"/>
      <c r="B470" s="62"/>
      <c r="C470" s="65"/>
      <c r="D470" s="65"/>
      <c r="E470" s="65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>
      <c r="A471" s="65"/>
      <c r="B471" s="62"/>
      <c r="C471" s="65"/>
      <c r="D471" s="65"/>
      <c r="E471" s="65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>
      <c r="A472" s="65"/>
      <c r="B472" s="62"/>
      <c r="C472" s="65"/>
      <c r="D472" s="65"/>
      <c r="E472" s="65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>
      <c r="A473" s="65"/>
      <c r="B473" s="62"/>
      <c r="C473" s="65"/>
      <c r="D473" s="65"/>
      <c r="E473" s="65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>
      <c r="A474" s="65"/>
      <c r="B474" s="62"/>
      <c r="C474" s="65"/>
      <c r="D474" s="65"/>
      <c r="E474" s="65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>
      <c r="A475" s="65"/>
      <c r="B475" s="62"/>
      <c r="C475" s="65"/>
      <c r="D475" s="65"/>
      <c r="E475" s="65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>
      <c r="A476" s="65"/>
      <c r="B476" s="62"/>
      <c r="C476" s="65"/>
      <c r="D476" s="65"/>
      <c r="E476" s="65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>
      <c r="A477" s="65"/>
      <c r="B477" s="62"/>
      <c r="C477" s="65"/>
      <c r="D477" s="65"/>
      <c r="E477" s="65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>
      <c r="A478" s="65"/>
      <c r="B478" s="62"/>
      <c r="C478" s="65"/>
      <c r="D478" s="65"/>
      <c r="E478" s="65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>
      <c r="A479" s="65"/>
      <c r="B479" s="62"/>
      <c r="C479" s="65"/>
      <c r="D479" s="65"/>
      <c r="E479" s="65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>
      <c r="A480" s="65"/>
      <c r="B480" s="62"/>
      <c r="C480" s="65"/>
      <c r="D480" s="65"/>
      <c r="E480" s="65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>
      <c r="A481" s="65"/>
      <c r="B481" s="62"/>
      <c r="C481" s="65"/>
      <c r="D481" s="65"/>
      <c r="E481" s="65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>
      <c r="A482" s="65"/>
      <c r="B482" s="62"/>
      <c r="C482" s="65"/>
      <c r="D482" s="65"/>
      <c r="E482" s="65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>
      <c r="A483" s="65"/>
      <c r="B483" s="62"/>
      <c r="C483" s="65"/>
      <c r="D483" s="65"/>
      <c r="E483" s="65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>
      <c r="A484" s="65"/>
      <c r="B484" s="62"/>
      <c r="C484" s="65"/>
      <c r="D484" s="65"/>
      <c r="E484" s="65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>
      <c r="A485" s="65"/>
      <c r="B485" s="62"/>
      <c r="C485" s="65"/>
      <c r="D485" s="65"/>
      <c r="E485" s="65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>
      <c r="A486" s="65"/>
      <c r="B486" s="62"/>
      <c r="C486" s="65"/>
      <c r="D486" s="65"/>
      <c r="E486" s="65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>
      <c r="A487" s="65"/>
      <c r="B487" s="62"/>
      <c r="C487" s="65"/>
      <c r="D487" s="65"/>
      <c r="E487" s="65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>
      <c r="A488" s="65"/>
      <c r="B488" s="62"/>
      <c r="C488" s="65"/>
      <c r="D488" s="65"/>
      <c r="E488" s="65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>
      <c r="A489" s="65"/>
      <c r="B489" s="62"/>
      <c r="C489" s="65"/>
      <c r="D489" s="65"/>
      <c r="E489" s="65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>
      <c r="A490" s="65"/>
      <c r="B490" s="62"/>
      <c r="C490" s="65"/>
      <c r="D490" s="65"/>
      <c r="E490" s="65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>
      <c r="A491" s="65"/>
      <c r="B491" s="62"/>
      <c r="C491" s="65"/>
      <c r="D491" s="65"/>
      <c r="E491" s="65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>
      <c r="A492" s="65"/>
      <c r="B492" s="62"/>
      <c r="C492" s="65"/>
      <c r="D492" s="65"/>
      <c r="E492" s="65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>
      <c r="A493" s="65"/>
      <c r="B493" s="62"/>
      <c r="C493" s="65"/>
      <c r="D493" s="65"/>
      <c r="E493" s="65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>
      <c r="A494" s="65"/>
      <c r="B494" s="62"/>
      <c r="C494" s="65"/>
      <c r="D494" s="65"/>
      <c r="E494" s="65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>
      <c r="A495" s="65"/>
      <c r="B495" s="62"/>
      <c r="C495" s="65"/>
      <c r="D495" s="65"/>
      <c r="E495" s="65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>
      <c r="A496" s="65"/>
      <c r="B496" s="62"/>
      <c r="C496" s="65"/>
      <c r="D496" s="65"/>
      <c r="E496" s="65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>
      <c r="A497" s="65"/>
      <c r="B497" s="62"/>
      <c r="C497" s="65"/>
      <c r="D497" s="65"/>
      <c r="E497" s="65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>
      <c r="A498" s="65"/>
      <c r="B498" s="62"/>
      <c r="C498" s="65"/>
      <c r="D498" s="65"/>
      <c r="E498" s="65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>
      <c r="A499" s="65"/>
      <c r="B499" s="62"/>
      <c r="C499" s="65"/>
      <c r="D499" s="65"/>
      <c r="E499" s="65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>
      <c r="A500" s="65"/>
      <c r="B500" s="62"/>
      <c r="C500" s="65"/>
      <c r="D500" s="65"/>
      <c r="E500" s="65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>
      <c r="A501" s="65"/>
      <c r="B501" s="62"/>
      <c r="C501" s="65"/>
      <c r="D501" s="65"/>
      <c r="E501" s="65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>
      <c r="A502" s="65"/>
      <c r="B502" s="62"/>
      <c r="C502" s="65"/>
      <c r="D502" s="65"/>
      <c r="E502" s="65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>
      <c r="A503" s="65"/>
      <c r="B503" s="62"/>
      <c r="C503" s="65"/>
      <c r="D503" s="65"/>
      <c r="E503" s="65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>
      <c r="A504" s="65"/>
      <c r="B504" s="62"/>
      <c r="C504" s="65"/>
      <c r="D504" s="65"/>
      <c r="E504" s="65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>
      <c r="A505" s="65"/>
      <c r="B505" s="62"/>
      <c r="C505" s="65"/>
      <c r="D505" s="65"/>
      <c r="E505" s="65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>
      <c r="A506" s="65"/>
      <c r="B506" s="62"/>
      <c r="C506" s="65"/>
      <c r="D506" s="65"/>
      <c r="E506" s="65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>
      <c r="A507" s="65"/>
      <c r="B507" s="62"/>
      <c r="C507" s="65"/>
      <c r="D507" s="65"/>
      <c r="E507" s="65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>
      <c r="A508" s="65"/>
      <c r="B508" s="62"/>
      <c r="C508" s="65"/>
      <c r="D508" s="65"/>
      <c r="E508" s="65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>
      <c r="A509" s="65"/>
      <c r="B509" s="62"/>
      <c r="C509" s="65"/>
      <c r="D509" s="65"/>
      <c r="E509" s="65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>
      <c r="A510" s="65"/>
      <c r="B510" s="62"/>
      <c r="C510" s="65"/>
      <c r="D510" s="65"/>
      <c r="E510" s="65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>
      <c r="A511" s="65"/>
      <c r="B511" s="62"/>
      <c r="C511" s="65"/>
      <c r="D511" s="65"/>
      <c r="E511" s="65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>
      <c r="A512" s="65"/>
      <c r="B512" s="62"/>
      <c r="C512" s="65"/>
      <c r="D512" s="65"/>
      <c r="E512" s="65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>
      <c r="A513" s="65"/>
      <c r="B513" s="62"/>
      <c r="C513" s="65"/>
      <c r="D513" s="65"/>
      <c r="E513" s="65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>
      <c r="A514" s="65"/>
      <c r="B514" s="62"/>
      <c r="C514" s="65"/>
      <c r="D514" s="65"/>
      <c r="E514" s="65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>
      <c r="A515" s="65"/>
      <c r="B515" s="62"/>
      <c r="C515" s="65"/>
      <c r="D515" s="65"/>
      <c r="E515" s="65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>
      <c r="A516" s="65"/>
      <c r="B516" s="62"/>
      <c r="C516" s="65"/>
      <c r="D516" s="65"/>
      <c r="E516" s="65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>
      <c r="A517" s="65"/>
      <c r="B517" s="62"/>
      <c r="C517" s="65"/>
      <c r="D517" s="65"/>
      <c r="E517" s="65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>
      <c r="A518" s="65"/>
      <c r="B518" s="62"/>
      <c r="C518" s="65"/>
      <c r="D518" s="65"/>
      <c r="E518" s="65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>
      <c r="A519" s="65"/>
      <c r="B519" s="62"/>
      <c r="C519" s="65"/>
      <c r="D519" s="65"/>
      <c r="E519" s="65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>
      <c r="A520" s="65"/>
      <c r="B520" s="62"/>
      <c r="C520" s="65"/>
      <c r="D520" s="65"/>
      <c r="E520" s="65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>
      <c r="A521" s="65"/>
      <c r="B521" s="62"/>
      <c r="C521" s="65"/>
      <c r="D521" s="65"/>
      <c r="E521" s="65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>
      <c r="A522" s="65"/>
      <c r="B522" s="62"/>
      <c r="C522" s="65"/>
      <c r="D522" s="65"/>
      <c r="E522" s="65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>
      <c r="A523" s="65"/>
      <c r="B523" s="62"/>
      <c r="C523" s="65"/>
      <c r="D523" s="65"/>
      <c r="E523" s="65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>
      <c r="A524" s="65"/>
      <c r="B524" s="62"/>
      <c r="C524" s="65"/>
      <c r="D524" s="65"/>
      <c r="E524" s="65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>
      <c r="A525" s="65"/>
      <c r="B525" s="62"/>
      <c r="C525" s="65"/>
      <c r="D525" s="65"/>
      <c r="E525" s="65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>
      <c r="A526" s="65"/>
      <c r="B526" s="62"/>
      <c r="C526" s="65"/>
      <c r="D526" s="65"/>
      <c r="E526" s="65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>
      <c r="A527" s="65"/>
      <c r="B527" s="62"/>
      <c r="C527" s="65"/>
      <c r="D527" s="65"/>
      <c r="E527" s="65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>
      <c r="A528" s="65"/>
      <c r="B528" s="62"/>
      <c r="C528" s="65"/>
      <c r="D528" s="65"/>
      <c r="E528" s="65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>
      <c r="A529" s="65"/>
      <c r="B529" s="62"/>
      <c r="C529" s="65"/>
      <c r="D529" s="65"/>
      <c r="E529" s="65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>
      <c r="A530" s="65"/>
      <c r="B530" s="62"/>
      <c r="C530" s="65"/>
      <c r="D530" s="65"/>
      <c r="E530" s="65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>
      <c r="A531" s="65"/>
      <c r="B531" s="62"/>
      <c r="C531" s="65"/>
      <c r="D531" s="65"/>
      <c r="E531" s="65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>
      <c r="A532" s="65"/>
      <c r="B532" s="62"/>
      <c r="C532" s="65"/>
      <c r="D532" s="65"/>
      <c r="E532" s="65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>
      <c r="A533" s="65"/>
      <c r="B533" s="62"/>
      <c r="C533" s="65"/>
      <c r="D533" s="65"/>
      <c r="E533" s="65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>
      <c r="A534" s="65"/>
      <c r="B534" s="62"/>
      <c r="C534" s="65"/>
      <c r="D534" s="65"/>
      <c r="E534" s="65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>
      <c r="A535" s="65"/>
      <c r="B535" s="62"/>
      <c r="C535" s="65"/>
      <c r="D535" s="65"/>
      <c r="E535" s="65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>
      <c r="A536" s="65"/>
      <c r="B536" s="62"/>
      <c r="C536" s="65"/>
      <c r="D536" s="65"/>
      <c r="E536" s="65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>
      <c r="A537" s="65"/>
      <c r="B537" s="62"/>
      <c r="C537" s="65"/>
      <c r="D537" s="65"/>
      <c r="E537" s="65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>
      <c r="A538" s="65"/>
      <c r="B538" s="62"/>
      <c r="C538" s="65"/>
      <c r="D538" s="65"/>
      <c r="E538" s="65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>
      <c r="A539" s="65"/>
      <c r="B539" s="62"/>
      <c r="C539" s="65"/>
      <c r="D539" s="65"/>
      <c r="E539" s="65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>
      <c r="A540" s="65"/>
      <c r="B540" s="62"/>
      <c r="C540" s="65"/>
      <c r="D540" s="65"/>
      <c r="E540" s="65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>
      <c r="A541" s="65"/>
      <c r="B541" s="62"/>
      <c r="C541" s="65"/>
      <c r="D541" s="65"/>
      <c r="E541" s="65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>
      <c r="A542" s="65"/>
      <c r="B542" s="62"/>
      <c r="C542" s="65"/>
      <c r="D542" s="65"/>
      <c r="E542" s="65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>
      <c r="A543" s="65"/>
      <c r="B543" s="62"/>
      <c r="C543" s="65"/>
      <c r="D543" s="65"/>
      <c r="E543" s="65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>
      <c r="A544" s="65"/>
      <c r="B544" s="62"/>
      <c r="C544" s="65"/>
      <c r="D544" s="65"/>
      <c r="E544" s="65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>
      <c r="A545" s="65"/>
      <c r="B545" s="62"/>
      <c r="C545" s="65"/>
      <c r="D545" s="65"/>
      <c r="E545" s="65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>
      <c r="A546" s="65"/>
      <c r="B546" s="62"/>
      <c r="C546" s="65"/>
      <c r="D546" s="65"/>
      <c r="E546" s="65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>
      <c r="A547" s="65"/>
      <c r="B547" s="62"/>
      <c r="C547" s="65"/>
      <c r="D547" s="65"/>
      <c r="E547" s="65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>
      <c r="A548" s="65"/>
      <c r="B548" s="62"/>
      <c r="C548" s="65"/>
      <c r="D548" s="65"/>
      <c r="E548" s="65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>
      <c r="A549" s="65"/>
      <c r="B549" s="62"/>
      <c r="C549" s="65"/>
      <c r="D549" s="65"/>
      <c r="E549" s="65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>
      <c r="A550" s="65"/>
      <c r="B550" s="62"/>
      <c r="C550" s="65"/>
      <c r="D550" s="65"/>
      <c r="E550" s="65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>
      <c r="A551" s="65"/>
      <c r="B551" s="62"/>
      <c r="C551" s="65"/>
      <c r="D551" s="65"/>
      <c r="E551" s="65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>
      <c r="A552" s="65"/>
      <c r="B552" s="62"/>
      <c r="C552" s="65"/>
      <c r="D552" s="65"/>
      <c r="E552" s="65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>
      <c r="A553" s="65"/>
      <c r="B553" s="62"/>
      <c r="C553" s="65"/>
      <c r="D553" s="65"/>
      <c r="E553" s="65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>
      <c r="A554" s="65"/>
      <c r="B554" s="62"/>
      <c r="C554" s="65"/>
      <c r="D554" s="65"/>
      <c r="E554" s="65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>
      <c r="A555" s="65"/>
      <c r="B555" s="62"/>
      <c r="C555" s="65"/>
      <c r="D555" s="65"/>
      <c r="E555" s="65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>
      <c r="A556" s="65"/>
      <c r="B556" s="62"/>
      <c r="C556" s="65"/>
      <c r="D556" s="65"/>
      <c r="E556" s="65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>
      <c r="A557" s="65"/>
      <c r="B557" s="62"/>
      <c r="C557" s="65"/>
      <c r="D557" s="65"/>
      <c r="E557" s="65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>
      <c r="A558" s="65"/>
      <c r="B558" s="62"/>
      <c r="C558" s="65"/>
      <c r="D558" s="65"/>
      <c r="E558" s="65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>
      <c r="A559" s="65"/>
      <c r="B559" s="62"/>
      <c r="C559" s="65"/>
      <c r="D559" s="65"/>
      <c r="E559" s="65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>
      <c r="A560" s="65"/>
      <c r="B560" s="62"/>
      <c r="C560" s="65"/>
      <c r="D560" s="65"/>
      <c r="E560" s="65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>
      <c r="A561" s="65"/>
      <c r="B561" s="62"/>
      <c r="C561" s="65"/>
      <c r="D561" s="65"/>
      <c r="E561" s="65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>
      <c r="A562" s="65"/>
      <c r="B562" s="62"/>
      <c r="C562" s="65"/>
      <c r="D562" s="65"/>
      <c r="E562" s="65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>
      <c r="A563" s="65"/>
      <c r="B563" s="62"/>
      <c r="C563" s="65"/>
      <c r="D563" s="65"/>
      <c r="E563" s="65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>
      <c r="A564" s="65"/>
      <c r="B564" s="62"/>
      <c r="C564" s="65"/>
      <c r="D564" s="65"/>
      <c r="E564" s="65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>
      <c r="A565" s="65"/>
      <c r="B565" s="62"/>
      <c r="C565" s="65"/>
      <c r="D565" s="65"/>
      <c r="E565" s="65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>
      <c r="A566" s="65"/>
      <c r="B566" s="62"/>
      <c r="C566" s="65"/>
      <c r="D566" s="65"/>
      <c r="E566" s="65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>
      <c r="A567" s="65"/>
      <c r="B567" s="62"/>
      <c r="C567" s="65"/>
      <c r="D567" s="65"/>
      <c r="E567" s="65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>
      <c r="A568" s="65"/>
      <c r="B568" s="62"/>
      <c r="C568" s="65"/>
      <c r="D568" s="65"/>
      <c r="E568" s="65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>
      <c r="A569" s="65"/>
      <c r="B569" s="62"/>
      <c r="C569" s="65"/>
      <c r="D569" s="65"/>
      <c r="E569" s="65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>
      <c r="A570" s="65"/>
      <c r="B570" s="62"/>
      <c r="C570" s="65"/>
      <c r="D570" s="65"/>
      <c r="E570" s="65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>
      <c r="A571" s="65"/>
      <c r="B571" s="62"/>
      <c r="C571" s="65"/>
      <c r="D571" s="65"/>
      <c r="E571" s="65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>
      <c r="A572" s="65"/>
      <c r="B572" s="62"/>
      <c r="C572" s="65"/>
      <c r="D572" s="65"/>
      <c r="E572" s="65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>
      <c r="A573" s="65"/>
      <c r="B573" s="62"/>
      <c r="C573" s="65"/>
      <c r="D573" s="65"/>
      <c r="E573" s="65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>
      <c r="A574" s="65"/>
      <c r="B574" s="62"/>
      <c r="C574" s="65"/>
      <c r="D574" s="65"/>
      <c r="E574" s="65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>
      <c r="A575" s="65"/>
      <c r="B575" s="62"/>
      <c r="C575" s="65"/>
      <c r="D575" s="65"/>
      <c r="E575" s="65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>
      <c r="A576" s="65"/>
      <c r="B576" s="62"/>
      <c r="C576" s="65"/>
      <c r="D576" s="65"/>
      <c r="E576" s="65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>
      <c r="A577" s="65"/>
      <c r="B577" s="62"/>
      <c r="C577" s="65"/>
      <c r="D577" s="65"/>
      <c r="E577" s="65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>
      <c r="A578" s="65"/>
      <c r="B578" s="62"/>
      <c r="C578" s="65"/>
      <c r="D578" s="65"/>
      <c r="E578" s="65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>
      <c r="A579" s="65"/>
      <c r="B579" s="62"/>
      <c r="C579" s="65"/>
      <c r="D579" s="65"/>
      <c r="E579" s="65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>
      <c r="A580" s="65"/>
      <c r="B580" s="62"/>
      <c r="C580" s="65"/>
      <c r="D580" s="65"/>
      <c r="E580" s="65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>
      <c r="A581" s="65"/>
      <c r="B581" s="62"/>
      <c r="C581" s="65"/>
      <c r="D581" s="65"/>
      <c r="E581" s="65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>
      <c r="A582" s="65"/>
      <c r="B582" s="62"/>
      <c r="C582" s="65"/>
      <c r="D582" s="65"/>
      <c r="E582" s="65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>
      <c r="A583" s="65"/>
      <c r="B583" s="62"/>
      <c r="C583" s="65"/>
      <c r="D583" s="65"/>
      <c r="E583" s="65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>
      <c r="A584" s="65"/>
      <c r="B584" s="62"/>
      <c r="C584" s="65"/>
      <c r="D584" s="65"/>
      <c r="E584" s="65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>
      <c r="A585" s="65"/>
      <c r="B585" s="62"/>
      <c r="C585" s="65"/>
      <c r="D585" s="65"/>
      <c r="E585" s="65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>
      <c r="A586" s="65"/>
      <c r="B586" s="62"/>
      <c r="C586" s="65"/>
      <c r="D586" s="65"/>
      <c r="E586" s="65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>
      <c r="A587" s="65"/>
      <c r="B587" s="62"/>
      <c r="C587" s="65"/>
      <c r="D587" s="65"/>
      <c r="E587" s="65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>
      <c r="A588" s="65"/>
      <c r="B588" s="62"/>
      <c r="C588" s="65"/>
      <c r="D588" s="65"/>
      <c r="E588" s="65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>
      <c r="A589" s="65"/>
      <c r="B589" s="62"/>
      <c r="C589" s="65"/>
      <c r="D589" s="65"/>
      <c r="E589" s="65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>
      <c r="A590" s="65"/>
      <c r="B590" s="62"/>
      <c r="C590" s="65"/>
      <c r="D590" s="65"/>
      <c r="E590" s="65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>
      <c r="A591" s="65"/>
      <c r="B591" s="62"/>
      <c r="C591" s="65"/>
      <c r="D591" s="65"/>
      <c r="E591" s="65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>
      <c r="A592" s="65"/>
      <c r="B592" s="62"/>
      <c r="C592" s="65"/>
      <c r="D592" s="65"/>
      <c r="E592" s="65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>
      <c r="A593" s="65"/>
      <c r="B593" s="62"/>
      <c r="C593" s="65"/>
      <c r="D593" s="65"/>
      <c r="E593" s="65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>
      <c r="A594" s="65"/>
      <c r="B594" s="62"/>
      <c r="C594" s="65"/>
      <c r="D594" s="65"/>
      <c r="E594" s="65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>
      <c r="A595" s="65"/>
      <c r="B595" s="62"/>
      <c r="C595" s="65"/>
      <c r="D595" s="65"/>
      <c r="E595" s="65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>
      <c r="A596" s="65"/>
      <c r="B596" s="62"/>
      <c r="C596" s="65"/>
      <c r="D596" s="65"/>
      <c r="E596" s="65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>
      <c r="A597" s="65"/>
      <c r="B597" s="62"/>
      <c r="C597" s="65"/>
      <c r="D597" s="65"/>
      <c r="E597" s="65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>
      <c r="A598" s="65"/>
      <c r="B598" s="62"/>
      <c r="C598" s="65"/>
      <c r="D598" s="65"/>
      <c r="E598" s="65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>
      <c r="A599" s="65"/>
      <c r="B599" s="62"/>
      <c r="C599" s="65"/>
      <c r="D599" s="65"/>
      <c r="E599" s="65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>
      <c r="A600" s="65"/>
      <c r="B600" s="62"/>
      <c r="C600" s="65"/>
      <c r="D600" s="65"/>
      <c r="E600" s="65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>
      <c r="A601" s="65"/>
      <c r="B601" s="62"/>
      <c r="C601" s="65"/>
      <c r="D601" s="65"/>
      <c r="E601" s="65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>
      <c r="A602" s="65"/>
      <c r="B602" s="62"/>
      <c r="C602" s="65"/>
      <c r="D602" s="65"/>
      <c r="E602" s="65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>
      <c r="A603" s="65"/>
      <c r="B603" s="62"/>
      <c r="C603" s="65"/>
      <c r="D603" s="65"/>
      <c r="E603" s="65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>
      <c r="A604" s="65"/>
      <c r="B604" s="62"/>
      <c r="C604" s="65"/>
      <c r="D604" s="65"/>
      <c r="E604" s="65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>
      <c r="A605" s="65"/>
      <c r="B605" s="62"/>
      <c r="C605" s="65"/>
      <c r="D605" s="65"/>
      <c r="E605" s="65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>
      <c r="A606" s="65"/>
      <c r="B606" s="62"/>
      <c r="C606" s="65"/>
      <c r="D606" s="65"/>
      <c r="E606" s="65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>
      <c r="A607" s="65"/>
      <c r="B607" s="62"/>
      <c r="C607" s="65"/>
      <c r="D607" s="65"/>
      <c r="E607" s="65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>
      <c r="A608" s="65"/>
      <c r="B608" s="62"/>
      <c r="C608" s="65"/>
      <c r="D608" s="65"/>
      <c r="E608" s="65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>
      <c r="A609" s="65"/>
      <c r="B609" s="62"/>
      <c r="C609" s="65"/>
      <c r="D609" s="65"/>
      <c r="E609" s="65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>
      <c r="A610" s="65"/>
      <c r="B610" s="62"/>
      <c r="C610" s="65"/>
      <c r="D610" s="65"/>
      <c r="E610" s="65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>
      <c r="A611" s="65"/>
      <c r="B611" s="62"/>
      <c r="C611" s="65"/>
      <c r="D611" s="65"/>
      <c r="E611" s="65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>
      <c r="A612" s="65"/>
      <c r="B612" s="62"/>
      <c r="C612" s="65"/>
      <c r="D612" s="65"/>
      <c r="E612" s="65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>
      <c r="A613" s="65"/>
      <c r="B613" s="62"/>
      <c r="C613" s="65"/>
      <c r="D613" s="65"/>
      <c r="E613" s="65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>
      <c r="A614" s="65"/>
      <c r="B614" s="62"/>
      <c r="C614" s="65"/>
      <c r="D614" s="65"/>
      <c r="E614" s="65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>
      <c r="A615" s="65"/>
      <c r="B615" s="62"/>
      <c r="C615" s="65"/>
      <c r="D615" s="65"/>
      <c r="E615" s="65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>
      <c r="A616" s="65"/>
      <c r="B616" s="62"/>
      <c r="C616" s="65"/>
      <c r="D616" s="65"/>
      <c r="E616" s="65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>
      <c r="A617" s="65"/>
      <c r="B617" s="62"/>
      <c r="C617" s="65"/>
      <c r="D617" s="65"/>
      <c r="E617" s="65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>
      <c r="A618" s="65"/>
      <c r="B618" s="62"/>
      <c r="C618" s="65"/>
      <c r="D618" s="65"/>
      <c r="E618" s="65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>
      <c r="A619" s="65"/>
      <c r="B619" s="62"/>
      <c r="C619" s="65"/>
      <c r="D619" s="65"/>
      <c r="E619" s="65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>
      <c r="A620" s="65"/>
      <c r="B620" s="62"/>
      <c r="C620" s="65"/>
      <c r="D620" s="65"/>
      <c r="E620" s="65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>
      <c r="A621" s="65"/>
      <c r="B621" s="62"/>
      <c r="C621" s="65"/>
      <c r="D621" s="65"/>
      <c r="E621" s="65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>
      <c r="A622" s="65"/>
      <c r="B622" s="62"/>
      <c r="C622" s="65"/>
      <c r="D622" s="65"/>
      <c r="E622" s="65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>
      <c r="A623" s="65"/>
      <c r="B623" s="62"/>
      <c r="C623" s="65"/>
      <c r="D623" s="65"/>
      <c r="E623" s="65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>
      <c r="A624" s="65"/>
      <c r="B624" s="62"/>
      <c r="C624" s="65"/>
      <c r="D624" s="65"/>
      <c r="E624" s="65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>
      <c r="A625" s="65"/>
      <c r="B625" s="62"/>
      <c r="C625" s="65"/>
      <c r="D625" s="65"/>
      <c r="E625" s="65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>
      <c r="A626" s="65"/>
      <c r="B626" s="62"/>
      <c r="C626" s="65"/>
      <c r="D626" s="65"/>
      <c r="E626" s="65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>
      <c r="A627" s="65"/>
      <c r="B627" s="62"/>
      <c r="C627" s="65"/>
      <c r="D627" s="65"/>
      <c r="E627" s="65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>
      <c r="A628" s="65"/>
      <c r="B628" s="62"/>
      <c r="C628" s="65"/>
      <c r="D628" s="65"/>
      <c r="E628" s="65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>
      <c r="A629" s="65"/>
      <c r="B629" s="62"/>
      <c r="C629" s="65"/>
      <c r="D629" s="65"/>
      <c r="E629" s="65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>
      <c r="A630" s="65"/>
      <c r="B630" s="62"/>
      <c r="C630" s="65"/>
      <c r="D630" s="65"/>
      <c r="E630" s="65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>
      <c r="A631" s="65"/>
      <c r="B631" s="62"/>
      <c r="C631" s="65"/>
      <c r="D631" s="65"/>
      <c r="E631" s="65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>
      <c r="A632" s="65"/>
      <c r="B632" s="62"/>
      <c r="C632" s="65"/>
      <c r="D632" s="65"/>
      <c r="E632" s="65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>
      <c r="A633" s="65"/>
      <c r="B633" s="62"/>
      <c r="C633" s="65"/>
      <c r="D633" s="65"/>
      <c r="E633" s="65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>
      <c r="A634" s="65"/>
      <c r="B634" s="62"/>
      <c r="C634" s="65"/>
      <c r="D634" s="65"/>
      <c r="E634" s="65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>
      <c r="A635" s="65"/>
      <c r="B635" s="62"/>
      <c r="C635" s="65"/>
      <c r="D635" s="65"/>
      <c r="E635" s="65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>
      <c r="A636" s="65"/>
      <c r="B636" s="62"/>
      <c r="C636" s="65"/>
      <c r="D636" s="65"/>
      <c r="E636" s="65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>
      <c r="A637" s="65"/>
      <c r="B637" s="62"/>
      <c r="C637" s="65"/>
      <c r="D637" s="65"/>
      <c r="E637" s="65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>
      <c r="A638" s="65"/>
      <c r="B638" s="62"/>
      <c r="C638" s="65"/>
      <c r="D638" s="65"/>
      <c r="E638" s="65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>
      <c r="A639" s="65"/>
      <c r="B639" s="62"/>
      <c r="C639" s="65"/>
      <c r="D639" s="65"/>
      <c r="E639" s="65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>
      <c r="A640" s="65"/>
      <c r="B640" s="62"/>
      <c r="C640" s="65"/>
      <c r="D640" s="65"/>
      <c r="E640" s="65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>
      <c r="A641" s="65"/>
      <c r="B641" s="62"/>
      <c r="C641" s="65"/>
      <c r="D641" s="65"/>
      <c r="E641" s="65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>
      <c r="A642" s="65"/>
      <c r="B642" s="62"/>
      <c r="C642" s="65"/>
      <c r="D642" s="65"/>
      <c r="E642" s="65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>
      <c r="A643" s="65"/>
      <c r="B643" s="62"/>
      <c r="C643" s="65"/>
      <c r="D643" s="65"/>
      <c r="E643" s="65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>
      <c r="A644" s="65"/>
      <c r="B644" s="62"/>
      <c r="C644" s="65"/>
      <c r="D644" s="65"/>
      <c r="E644" s="65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>
      <c r="A645" s="65"/>
      <c r="B645" s="62"/>
      <c r="C645" s="65"/>
      <c r="D645" s="65"/>
      <c r="E645" s="65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>
      <c r="A646" s="65"/>
      <c r="B646" s="62"/>
      <c r="C646" s="65"/>
      <c r="D646" s="65"/>
      <c r="E646" s="65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>
      <c r="A647" s="65"/>
      <c r="B647" s="62"/>
      <c r="C647" s="65"/>
      <c r="D647" s="65"/>
      <c r="E647" s="65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>
      <c r="A648" s="65"/>
      <c r="B648" s="62"/>
      <c r="C648" s="65"/>
      <c r="D648" s="65"/>
      <c r="E648" s="65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>
      <c r="A649" s="65"/>
      <c r="B649" s="62"/>
      <c r="C649" s="65"/>
      <c r="D649" s="65"/>
      <c r="E649" s="65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>
      <c r="A650" s="65"/>
      <c r="B650" s="62"/>
      <c r="C650" s="65"/>
      <c r="D650" s="65"/>
      <c r="E650" s="65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>
      <c r="A651" s="65"/>
      <c r="B651" s="62"/>
      <c r="C651" s="65"/>
      <c r="D651" s="65"/>
      <c r="E651" s="65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>
      <c r="A652" s="65"/>
      <c r="B652" s="62"/>
      <c r="C652" s="65"/>
      <c r="D652" s="65"/>
      <c r="E652" s="65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>
      <c r="A653" s="65"/>
      <c r="B653" s="62"/>
      <c r="C653" s="65"/>
      <c r="D653" s="65"/>
      <c r="E653" s="65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>
      <c r="A654" s="65"/>
      <c r="B654" s="62"/>
      <c r="C654" s="65"/>
      <c r="D654" s="65"/>
      <c r="E654" s="65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>
      <c r="A655" s="65"/>
      <c r="B655" s="62"/>
      <c r="C655" s="65"/>
      <c r="D655" s="65"/>
      <c r="E655" s="65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>
      <c r="A656" s="65"/>
      <c r="B656" s="62"/>
      <c r="C656" s="65"/>
      <c r="D656" s="65"/>
      <c r="E656" s="65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>
      <c r="A657" s="65"/>
      <c r="B657" s="62"/>
      <c r="C657" s="65"/>
      <c r="D657" s="65"/>
      <c r="E657" s="65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>
      <c r="A658" s="65"/>
      <c r="B658" s="62"/>
      <c r="C658" s="65"/>
      <c r="D658" s="65"/>
      <c r="E658" s="65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>
      <c r="A659" s="65"/>
      <c r="B659" s="62"/>
      <c r="C659" s="65"/>
      <c r="D659" s="65"/>
      <c r="E659" s="65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>
      <c r="A660" s="65"/>
      <c r="B660" s="62"/>
      <c r="C660" s="65"/>
      <c r="D660" s="65"/>
      <c r="E660" s="65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>
      <c r="A661" s="65"/>
      <c r="B661" s="62"/>
      <c r="C661" s="65"/>
      <c r="D661" s="65"/>
      <c r="E661" s="65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>
      <c r="A662" s="65"/>
      <c r="B662" s="62"/>
      <c r="C662" s="65"/>
      <c r="D662" s="65"/>
      <c r="E662" s="65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>
      <c r="A663" s="65"/>
      <c r="B663" s="62"/>
      <c r="C663" s="65"/>
      <c r="D663" s="65"/>
      <c r="E663" s="65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>
      <c r="A664" s="65"/>
      <c r="B664" s="62"/>
      <c r="C664" s="65"/>
      <c r="D664" s="65"/>
      <c r="E664" s="65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>
      <c r="A665" s="65"/>
      <c r="B665" s="62"/>
      <c r="C665" s="65"/>
      <c r="D665" s="65"/>
      <c r="E665" s="65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>
      <c r="A666" s="65"/>
      <c r="B666" s="62"/>
      <c r="C666" s="65"/>
      <c r="D666" s="65"/>
      <c r="E666" s="65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>
      <c r="A667" s="65"/>
      <c r="B667" s="62"/>
      <c r="C667" s="65"/>
      <c r="D667" s="65"/>
      <c r="E667" s="65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>
      <c r="A668" s="65"/>
      <c r="B668" s="62"/>
      <c r="C668" s="65"/>
      <c r="D668" s="65"/>
      <c r="E668" s="65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>
      <c r="A669" s="65"/>
      <c r="B669" s="62"/>
      <c r="C669" s="65"/>
      <c r="D669" s="65"/>
      <c r="E669" s="65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>
      <c r="A670" s="65"/>
      <c r="B670" s="62"/>
      <c r="C670" s="65"/>
      <c r="D670" s="65"/>
      <c r="E670" s="65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>
      <c r="A671" s="65"/>
      <c r="B671" s="62"/>
      <c r="C671" s="65"/>
      <c r="D671" s="65"/>
      <c r="E671" s="65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>
      <c r="A672" s="65"/>
      <c r="B672" s="62"/>
      <c r="C672" s="65"/>
      <c r="D672" s="65"/>
      <c r="E672" s="65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>
      <c r="A673" s="65"/>
      <c r="B673" s="62"/>
      <c r="C673" s="65"/>
      <c r="D673" s="65"/>
      <c r="E673" s="65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>
      <c r="A674" s="65"/>
      <c r="B674" s="62"/>
      <c r="C674" s="65"/>
      <c r="D674" s="65"/>
      <c r="E674" s="65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>
      <c r="A675" s="65"/>
      <c r="B675" s="62"/>
      <c r="C675" s="65"/>
      <c r="D675" s="65"/>
      <c r="E675" s="65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>
      <c r="A676" s="65"/>
      <c r="B676" s="62"/>
      <c r="C676" s="65"/>
      <c r="D676" s="65"/>
      <c r="E676" s="65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>
      <c r="A677" s="65"/>
      <c r="B677" s="62"/>
      <c r="C677" s="65"/>
      <c r="D677" s="65"/>
      <c r="E677" s="65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>
      <c r="A678" s="65"/>
      <c r="B678" s="62"/>
      <c r="C678" s="65"/>
      <c r="D678" s="65"/>
      <c r="E678" s="65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>
      <c r="A679" s="65"/>
      <c r="B679" s="62"/>
      <c r="C679" s="65"/>
      <c r="D679" s="65"/>
      <c r="E679" s="65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>
      <c r="A680" s="65"/>
      <c r="B680" s="62"/>
      <c r="C680" s="65"/>
      <c r="D680" s="65"/>
      <c r="E680" s="65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>
      <c r="A681" s="65"/>
      <c r="B681" s="62"/>
      <c r="C681" s="65"/>
      <c r="D681" s="65"/>
      <c r="E681" s="65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>
      <c r="A682" s="65"/>
      <c r="B682" s="62"/>
      <c r="C682" s="65"/>
      <c r="D682" s="65"/>
      <c r="E682" s="65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>
      <c r="A683" s="65"/>
      <c r="B683" s="62"/>
      <c r="C683" s="65"/>
      <c r="D683" s="65"/>
      <c r="E683" s="65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>
      <c r="A684" s="65"/>
      <c r="B684" s="62"/>
      <c r="C684" s="65"/>
      <c r="D684" s="65"/>
      <c r="E684" s="65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>
      <c r="A685" s="65"/>
      <c r="B685" s="62"/>
      <c r="C685" s="65"/>
      <c r="D685" s="65"/>
      <c r="E685" s="65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>
      <c r="A686" s="65"/>
      <c r="B686" s="62"/>
      <c r="C686" s="65"/>
      <c r="D686" s="65"/>
      <c r="E686" s="65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>
      <c r="A687" s="65"/>
      <c r="B687" s="62"/>
      <c r="C687" s="65"/>
      <c r="D687" s="65"/>
      <c r="E687" s="65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>
      <c r="A688" s="65"/>
      <c r="B688" s="62"/>
      <c r="C688" s="65"/>
      <c r="D688" s="65"/>
      <c r="E688" s="65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>
      <c r="A689" s="65"/>
      <c r="B689" s="62"/>
      <c r="C689" s="65"/>
      <c r="D689" s="65"/>
      <c r="E689" s="65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>
      <c r="A690" s="65"/>
      <c r="B690" s="62"/>
      <c r="C690" s="65"/>
      <c r="D690" s="65"/>
      <c r="E690" s="65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>
      <c r="A691" s="65"/>
      <c r="B691" s="62"/>
      <c r="C691" s="65"/>
      <c r="D691" s="65"/>
      <c r="E691" s="65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>
      <c r="A692" s="65"/>
      <c r="B692" s="62"/>
      <c r="C692" s="65"/>
      <c r="D692" s="65"/>
      <c r="E692" s="65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>
      <c r="A693" s="65"/>
      <c r="B693" s="62"/>
      <c r="C693" s="65"/>
      <c r="D693" s="65"/>
      <c r="E693" s="65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>
      <c r="A694" s="65"/>
      <c r="B694" s="62"/>
      <c r="C694" s="65"/>
      <c r="D694" s="65"/>
      <c r="E694" s="65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>
      <c r="A695" s="65"/>
      <c r="B695" s="62"/>
      <c r="C695" s="65"/>
      <c r="D695" s="65"/>
      <c r="E695" s="65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>
      <c r="A696" s="65"/>
      <c r="B696" s="62"/>
      <c r="C696" s="65"/>
      <c r="D696" s="65"/>
      <c r="E696" s="65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>
      <c r="A697" s="65"/>
      <c r="B697" s="62"/>
      <c r="C697" s="65"/>
      <c r="D697" s="65"/>
      <c r="E697" s="65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>
      <c r="A698" s="65"/>
      <c r="B698" s="62"/>
      <c r="C698" s="65"/>
      <c r="D698" s="65"/>
      <c r="E698" s="65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>
      <c r="A699" s="65"/>
      <c r="B699" s="62"/>
      <c r="C699" s="65"/>
      <c r="D699" s="65"/>
      <c r="E699" s="65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>
      <c r="A700" s="65"/>
      <c r="B700" s="62"/>
      <c r="C700" s="65"/>
      <c r="D700" s="65"/>
      <c r="E700" s="65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>
      <c r="A701" s="65"/>
      <c r="B701" s="62"/>
      <c r="C701" s="65"/>
      <c r="D701" s="65"/>
      <c r="E701" s="65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>
      <c r="A702" s="65"/>
      <c r="B702" s="62"/>
      <c r="C702" s="65"/>
      <c r="D702" s="65"/>
      <c r="E702" s="65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>
      <c r="A703" s="65"/>
      <c r="B703" s="62"/>
      <c r="C703" s="65"/>
      <c r="D703" s="65"/>
      <c r="E703" s="65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>
      <c r="A704" s="65"/>
      <c r="B704" s="62"/>
      <c r="C704" s="65"/>
      <c r="D704" s="65"/>
      <c r="E704" s="65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>
      <c r="A705" s="65"/>
      <c r="B705" s="62"/>
      <c r="C705" s="65"/>
      <c r="D705" s="65"/>
      <c r="E705" s="65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>
      <c r="A706" s="65"/>
      <c r="B706" s="62"/>
      <c r="C706" s="65"/>
      <c r="D706" s="65"/>
      <c r="E706" s="65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>
      <c r="A707" s="65"/>
      <c r="B707" s="62"/>
      <c r="C707" s="65"/>
      <c r="D707" s="65"/>
      <c r="E707" s="65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>
      <c r="A708" s="65"/>
      <c r="B708" s="62"/>
      <c r="C708" s="65"/>
      <c r="D708" s="65"/>
      <c r="E708" s="65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>
      <c r="A709" s="65"/>
      <c r="B709" s="62"/>
      <c r="C709" s="65"/>
      <c r="D709" s="65"/>
      <c r="E709" s="65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>
      <c r="A710" s="65"/>
      <c r="B710" s="62"/>
      <c r="C710" s="65"/>
      <c r="D710" s="65"/>
      <c r="E710" s="65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>
      <c r="A711" s="65"/>
      <c r="B711" s="62"/>
      <c r="C711" s="65"/>
      <c r="D711" s="65"/>
      <c r="E711" s="65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>
      <c r="A712" s="65"/>
      <c r="B712" s="62"/>
      <c r="C712" s="65"/>
      <c r="D712" s="65"/>
      <c r="E712" s="65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>
      <c r="A713" s="65"/>
      <c r="B713" s="62"/>
      <c r="C713" s="65"/>
      <c r="D713" s="65"/>
      <c r="E713" s="65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>
      <c r="A714" s="65"/>
      <c r="B714" s="62"/>
      <c r="C714" s="65"/>
      <c r="D714" s="65"/>
      <c r="E714" s="65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>
      <c r="A715" s="65"/>
      <c r="B715" s="62"/>
      <c r="C715" s="65"/>
      <c r="D715" s="65"/>
      <c r="E715" s="65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>
      <c r="A716" s="65"/>
      <c r="B716" s="62"/>
      <c r="C716" s="65"/>
      <c r="D716" s="65"/>
      <c r="E716" s="65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>
      <c r="A717" s="65"/>
      <c r="B717" s="62"/>
      <c r="C717" s="65"/>
      <c r="D717" s="65"/>
      <c r="E717" s="65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>
      <c r="A718" s="65"/>
      <c r="B718" s="62"/>
      <c r="C718" s="65"/>
      <c r="D718" s="65"/>
      <c r="E718" s="65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>
      <c r="A719" s="65"/>
      <c r="B719" s="62"/>
      <c r="C719" s="65"/>
      <c r="D719" s="65"/>
      <c r="E719" s="65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>
      <c r="A720" s="65"/>
      <c r="B720" s="62"/>
      <c r="C720" s="65"/>
      <c r="D720" s="65"/>
      <c r="E720" s="65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>
      <c r="A721" s="65"/>
      <c r="B721" s="62"/>
      <c r="C721" s="65"/>
      <c r="D721" s="65"/>
      <c r="E721" s="65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>
      <c r="A722" s="65"/>
      <c r="B722" s="62"/>
      <c r="C722" s="65"/>
      <c r="D722" s="65"/>
      <c r="E722" s="65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>
      <c r="A723" s="65"/>
      <c r="B723" s="62"/>
      <c r="C723" s="65"/>
      <c r="D723" s="65"/>
      <c r="E723" s="65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>
      <c r="A724" s="65"/>
      <c r="B724" s="62"/>
      <c r="C724" s="65"/>
      <c r="D724" s="65"/>
      <c r="E724" s="65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>
      <c r="A725" s="65"/>
      <c r="B725" s="62"/>
      <c r="C725" s="65"/>
      <c r="D725" s="65"/>
      <c r="E725" s="65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>
      <c r="A726" s="65"/>
      <c r="B726" s="62"/>
      <c r="C726" s="65"/>
      <c r="D726" s="65"/>
      <c r="E726" s="65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>
      <c r="A727" s="65"/>
      <c r="B727" s="62"/>
      <c r="C727" s="65"/>
      <c r="D727" s="65"/>
      <c r="E727" s="65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>
      <c r="A728" s="65"/>
      <c r="B728" s="62"/>
      <c r="C728" s="65"/>
      <c r="D728" s="65"/>
      <c r="E728" s="65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>
      <c r="A729" s="65"/>
      <c r="B729" s="62"/>
      <c r="C729" s="65"/>
      <c r="D729" s="65"/>
      <c r="E729" s="65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>
      <c r="A730" s="65"/>
      <c r="B730" s="62"/>
      <c r="C730" s="65"/>
      <c r="D730" s="65"/>
      <c r="E730" s="65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>
      <c r="A731" s="65"/>
      <c r="B731" s="62"/>
      <c r="C731" s="65"/>
      <c r="D731" s="65"/>
      <c r="E731" s="65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>
      <c r="A732" s="65"/>
      <c r="B732" s="62"/>
      <c r="C732" s="65"/>
      <c r="D732" s="65"/>
      <c r="E732" s="65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>
      <c r="A733" s="65"/>
      <c r="B733" s="62"/>
      <c r="C733" s="65"/>
      <c r="D733" s="65"/>
      <c r="E733" s="65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>
      <c r="A734" s="65"/>
      <c r="B734" s="62"/>
      <c r="C734" s="65"/>
      <c r="D734" s="65"/>
      <c r="E734" s="65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>
      <c r="A735" s="65"/>
      <c r="B735" s="62"/>
      <c r="C735" s="65"/>
      <c r="D735" s="65"/>
      <c r="E735" s="65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>
      <c r="A736" s="65"/>
      <c r="B736" s="62"/>
      <c r="C736" s="65"/>
      <c r="D736" s="65"/>
      <c r="E736" s="65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>
      <c r="A737" s="65"/>
      <c r="B737" s="62"/>
      <c r="C737" s="65"/>
      <c r="D737" s="65"/>
      <c r="E737" s="65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>
      <c r="A738" s="65"/>
      <c r="B738" s="62"/>
      <c r="C738" s="65"/>
      <c r="D738" s="65"/>
      <c r="E738" s="65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>
      <c r="A739" s="65"/>
      <c r="B739" s="62"/>
      <c r="C739" s="65"/>
      <c r="D739" s="65"/>
      <c r="E739" s="65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>
      <c r="A740" s="65"/>
      <c r="B740" s="62"/>
      <c r="C740" s="65"/>
      <c r="D740" s="65"/>
      <c r="E740" s="65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>
      <c r="A741" s="65"/>
      <c r="B741" s="62"/>
      <c r="C741" s="65"/>
      <c r="D741" s="65"/>
      <c r="E741" s="65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>
      <c r="A742" s="65"/>
      <c r="B742" s="62"/>
      <c r="C742" s="65"/>
      <c r="D742" s="65"/>
      <c r="E742" s="65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>
      <c r="A743" s="65"/>
      <c r="B743" s="62"/>
      <c r="C743" s="65"/>
      <c r="D743" s="65"/>
      <c r="E743" s="65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>
      <c r="A744" s="65"/>
      <c r="B744" s="62"/>
      <c r="C744" s="65"/>
      <c r="D744" s="65"/>
      <c r="E744" s="65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>
      <c r="A745" s="65"/>
      <c r="B745" s="62"/>
      <c r="C745" s="65"/>
      <c r="D745" s="65"/>
      <c r="E745" s="65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>
      <c r="A746" s="65"/>
      <c r="B746" s="62"/>
      <c r="C746" s="65"/>
      <c r="D746" s="65"/>
      <c r="E746" s="65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>
      <c r="A747" s="65"/>
      <c r="B747" s="62"/>
      <c r="C747" s="65"/>
      <c r="D747" s="65"/>
      <c r="E747" s="65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>
      <c r="A748" s="65"/>
      <c r="B748" s="62"/>
      <c r="C748" s="65"/>
      <c r="D748" s="65"/>
      <c r="E748" s="65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>
      <c r="A749" s="65"/>
      <c r="B749" s="62"/>
      <c r="C749" s="65"/>
      <c r="D749" s="65"/>
      <c r="E749" s="65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>
      <c r="A750" s="65"/>
      <c r="B750" s="62"/>
      <c r="C750" s="65"/>
      <c r="D750" s="65"/>
      <c r="E750" s="65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>
      <c r="A751" s="65"/>
      <c r="B751" s="62"/>
      <c r="C751" s="65"/>
      <c r="D751" s="65"/>
      <c r="E751" s="65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>
      <c r="A752" s="65"/>
      <c r="B752" s="62"/>
      <c r="C752" s="65"/>
      <c r="D752" s="65"/>
      <c r="E752" s="65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>
      <c r="A753" s="65"/>
      <c r="B753" s="62"/>
      <c r="C753" s="65"/>
      <c r="D753" s="65"/>
      <c r="E753" s="65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>
      <c r="A754" s="65"/>
      <c r="B754" s="62"/>
      <c r="C754" s="65"/>
      <c r="D754" s="65"/>
      <c r="E754" s="65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>
      <c r="A755" s="65"/>
      <c r="B755" s="62"/>
      <c r="C755" s="65"/>
      <c r="D755" s="65"/>
      <c r="E755" s="65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>
      <c r="A756" s="65"/>
      <c r="B756" s="62"/>
      <c r="C756" s="65"/>
      <c r="D756" s="65"/>
      <c r="E756" s="65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>
      <c r="A757" s="65"/>
      <c r="B757" s="62"/>
      <c r="C757" s="65"/>
      <c r="D757" s="65"/>
      <c r="E757" s="65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>
      <c r="A758" s="65"/>
      <c r="B758" s="62"/>
      <c r="C758" s="65"/>
      <c r="D758" s="65"/>
      <c r="E758" s="65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>
      <c r="A759" s="65"/>
      <c r="B759" s="62"/>
      <c r="C759" s="65"/>
      <c r="D759" s="65"/>
      <c r="E759" s="65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>
      <c r="A760" s="65"/>
      <c r="B760" s="62"/>
      <c r="C760" s="65"/>
      <c r="D760" s="65"/>
      <c r="E760" s="65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>
      <c r="A761" s="65"/>
      <c r="B761" s="62"/>
      <c r="C761" s="65"/>
      <c r="D761" s="65"/>
      <c r="E761" s="65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>
      <c r="A762" s="65"/>
      <c r="B762" s="62"/>
      <c r="C762" s="65"/>
      <c r="D762" s="65"/>
      <c r="E762" s="65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>
      <c r="A763" s="65"/>
      <c r="B763" s="62"/>
      <c r="C763" s="65"/>
      <c r="D763" s="65"/>
      <c r="E763" s="65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>
      <c r="A764" s="65"/>
      <c r="B764" s="62"/>
      <c r="C764" s="65"/>
      <c r="D764" s="65"/>
      <c r="E764" s="65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>
      <c r="A765" s="65"/>
      <c r="B765" s="62"/>
      <c r="C765" s="65"/>
      <c r="D765" s="65"/>
      <c r="E765" s="65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>
      <c r="A766" s="65"/>
      <c r="B766" s="62"/>
      <c r="C766" s="65"/>
      <c r="D766" s="65"/>
      <c r="E766" s="65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>
      <c r="A767" s="65"/>
      <c r="B767" s="62"/>
      <c r="C767" s="65"/>
      <c r="D767" s="65"/>
      <c r="E767" s="65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>
      <c r="A768" s="65"/>
      <c r="B768" s="62"/>
      <c r="C768" s="65"/>
      <c r="D768" s="65"/>
      <c r="E768" s="65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>
      <c r="A769" s="65"/>
      <c r="B769" s="62"/>
      <c r="C769" s="65"/>
      <c r="D769" s="65"/>
      <c r="E769" s="65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>
      <c r="A770" s="65"/>
      <c r="B770" s="62"/>
      <c r="C770" s="65"/>
      <c r="D770" s="65"/>
      <c r="E770" s="65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>
      <c r="A771" s="65"/>
      <c r="B771" s="62"/>
      <c r="C771" s="65"/>
      <c r="D771" s="65"/>
      <c r="E771" s="65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>
      <c r="A772" s="65"/>
      <c r="B772" s="62"/>
      <c r="C772" s="65"/>
      <c r="D772" s="65"/>
      <c r="E772" s="65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>
      <c r="A773" s="65"/>
      <c r="B773" s="62"/>
      <c r="C773" s="65"/>
      <c r="D773" s="65"/>
      <c r="E773" s="65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>
      <c r="A774" s="65"/>
      <c r="B774" s="62"/>
      <c r="C774" s="65"/>
      <c r="D774" s="65"/>
      <c r="E774" s="65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>
      <c r="A775" s="65"/>
      <c r="B775" s="62"/>
      <c r="C775" s="65"/>
      <c r="D775" s="65"/>
      <c r="E775" s="65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>
      <c r="A776" s="65"/>
      <c r="B776" s="62"/>
      <c r="C776" s="65"/>
      <c r="D776" s="65"/>
      <c r="E776" s="65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>
      <c r="A777" s="65"/>
      <c r="B777" s="62"/>
      <c r="C777" s="65"/>
      <c r="D777" s="65"/>
      <c r="E777" s="65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>
      <c r="A778" s="65"/>
      <c r="B778" s="62"/>
      <c r="C778" s="65"/>
      <c r="D778" s="65"/>
      <c r="E778" s="65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>
      <c r="A779" s="65"/>
      <c r="B779" s="62"/>
      <c r="C779" s="65"/>
      <c r="D779" s="65"/>
      <c r="E779" s="65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>
      <c r="A780" s="65"/>
      <c r="B780" s="62"/>
      <c r="C780" s="65"/>
      <c r="D780" s="65"/>
      <c r="E780" s="65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>
      <c r="A781" s="65"/>
      <c r="B781" s="62"/>
      <c r="C781" s="65"/>
      <c r="D781" s="65"/>
      <c r="E781" s="65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>
      <c r="A782" s="65"/>
      <c r="B782" s="62"/>
      <c r="C782" s="65"/>
      <c r="D782" s="65"/>
      <c r="E782" s="65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>
      <c r="A783" s="65"/>
      <c r="B783" s="62"/>
      <c r="C783" s="65"/>
      <c r="D783" s="65"/>
      <c r="E783" s="65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>
      <c r="A784" s="65"/>
      <c r="B784" s="62"/>
      <c r="C784" s="65"/>
      <c r="D784" s="65"/>
      <c r="E784" s="65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>
      <c r="A785" s="65"/>
      <c r="B785" s="62"/>
      <c r="C785" s="65"/>
      <c r="D785" s="65"/>
      <c r="E785" s="65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>
      <c r="A786" s="65"/>
      <c r="B786" s="62"/>
      <c r="C786" s="65"/>
      <c r="D786" s="65"/>
      <c r="E786" s="65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>
      <c r="A787" s="65"/>
      <c r="B787" s="62"/>
      <c r="C787" s="65"/>
      <c r="D787" s="65"/>
      <c r="E787" s="65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>
      <c r="A788" s="65"/>
      <c r="B788" s="62"/>
      <c r="C788" s="65"/>
      <c r="D788" s="65"/>
      <c r="E788" s="65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>
      <c r="A789" s="65"/>
      <c r="B789" s="62"/>
      <c r="C789" s="65"/>
      <c r="D789" s="65"/>
      <c r="E789" s="65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>
      <c r="A790" s="65"/>
      <c r="B790" s="62"/>
      <c r="C790" s="65"/>
      <c r="D790" s="65"/>
      <c r="E790" s="65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>
      <c r="A791" s="65"/>
      <c r="B791" s="62"/>
      <c r="C791" s="65"/>
      <c r="D791" s="65"/>
      <c r="E791" s="65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>
      <c r="A792" s="65"/>
      <c r="B792" s="62"/>
      <c r="C792" s="65"/>
      <c r="D792" s="65"/>
      <c r="E792" s="65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>
      <c r="A793" s="65"/>
      <c r="B793" s="62"/>
      <c r="C793" s="65"/>
      <c r="D793" s="65"/>
      <c r="E793" s="65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>
      <c r="A794" s="65"/>
      <c r="B794" s="62"/>
      <c r="C794" s="65"/>
      <c r="D794" s="65"/>
      <c r="E794" s="65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>
      <c r="A795" s="65"/>
      <c r="B795" s="62"/>
      <c r="C795" s="65"/>
      <c r="D795" s="65"/>
      <c r="E795" s="65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>
      <c r="A796" s="65"/>
      <c r="B796" s="62"/>
      <c r="C796" s="65"/>
      <c r="D796" s="65"/>
      <c r="E796" s="65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>
      <c r="A797" s="65"/>
      <c r="B797" s="62"/>
      <c r="C797" s="65"/>
      <c r="D797" s="65"/>
      <c r="E797" s="65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>
      <c r="A798" s="65"/>
      <c r="B798" s="62"/>
      <c r="C798" s="65"/>
      <c r="D798" s="65"/>
      <c r="E798" s="65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>
      <c r="A799" s="65"/>
      <c r="B799" s="62"/>
      <c r="C799" s="65"/>
      <c r="D799" s="65"/>
      <c r="E799" s="65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>
      <c r="A800" s="65"/>
      <c r="B800" s="62"/>
      <c r="C800" s="65"/>
      <c r="D800" s="65"/>
      <c r="E800" s="65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>
      <c r="A801" s="65"/>
      <c r="B801" s="62"/>
      <c r="C801" s="65"/>
      <c r="D801" s="65"/>
      <c r="E801" s="65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>
      <c r="A802" s="65"/>
      <c r="B802" s="62"/>
      <c r="C802" s="65"/>
      <c r="D802" s="65"/>
      <c r="E802" s="65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>
      <c r="A803" s="65"/>
      <c r="B803" s="62"/>
      <c r="C803" s="65"/>
      <c r="D803" s="65"/>
      <c r="E803" s="65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>
      <c r="A804" s="65"/>
      <c r="B804" s="62"/>
      <c r="C804" s="65"/>
      <c r="D804" s="65"/>
      <c r="E804" s="65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>
      <c r="A805" s="65"/>
      <c r="B805" s="62"/>
      <c r="C805" s="65"/>
      <c r="D805" s="65"/>
      <c r="E805" s="65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>
      <c r="A806" s="65"/>
      <c r="B806" s="62"/>
      <c r="C806" s="65"/>
      <c r="D806" s="65"/>
      <c r="E806" s="65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>
      <c r="A807" s="65"/>
      <c r="B807" s="62"/>
      <c r="C807" s="65"/>
      <c r="D807" s="65"/>
      <c r="E807" s="65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>
      <c r="A808" s="65"/>
      <c r="B808" s="62"/>
      <c r="C808" s="65"/>
      <c r="D808" s="65"/>
      <c r="E808" s="65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>
      <c r="A809" s="65"/>
      <c r="B809" s="62"/>
      <c r="C809" s="65"/>
      <c r="D809" s="65"/>
      <c r="E809" s="65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>
      <c r="A810" s="65"/>
      <c r="B810" s="62"/>
      <c r="C810" s="65"/>
      <c r="D810" s="65"/>
      <c r="E810" s="65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>
      <c r="A811" s="65"/>
      <c r="B811" s="62"/>
      <c r="C811" s="65"/>
      <c r="D811" s="65"/>
      <c r="E811" s="65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>
      <c r="A812" s="65"/>
      <c r="B812" s="62"/>
      <c r="C812" s="65"/>
      <c r="D812" s="65"/>
      <c r="E812" s="65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>
      <c r="A813" s="65"/>
      <c r="B813" s="62"/>
      <c r="C813" s="65"/>
      <c r="D813" s="65"/>
      <c r="E813" s="65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>
      <c r="A814" s="65"/>
      <c r="B814" s="62"/>
      <c r="C814" s="65"/>
      <c r="D814" s="65"/>
      <c r="E814" s="65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>
      <c r="A815" s="65"/>
      <c r="B815" s="62"/>
      <c r="C815" s="65"/>
      <c r="D815" s="65"/>
      <c r="E815" s="65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>
      <c r="A816" s="65"/>
      <c r="B816" s="62"/>
      <c r="C816" s="65"/>
      <c r="D816" s="65"/>
      <c r="E816" s="65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>
      <c r="A817" s="65"/>
      <c r="B817" s="62"/>
      <c r="C817" s="65"/>
      <c r="D817" s="65"/>
      <c r="E817" s="65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>
      <c r="A818" s="65"/>
      <c r="B818" s="62"/>
      <c r="C818" s="65"/>
      <c r="D818" s="65"/>
      <c r="E818" s="65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>
      <c r="A819" s="65"/>
      <c r="B819" s="62"/>
      <c r="C819" s="65"/>
      <c r="D819" s="65"/>
      <c r="E819" s="65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>
      <c r="A820" s="65"/>
      <c r="B820" s="62"/>
      <c r="C820" s="65"/>
      <c r="D820" s="65"/>
      <c r="E820" s="65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>
      <c r="A821" s="65"/>
      <c r="B821" s="62"/>
      <c r="C821" s="65"/>
      <c r="D821" s="65"/>
      <c r="E821" s="65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>
      <c r="A822" s="65"/>
      <c r="B822" s="62"/>
      <c r="C822" s="65"/>
      <c r="D822" s="65"/>
      <c r="E822" s="65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>
      <c r="A823" s="65"/>
      <c r="B823" s="62"/>
      <c r="C823" s="65"/>
      <c r="D823" s="65"/>
      <c r="E823" s="65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>
      <c r="A824" s="65"/>
      <c r="B824" s="62"/>
      <c r="C824" s="65"/>
      <c r="D824" s="65"/>
      <c r="E824" s="65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>
      <c r="A825" s="65"/>
      <c r="B825" s="62"/>
      <c r="C825" s="65"/>
      <c r="D825" s="65"/>
      <c r="E825" s="65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>
      <c r="A826" s="65"/>
      <c r="B826" s="62"/>
      <c r="C826" s="65"/>
      <c r="D826" s="65"/>
      <c r="E826" s="65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>
      <c r="A827" s="65"/>
      <c r="B827" s="62"/>
      <c r="C827" s="65"/>
      <c r="D827" s="65"/>
      <c r="E827" s="65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>
      <c r="A828" s="65"/>
      <c r="B828" s="62"/>
      <c r="C828" s="65"/>
      <c r="D828" s="65"/>
      <c r="E828" s="65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>
      <c r="A829" s="65"/>
      <c r="B829" s="62"/>
      <c r="C829" s="65"/>
      <c r="D829" s="65"/>
      <c r="E829" s="65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>
      <c r="A830" s="65"/>
      <c r="B830" s="62"/>
      <c r="C830" s="65"/>
      <c r="D830" s="65"/>
      <c r="E830" s="65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>
      <c r="A831" s="65"/>
      <c r="B831" s="62"/>
      <c r="C831" s="65"/>
      <c r="D831" s="65"/>
      <c r="E831" s="65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>
      <c r="A832" s="65"/>
      <c r="B832" s="62"/>
      <c r="C832" s="65"/>
      <c r="D832" s="65"/>
      <c r="E832" s="65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>
      <c r="A833" s="65"/>
      <c r="B833" s="62"/>
      <c r="C833" s="65"/>
      <c r="D833" s="65"/>
      <c r="E833" s="65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>
      <c r="A834" s="65"/>
      <c r="B834" s="62"/>
      <c r="C834" s="65"/>
      <c r="D834" s="65"/>
      <c r="E834" s="65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>
      <c r="A835" s="65"/>
      <c r="B835" s="62"/>
      <c r="C835" s="65"/>
      <c r="D835" s="65"/>
      <c r="E835" s="65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>
      <c r="A836" s="65"/>
      <c r="B836" s="62"/>
      <c r="C836" s="65"/>
      <c r="D836" s="65"/>
      <c r="E836" s="65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>
      <c r="A837" s="65"/>
      <c r="B837" s="62"/>
      <c r="C837" s="65"/>
      <c r="D837" s="65"/>
      <c r="E837" s="65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>
      <c r="A838" s="65"/>
      <c r="B838" s="62"/>
      <c r="C838" s="65"/>
      <c r="D838" s="65"/>
      <c r="E838" s="65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>
      <c r="A839" s="65"/>
      <c r="B839" s="62"/>
      <c r="C839" s="65"/>
      <c r="D839" s="65"/>
      <c r="E839" s="65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>
      <c r="A840" s="65"/>
      <c r="B840" s="62"/>
      <c r="C840" s="65"/>
      <c r="D840" s="65"/>
      <c r="E840" s="65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>
      <c r="A841" s="65"/>
      <c r="B841" s="62"/>
      <c r="C841" s="65"/>
      <c r="D841" s="65"/>
      <c r="E841" s="65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>
      <c r="A842" s="65"/>
      <c r="B842" s="62"/>
      <c r="C842" s="65"/>
      <c r="D842" s="65"/>
      <c r="E842" s="65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>
      <c r="A843" s="65"/>
      <c r="B843" s="62"/>
      <c r="C843" s="65"/>
      <c r="D843" s="65"/>
      <c r="E843" s="65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>
      <c r="A844" s="65"/>
      <c r="B844" s="62"/>
      <c r="C844" s="65"/>
      <c r="D844" s="65"/>
      <c r="E844" s="65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>
      <c r="A845" s="65"/>
      <c r="B845" s="62"/>
      <c r="C845" s="65"/>
      <c r="D845" s="65"/>
      <c r="E845" s="65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>
      <c r="A846" s="65"/>
      <c r="B846" s="62"/>
      <c r="C846" s="65"/>
      <c r="D846" s="65"/>
      <c r="E846" s="65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>
      <c r="A847" s="65"/>
      <c r="B847" s="62"/>
      <c r="C847" s="65"/>
      <c r="D847" s="65"/>
      <c r="E847" s="65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>
      <c r="A848" s="65"/>
      <c r="B848" s="62"/>
      <c r="C848" s="65"/>
      <c r="D848" s="65"/>
      <c r="E848" s="65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>
      <c r="A849" s="65"/>
      <c r="B849" s="62"/>
      <c r="C849" s="65"/>
      <c r="D849" s="65"/>
      <c r="E849" s="65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>
      <c r="A850" s="65"/>
      <c r="B850" s="62"/>
      <c r="C850" s="65"/>
      <c r="D850" s="65"/>
      <c r="E850" s="65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>
      <c r="A851" s="65"/>
      <c r="B851" s="62"/>
      <c r="C851" s="65"/>
      <c r="D851" s="65"/>
      <c r="E851" s="65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>
      <c r="A852" s="65"/>
      <c r="B852" s="62"/>
      <c r="C852" s="65"/>
      <c r="D852" s="65"/>
      <c r="E852" s="65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>
      <c r="A853" s="65"/>
      <c r="B853" s="62"/>
      <c r="C853" s="65"/>
      <c r="D853" s="65"/>
      <c r="E853" s="65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>
      <c r="A854" s="65"/>
      <c r="B854" s="62"/>
      <c r="C854" s="65"/>
      <c r="D854" s="65"/>
      <c r="E854" s="65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>
      <c r="A855" s="65"/>
      <c r="B855" s="62"/>
      <c r="C855" s="65"/>
      <c r="D855" s="65"/>
      <c r="E855" s="65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>
      <c r="A856" s="65"/>
      <c r="B856" s="62"/>
      <c r="C856" s="65"/>
      <c r="D856" s="65"/>
      <c r="E856" s="65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>
      <c r="A857" s="65"/>
      <c r="B857" s="62"/>
      <c r="C857" s="65"/>
      <c r="D857" s="65"/>
      <c r="E857" s="65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>
      <c r="A858" s="65"/>
      <c r="B858" s="62"/>
      <c r="C858" s="65"/>
      <c r="D858" s="65"/>
      <c r="E858" s="65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>
      <c r="A859" s="65"/>
      <c r="B859" s="62"/>
      <c r="C859" s="65"/>
      <c r="D859" s="65"/>
      <c r="E859" s="65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>
      <c r="A860" s="65"/>
      <c r="B860" s="62"/>
      <c r="C860" s="65"/>
      <c r="D860" s="65"/>
      <c r="E860" s="65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>
      <c r="A861" s="65"/>
      <c r="B861" s="62"/>
      <c r="C861" s="65"/>
      <c r="D861" s="65"/>
      <c r="E861" s="65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>
      <c r="A862" s="65"/>
      <c r="B862" s="62"/>
      <c r="C862" s="65"/>
      <c r="D862" s="65"/>
      <c r="E862" s="65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>
      <c r="A863" s="65"/>
      <c r="B863" s="62"/>
      <c r="C863" s="65"/>
      <c r="D863" s="65"/>
      <c r="E863" s="65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>
      <c r="A864" s="65"/>
      <c r="B864" s="62"/>
      <c r="C864" s="65"/>
      <c r="D864" s="65"/>
      <c r="E864" s="65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>
      <c r="A865" s="65"/>
      <c r="B865" s="62"/>
      <c r="C865" s="65"/>
      <c r="D865" s="65"/>
      <c r="E865" s="65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>
      <c r="A866" s="65"/>
      <c r="B866" s="62"/>
      <c r="C866" s="65"/>
      <c r="D866" s="65"/>
      <c r="E866" s="65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>
      <c r="A867" s="65"/>
      <c r="B867" s="62"/>
      <c r="C867" s="65"/>
      <c r="D867" s="65"/>
      <c r="E867" s="65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>
      <c r="A868" s="65"/>
      <c r="B868" s="62"/>
      <c r="C868" s="65"/>
      <c r="D868" s="65"/>
      <c r="E868" s="65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>
      <c r="A869" s="65"/>
      <c r="B869" s="62"/>
      <c r="C869" s="65"/>
      <c r="D869" s="65"/>
      <c r="E869" s="65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>
      <c r="A870" s="65"/>
      <c r="B870" s="62"/>
      <c r="C870" s="65"/>
      <c r="D870" s="65"/>
      <c r="E870" s="65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>
      <c r="A871" s="65"/>
      <c r="B871" s="62"/>
      <c r="C871" s="65"/>
      <c r="D871" s="65"/>
      <c r="E871" s="65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>
      <c r="A872" s="65"/>
      <c r="B872" s="62"/>
      <c r="C872" s="65"/>
      <c r="D872" s="65"/>
      <c r="E872" s="65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>
      <c r="A873" s="65"/>
      <c r="B873" s="62"/>
      <c r="C873" s="65"/>
      <c r="D873" s="65"/>
      <c r="E873" s="65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>
      <c r="A874" s="65"/>
      <c r="B874" s="62"/>
      <c r="C874" s="65"/>
      <c r="D874" s="65"/>
      <c r="E874" s="65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>
      <c r="A875" s="65"/>
      <c r="B875" s="62"/>
      <c r="C875" s="65"/>
      <c r="D875" s="65"/>
      <c r="E875" s="65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>
      <c r="A876" s="65"/>
      <c r="B876" s="62"/>
      <c r="C876" s="65"/>
      <c r="D876" s="65"/>
      <c r="E876" s="65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>
      <c r="A877" s="65"/>
      <c r="B877" s="62"/>
      <c r="C877" s="65"/>
      <c r="D877" s="65"/>
      <c r="E877" s="65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>
      <c r="A878" s="65"/>
      <c r="B878" s="62"/>
      <c r="C878" s="65"/>
      <c r="D878" s="65"/>
      <c r="E878" s="65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>
      <c r="A879" s="65"/>
      <c r="B879" s="62"/>
      <c r="C879" s="65"/>
      <c r="D879" s="65"/>
      <c r="E879" s="65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>
      <c r="A880" s="65"/>
      <c r="B880" s="62"/>
      <c r="C880" s="65"/>
      <c r="D880" s="65"/>
      <c r="E880" s="65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>
      <c r="A881" s="65"/>
      <c r="B881" s="62"/>
      <c r="C881" s="65"/>
      <c r="D881" s="65"/>
      <c r="E881" s="65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>
      <c r="A882" s="65"/>
      <c r="B882" s="62"/>
      <c r="C882" s="65"/>
      <c r="D882" s="65"/>
      <c r="E882" s="65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>
      <c r="A883" s="65"/>
      <c r="B883" s="62"/>
      <c r="C883" s="65"/>
      <c r="D883" s="65"/>
      <c r="E883" s="65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>
      <c r="A884" s="65"/>
      <c r="B884" s="62"/>
      <c r="C884" s="65"/>
      <c r="D884" s="65"/>
      <c r="E884" s="65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>
      <c r="A885" s="65"/>
      <c r="B885" s="62"/>
      <c r="C885" s="65"/>
      <c r="D885" s="65"/>
      <c r="E885" s="65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>
      <c r="A886" s="65"/>
      <c r="B886" s="62"/>
      <c r="C886" s="65"/>
      <c r="D886" s="65"/>
      <c r="E886" s="65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>
      <c r="A887" s="65"/>
      <c r="B887" s="62"/>
      <c r="C887" s="65"/>
      <c r="D887" s="65"/>
      <c r="E887" s="65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>
      <c r="A888" s="65"/>
      <c r="B888" s="62"/>
      <c r="C888" s="65"/>
      <c r="D888" s="65"/>
      <c r="E888" s="65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>
      <c r="A889" s="65"/>
      <c r="B889" s="62"/>
      <c r="C889" s="65"/>
      <c r="D889" s="65"/>
      <c r="E889" s="65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>
      <c r="A890" s="65"/>
      <c r="B890" s="62"/>
      <c r="C890" s="65"/>
      <c r="D890" s="65"/>
      <c r="E890" s="65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>
      <c r="A891" s="65"/>
      <c r="B891" s="62"/>
      <c r="C891" s="65"/>
      <c r="D891" s="65"/>
      <c r="E891" s="65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>
      <c r="A892" s="65"/>
      <c r="B892" s="62"/>
      <c r="C892" s="65"/>
      <c r="D892" s="65"/>
      <c r="E892" s="65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>
      <c r="A893" s="65"/>
      <c r="B893" s="62"/>
      <c r="C893" s="65"/>
      <c r="D893" s="65"/>
      <c r="E893" s="65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>
      <c r="A894" s="65"/>
      <c r="B894" s="62"/>
      <c r="C894" s="65"/>
      <c r="D894" s="65"/>
      <c r="E894" s="65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>
      <c r="A895" s="65"/>
      <c r="B895" s="62"/>
      <c r="C895" s="65"/>
      <c r="D895" s="65"/>
      <c r="E895" s="65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>
      <c r="A896" s="65"/>
      <c r="B896" s="62"/>
      <c r="C896" s="65"/>
      <c r="D896" s="65"/>
      <c r="E896" s="65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>
      <c r="A897" s="65"/>
      <c r="B897" s="62"/>
      <c r="C897" s="65"/>
      <c r="D897" s="65"/>
      <c r="E897" s="65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>
      <c r="A898" s="65"/>
      <c r="B898" s="62"/>
      <c r="C898" s="65"/>
      <c r="D898" s="65"/>
      <c r="E898" s="65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>
      <c r="A899" s="65"/>
      <c r="B899" s="62"/>
      <c r="C899" s="65"/>
      <c r="D899" s="65"/>
      <c r="E899" s="65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>
      <c r="A900" s="65"/>
      <c r="B900" s="62"/>
      <c r="C900" s="65"/>
      <c r="D900" s="65"/>
      <c r="E900" s="65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>
      <c r="A901" s="65"/>
      <c r="B901" s="62"/>
      <c r="C901" s="65"/>
      <c r="D901" s="65"/>
      <c r="E901" s="65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>
      <c r="A902" s="65"/>
      <c r="B902" s="62"/>
      <c r="C902" s="65"/>
      <c r="D902" s="65"/>
      <c r="E902" s="65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>
      <c r="A903" s="65"/>
      <c r="B903" s="62"/>
      <c r="C903" s="65"/>
      <c r="D903" s="65"/>
      <c r="E903" s="65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>
      <c r="A904" s="65"/>
      <c r="B904" s="62"/>
      <c r="C904" s="65"/>
      <c r="D904" s="65"/>
      <c r="E904" s="65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>
      <c r="A905" s="65"/>
      <c r="B905" s="62"/>
      <c r="C905" s="65"/>
      <c r="D905" s="65"/>
      <c r="E905" s="65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>
      <c r="A906" s="65"/>
      <c r="B906" s="62"/>
      <c r="C906" s="65"/>
      <c r="D906" s="65"/>
      <c r="E906" s="65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>
      <c r="A907" s="65"/>
      <c r="B907" s="62"/>
      <c r="C907" s="65"/>
      <c r="D907" s="65"/>
      <c r="E907" s="65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>
      <c r="A908" s="65"/>
      <c r="B908" s="62"/>
      <c r="C908" s="65"/>
      <c r="D908" s="65"/>
      <c r="E908" s="65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>
      <c r="A909" s="65"/>
      <c r="B909" s="62"/>
      <c r="C909" s="65"/>
      <c r="D909" s="65"/>
      <c r="E909" s="65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>
      <c r="A910" s="65"/>
      <c r="B910" s="62"/>
      <c r="C910" s="65"/>
      <c r="D910" s="65"/>
      <c r="E910" s="65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>
      <c r="A911" s="65"/>
      <c r="B911" s="62"/>
      <c r="C911" s="65"/>
      <c r="D911" s="65"/>
      <c r="E911" s="65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>
      <c r="A912" s="65"/>
      <c r="B912" s="62"/>
      <c r="C912" s="65"/>
      <c r="D912" s="65"/>
      <c r="E912" s="65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>
      <c r="A913" s="65"/>
      <c r="B913" s="62"/>
      <c r="C913" s="65"/>
      <c r="D913" s="65"/>
      <c r="E913" s="65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>
      <c r="A914" s="65"/>
      <c r="B914" s="62"/>
      <c r="C914" s="65"/>
      <c r="D914" s="65"/>
      <c r="E914" s="65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>
      <c r="A915" s="65"/>
      <c r="B915" s="62"/>
      <c r="C915" s="65"/>
      <c r="D915" s="65"/>
      <c r="E915" s="65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>
      <c r="A916" s="65"/>
      <c r="B916" s="62"/>
      <c r="C916" s="65"/>
      <c r="D916" s="65"/>
      <c r="E916" s="65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>
      <c r="A917" s="65"/>
      <c r="B917" s="62"/>
      <c r="C917" s="65"/>
      <c r="D917" s="65"/>
      <c r="E917" s="65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>
      <c r="A918" s="65"/>
      <c r="B918" s="62"/>
      <c r="C918" s="65"/>
      <c r="D918" s="65"/>
      <c r="E918" s="65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>
      <c r="A919" s="65"/>
      <c r="B919" s="62"/>
      <c r="C919" s="65"/>
      <c r="D919" s="65"/>
      <c r="E919" s="65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>
      <c r="A920" s="65"/>
      <c r="B920" s="62"/>
      <c r="C920" s="65"/>
      <c r="D920" s="65"/>
      <c r="E920" s="65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>
      <c r="A921" s="65"/>
      <c r="B921" s="62"/>
      <c r="C921" s="65"/>
      <c r="D921" s="65"/>
      <c r="E921" s="65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>
      <c r="A922" s="65"/>
      <c r="B922" s="62"/>
      <c r="C922" s="65"/>
      <c r="D922" s="65"/>
      <c r="E922" s="65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>
      <c r="A923" s="65"/>
      <c r="B923" s="62"/>
      <c r="C923" s="65"/>
      <c r="D923" s="65"/>
      <c r="E923" s="65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>
      <c r="A924" s="65"/>
      <c r="B924" s="62"/>
      <c r="C924" s="65"/>
      <c r="D924" s="65"/>
      <c r="E924" s="65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>
      <c r="A925" s="65"/>
      <c r="B925" s="62"/>
      <c r="C925" s="65"/>
      <c r="D925" s="65"/>
      <c r="E925" s="65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>
      <c r="A926" s="65"/>
      <c r="B926" s="62"/>
      <c r="C926" s="65"/>
      <c r="D926" s="65"/>
      <c r="E926" s="65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>
      <c r="A927" s="65"/>
      <c r="B927" s="62"/>
      <c r="C927" s="65"/>
      <c r="D927" s="65"/>
      <c r="E927" s="65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>
      <c r="A928" s="65"/>
      <c r="B928" s="62"/>
      <c r="C928" s="65"/>
      <c r="D928" s="65"/>
      <c r="E928" s="65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>
      <c r="A929" s="65"/>
      <c r="B929" s="62"/>
      <c r="C929" s="65"/>
      <c r="D929" s="65"/>
      <c r="E929" s="65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>
      <c r="A930" s="65"/>
      <c r="B930" s="62"/>
      <c r="C930" s="65"/>
      <c r="D930" s="65"/>
      <c r="E930" s="65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>
      <c r="A931" s="65"/>
      <c r="B931" s="62"/>
      <c r="C931" s="65"/>
      <c r="D931" s="65"/>
      <c r="E931" s="65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>
      <c r="A932" s="65"/>
      <c r="B932" s="62"/>
      <c r="C932" s="65"/>
      <c r="D932" s="65"/>
      <c r="E932" s="65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>
      <c r="A933" s="65"/>
      <c r="B933" s="62"/>
      <c r="C933" s="65"/>
      <c r="D933" s="65"/>
      <c r="E933" s="65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>
      <c r="A934" s="65"/>
      <c r="B934" s="62"/>
      <c r="C934" s="65"/>
      <c r="D934" s="65"/>
      <c r="E934" s="65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>
      <c r="A935" s="65"/>
      <c r="B935" s="62"/>
      <c r="C935" s="65"/>
      <c r="D935" s="65"/>
      <c r="E935" s="65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>
      <c r="A936" s="65"/>
      <c r="B936" s="62"/>
      <c r="C936" s="65"/>
      <c r="D936" s="65"/>
      <c r="E936" s="65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>
      <c r="A937" s="65"/>
      <c r="B937" s="62"/>
      <c r="C937" s="65"/>
      <c r="D937" s="65"/>
      <c r="E937" s="65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>
      <c r="A938" s="65"/>
      <c r="B938" s="62"/>
      <c r="C938" s="65"/>
      <c r="D938" s="65"/>
      <c r="E938" s="65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>
      <c r="A939" s="65"/>
      <c r="B939" s="62"/>
      <c r="C939" s="65"/>
      <c r="D939" s="65"/>
      <c r="E939" s="65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>
      <c r="A940" s="65"/>
      <c r="B940" s="62"/>
      <c r="C940" s="65"/>
      <c r="D940" s="65"/>
      <c r="E940" s="65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>
      <c r="A941" s="65"/>
      <c r="B941" s="62"/>
      <c r="C941" s="65"/>
      <c r="D941" s="65"/>
      <c r="E941" s="65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>
      <c r="A942" s="65"/>
      <c r="B942" s="62"/>
      <c r="C942" s="65"/>
      <c r="D942" s="65"/>
      <c r="E942" s="65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>
      <c r="A943" s="65"/>
      <c r="B943" s="62"/>
      <c r="C943" s="65"/>
      <c r="D943" s="65"/>
      <c r="E943" s="65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>
      <c r="A944" s="65"/>
      <c r="B944" s="62"/>
      <c r="C944" s="65"/>
      <c r="D944" s="65"/>
      <c r="E944" s="65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>
      <c r="A945" s="65"/>
      <c r="B945" s="62"/>
      <c r="C945" s="65"/>
      <c r="D945" s="65"/>
      <c r="E945" s="65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>
      <c r="A946" s="65"/>
      <c r="B946" s="62"/>
      <c r="C946" s="65"/>
      <c r="D946" s="65"/>
      <c r="E946" s="65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>
      <c r="A947" s="65"/>
      <c r="B947" s="62"/>
      <c r="C947" s="65"/>
      <c r="D947" s="65"/>
      <c r="E947" s="65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>
      <c r="A948" s="65"/>
      <c r="B948" s="62"/>
      <c r="C948" s="65"/>
      <c r="D948" s="65"/>
      <c r="E948" s="65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>
      <c r="A949" s="65"/>
      <c r="B949" s="62"/>
      <c r="C949" s="65"/>
      <c r="D949" s="65"/>
      <c r="E949" s="65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>
      <c r="A950" s="65"/>
      <c r="B950" s="62"/>
      <c r="C950" s="65"/>
      <c r="D950" s="65"/>
      <c r="E950" s="65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>
      <c r="A951" s="65"/>
      <c r="B951" s="62"/>
      <c r="C951" s="65"/>
      <c r="D951" s="65"/>
      <c r="E951" s="65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>
      <c r="A952" s="65"/>
      <c r="B952" s="62"/>
      <c r="C952" s="65"/>
      <c r="D952" s="65"/>
      <c r="E952" s="65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>
      <c r="A953" s="65"/>
      <c r="B953" s="62"/>
      <c r="C953" s="65"/>
      <c r="D953" s="65"/>
      <c r="E953" s="65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>
      <c r="A954" s="65"/>
      <c r="B954" s="62"/>
      <c r="C954" s="65"/>
      <c r="D954" s="65"/>
      <c r="E954" s="65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>
      <c r="A955" s="65"/>
      <c r="B955" s="62"/>
      <c r="C955" s="65"/>
      <c r="D955" s="65"/>
      <c r="E955" s="65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>
      <c r="A956" s="65"/>
      <c r="B956" s="62"/>
      <c r="C956" s="65"/>
      <c r="D956" s="65"/>
      <c r="E956" s="65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>
      <c r="A957" s="65"/>
      <c r="B957" s="62"/>
      <c r="C957" s="65"/>
      <c r="D957" s="65"/>
      <c r="E957" s="65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>
      <c r="A958" s="65"/>
      <c r="B958" s="62"/>
      <c r="C958" s="65"/>
      <c r="D958" s="65"/>
      <c r="E958" s="65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>
      <c r="A959" s="65"/>
      <c r="B959" s="62"/>
      <c r="C959" s="65"/>
      <c r="D959" s="65"/>
      <c r="E959" s="65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>
      <c r="A960" s="65"/>
      <c r="B960" s="62"/>
      <c r="C960" s="65"/>
      <c r="D960" s="65"/>
      <c r="E960" s="65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>
      <c r="A961" s="65"/>
      <c r="B961" s="62"/>
      <c r="C961" s="65"/>
      <c r="D961" s="65"/>
      <c r="E961" s="65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>
      <c r="A962" s="65"/>
      <c r="B962" s="62"/>
      <c r="C962" s="65"/>
      <c r="D962" s="65"/>
      <c r="E962" s="65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>
      <c r="A963" s="65"/>
      <c r="B963" s="62"/>
      <c r="C963" s="65"/>
      <c r="D963" s="65"/>
      <c r="E963" s="65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>
      <c r="A964" s="65"/>
      <c r="B964" s="62"/>
      <c r="C964" s="65"/>
      <c r="D964" s="65"/>
      <c r="E964" s="65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>
      <c r="A965" s="65"/>
      <c r="B965" s="62"/>
      <c r="C965" s="65"/>
      <c r="D965" s="65"/>
      <c r="E965" s="65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>
      <c r="A966" s="65"/>
      <c r="B966" s="62"/>
      <c r="C966" s="65"/>
      <c r="D966" s="65"/>
      <c r="E966" s="65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>
      <c r="A967" s="65"/>
      <c r="B967" s="62"/>
      <c r="C967" s="65"/>
      <c r="D967" s="65"/>
      <c r="E967" s="65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>
      <c r="A968" s="65"/>
      <c r="B968" s="62"/>
      <c r="C968" s="65"/>
      <c r="D968" s="65"/>
      <c r="E968" s="65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>
      <c r="A969" s="65"/>
      <c r="B969" s="62"/>
      <c r="C969" s="65"/>
      <c r="D969" s="65"/>
      <c r="E969" s="65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>
      <c r="A970" s="65"/>
      <c r="B970" s="62"/>
      <c r="C970" s="65"/>
      <c r="D970" s="65"/>
      <c r="E970" s="65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>
      <c r="A971" s="65"/>
      <c r="B971" s="62"/>
      <c r="C971" s="65"/>
      <c r="D971" s="65"/>
      <c r="E971" s="65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>
      <c r="A972" s="65"/>
      <c r="B972" s="62"/>
      <c r="C972" s="65"/>
      <c r="D972" s="65"/>
      <c r="E972" s="65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>
      <c r="A973" s="65"/>
      <c r="B973" s="62"/>
      <c r="C973" s="65"/>
      <c r="D973" s="65"/>
      <c r="E973" s="65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>
      <c r="A974" s="65"/>
      <c r="B974" s="62"/>
      <c r="C974" s="65"/>
      <c r="D974" s="65"/>
      <c r="E974" s="65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>
      <c r="A975" s="65"/>
      <c r="B975" s="62"/>
      <c r="C975" s="65"/>
      <c r="D975" s="65"/>
      <c r="E975" s="65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  <row r="976">
      <c r="A976" s="65"/>
      <c r="B976" s="62"/>
      <c r="C976" s="65"/>
      <c r="D976" s="65"/>
      <c r="E976" s="65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</row>
    <row r="977">
      <c r="A977" s="65"/>
      <c r="B977" s="62"/>
      <c r="C977" s="65"/>
      <c r="D977" s="65"/>
      <c r="E977" s="65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</row>
    <row r="978">
      <c r="A978" s="65"/>
      <c r="B978" s="62"/>
      <c r="C978" s="65"/>
      <c r="D978" s="65"/>
      <c r="E978" s="65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</row>
    <row r="979">
      <c r="A979" s="65"/>
      <c r="B979" s="62"/>
      <c r="C979" s="65"/>
      <c r="D979" s="65"/>
      <c r="E979" s="65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</row>
    <row r="980">
      <c r="A980" s="65"/>
      <c r="B980" s="62"/>
      <c r="C980" s="65"/>
      <c r="D980" s="65"/>
      <c r="E980" s="65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</row>
    <row r="981">
      <c r="A981" s="65"/>
      <c r="B981" s="62"/>
      <c r="C981" s="65"/>
      <c r="D981" s="65"/>
      <c r="E981" s="65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</row>
    <row r="982">
      <c r="A982" s="65"/>
      <c r="B982" s="62"/>
      <c r="C982" s="65"/>
      <c r="D982" s="65"/>
      <c r="E982" s="65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</row>
    <row r="983">
      <c r="A983" s="65"/>
      <c r="B983" s="62"/>
      <c r="C983" s="65"/>
      <c r="D983" s="65"/>
      <c r="E983" s="65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</row>
    <row r="984">
      <c r="A984" s="65"/>
      <c r="B984" s="62"/>
      <c r="C984" s="65"/>
      <c r="D984" s="65"/>
      <c r="E984" s="65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</row>
    <row r="985">
      <c r="A985" s="65"/>
      <c r="B985" s="62"/>
      <c r="C985" s="65"/>
      <c r="D985" s="65"/>
      <c r="E985" s="65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</row>
    <row r="986">
      <c r="A986" s="65"/>
      <c r="B986" s="62"/>
      <c r="C986" s="65"/>
      <c r="D986" s="65"/>
      <c r="E986" s="65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</row>
    <row r="987">
      <c r="A987" s="65"/>
      <c r="B987" s="62"/>
      <c r="C987" s="65"/>
      <c r="D987" s="65"/>
      <c r="E987" s="65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</row>
    <row r="988">
      <c r="A988" s="65"/>
      <c r="B988" s="62"/>
      <c r="C988" s="65"/>
      <c r="D988" s="65"/>
      <c r="E988" s="65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</row>
    <row r="989">
      <c r="A989" s="65"/>
      <c r="B989" s="62"/>
      <c r="C989" s="65"/>
      <c r="D989" s="65"/>
      <c r="E989" s="65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</row>
    <row r="990">
      <c r="A990" s="65"/>
      <c r="B990" s="62"/>
      <c r="C990" s="65"/>
      <c r="D990" s="65"/>
      <c r="E990" s="65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</row>
    <row r="991">
      <c r="A991" s="65"/>
      <c r="B991" s="62"/>
      <c r="C991" s="65"/>
      <c r="D991" s="65"/>
      <c r="E991" s="65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</row>
    <row r="992">
      <c r="A992" s="65"/>
      <c r="B992" s="62"/>
      <c r="C992" s="65"/>
      <c r="D992" s="65"/>
      <c r="E992" s="65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</row>
    <row r="993">
      <c r="A993" s="65"/>
      <c r="B993" s="62"/>
      <c r="C993" s="65"/>
      <c r="D993" s="65"/>
      <c r="E993" s="65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</row>
    <row r="994">
      <c r="A994" s="65"/>
      <c r="B994" s="62"/>
      <c r="C994" s="65"/>
      <c r="D994" s="65"/>
      <c r="E994" s="65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</row>
    <row r="995">
      <c r="A995" s="65"/>
      <c r="B995" s="62"/>
      <c r="C995" s="65"/>
      <c r="D995" s="65"/>
      <c r="E995" s="65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</row>
    <row r="996">
      <c r="A996" s="65"/>
      <c r="B996" s="62"/>
      <c r="C996" s="65"/>
      <c r="D996" s="65"/>
      <c r="E996" s="65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</row>
    <row r="997">
      <c r="A997" s="65"/>
      <c r="B997" s="62"/>
      <c r="C997" s="65"/>
      <c r="D997" s="65"/>
      <c r="E997" s="65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</row>
    <row r="998">
      <c r="A998" s="65"/>
      <c r="B998" s="62"/>
      <c r="C998" s="65"/>
      <c r="D998" s="65"/>
      <c r="E998" s="65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</row>
    <row r="999">
      <c r="A999" s="65"/>
      <c r="B999" s="62"/>
      <c r="C999" s="65"/>
      <c r="D999" s="65"/>
      <c r="E999" s="65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</row>
    <row r="1000">
      <c r="A1000" s="65"/>
      <c r="B1000" s="62"/>
      <c r="C1000" s="65"/>
      <c r="D1000" s="65"/>
      <c r="E1000" s="65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</row>
    <row r="1001">
      <c r="A1001" s="65"/>
      <c r="B1001" s="62"/>
      <c r="C1001" s="65"/>
      <c r="D1001" s="65"/>
      <c r="E1001" s="65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</row>
  </sheetData>
  <mergeCells count="1">
    <mergeCell ref="I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1.63"/>
    <col customWidth="1" min="3" max="3" width="14.13"/>
    <col customWidth="1" min="4" max="4" width="10.13"/>
    <col customWidth="1" min="5" max="5" width="11.25"/>
    <col customWidth="1" min="6" max="6" width="14.5"/>
    <col customWidth="1" min="7" max="7" width="12.0"/>
    <col customWidth="1" min="8" max="8" width="13.63"/>
    <col customWidth="1" min="9" max="9" width="11.75"/>
    <col customWidth="1" min="10" max="10" width="12.0"/>
    <col customWidth="1" min="11" max="11" width="14.63"/>
    <col customWidth="1" min="12" max="12" width="16.13"/>
    <col customWidth="1" min="13" max="13" width="11.5"/>
    <col customWidth="1" min="16" max="16" width="28.38"/>
    <col customWidth="1" min="17" max="17" width="75.88"/>
  </cols>
  <sheetData>
    <row r="1">
      <c r="A1" s="72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5"/>
      <c r="O1" s="75"/>
      <c r="P1" s="76"/>
      <c r="Q1" s="77" t="s">
        <v>3387</v>
      </c>
      <c r="R1" s="75"/>
      <c r="S1" s="75"/>
      <c r="T1" s="75"/>
      <c r="U1" s="75"/>
      <c r="V1" s="75"/>
      <c r="W1" s="75"/>
      <c r="X1" s="75"/>
      <c r="Y1" s="75"/>
      <c r="Z1" s="75"/>
    </row>
    <row r="2">
      <c r="A2" s="78" t="s">
        <v>3331</v>
      </c>
      <c r="B2" s="79" t="s">
        <v>3337</v>
      </c>
      <c r="C2" s="79" t="s">
        <v>3344</v>
      </c>
      <c r="D2" s="79" t="s">
        <v>3351</v>
      </c>
      <c r="E2" s="79" t="s">
        <v>3357</v>
      </c>
      <c r="F2" s="79" t="s">
        <v>3362</v>
      </c>
      <c r="G2" s="79" t="s">
        <v>3367</v>
      </c>
      <c r="H2" s="79" t="s">
        <v>3371</v>
      </c>
      <c r="I2" s="79" t="s">
        <v>3375</v>
      </c>
      <c r="J2" s="79" t="s">
        <v>3378</v>
      </c>
      <c r="K2" s="79" t="s">
        <v>3381</v>
      </c>
      <c r="L2" s="79" t="s">
        <v>3383</v>
      </c>
      <c r="M2" s="80" t="s">
        <v>3385</v>
      </c>
      <c r="N2" s="75"/>
      <c r="O2" s="75"/>
      <c r="P2" s="81" t="s">
        <v>3388</v>
      </c>
      <c r="Q2" s="82" t="s">
        <v>28</v>
      </c>
      <c r="R2" s="75"/>
      <c r="S2" s="75"/>
      <c r="T2" s="75"/>
      <c r="U2" s="75"/>
      <c r="V2" s="75"/>
      <c r="W2" s="75"/>
      <c r="X2" s="75"/>
      <c r="Y2" s="75"/>
      <c r="Z2" s="75"/>
    </row>
    <row r="3">
      <c r="A3" s="78" t="s">
        <v>3389</v>
      </c>
      <c r="B3" s="83">
        <v>5217.0</v>
      </c>
      <c r="C3" s="83">
        <v>5294.0</v>
      </c>
      <c r="D3" s="83">
        <v>5418.0</v>
      </c>
      <c r="E3" s="83">
        <v>5580.0</v>
      </c>
      <c r="F3" s="75">
        <v>5756.0</v>
      </c>
      <c r="G3" s="83">
        <v>5889.0</v>
      </c>
      <c r="H3" s="83">
        <v>5990.0</v>
      </c>
      <c r="I3" s="83">
        <v>6099.0</v>
      </c>
      <c r="J3" s="83">
        <v>6214.0</v>
      </c>
      <c r="K3" s="83">
        <v>6351.0</v>
      </c>
      <c r="L3" s="84">
        <v>6441.0</v>
      </c>
      <c r="M3" s="85">
        <v>6544.0</v>
      </c>
      <c r="N3" s="75"/>
      <c r="O3" s="75"/>
      <c r="P3" s="81" t="s">
        <v>3390</v>
      </c>
      <c r="Q3" s="82" t="s">
        <v>3391</v>
      </c>
      <c r="R3" s="75"/>
      <c r="S3" s="75"/>
      <c r="T3" s="75"/>
      <c r="U3" s="75"/>
      <c r="V3" s="75"/>
      <c r="W3" s="75"/>
      <c r="X3" s="75"/>
      <c r="Y3" s="75"/>
      <c r="Z3" s="75"/>
    </row>
    <row r="4">
      <c r="A4" s="78" t="s">
        <v>3392</v>
      </c>
      <c r="B4" s="83">
        <v>151.0</v>
      </c>
      <c r="C4" s="83">
        <v>155.0</v>
      </c>
      <c r="D4" s="83">
        <v>158.0</v>
      </c>
      <c r="E4" s="83">
        <v>164.0</v>
      </c>
      <c r="F4" s="86">
        <v>125.0</v>
      </c>
      <c r="G4" s="83">
        <v>172.0</v>
      </c>
      <c r="H4" s="83">
        <v>176.0</v>
      </c>
      <c r="I4" s="83">
        <v>179.0</v>
      </c>
      <c r="J4" s="83">
        <v>183.0</v>
      </c>
      <c r="K4" s="83">
        <v>187.0</v>
      </c>
      <c r="L4" s="84">
        <v>191.0</v>
      </c>
      <c r="M4" s="85">
        <v>194.0</v>
      </c>
      <c r="N4" s="75"/>
      <c r="O4" s="75"/>
      <c r="P4" s="81" t="s">
        <v>3393</v>
      </c>
      <c r="Q4" s="82" t="s">
        <v>3394</v>
      </c>
      <c r="R4" s="75"/>
      <c r="S4" s="75"/>
      <c r="T4" s="75"/>
      <c r="U4" s="75"/>
      <c r="V4" s="75"/>
      <c r="W4" s="75"/>
      <c r="X4" s="75"/>
      <c r="Y4" s="75"/>
      <c r="Z4" s="75"/>
    </row>
    <row r="5">
      <c r="A5" s="78" t="s">
        <v>3395</v>
      </c>
      <c r="B5" s="83">
        <v>3500.0</v>
      </c>
      <c r="C5" s="83">
        <v>3500.0</v>
      </c>
      <c r="D5" s="83">
        <v>3500.0</v>
      </c>
      <c r="E5" s="83">
        <v>3500.0</v>
      </c>
      <c r="F5" s="83">
        <v>3500.0</v>
      </c>
      <c r="G5" s="83">
        <v>3500.0</v>
      </c>
      <c r="H5" s="83">
        <v>3500.0</v>
      </c>
      <c r="I5" s="83">
        <v>3500.0</v>
      </c>
      <c r="J5" s="83">
        <v>3500.0</v>
      </c>
      <c r="K5" s="83">
        <v>3500.0</v>
      </c>
      <c r="L5" s="84">
        <v>3500.0</v>
      </c>
      <c r="M5" s="85">
        <v>3500.0</v>
      </c>
      <c r="N5" s="75"/>
      <c r="O5" s="75"/>
      <c r="P5" s="81" t="s">
        <v>3396</v>
      </c>
      <c r="Q5" s="87">
        <v>233922.0</v>
      </c>
      <c r="R5" s="75"/>
      <c r="S5" s="75"/>
      <c r="T5" s="75"/>
      <c r="U5" s="75"/>
      <c r="V5" s="75"/>
      <c r="W5" s="75"/>
      <c r="X5" s="75"/>
      <c r="Y5" s="75"/>
      <c r="Z5" s="75"/>
    </row>
    <row r="6">
      <c r="A6" s="88" t="s">
        <v>3397</v>
      </c>
      <c r="B6" s="89"/>
      <c r="C6" s="89"/>
      <c r="D6" s="89"/>
      <c r="E6" s="89"/>
      <c r="F6" s="89"/>
      <c r="G6" s="89"/>
      <c r="H6" s="89"/>
      <c r="I6" s="89"/>
      <c r="J6" s="89"/>
      <c r="K6" s="89">
        <v>4696.0</v>
      </c>
      <c r="L6" s="89"/>
      <c r="M6" s="90"/>
      <c r="N6" s="75"/>
      <c r="O6" s="75"/>
      <c r="P6" s="81" t="s">
        <v>3398</v>
      </c>
      <c r="Q6" s="82" t="s">
        <v>3399</v>
      </c>
      <c r="R6" s="75"/>
      <c r="S6" s="75"/>
      <c r="T6" s="75"/>
      <c r="U6" s="75"/>
      <c r="V6" s="75"/>
      <c r="W6" s="75"/>
      <c r="X6" s="75"/>
      <c r="Y6" s="75"/>
      <c r="Z6" s="75"/>
    </row>
    <row r="7">
      <c r="A7" s="91" t="s">
        <v>27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4"/>
      <c r="N7" s="75"/>
      <c r="O7" s="75"/>
      <c r="P7" s="81" t="s">
        <v>3400</v>
      </c>
      <c r="Q7" s="92"/>
      <c r="R7" s="75"/>
      <c r="S7" s="75"/>
      <c r="T7" s="75"/>
      <c r="U7" s="75"/>
      <c r="V7" s="75"/>
      <c r="W7" s="75"/>
      <c r="X7" s="75"/>
      <c r="Y7" s="75"/>
      <c r="Z7" s="75"/>
    </row>
    <row r="8">
      <c r="A8" s="93" t="s">
        <v>3331</v>
      </c>
      <c r="B8" s="94" t="s">
        <v>3337</v>
      </c>
      <c r="C8" s="94" t="s">
        <v>3344</v>
      </c>
      <c r="D8" s="94" t="s">
        <v>3351</v>
      </c>
      <c r="E8" s="94" t="s">
        <v>3357</v>
      </c>
      <c r="F8" s="94" t="s">
        <v>3362</v>
      </c>
      <c r="G8" s="94" t="s">
        <v>3367</v>
      </c>
      <c r="H8" s="94" t="s">
        <v>3371</v>
      </c>
      <c r="I8" s="94" t="s">
        <v>3375</v>
      </c>
      <c r="J8" s="94" t="s">
        <v>3378</v>
      </c>
      <c r="K8" s="94" t="s">
        <v>3381</v>
      </c>
      <c r="L8" s="94" t="s">
        <v>3383</v>
      </c>
      <c r="M8" s="95" t="s">
        <v>3385</v>
      </c>
      <c r="N8" s="75"/>
      <c r="O8" s="75"/>
      <c r="P8" s="96"/>
      <c r="Q8" s="96"/>
      <c r="R8" s="75"/>
      <c r="S8" s="75"/>
      <c r="T8" s="75"/>
      <c r="U8" s="75"/>
      <c r="V8" s="75"/>
      <c r="W8" s="75"/>
      <c r="X8" s="75"/>
      <c r="Y8" s="75"/>
      <c r="Z8" s="75"/>
    </row>
    <row r="9">
      <c r="A9" s="93" t="s">
        <v>3389</v>
      </c>
      <c r="B9" s="83">
        <v>7915.0</v>
      </c>
      <c r="C9" s="83">
        <v>8004.0</v>
      </c>
      <c r="D9" s="83">
        <v>8131.0</v>
      </c>
      <c r="E9" s="83">
        <v>8261.0</v>
      </c>
      <c r="F9" s="83">
        <v>8451.0</v>
      </c>
      <c r="G9" s="83">
        <v>8632.0</v>
      </c>
      <c r="H9" s="83">
        <v>8801.0</v>
      </c>
      <c r="I9" s="83">
        <v>8978.0</v>
      </c>
      <c r="J9" s="83">
        <v>9171.0</v>
      </c>
      <c r="K9" s="83">
        <v>9321.0</v>
      </c>
      <c r="L9" s="84">
        <v>9413.0</v>
      </c>
      <c r="M9" s="85">
        <v>9489.0</v>
      </c>
      <c r="N9" s="75"/>
      <c r="O9" s="75"/>
      <c r="P9" s="81" t="s">
        <v>3388</v>
      </c>
      <c r="Q9" s="82" t="s">
        <v>30</v>
      </c>
      <c r="R9" s="75"/>
      <c r="S9" s="75"/>
      <c r="T9" s="75"/>
      <c r="U9" s="75"/>
      <c r="V9" s="75"/>
      <c r="W9" s="75"/>
      <c r="X9" s="75"/>
      <c r="Y9" s="75"/>
      <c r="Z9" s="75"/>
    </row>
    <row r="10">
      <c r="A10" s="93" t="s">
        <v>3392</v>
      </c>
      <c r="B10" s="83">
        <v>172.0</v>
      </c>
      <c r="C10" s="83">
        <v>176.0</v>
      </c>
      <c r="D10" s="83">
        <v>180.0</v>
      </c>
      <c r="E10" s="83">
        <v>184.0</v>
      </c>
      <c r="F10" s="83">
        <v>188.0</v>
      </c>
      <c r="G10" s="83">
        <v>192.0</v>
      </c>
      <c r="H10" s="83">
        <v>196.0</v>
      </c>
      <c r="I10" s="83">
        <v>201.0</v>
      </c>
      <c r="J10" s="83">
        <v>206.0</v>
      </c>
      <c r="K10" s="83">
        <v>210.0</v>
      </c>
      <c r="L10" s="84">
        <v>214.0</v>
      </c>
      <c r="M10" s="85">
        <v>219.0</v>
      </c>
      <c r="N10" s="75"/>
      <c r="O10" s="75"/>
      <c r="P10" s="81" t="s">
        <v>3390</v>
      </c>
      <c r="Q10" s="82" t="s">
        <v>3401</v>
      </c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93" t="s">
        <v>3395</v>
      </c>
      <c r="B11" s="83">
        <v>3500.0</v>
      </c>
      <c r="C11" s="83">
        <v>3500.0</v>
      </c>
      <c r="D11" s="83">
        <v>3500.0</v>
      </c>
      <c r="E11" s="83">
        <v>3500.0</v>
      </c>
      <c r="F11" s="83">
        <v>3500.0</v>
      </c>
      <c r="G11" s="83">
        <v>3500.0</v>
      </c>
      <c r="H11" s="83">
        <v>3500.0</v>
      </c>
      <c r="I11" s="83">
        <v>3500.0</v>
      </c>
      <c r="J11" s="83">
        <v>3500.0</v>
      </c>
      <c r="K11" s="83">
        <v>3500.0</v>
      </c>
      <c r="L11" s="84">
        <v>3500.0</v>
      </c>
      <c r="M11" s="85">
        <v>3500.0</v>
      </c>
      <c r="N11" s="75"/>
      <c r="O11" s="75"/>
      <c r="P11" s="81" t="s">
        <v>3393</v>
      </c>
      <c r="Q11" s="82" t="s">
        <v>3402</v>
      </c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97" t="s">
        <v>3397</v>
      </c>
      <c r="B12" s="89"/>
      <c r="C12" s="89"/>
      <c r="D12" s="89"/>
      <c r="E12" s="89"/>
      <c r="F12" s="89"/>
      <c r="G12" s="89"/>
      <c r="H12" s="89"/>
      <c r="I12" s="89"/>
      <c r="J12" s="89"/>
      <c r="K12" s="89">
        <v>4800.0</v>
      </c>
      <c r="L12" s="89"/>
      <c r="M12" s="90"/>
      <c r="N12" s="75"/>
      <c r="O12" s="75"/>
      <c r="P12" s="81" t="s">
        <v>3396</v>
      </c>
      <c r="Q12" s="98">
        <v>225795.0</v>
      </c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99" t="s">
        <v>28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4"/>
      <c r="N13" s="75"/>
      <c r="O13" s="75"/>
      <c r="P13" s="81" t="s">
        <v>3398</v>
      </c>
      <c r="Q13" s="82" t="s">
        <v>3403</v>
      </c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100" t="s">
        <v>3331</v>
      </c>
      <c r="B14" s="101" t="s">
        <v>3337</v>
      </c>
      <c r="C14" s="101" t="s">
        <v>3344</v>
      </c>
      <c r="D14" s="101" t="s">
        <v>3351</v>
      </c>
      <c r="E14" s="101" t="s">
        <v>3357</v>
      </c>
      <c r="F14" s="101" t="s">
        <v>3362</v>
      </c>
      <c r="G14" s="101" t="s">
        <v>3367</v>
      </c>
      <c r="H14" s="101" t="s">
        <v>3371</v>
      </c>
      <c r="I14" s="101" t="s">
        <v>3375</v>
      </c>
      <c r="J14" s="101" t="s">
        <v>3378</v>
      </c>
      <c r="K14" s="101" t="s">
        <v>3381</v>
      </c>
      <c r="L14" s="101" t="s">
        <v>3383</v>
      </c>
      <c r="M14" s="102" t="s">
        <v>3385</v>
      </c>
      <c r="N14" s="75"/>
      <c r="O14" s="75"/>
      <c r="P14" s="81" t="s">
        <v>3400</v>
      </c>
      <c r="Q14" s="92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100" t="s">
        <v>3389</v>
      </c>
      <c r="B15" s="103"/>
      <c r="C15" s="103"/>
      <c r="D15" s="103"/>
      <c r="E15" s="103"/>
      <c r="F15" s="103"/>
      <c r="G15" s="103"/>
      <c r="H15" s="103"/>
      <c r="I15" s="103"/>
      <c r="J15" s="104">
        <v>9698.0</v>
      </c>
      <c r="K15" s="83">
        <v>9826.0</v>
      </c>
      <c r="L15" s="84">
        <v>9863.0</v>
      </c>
      <c r="M15" s="85">
        <v>9897.0</v>
      </c>
      <c r="N15" s="75"/>
      <c r="O15" s="75"/>
      <c r="P15" s="96"/>
      <c r="Q15" s="96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100" t="s">
        <v>3392</v>
      </c>
      <c r="B16" s="103"/>
      <c r="C16" s="103"/>
      <c r="D16" s="103"/>
      <c r="E16" s="103"/>
      <c r="F16" s="103"/>
      <c r="G16" s="103"/>
      <c r="H16" s="103"/>
      <c r="I16" s="103"/>
      <c r="J16" s="104">
        <v>300.0</v>
      </c>
      <c r="K16" s="83">
        <v>302.0</v>
      </c>
      <c r="L16" s="84">
        <v>303.0</v>
      </c>
      <c r="M16" s="85">
        <v>305.0</v>
      </c>
      <c r="N16" s="75"/>
      <c r="O16" s="75"/>
      <c r="P16" s="81" t="s">
        <v>3388</v>
      </c>
      <c r="Q16" s="82" t="s">
        <v>27</v>
      </c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100" t="s">
        <v>3395</v>
      </c>
      <c r="B17" s="103"/>
      <c r="C17" s="103"/>
      <c r="D17" s="103"/>
      <c r="E17" s="103"/>
      <c r="F17" s="103"/>
      <c r="G17" s="103"/>
      <c r="H17" s="103"/>
      <c r="I17" s="103"/>
      <c r="J17" s="104">
        <v>3500.0</v>
      </c>
      <c r="K17" s="83">
        <v>3500.0</v>
      </c>
      <c r="L17" s="84">
        <v>3500.0</v>
      </c>
      <c r="M17" s="85">
        <v>3500.0</v>
      </c>
      <c r="N17" s="75"/>
      <c r="O17" s="75"/>
      <c r="P17" s="81" t="s">
        <v>3390</v>
      </c>
      <c r="Q17" s="82" t="s">
        <v>3404</v>
      </c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105" t="s">
        <v>3397</v>
      </c>
      <c r="B18" s="106"/>
      <c r="C18" s="106"/>
      <c r="D18" s="106"/>
      <c r="E18" s="106"/>
      <c r="F18" s="106"/>
      <c r="G18" s="106"/>
      <c r="H18" s="106"/>
      <c r="I18" s="106"/>
      <c r="J18" s="107" t="s">
        <v>3405</v>
      </c>
      <c r="K18" s="89"/>
      <c r="L18" s="89"/>
      <c r="M18" s="90"/>
      <c r="N18" s="75"/>
      <c r="O18" s="75"/>
      <c r="P18" s="81" t="s">
        <v>3393</v>
      </c>
      <c r="Q18" s="92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108" t="s">
        <v>30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75"/>
      <c r="O19" s="75"/>
      <c r="P19" s="81" t="s">
        <v>3396</v>
      </c>
      <c r="Q19" s="92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111" t="s">
        <v>3331</v>
      </c>
      <c r="B20" s="112" t="s">
        <v>3337</v>
      </c>
      <c r="C20" s="112" t="s">
        <v>3344</v>
      </c>
      <c r="D20" s="112" t="s">
        <v>3351</v>
      </c>
      <c r="E20" s="112" t="s">
        <v>3357</v>
      </c>
      <c r="F20" s="112" t="s">
        <v>3362</v>
      </c>
      <c r="G20" s="112" t="s">
        <v>3367</v>
      </c>
      <c r="H20" s="112" t="s">
        <v>3371</v>
      </c>
      <c r="I20" s="112" t="s">
        <v>3375</v>
      </c>
      <c r="J20" s="112" t="s">
        <v>3378</v>
      </c>
      <c r="K20" s="112" t="s">
        <v>3381</v>
      </c>
      <c r="L20" s="112" t="s">
        <v>3383</v>
      </c>
      <c r="M20" s="113" t="s">
        <v>3385</v>
      </c>
      <c r="N20" s="75"/>
      <c r="O20" s="75"/>
      <c r="P20" s="81" t="s">
        <v>3398</v>
      </c>
      <c r="Q20" s="92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111" t="s">
        <v>3389</v>
      </c>
      <c r="B21" s="103"/>
      <c r="C21" s="103"/>
      <c r="D21" s="103"/>
      <c r="E21" s="103"/>
      <c r="F21" s="103"/>
      <c r="G21" s="103"/>
      <c r="H21" s="103"/>
      <c r="I21" s="104">
        <v>6340.0</v>
      </c>
      <c r="J21" s="83">
        <v>6511.0</v>
      </c>
      <c r="K21" s="83">
        <v>6690.0</v>
      </c>
      <c r="L21" s="84">
        <v>6755.0</v>
      </c>
      <c r="M21" s="85">
        <v>6797.0</v>
      </c>
      <c r="N21" s="75"/>
      <c r="O21" s="75"/>
      <c r="P21" s="81" t="s">
        <v>3400</v>
      </c>
      <c r="Q21" s="92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111" t="s">
        <v>3392</v>
      </c>
      <c r="B22" s="103"/>
      <c r="C22" s="103"/>
      <c r="D22" s="103"/>
      <c r="E22" s="103"/>
      <c r="F22" s="103"/>
      <c r="G22" s="103"/>
      <c r="H22" s="103"/>
      <c r="I22" s="104">
        <v>311.0</v>
      </c>
      <c r="J22" s="83">
        <v>314.0</v>
      </c>
      <c r="K22" s="83">
        <v>317.0</v>
      </c>
      <c r="L22" s="84">
        <v>320.0</v>
      </c>
      <c r="M22" s="85">
        <v>323.0</v>
      </c>
      <c r="N22" s="75"/>
      <c r="O22" s="75"/>
      <c r="P22" s="96"/>
      <c r="Q22" s="96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111" t="s">
        <v>3395</v>
      </c>
      <c r="B23" s="103"/>
      <c r="C23" s="103"/>
      <c r="D23" s="103"/>
      <c r="E23" s="103"/>
      <c r="F23" s="103"/>
      <c r="G23" s="103"/>
      <c r="H23" s="103"/>
      <c r="I23" s="104">
        <v>3500.0</v>
      </c>
      <c r="J23" s="83">
        <v>3500.0</v>
      </c>
      <c r="K23" s="83">
        <v>3500.0</v>
      </c>
      <c r="L23" s="84">
        <v>3500.0</v>
      </c>
      <c r="M23" s="85">
        <v>3500.0</v>
      </c>
      <c r="N23" s="75"/>
      <c r="O23" s="75"/>
      <c r="P23" s="81" t="s">
        <v>3388</v>
      </c>
      <c r="Q23" s="82" t="s">
        <v>24</v>
      </c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114" t="s">
        <v>3397</v>
      </c>
      <c r="B24" s="106"/>
      <c r="C24" s="106"/>
      <c r="D24" s="106"/>
      <c r="E24" s="106"/>
      <c r="F24" s="106"/>
      <c r="G24" s="106"/>
      <c r="H24" s="106"/>
      <c r="I24" s="107" t="s">
        <v>3405</v>
      </c>
      <c r="J24" s="89"/>
      <c r="K24" s="89">
        <v>6370.0</v>
      </c>
      <c r="L24" s="89"/>
      <c r="M24" s="90"/>
      <c r="N24" s="75"/>
      <c r="O24" s="75"/>
      <c r="P24" s="81" t="s">
        <v>3390</v>
      </c>
      <c r="Q24" s="82" t="s">
        <v>3406</v>
      </c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115" t="s">
        <v>33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16"/>
      <c r="L25" s="116"/>
      <c r="M25" s="110"/>
      <c r="N25" s="75"/>
      <c r="O25" s="75"/>
      <c r="P25" s="81" t="s">
        <v>3393</v>
      </c>
      <c r="Q25" s="92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117" t="s">
        <v>3331</v>
      </c>
      <c r="B26" s="118" t="s">
        <v>3337</v>
      </c>
      <c r="C26" s="118" t="s">
        <v>3344</v>
      </c>
      <c r="D26" s="118" t="s">
        <v>3351</v>
      </c>
      <c r="E26" s="118" t="s">
        <v>3357</v>
      </c>
      <c r="F26" s="118" t="s">
        <v>3362</v>
      </c>
      <c r="G26" s="118" t="s">
        <v>3367</v>
      </c>
      <c r="H26" s="118" t="s">
        <v>3371</v>
      </c>
      <c r="I26" s="118" t="s">
        <v>3375</v>
      </c>
      <c r="J26" s="118" t="s">
        <v>3378</v>
      </c>
      <c r="K26" s="118" t="s">
        <v>3381</v>
      </c>
      <c r="L26" s="118" t="s">
        <v>3383</v>
      </c>
      <c r="M26" s="119" t="s">
        <v>3385</v>
      </c>
      <c r="N26" s="75"/>
      <c r="O26" s="75"/>
      <c r="P26" s="81" t="s">
        <v>3396</v>
      </c>
      <c r="Q26" s="92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117" t="s">
        <v>3389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20">
        <v>6620.0</v>
      </c>
      <c r="L27" s="86">
        <v>6692.0</v>
      </c>
      <c r="M27" s="121"/>
      <c r="N27" s="75"/>
      <c r="O27" s="75"/>
      <c r="P27" s="81" t="s">
        <v>3398</v>
      </c>
      <c r="Q27" s="92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117" t="s">
        <v>3392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20">
        <v>393.0</v>
      </c>
      <c r="L28" s="86">
        <v>398.0</v>
      </c>
      <c r="M28" s="121"/>
      <c r="N28" s="75"/>
      <c r="O28" s="75"/>
      <c r="P28" s="122" t="s">
        <v>3400</v>
      </c>
      <c r="Q28" s="123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117" t="s">
        <v>3395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20">
        <v>3500.0</v>
      </c>
      <c r="L29" s="84">
        <v>3500.0</v>
      </c>
      <c r="M29" s="124"/>
      <c r="N29" s="75"/>
      <c r="O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125" t="s">
        <v>3397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7" t="s">
        <v>3405</v>
      </c>
      <c r="L30" s="89"/>
      <c r="M30" s="90"/>
      <c r="N30" s="75"/>
      <c r="O30" s="75"/>
      <c r="P30" s="126" t="s">
        <v>3388</v>
      </c>
      <c r="Q30" s="127" t="s">
        <v>3407</v>
      </c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128" t="s">
        <v>29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30"/>
      <c r="N31" s="75"/>
      <c r="O31" s="75"/>
      <c r="P31" s="81" t="s">
        <v>3390</v>
      </c>
      <c r="Q31" s="82" t="s">
        <v>3408</v>
      </c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131" t="s">
        <v>3331</v>
      </c>
      <c r="B32" s="132" t="s">
        <v>3337</v>
      </c>
      <c r="C32" s="132" t="s">
        <v>3344</v>
      </c>
      <c r="D32" s="132" t="s">
        <v>3351</v>
      </c>
      <c r="E32" s="132" t="s">
        <v>3357</v>
      </c>
      <c r="F32" s="132" t="s">
        <v>3362</v>
      </c>
      <c r="G32" s="132" t="s">
        <v>3367</v>
      </c>
      <c r="H32" s="132" t="s">
        <v>3371</v>
      </c>
      <c r="I32" s="132" t="s">
        <v>3375</v>
      </c>
      <c r="J32" s="132" t="s">
        <v>3378</v>
      </c>
      <c r="K32" s="132" t="s">
        <v>3381</v>
      </c>
      <c r="L32" s="132" t="s">
        <v>3383</v>
      </c>
      <c r="M32" s="133" t="s">
        <v>3385</v>
      </c>
      <c r="N32" s="75"/>
      <c r="O32" s="75"/>
      <c r="P32" s="81" t="s">
        <v>3393</v>
      </c>
      <c r="Q32" s="82" t="s">
        <v>75</v>
      </c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131" t="s">
        <v>3389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86"/>
      <c r="M33" s="134"/>
      <c r="N33" s="75"/>
      <c r="O33" s="75"/>
      <c r="P33" s="81" t="s">
        <v>3396</v>
      </c>
      <c r="Q33" s="82" t="s">
        <v>75</v>
      </c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131" t="s">
        <v>3392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86"/>
      <c r="M34" s="134"/>
      <c r="N34" s="75"/>
      <c r="O34" s="75"/>
      <c r="P34" s="81" t="s">
        <v>3398</v>
      </c>
      <c r="Q34" s="82" t="s">
        <v>75</v>
      </c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131" t="s">
        <v>3395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86"/>
      <c r="M35" s="134"/>
      <c r="N35" s="75"/>
      <c r="O35" s="75"/>
      <c r="P35" s="122" t="s">
        <v>3400</v>
      </c>
      <c r="Q35" s="135">
        <v>45953.0</v>
      </c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136" t="s">
        <v>3397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  <c r="N36" s="75"/>
      <c r="O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139" t="s">
        <v>3407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40"/>
      <c r="L37" s="116"/>
      <c r="M37" s="110"/>
      <c r="N37" s="75"/>
      <c r="O37" s="75"/>
      <c r="P37" s="126" t="s">
        <v>3388</v>
      </c>
      <c r="Q37" s="127" t="s">
        <v>3409</v>
      </c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141" t="s">
        <v>3331</v>
      </c>
      <c r="B38" s="142" t="s">
        <v>3337</v>
      </c>
      <c r="C38" s="142" t="s">
        <v>3344</v>
      </c>
      <c r="D38" s="142" t="s">
        <v>3351</v>
      </c>
      <c r="E38" s="142" t="s">
        <v>3357</v>
      </c>
      <c r="F38" s="142" t="s">
        <v>3362</v>
      </c>
      <c r="G38" s="142" t="s">
        <v>3367</v>
      </c>
      <c r="H38" s="142" t="s">
        <v>3371</v>
      </c>
      <c r="I38" s="142" t="s">
        <v>3375</v>
      </c>
      <c r="J38" s="142" t="s">
        <v>3378</v>
      </c>
      <c r="K38" s="142" t="s">
        <v>3381</v>
      </c>
      <c r="L38" s="142" t="s">
        <v>3383</v>
      </c>
      <c r="M38" s="143" t="s">
        <v>3385</v>
      </c>
      <c r="N38" s="75"/>
      <c r="O38" s="75"/>
      <c r="P38" s="81" t="s">
        <v>3390</v>
      </c>
      <c r="Q38" s="82" t="s">
        <v>3408</v>
      </c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141" t="s">
        <v>3389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4">
        <v>111.0</v>
      </c>
      <c r="L39" s="84">
        <v>584.0</v>
      </c>
      <c r="M39" s="85">
        <v>849.0</v>
      </c>
      <c r="N39" s="75"/>
      <c r="O39" s="75"/>
      <c r="P39" s="81" t="s">
        <v>3393</v>
      </c>
      <c r="Q39" s="82" t="s">
        <v>75</v>
      </c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141" t="s">
        <v>3392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4">
        <v>752.0</v>
      </c>
      <c r="L40" s="84">
        <v>758.0</v>
      </c>
      <c r="M40" s="85">
        <v>764.0</v>
      </c>
      <c r="N40" s="75"/>
      <c r="O40" s="75"/>
      <c r="P40" s="81" t="s">
        <v>3396</v>
      </c>
      <c r="Q40" s="82" t="s">
        <v>75</v>
      </c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141" t="s">
        <v>3395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4" t="s">
        <v>75</v>
      </c>
      <c r="L41" s="83">
        <v>7000.0</v>
      </c>
      <c r="M41" s="85">
        <v>7000.0</v>
      </c>
      <c r="N41" s="75"/>
      <c r="O41" s="75"/>
      <c r="P41" s="81" t="s">
        <v>3398</v>
      </c>
      <c r="Q41" s="82" t="s">
        <v>75</v>
      </c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144" t="s">
        <v>3397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7" t="s">
        <v>3405</v>
      </c>
      <c r="L42" s="89"/>
      <c r="M42" s="90"/>
      <c r="N42" s="75"/>
      <c r="O42" s="75"/>
      <c r="P42" s="122" t="s">
        <v>3400</v>
      </c>
      <c r="Q42" s="135">
        <v>45962.0</v>
      </c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145" t="s">
        <v>3410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40"/>
      <c r="L43" s="116"/>
      <c r="M43" s="110"/>
      <c r="N43" s="75"/>
      <c r="O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141" t="s">
        <v>3331</v>
      </c>
      <c r="B44" s="142" t="s">
        <v>3337</v>
      </c>
      <c r="C44" s="142" t="s">
        <v>3344</v>
      </c>
      <c r="D44" s="142" t="s">
        <v>3351</v>
      </c>
      <c r="E44" s="142" t="s">
        <v>3357</v>
      </c>
      <c r="F44" s="142" t="s">
        <v>3362</v>
      </c>
      <c r="G44" s="142" t="s">
        <v>3367</v>
      </c>
      <c r="H44" s="142" t="s">
        <v>3371</v>
      </c>
      <c r="I44" s="142" t="s">
        <v>3375</v>
      </c>
      <c r="J44" s="142" t="s">
        <v>3378</v>
      </c>
      <c r="K44" s="142" t="s">
        <v>3381</v>
      </c>
      <c r="L44" s="142" t="s">
        <v>3383</v>
      </c>
      <c r="M44" s="143" t="s">
        <v>3385</v>
      </c>
      <c r="N44" s="75"/>
      <c r="O44" s="75"/>
      <c r="P44" s="126" t="s">
        <v>3388</v>
      </c>
      <c r="Q44" s="127" t="s">
        <v>33</v>
      </c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141" t="s">
        <v>3389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20">
        <v>0.0</v>
      </c>
      <c r="L45" s="84">
        <v>131.0</v>
      </c>
      <c r="M45" s="85">
        <v>302.0</v>
      </c>
      <c r="N45" s="75"/>
      <c r="O45" s="75"/>
      <c r="P45" s="81" t="s">
        <v>3390</v>
      </c>
      <c r="Q45" s="82" t="s">
        <v>3411</v>
      </c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141" t="s">
        <v>3392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20">
        <v>170.0</v>
      </c>
      <c r="L46" s="84">
        <v>177.0</v>
      </c>
      <c r="M46" s="85">
        <v>184.0</v>
      </c>
      <c r="N46" s="75"/>
      <c r="O46" s="75"/>
      <c r="P46" s="81" t="s">
        <v>3393</v>
      </c>
      <c r="Q46" s="82" t="s">
        <v>3412</v>
      </c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141" t="s">
        <v>3395</v>
      </c>
      <c r="B47" s="103"/>
      <c r="C47" s="103"/>
      <c r="D47" s="103"/>
      <c r="E47" s="103"/>
      <c r="F47" s="103"/>
      <c r="G47" s="103"/>
      <c r="H47" s="103"/>
      <c r="I47" s="103"/>
      <c r="J47" s="103"/>
      <c r="K47" s="120" t="s">
        <v>75</v>
      </c>
      <c r="L47" s="83">
        <v>7000.0</v>
      </c>
      <c r="M47" s="85">
        <v>7000.0</v>
      </c>
      <c r="N47" s="75"/>
      <c r="O47" s="75"/>
      <c r="P47" s="81" t="s">
        <v>3396</v>
      </c>
      <c r="Q47" s="98">
        <v>233722.0</v>
      </c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144" t="s">
        <v>3397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7" t="s">
        <v>3405</v>
      </c>
      <c r="L48" s="89"/>
      <c r="M48" s="90"/>
      <c r="N48" s="75"/>
      <c r="O48" s="75"/>
      <c r="P48" s="81" t="s">
        <v>3398</v>
      </c>
      <c r="Q48" s="82" t="s">
        <v>3413</v>
      </c>
      <c r="R48" s="75"/>
      <c r="S48" s="75"/>
      <c r="T48" s="75"/>
      <c r="U48" s="75"/>
      <c r="V48" s="75"/>
      <c r="W48" s="75"/>
      <c r="X48" s="75"/>
      <c r="Y48" s="75"/>
      <c r="Z48" s="75"/>
    </row>
    <row r="49">
      <c r="N49" s="75"/>
      <c r="O49" s="75"/>
      <c r="P49" s="122" t="s">
        <v>3400</v>
      </c>
      <c r="Q49" s="135">
        <v>45982.0</v>
      </c>
      <c r="R49" s="75"/>
      <c r="S49" s="75"/>
      <c r="T49" s="75"/>
      <c r="U49" s="75"/>
      <c r="V49" s="75"/>
      <c r="W49" s="75"/>
      <c r="X49" s="75"/>
      <c r="Y49" s="75"/>
      <c r="Z49" s="75"/>
    </row>
    <row r="50">
      <c r="N50" s="75"/>
      <c r="O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N51" s="75"/>
      <c r="O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N52" s="75"/>
      <c r="O52" s="75"/>
      <c r="P52" s="146" t="s">
        <v>3388</v>
      </c>
      <c r="Q52" s="146" t="s">
        <v>29</v>
      </c>
      <c r="R52" s="75"/>
      <c r="S52" s="75"/>
      <c r="T52" s="75"/>
      <c r="U52" s="75"/>
      <c r="V52" s="75"/>
      <c r="W52" s="75"/>
      <c r="X52" s="75"/>
      <c r="Y52" s="75"/>
      <c r="Z52" s="75"/>
    </row>
    <row r="53">
      <c r="N53" s="75"/>
      <c r="O53" s="75"/>
      <c r="P53" s="126" t="s">
        <v>3390</v>
      </c>
      <c r="Q53" s="127" t="s">
        <v>3414</v>
      </c>
      <c r="R53" s="75"/>
      <c r="S53" s="75"/>
      <c r="T53" s="75"/>
      <c r="U53" s="75"/>
      <c r="V53" s="75"/>
      <c r="W53" s="75"/>
      <c r="X53" s="75"/>
      <c r="Y53" s="75"/>
      <c r="Z53" s="75"/>
    </row>
    <row r="54">
      <c r="N54" s="75"/>
      <c r="O54" s="75"/>
      <c r="P54" s="81" t="s">
        <v>3393</v>
      </c>
      <c r="Q54" s="82" t="s">
        <v>3415</v>
      </c>
      <c r="R54" s="75"/>
      <c r="S54" s="75"/>
      <c r="T54" s="75"/>
      <c r="U54" s="75"/>
      <c r="V54" s="75"/>
      <c r="W54" s="75"/>
      <c r="X54" s="75"/>
      <c r="Y54" s="75"/>
      <c r="Z54" s="75"/>
    </row>
    <row r="55">
      <c r="N55" s="75"/>
      <c r="O55" s="75"/>
      <c r="P55" s="81" t="s">
        <v>3396</v>
      </c>
      <c r="Q55" s="98">
        <v>225369.0</v>
      </c>
      <c r="R55" s="75"/>
      <c r="S55" s="75"/>
      <c r="T55" s="75"/>
      <c r="U55" s="75"/>
      <c r="V55" s="75"/>
      <c r="W55" s="75"/>
      <c r="X55" s="75"/>
      <c r="Y55" s="75"/>
      <c r="Z55" s="75"/>
    </row>
    <row r="56">
      <c r="N56" s="75"/>
      <c r="O56" s="75"/>
      <c r="P56" s="81" t="s">
        <v>3398</v>
      </c>
      <c r="Q56" s="82" t="s">
        <v>3416</v>
      </c>
      <c r="R56" s="75"/>
      <c r="S56" s="75"/>
      <c r="T56" s="75"/>
      <c r="U56" s="75"/>
      <c r="V56" s="75"/>
      <c r="W56" s="75"/>
      <c r="X56" s="75"/>
      <c r="Y56" s="75"/>
      <c r="Z56" s="75"/>
    </row>
    <row r="57">
      <c r="N57" s="75"/>
      <c r="O57" s="75"/>
      <c r="P57" s="122" t="s">
        <v>3400</v>
      </c>
      <c r="Q57" s="135">
        <v>46007.0</v>
      </c>
      <c r="R57" s="75"/>
      <c r="S57" s="75"/>
      <c r="T57" s="75"/>
      <c r="U57" s="75"/>
      <c r="V57" s="75"/>
      <c r="W57" s="75"/>
      <c r="X57" s="75"/>
      <c r="Y57" s="75"/>
      <c r="Z57" s="75"/>
    </row>
    <row r="58">
      <c r="N58" s="75"/>
      <c r="O58" s="75"/>
      <c r="P58" s="147"/>
      <c r="Q58" s="147"/>
      <c r="R58" s="75"/>
      <c r="S58" s="75"/>
      <c r="T58" s="75"/>
      <c r="U58" s="75"/>
      <c r="V58" s="75"/>
      <c r="W58" s="75"/>
      <c r="X58" s="75"/>
      <c r="Y58" s="75"/>
      <c r="Z58" s="75"/>
    </row>
    <row r="59">
      <c r="N59" s="75"/>
      <c r="O59" s="75"/>
      <c r="P59" s="147"/>
      <c r="Q59" s="147"/>
      <c r="R59" s="75"/>
      <c r="S59" s="75"/>
      <c r="T59" s="75"/>
      <c r="U59" s="75"/>
      <c r="V59" s="75"/>
      <c r="W59" s="75"/>
      <c r="X59" s="75"/>
      <c r="Y59" s="75"/>
      <c r="Z59" s="75"/>
    </row>
    <row r="60">
      <c r="N60" s="75"/>
      <c r="O60" s="75"/>
      <c r="P60" s="147"/>
      <c r="Q60" s="147"/>
      <c r="R60" s="75"/>
      <c r="S60" s="75"/>
      <c r="T60" s="75"/>
      <c r="U60" s="75"/>
      <c r="V60" s="75"/>
      <c r="W60" s="75"/>
      <c r="X60" s="75"/>
      <c r="Y60" s="75"/>
      <c r="Z60" s="75"/>
    </row>
    <row r="61">
      <c r="N61" s="75"/>
      <c r="O61" s="75"/>
      <c r="P61" s="147"/>
      <c r="Q61" s="147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147"/>
      <c r="Q62" s="147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147"/>
      <c r="Q63" s="147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147"/>
      <c r="Q64" s="147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147"/>
      <c r="Q65" s="147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147"/>
      <c r="Q66" s="147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147"/>
      <c r="Q67" s="147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147"/>
      <c r="Q68" s="147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147"/>
      <c r="Q69" s="147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147"/>
      <c r="Q70" s="147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147"/>
      <c r="Q71" s="147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147"/>
      <c r="Q72" s="147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147"/>
      <c r="Q73" s="147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147"/>
      <c r="Q74" s="147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147"/>
      <c r="Q75" s="147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147"/>
      <c r="Q76" s="147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147"/>
      <c r="Q77" s="147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147"/>
      <c r="Q78" s="147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147"/>
      <c r="Q79" s="147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147"/>
      <c r="Q80" s="147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147"/>
      <c r="Q81" s="147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147"/>
      <c r="Q82" s="147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147"/>
      <c r="Q83" s="147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147"/>
      <c r="Q84" s="147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147"/>
      <c r="Q85" s="147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147"/>
      <c r="Q86" s="147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147"/>
      <c r="Q87" s="147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147"/>
      <c r="Q88" s="147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147"/>
      <c r="Q89" s="147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147"/>
      <c r="Q90" s="147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147"/>
      <c r="Q91" s="147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147"/>
      <c r="Q92" s="147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147"/>
      <c r="Q93" s="147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147"/>
      <c r="Q94" s="147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147"/>
      <c r="Q95" s="147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147"/>
      <c r="Q96" s="147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147"/>
      <c r="Q97" s="147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147"/>
      <c r="Q98" s="147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147"/>
      <c r="Q99" s="147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147"/>
      <c r="Q100" s="147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147"/>
      <c r="Q101" s="147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147"/>
      <c r="Q102" s="147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147"/>
      <c r="Q103" s="147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147"/>
      <c r="Q104" s="147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147"/>
      <c r="Q105" s="147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147"/>
      <c r="Q106" s="147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147"/>
      <c r="Q107" s="147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147"/>
      <c r="Q108" s="147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147"/>
      <c r="Q109" s="147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147"/>
      <c r="Q110" s="147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147"/>
      <c r="Q111" s="147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147"/>
      <c r="Q112" s="147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147"/>
      <c r="Q113" s="147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147"/>
      <c r="Q114" s="147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147"/>
      <c r="Q115" s="147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147"/>
      <c r="Q116" s="147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147"/>
      <c r="Q117" s="147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147"/>
      <c r="Q118" s="147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147"/>
      <c r="Q119" s="147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147"/>
      <c r="Q120" s="147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147"/>
      <c r="Q121" s="147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147"/>
      <c r="Q122" s="147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147"/>
      <c r="Q123" s="147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147"/>
      <c r="Q124" s="147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147"/>
      <c r="Q125" s="147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147"/>
      <c r="Q126" s="147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147"/>
      <c r="Q127" s="147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147"/>
      <c r="Q128" s="147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147"/>
      <c r="Q129" s="147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147"/>
      <c r="Q130" s="147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147"/>
      <c r="Q131" s="147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147"/>
      <c r="Q132" s="147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147"/>
      <c r="Q133" s="147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147"/>
      <c r="Q134" s="147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147"/>
      <c r="Q135" s="147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147"/>
      <c r="Q136" s="147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147"/>
      <c r="Q137" s="147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147"/>
      <c r="Q138" s="147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147"/>
      <c r="Q139" s="147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147"/>
      <c r="Q140" s="147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147"/>
      <c r="Q141" s="147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147"/>
      <c r="Q142" s="147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147"/>
      <c r="Q143" s="147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147"/>
      <c r="Q144" s="147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147"/>
      <c r="Q145" s="147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147"/>
      <c r="Q146" s="147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147"/>
      <c r="Q147" s="147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147"/>
      <c r="Q148" s="147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147"/>
      <c r="Q149" s="147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147"/>
      <c r="Q150" s="147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147"/>
      <c r="Q151" s="147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147"/>
      <c r="Q152" s="147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147"/>
      <c r="Q153" s="147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147"/>
      <c r="Q154" s="147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147"/>
      <c r="Q155" s="147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147"/>
      <c r="Q156" s="147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147"/>
      <c r="Q157" s="147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147"/>
      <c r="Q158" s="147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147"/>
      <c r="Q159" s="147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147"/>
      <c r="Q160" s="147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147"/>
      <c r="Q161" s="147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147"/>
      <c r="Q162" s="147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147"/>
      <c r="Q163" s="147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147"/>
      <c r="Q164" s="147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147"/>
      <c r="Q165" s="147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147"/>
      <c r="Q166" s="147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147"/>
      <c r="Q167" s="147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147"/>
      <c r="Q168" s="147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147"/>
      <c r="Q169" s="147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147"/>
      <c r="Q170" s="147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147"/>
      <c r="Q171" s="147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147"/>
      <c r="Q172" s="147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147"/>
      <c r="Q173" s="147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147"/>
      <c r="Q174" s="147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147"/>
      <c r="Q175" s="147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147"/>
      <c r="Q176" s="147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147"/>
      <c r="Q177" s="147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147"/>
      <c r="Q178" s="147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147"/>
      <c r="Q179" s="147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147"/>
      <c r="Q180" s="147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147"/>
      <c r="Q181" s="147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147"/>
      <c r="Q182" s="147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147"/>
      <c r="Q183" s="147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147"/>
      <c r="Q184" s="147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147"/>
      <c r="Q185" s="147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147"/>
      <c r="Q186" s="147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147"/>
      <c r="Q187" s="147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147"/>
      <c r="Q188" s="147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147"/>
      <c r="Q189" s="147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147"/>
      <c r="Q190" s="147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147"/>
      <c r="Q191" s="147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147"/>
      <c r="Q192" s="147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147"/>
      <c r="Q193" s="147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147"/>
      <c r="Q194" s="147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147"/>
      <c r="Q195" s="147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147"/>
      <c r="Q196" s="147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147"/>
      <c r="Q197" s="147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147"/>
      <c r="Q198" s="147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147"/>
      <c r="Q199" s="147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147"/>
      <c r="Q200" s="147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147"/>
      <c r="Q201" s="147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147"/>
      <c r="Q202" s="147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147"/>
      <c r="Q203" s="147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147"/>
      <c r="Q204" s="147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147"/>
      <c r="Q205" s="147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147"/>
      <c r="Q206" s="147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147"/>
      <c r="Q207" s="147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147"/>
      <c r="Q208" s="147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147"/>
      <c r="Q209" s="147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147"/>
      <c r="Q210" s="147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147"/>
      <c r="Q211" s="147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147"/>
      <c r="Q212" s="147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147"/>
      <c r="Q213" s="147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147"/>
      <c r="Q214" s="147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147"/>
      <c r="Q215" s="147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147"/>
      <c r="Q216" s="147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147"/>
      <c r="Q217" s="147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147"/>
      <c r="Q218" s="147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147"/>
      <c r="Q219" s="147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147"/>
      <c r="Q220" s="147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147"/>
      <c r="Q221" s="147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147"/>
      <c r="Q222" s="147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147"/>
      <c r="Q223" s="147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147"/>
      <c r="Q224" s="147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147"/>
      <c r="Q225" s="147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147"/>
      <c r="Q226" s="147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147"/>
      <c r="Q227" s="147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147"/>
      <c r="Q228" s="147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147"/>
      <c r="Q229" s="147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147"/>
      <c r="Q230" s="147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147"/>
      <c r="Q231" s="147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147"/>
      <c r="Q232" s="147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147"/>
      <c r="Q233" s="147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147"/>
      <c r="Q234" s="147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147"/>
      <c r="Q235" s="147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147"/>
      <c r="Q236" s="147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147"/>
      <c r="Q237" s="147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147"/>
      <c r="Q238" s="147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147"/>
      <c r="Q239" s="147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147"/>
      <c r="Q240" s="147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147"/>
      <c r="Q241" s="147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147"/>
      <c r="Q242" s="147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147"/>
      <c r="Q243" s="147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147"/>
      <c r="Q244" s="147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147"/>
      <c r="Q245" s="147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147"/>
      <c r="Q246" s="147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147"/>
      <c r="Q247" s="147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147"/>
      <c r="Q248" s="147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147"/>
      <c r="Q249" s="147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147"/>
      <c r="Q250" s="147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147"/>
      <c r="Q251" s="147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147"/>
      <c r="Q252" s="147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147"/>
      <c r="Q253" s="147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147"/>
      <c r="Q254" s="147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147"/>
      <c r="Q255" s="147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147"/>
      <c r="Q256" s="147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147"/>
      <c r="Q257" s="147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147"/>
      <c r="Q258" s="147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147"/>
      <c r="Q259" s="147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147"/>
      <c r="Q260" s="147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147"/>
      <c r="Q261" s="147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147"/>
      <c r="Q262" s="147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147"/>
      <c r="Q263" s="147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147"/>
      <c r="Q264" s="147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147"/>
      <c r="Q265" s="147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147"/>
      <c r="Q266" s="147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147"/>
      <c r="Q267" s="147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147"/>
      <c r="Q268" s="147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147"/>
      <c r="Q269" s="147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147"/>
      <c r="Q270" s="147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147"/>
      <c r="Q271" s="147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147"/>
      <c r="Q272" s="147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147"/>
      <c r="Q273" s="147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147"/>
      <c r="Q274" s="147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147"/>
      <c r="Q275" s="147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147"/>
      <c r="Q276" s="147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147"/>
      <c r="Q277" s="147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147"/>
      <c r="Q278" s="147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147"/>
      <c r="Q279" s="147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147"/>
      <c r="Q280" s="147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147"/>
      <c r="Q281" s="147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147"/>
      <c r="Q282" s="147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147"/>
      <c r="Q283" s="147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147"/>
      <c r="Q284" s="147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147"/>
      <c r="Q285" s="147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147"/>
      <c r="Q286" s="147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147"/>
      <c r="Q287" s="147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147"/>
      <c r="Q288" s="147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147"/>
      <c r="Q289" s="147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147"/>
      <c r="Q290" s="147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147"/>
      <c r="Q291" s="147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147"/>
      <c r="Q292" s="147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147"/>
      <c r="Q293" s="147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147"/>
      <c r="Q294" s="147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147"/>
      <c r="Q295" s="147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147"/>
      <c r="Q296" s="147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147"/>
      <c r="Q297" s="147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147"/>
      <c r="Q298" s="147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147"/>
      <c r="Q299" s="147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147"/>
      <c r="Q300" s="147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147"/>
      <c r="Q301" s="147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147"/>
      <c r="Q302" s="147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147"/>
      <c r="Q303" s="147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147"/>
      <c r="Q304" s="147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147"/>
      <c r="Q305" s="147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147"/>
      <c r="Q306" s="147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147"/>
      <c r="Q307" s="147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147"/>
      <c r="Q308" s="147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147"/>
      <c r="Q309" s="147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147"/>
      <c r="Q310" s="147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147"/>
      <c r="Q311" s="147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147"/>
      <c r="Q312" s="147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147"/>
      <c r="Q313" s="147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147"/>
      <c r="Q314" s="147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147"/>
      <c r="Q315" s="147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147"/>
      <c r="Q316" s="147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147"/>
      <c r="Q317" s="147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147"/>
      <c r="Q318" s="147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147"/>
      <c r="Q319" s="147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147"/>
      <c r="Q320" s="147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147"/>
      <c r="Q321" s="147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147"/>
      <c r="Q322" s="147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147"/>
      <c r="Q323" s="147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147"/>
      <c r="Q324" s="147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147"/>
      <c r="Q325" s="147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147"/>
      <c r="Q326" s="147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147"/>
      <c r="Q327" s="147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147"/>
      <c r="Q328" s="147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147"/>
      <c r="Q329" s="147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147"/>
      <c r="Q330" s="147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147"/>
      <c r="Q331" s="147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147"/>
      <c r="Q332" s="147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147"/>
      <c r="Q333" s="147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147"/>
      <c r="Q334" s="147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147"/>
      <c r="Q335" s="147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147"/>
      <c r="Q336" s="147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147"/>
      <c r="Q337" s="147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147"/>
      <c r="Q338" s="147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147"/>
      <c r="Q339" s="147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147"/>
      <c r="Q340" s="147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147"/>
      <c r="Q341" s="147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147"/>
      <c r="Q342" s="147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147"/>
      <c r="Q343" s="147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147"/>
      <c r="Q344" s="147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147"/>
      <c r="Q345" s="147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147"/>
      <c r="Q346" s="147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147"/>
      <c r="Q347" s="147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147"/>
      <c r="Q348" s="147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147"/>
      <c r="Q349" s="147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147"/>
      <c r="Q350" s="147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147"/>
      <c r="Q351" s="147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147"/>
      <c r="Q352" s="147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147"/>
      <c r="Q353" s="147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147"/>
      <c r="Q354" s="147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147"/>
      <c r="Q355" s="147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147"/>
      <c r="Q356" s="147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147"/>
      <c r="Q357" s="147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147"/>
      <c r="Q358" s="147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147"/>
      <c r="Q359" s="147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147"/>
      <c r="Q360" s="147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147"/>
      <c r="Q361" s="147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147"/>
      <c r="Q362" s="147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147"/>
      <c r="Q363" s="147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147"/>
      <c r="Q364" s="147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147"/>
      <c r="Q365" s="147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147"/>
      <c r="Q366" s="147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147"/>
      <c r="Q367" s="147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147"/>
      <c r="Q368" s="147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147"/>
      <c r="Q369" s="147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147"/>
      <c r="Q370" s="147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147"/>
      <c r="Q371" s="147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147"/>
      <c r="Q372" s="147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147"/>
      <c r="Q373" s="147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147"/>
      <c r="Q374" s="147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147"/>
      <c r="Q375" s="147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147"/>
      <c r="Q376" s="147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147"/>
      <c r="Q377" s="147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147"/>
      <c r="Q378" s="147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147"/>
      <c r="Q379" s="147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147"/>
      <c r="Q380" s="147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147"/>
      <c r="Q381" s="147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147"/>
      <c r="Q382" s="147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147"/>
      <c r="Q383" s="147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147"/>
      <c r="Q384" s="147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147"/>
      <c r="Q385" s="147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147"/>
      <c r="Q386" s="147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147"/>
      <c r="Q387" s="147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147"/>
      <c r="Q388" s="147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147"/>
      <c r="Q389" s="147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147"/>
      <c r="Q390" s="147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147"/>
      <c r="Q391" s="147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147"/>
      <c r="Q392" s="147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147"/>
      <c r="Q393" s="147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147"/>
      <c r="Q394" s="147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147"/>
      <c r="Q395" s="147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147"/>
      <c r="Q396" s="147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147"/>
      <c r="Q397" s="147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147"/>
      <c r="Q398" s="147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147"/>
      <c r="Q399" s="147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147"/>
      <c r="Q400" s="147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147"/>
      <c r="Q401" s="147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147"/>
      <c r="Q402" s="147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147"/>
      <c r="Q403" s="147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147"/>
      <c r="Q404" s="147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147"/>
      <c r="Q405" s="147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147"/>
      <c r="Q406" s="147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147"/>
      <c r="Q407" s="147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147"/>
      <c r="Q408" s="147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147"/>
      <c r="Q409" s="147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147"/>
      <c r="Q410" s="147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147"/>
      <c r="Q411" s="147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147"/>
      <c r="Q412" s="147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147"/>
      <c r="Q413" s="147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147"/>
      <c r="Q414" s="147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147"/>
      <c r="Q415" s="147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147"/>
      <c r="Q416" s="147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147"/>
      <c r="Q417" s="147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147"/>
      <c r="Q418" s="147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147"/>
      <c r="Q419" s="147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147"/>
      <c r="Q420" s="147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147"/>
      <c r="Q421" s="147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147"/>
      <c r="Q422" s="147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147"/>
      <c r="Q423" s="147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147"/>
      <c r="Q424" s="147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147"/>
      <c r="Q425" s="147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147"/>
      <c r="Q426" s="147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147"/>
      <c r="Q427" s="147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147"/>
      <c r="Q428" s="147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147"/>
      <c r="Q429" s="147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147"/>
      <c r="Q430" s="147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147"/>
      <c r="Q431" s="147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147"/>
      <c r="Q432" s="147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147"/>
      <c r="Q433" s="147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147"/>
      <c r="Q434" s="147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147"/>
      <c r="Q435" s="147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147"/>
      <c r="Q436" s="147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147"/>
      <c r="Q437" s="147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147"/>
      <c r="Q438" s="147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147"/>
      <c r="Q439" s="147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147"/>
      <c r="Q440" s="147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147"/>
      <c r="Q441" s="147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147"/>
      <c r="Q442" s="147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147"/>
      <c r="Q443" s="147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147"/>
      <c r="Q444" s="147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147"/>
      <c r="Q445" s="147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147"/>
      <c r="Q446" s="147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147"/>
      <c r="Q447" s="147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147"/>
      <c r="Q448" s="147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147"/>
      <c r="Q449" s="147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147"/>
      <c r="Q450" s="147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147"/>
      <c r="Q451" s="147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147"/>
      <c r="Q452" s="147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147"/>
      <c r="Q453" s="147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147"/>
      <c r="Q454" s="147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147"/>
      <c r="Q455" s="147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147"/>
      <c r="Q456" s="147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147"/>
      <c r="Q457" s="147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147"/>
      <c r="Q458" s="147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147"/>
      <c r="Q459" s="147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147"/>
      <c r="Q460" s="147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147"/>
      <c r="Q461" s="147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147"/>
      <c r="Q462" s="147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147"/>
      <c r="Q463" s="147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147"/>
      <c r="Q464" s="147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147"/>
      <c r="Q465" s="147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147"/>
      <c r="Q466" s="147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147"/>
      <c r="Q467" s="147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147"/>
      <c r="Q468" s="147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147"/>
      <c r="Q469" s="147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147"/>
      <c r="Q470" s="147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147"/>
      <c r="Q471" s="147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147"/>
      <c r="Q472" s="147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147"/>
      <c r="Q473" s="147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147"/>
      <c r="Q474" s="147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147"/>
      <c r="Q475" s="147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147"/>
      <c r="Q476" s="147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147"/>
      <c r="Q477" s="147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147"/>
      <c r="Q478" s="147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147"/>
      <c r="Q479" s="147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147"/>
      <c r="Q480" s="147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147"/>
      <c r="Q481" s="147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147"/>
      <c r="Q482" s="147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147"/>
      <c r="Q483" s="147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147"/>
      <c r="Q484" s="147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147"/>
      <c r="Q485" s="147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147"/>
      <c r="Q486" s="147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147"/>
      <c r="Q487" s="147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147"/>
      <c r="Q488" s="147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147"/>
      <c r="Q489" s="147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147"/>
      <c r="Q490" s="147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147"/>
      <c r="Q491" s="147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147"/>
      <c r="Q492" s="147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147"/>
      <c r="Q493" s="147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147"/>
      <c r="Q494" s="147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147"/>
      <c r="Q495" s="147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147"/>
      <c r="Q496" s="147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147"/>
      <c r="Q497" s="147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147"/>
      <c r="Q498" s="147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147"/>
      <c r="Q499" s="147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147"/>
      <c r="Q500" s="147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147"/>
      <c r="Q501" s="147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147"/>
      <c r="Q502" s="147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147"/>
      <c r="Q503" s="147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147"/>
      <c r="Q504" s="147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147"/>
      <c r="Q505" s="147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147"/>
      <c r="Q506" s="147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147"/>
      <c r="Q507" s="147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147"/>
      <c r="Q508" s="147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147"/>
      <c r="Q509" s="147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147"/>
      <c r="Q510" s="147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147"/>
      <c r="Q511" s="147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147"/>
      <c r="Q512" s="147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147"/>
      <c r="Q513" s="147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147"/>
      <c r="Q514" s="147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147"/>
      <c r="Q515" s="147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147"/>
      <c r="Q516" s="147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147"/>
      <c r="Q517" s="147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147"/>
      <c r="Q518" s="147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147"/>
      <c r="Q519" s="147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147"/>
      <c r="Q520" s="147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147"/>
      <c r="Q521" s="147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147"/>
      <c r="Q522" s="147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147"/>
      <c r="Q523" s="147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147"/>
      <c r="Q524" s="147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147"/>
      <c r="Q525" s="147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147"/>
      <c r="Q526" s="147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147"/>
      <c r="Q527" s="147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147"/>
      <c r="Q528" s="147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147"/>
      <c r="Q529" s="147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147"/>
      <c r="Q530" s="147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147"/>
      <c r="Q531" s="147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147"/>
      <c r="Q532" s="147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147"/>
      <c r="Q533" s="147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147"/>
      <c r="Q534" s="147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147"/>
      <c r="Q535" s="147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147"/>
      <c r="Q536" s="147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147"/>
      <c r="Q537" s="147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147"/>
      <c r="Q538" s="147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147"/>
      <c r="Q539" s="147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147"/>
      <c r="Q540" s="147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147"/>
      <c r="Q541" s="147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147"/>
      <c r="Q542" s="147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147"/>
      <c r="Q543" s="147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147"/>
      <c r="Q544" s="147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147"/>
      <c r="Q545" s="147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147"/>
      <c r="Q546" s="147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147"/>
      <c r="Q547" s="147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147"/>
      <c r="Q548" s="147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147"/>
      <c r="Q549" s="147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147"/>
      <c r="Q550" s="147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147"/>
      <c r="Q551" s="147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147"/>
      <c r="Q552" s="147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147"/>
      <c r="Q553" s="147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147"/>
      <c r="Q554" s="147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147"/>
      <c r="Q555" s="147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147"/>
      <c r="Q556" s="147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147"/>
      <c r="Q557" s="147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147"/>
      <c r="Q558" s="147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147"/>
      <c r="Q559" s="147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147"/>
      <c r="Q560" s="147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147"/>
      <c r="Q561" s="147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147"/>
      <c r="Q562" s="147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147"/>
      <c r="Q563" s="147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147"/>
      <c r="Q564" s="147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147"/>
      <c r="Q565" s="147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147"/>
      <c r="Q566" s="147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147"/>
      <c r="Q567" s="147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147"/>
      <c r="Q568" s="147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147"/>
      <c r="Q569" s="147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147"/>
      <c r="Q570" s="147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147"/>
      <c r="Q571" s="147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147"/>
      <c r="Q572" s="147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147"/>
      <c r="Q573" s="147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147"/>
      <c r="Q574" s="147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147"/>
      <c r="Q575" s="147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147"/>
      <c r="Q576" s="147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147"/>
      <c r="Q577" s="147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147"/>
      <c r="Q578" s="147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147"/>
      <c r="Q579" s="147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147"/>
      <c r="Q580" s="147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147"/>
      <c r="Q581" s="147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147"/>
      <c r="Q582" s="147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147"/>
      <c r="Q583" s="147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147"/>
      <c r="Q584" s="147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147"/>
      <c r="Q585" s="147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147"/>
      <c r="Q586" s="147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147"/>
      <c r="Q587" s="147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147"/>
      <c r="Q588" s="147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147"/>
      <c r="Q589" s="147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147"/>
      <c r="Q590" s="147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147"/>
      <c r="Q591" s="147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147"/>
      <c r="Q592" s="147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147"/>
      <c r="Q593" s="147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147"/>
      <c r="Q594" s="147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147"/>
      <c r="Q595" s="147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147"/>
      <c r="Q596" s="147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147"/>
      <c r="Q597" s="147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147"/>
      <c r="Q598" s="147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147"/>
      <c r="Q599" s="147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147"/>
      <c r="Q600" s="147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147"/>
      <c r="Q601" s="147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147"/>
      <c r="Q602" s="147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147"/>
      <c r="Q603" s="147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147"/>
      <c r="Q604" s="147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147"/>
      <c r="Q605" s="147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147"/>
      <c r="Q606" s="147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147"/>
      <c r="Q607" s="147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147"/>
      <c r="Q608" s="147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147"/>
      <c r="Q609" s="147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147"/>
      <c r="Q610" s="147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147"/>
      <c r="Q611" s="147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147"/>
      <c r="Q612" s="147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147"/>
      <c r="Q613" s="147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147"/>
      <c r="Q614" s="147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147"/>
      <c r="Q615" s="147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147"/>
      <c r="Q616" s="147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147"/>
      <c r="Q617" s="147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147"/>
      <c r="Q618" s="147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147"/>
      <c r="Q619" s="147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147"/>
      <c r="Q620" s="147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147"/>
      <c r="Q621" s="147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147"/>
      <c r="Q622" s="147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147"/>
      <c r="Q623" s="147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147"/>
      <c r="Q624" s="147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147"/>
      <c r="Q625" s="147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147"/>
      <c r="Q626" s="147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147"/>
      <c r="Q627" s="147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147"/>
      <c r="Q628" s="147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147"/>
      <c r="Q629" s="147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147"/>
      <c r="Q630" s="147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147"/>
      <c r="Q631" s="147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147"/>
      <c r="Q632" s="147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147"/>
      <c r="Q633" s="147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147"/>
      <c r="Q634" s="147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147"/>
      <c r="Q635" s="147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147"/>
      <c r="Q636" s="147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147"/>
      <c r="Q637" s="147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147"/>
      <c r="Q638" s="147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147"/>
      <c r="Q639" s="147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147"/>
      <c r="Q640" s="147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147"/>
      <c r="Q641" s="147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147"/>
      <c r="Q642" s="147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147"/>
      <c r="Q643" s="147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147"/>
      <c r="Q644" s="147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147"/>
      <c r="Q645" s="147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147"/>
      <c r="Q646" s="147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147"/>
      <c r="Q647" s="147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147"/>
      <c r="Q648" s="147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147"/>
      <c r="Q649" s="147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147"/>
      <c r="Q650" s="147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147"/>
      <c r="Q651" s="147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147"/>
      <c r="Q652" s="147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147"/>
      <c r="Q653" s="147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147"/>
      <c r="Q654" s="147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147"/>
      <c r="Q655" s="147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147"/>
      <c r="Q656" s="147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147"/>
      <c r="Q657" s="147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147"/>
      <c r="Q658" s="147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147"/>
      <c r="Q659" s="147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147"/>
      <c r="Q660" s="147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147"/>
      <c r="Q661" s="147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147"/>
      <c r="Q662" s="147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147"/>
      <c r="Q663" s="147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147"/>
      <c r="Q664" s="147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147"/>
      <c r="Q665" s="147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147"/>
      <c r="Q666" s="147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147"/>
      <c r="Q667" s="147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147"/>
      <c r="Q668" s="147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147"/>
      <c r="Q669" s="147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147"/>
      <c r="Q670" s="147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147"/>
      <c r="Q671" s="147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147"/>
      <c r="Q672" s="147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147"/>
      <c r="Q673" s="147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147"/>
      <c r="Q674" s="147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147"/>
      <c r="Q675" s="147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147"/>
      <c r="Q676" s="147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147"/>
      <c r="Q677" s="147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147"/>
      <c r="Q678" s="147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147"/>
      <c r="Q679" s="147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147"/>
      <c r="Q680" s="147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147"/>
      <c r="Q681" s="147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147"/>
      <c r="Q682" s="147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147"/>
      <c r="Q683" s="147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147"/>
      <c r="Q684" s="147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147"/>
      <c r="Q685" s="147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147"/>
      <c r="Q686" s="147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147"/>
      <c r="Q687" s="147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147"/>
      <c r="Q688" s="147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147"/>
      <c r="Q689" s="147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147"/>
      <c r="Q690" s="147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147"/>
      <c r="Q691" s="147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147"/>
      <c r="Q692" s="147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147"/>
      <c r="Q693" s="147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147"/>
      <c r="Q694" s="147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147"/>
      <c r="Q695" s="147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147"/>
      <c r="Q696" s="147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147"/>
      <c r="Q697" s="147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147"/>
      <c r="Q698" s="147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147"/>
      <c r="Q699" s="147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147"/>
      <c r="Q700" s="147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147"/>
      <c r="Q701" s="147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147"/>
      <c r="Q702" s="147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147"/>
      <c r="Q703" s="147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147"/>
      <c r="Q704" s="147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147"/>
      <c r="Q705" s="147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147"/>
      <c r="Q706" s="147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147"/>
      <c r="Q707" s="147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147"/>
      <c r="Q708" s="147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147"/>
      <c r="Q709" s="147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147"/>
      <c r="Q710" s="147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147"/>
      <c r="Q711" s="147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147"/>
      <c r="Q712" s="147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147"/>
      <c r="Q713" s="147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147"/>
      <c r="Q714" s="147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147"/>
      <c r="Q715" s="147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147"/>
      <c r="Q716" s="147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147"/>
      <c r="Q717" s="147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147"/>
      <c r="Q718" s="147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147"/>
      <c r="Q719" s="147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147"/>
      <c r="Q720" s="147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147"/>
      <c r="Q721" s="147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147"/>
      <c r="Q722" s="147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147"/>
      <c r="Q723" s="147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147"/>
      <c r="Q724" s="147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147"/>
      <c r="Q725" s="147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147"/>
      <c r="Q726" s="147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147"/>
      <c r="Q727" s="147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147"/>
      <c r="Q728" s="147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147"/>
      <c r="Q729" s="147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147"/>
      <c r="Q730" s="147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147"/>
      <c r="Q731" s="147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147"/>
      <c r="Q732" s="147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147"/>
      <c r="Q733" s="147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147"/>
      <c r="Q734" s="147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147"/>
      <c r="Q735" s="147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147"/>
      <c r="Q736" s="147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147"/>
      <c r="Q737" s="147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147"/>
      <c r="Q738" s="147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147"/>
      <c r="Q739" s="147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147"/>
      <c r="Q740" s="147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147"/>
      <c r="Q741" s="147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147"/>
      <c r="Q742" s="147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147"/>
      <c r="Q743" s="147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147"/>
      <c r="Q744" s="147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147"/>
      <c r="Q745" s="147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147"/>
      <c r="Q746" s="147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147"/>
      <c r="Q747" s="147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147"/>
      <c r="Q748" s="147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147"/>
      <c r="Q749" s="147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147"/>
      <c r="Q750" s="147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147"/>
      <c r="Q751" s="147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147"/>
      <c r="Q752" s="147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147"/>
      <c r="Q753" s="147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147"/>
      <c r="Q754" s="147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147"/>
      <c r="Q755" s="147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147"/>
      <c r="Q756" s="147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147"/>
      <c r="Q757" s="147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147"/>
      <c r="Q758" s="147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147"/>
      <c r="Q759" s="147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147"/>
      <c r="Q760" s="147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147"/>
      <c r="Q761" s="147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147"/>
      <c r="Q762" s="147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147"/>
      <c r="Q763" s="147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147"/>
      <c r="Q764" s="147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147"/>
      <c r="Q765" s="147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147"/>
      <c r="Q766" s="147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147"/>
      <c r="Q767" s="147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147"/>
      <c r="Q768" s="147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147"/>
      <c r="Q769" s="147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147"/>
      <c r="Q770" s="147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147"/>
      <c r="Q771" s="147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147"/>
      <c r="Q772" s="147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147"/>
      <c r="Q773" s="147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147"/>
      <c r="Q774" s="147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147"/>
      <c r="Q775" s="147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147"/>
      <c r="Q776" s="147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147"/>
      <c r="Q777" s="147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147"/>
      <c r="Q778" s="147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147"/>
      <c r="Q779" s="147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147"/>
      <c r="Q780" s="147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147"/>
      <c r="Q781" s="147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147"/>
      <c r="Q782" s="147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147"/>
      <c r="Q783" s="147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147"/>
      <c r="Q784" s="147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147"/>
      <c r="Q785" s="147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147"/>
      <c r="Q786" s="147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147"/>
      <c r="Q787" s="147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147"/>
      <c r="Q788" s="147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147"/>
      <c r="Q789" s="147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147"/>
      <c r="Q790" s="147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147"/>
      <c r="Q791" s="147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147"/>
      <c r="Q792" s="147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147"/>
      <c r="Q793" s="147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147"/>
      <c r="Q794" s="147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147"/>
      <c r="Q795" s="147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147"/>
      <c r="Q796" s="147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147"/>
      <c r="Q797" s="147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147"/>
      <c r="Q798" s="147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147"/>
      <c r="Q799" s="147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147"/>
      <c r="Q800" s="147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147"/>
      <c r="Q801" s="147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147"/>
      <c r="Q802" s="147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147"/>
      <c r="Q803" s="147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147"/>
      <c r="Q804" s="147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147"/>
      <c r="Q805" s="147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147"/>
      <c r="Q806" s="147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147"/>
      <c r="Q807" s="147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147"/>
      <c r="Q808" s="147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147"/>
      <c r="Q809" s="147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147"/>
      <c r="Q810" s="147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147"/>
      <c r="Q811" s="147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147"/>
      <c r="Q812" s="147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147"/>
      <c r="Q813" s="147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147"/>
      <c r="Q814" s="147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147"/>
      <c r="Q815" s="147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147"/>
      <c r="Q816" s="147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147"/>
      <c r="Q817" s="147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147"/>
      <c r="Q818" s="147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147"/>
      <c r="Q819" s="147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147"/>
      <c r="Q820" s="147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147"/>
      <c r="Q821" s="147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147"/>
      <c r="Q822" s="147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147"/>
      <c r="Q823" s="147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147"/>
      <c r="Q824" s="147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147"/>
      <c r="Q825" s="147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147"/>
      <c r="Q826" s="147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147"/>
      <c r="Q827" s="147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147"/>
      <c r="Q828" s="147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147"/>
      <c r="Q829" s="147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147"/>
      <c r="Q830" s="147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147"/>
      <c r="Q831" s="147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147"/>
      <c r="Q832" s="147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147"/>
      <c r="Q833" s="147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147"/>
      <c r="Q834" s="147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147"/>
      <c r="Q835" s="147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147"/>
      <c r="Q836" s="147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147"/>
      <c r="Q837" s="147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147"/>
      <c r="Q838" s="147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147"/>
      <c r="Q839" s="147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147"/>
      <c r="Q840" s="147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147"/>
      <c r="Q841" s="147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147"/>
      <c r="Q842" s="147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147"/>
      <c r="Q843" s="147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147"/>
      <c r="Q844" s="147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147"/>
      <c r="Q845" s="147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147"/>
      <c r="Q846" s="147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147"/>
      <c r="Q847" s="147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147"/>
      <c r="Q848" s="147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147"/>
      <c r="Q849" s="147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147"/>
      <c r="Q850" s="147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147"/>
      <c r="Q851" s="147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147"/>
      <c r="Q852" s="147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147"/>
      <c r="Q853" s="147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147"/>
      <c r="Q854" s="147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147"/>
      <c r="Q855" s="147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147"/>
      <c r="Q856" s="147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147"/>
      <c r="Q857" s="147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147"/>
      <c r="Q858" s="147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147"/>
      <c r="Q859" s="147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147"/>
      <c r="Q860" s="147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147"/>
      <c r="Q861" s="147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147"/>
      <c r="Q862" s="147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147"/>
      <c r="Q863" s="147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147"/>
      <c r="Q864" s="147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147"/>
      <c r="Q865" s="147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147"/>
      <c r="Q866" s="147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147"/>
      <c r="Q867" s="147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147"/>
      <c r="Q868" s="147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147"/>
      <c r="Q869" s="147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147"/>
      <c r="Q870" s="147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147"/>
      <c r="Q871" s="147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147"/>
      <c r="Q872" s="147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147"/>
      <c r="Q873" s="147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147"/>
      <c r="Q874" s="147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147"/>
      <c r="Q875" s="147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147"/>
      <c r="Q876" s="147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147"/>
      <c r="Q877" s="147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147"/>
      <c r="Q878" s="147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147"/>
      <c r="Q879" s="147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147"/>
      <c r="Q880" s="147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147"/>
      <c r="Q881" s="147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147"/>
      <c r="Q882" s="147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147"/>
      <c r="Q883" s="147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147"/>
      <c r="Q884" s="147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147"/>
      <c r="Q885" s="147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147"/>
      <c r="Q886" s="147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147"/>
      <c r="Q887" s="147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147"/>
      <c r="Q888" s="147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147"/>
      <c r="Q889" s="147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147"/>
      <c r="Q890" s="147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147"/>
      <c r="Q891" s="147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147"/>
      <c r="Q892" s="147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147"/>
      <c r="Q893" s="147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147"/>
      <c r="Q894" s="147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147"/>
      <c r="Q895" s="147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147"/>
      <c r="Q896" s="147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147"/>
      <c r="Q897" s="147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147"/>
      <c r="Q898" s="147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147"/>
      <c r="Q899" s="147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147"/>
      <c r="Q900" s="147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147"/>
      <c r="Q901" s="147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147"/>
      <c r="Q902" s="147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147"/>
      <c r="Q903" s="147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147"/>
      <c r="Q904" s="147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147"/>
      <c r="Q905" s="147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147"/>
      <c r="Q906" s="147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147"/>
      <c r="Q907" s="147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147"/>
      <c r="Q908" s="147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147"/>
      <c r="Q909" s="147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147"/>
      <c r="Q910" s="147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147"/>
      <c r="Q911" s="147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147"/>
      <c r="Q912" s="147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147"/>
      <c r="Q913" s="147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147"/>
      <c r="Q914" s="147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147"/>
      <c r="Q915" s="147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147"/>
      <c r="Q916" s="147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147"/>
      <c r="Q917" s="147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147"/>
      <c r="Q918" s="147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147"/>
      <c r="Q919" s="147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147"/>
      <c r="Q920" s="147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147"/>
      <c r="Q921" s="147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147"/>
      <c r="Q922" s="147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147"/>
      <c r="Q923" s="147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147"/>
      <c r="Q924" s="147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147"/>
      <c r="Q925" s="147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147"/>
      <c r="Q926" s="147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147"/>
      <c r="Q927" s="147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147"/>
      <c r="Q928" s="147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147"/>
      <c r="Q929" s="147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147"/>
      <c r="Q930" s="147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147"/>
      <c r="Q931" s="147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147"/>
      <c r="Q932" s="147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147"/>
      <c r="Q933" s="147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147"/>
      <c r="Q934" s="147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147"/>
      <c r="Q935" s="147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147"/>
      <c r="Q936" s="147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147"/>
      <c r="Q937" s="147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147"/>
      <c r="Q938" s="147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147"/>
      <c r="Q939" s="147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147"/>
      <c r="Q940" s="147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147"/>
      <c r="Q941" s="147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147"/>
      <c r="Q942" s="147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147"/>
      <c r="Q943" s="147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147"/>
      <c r="Q944" s="147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147"/>
      <c r="Q945" s="147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147"/>
      <c r="Q946" s="147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147"/>
      <c r="Q947" s="147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147"/>
      <c r="Q948" s="147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147"/>
      <c r="Q949" s="147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147"/>
      <c r="Q950" s="147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147"/>
      <c r="Q951" s="147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147"/>
      <c r="Q952" s="147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147"/>
      <c r="Q953" s="147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147"/>
      <c r="Q954" s="147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147"/>
      <c r="Q955" s="147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147"/>
      <c r="Q956" s="147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147"/>
      <c r="Q957" s="147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147"/>
      <c r="Q958" s="147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147"/>
      <c r="Q959" s="147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147"/>
      <c r="Q960" s="147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147"/>
      <c r="Q961" s="147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147"/>
      <c r="Q962" s="147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147"/>
      <c r="Q963" s="147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147"/>
      <c r="Q964" s="147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147"/>
      <c r="Q965" s="147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147"/>
      <c r="Q966" s="147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147"/>
      <c r="Q967" s="147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147"/>
      <c r="Q968" s="147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147"/>
      <c r="Q969" s="147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147"/>
      <c r="Q970" s="147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147"/>
      <c r="Q971" s="147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147"/>
      <c r="Q972" s="147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147"/>
      <c r="Q973" s="147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147"/>
      <c r="Q974" s="147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147"/>
      <c r="Q975" s="147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147"/>
      <c r="Q976" s="147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147"/>
      <c r="Q977" s="147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147"/>
      <c r="Q978" s="147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147"/>
      <c r="Q979" s="147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147"/>
      <c r="Q980" s="147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147"/>
      <c r="Q981" s="147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147"/>
      <c r="Q982" s="147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147"/>
      <c r="Q983" s="147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147"/>
      <c r="Q984" s="147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147"/>
      <c r="Q985" s="147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147"/>
      <c r="Q986" s="147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147"/>
      <c r="Q987" s="147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147"/>
      <c r="Q988" s="147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147"/>
      <c r="Q989" s="147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147"/>
      <c r="Q990" s="147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147"/>
      <c r="Q991" s="147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147"/>
      <c r="Q992" s="147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147"/>
      <c r="Q993" s="147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147"/>
      <c r="Q994" s="147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147"/>
      <c r="Q995" s="147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147"/>
      <c r="Q996" s="147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147"/>
      <c r="Q997" s="147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147"/>
      <c r="Q998" s="147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147"/>
      <c r="Q999" s="147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147"/>
      <c r="Q1000" s="147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147"/>
      <c r="Q1001" s="147"/>
      <c r="R1001" s="75"/>
      <c r="S1001" s="75"/>
      <c r="T1001" s="75"/>
      <c r="U1001" s="75"/>
      <c r="V1001" s="75"/>
      <c r="W1001" s="75"/>
      <c r="X1001" s="75"/>
      <c r="Y1001" s="75"/>
      <c r="Z1001" s="75"/>
    </row>
  </sheetData>
  <printOptions horizontalCentered="1" vertic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02C"/>
    <outlinePr summaryBelow="0" summaryRight="0"/>
  </sheetPr>
  <sheetViews>
    <sheetView workbookViewId="0"/>
  </sheetViews>
  <sheetFormatPr customHeight="1" defaultColWidth="12.63" defaultRowHeight="15.75"/>
  <sheetData>
    <row r="1" ht="75.0" customHeight="1">
      <c r="A1" s="148" t="s">
        <v>3417</v>
      </c>
      <c r="B1" s="149" t="s">
        <v>3418</v>
      </c>
    </row>
    <row r="2">
      <c r="A2" s="2" t="s">
        <v>3419</v>
      </c>
      <c r="B2" s="2">
        <v>10.0</v>
      </c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</sheetData>
  <mergeCells count="1">
    <mergeCell ref="B1:E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2.13"/>
    <col customWidth="1" min="2" max="2" width="33.38"/>
    <col customWidth="1" min="3" max="3" width="31.5"/>
    <col customWidth="1" min="4" max="4" width="21.38"/>
    <col customWidth="1" min="5" max="5" width="19.13"/>
    <col customWidth="1" min="6" max="6" width="19.75"/>
  </cols>
  <sheetData>
    <row r="1" ht="50.25" customHeight="1">
      <c r="A1" s="151" t="s">
        <v>3420</v>
      </c>
      <c r="B1" s="152"/>
      <c r="C1" s="152"/>
      <c r="D1" s="152"/>
      <c r="E1" s="152"/>
      <c r="F1" s="153"/>
    </row>
    <row r="2" ht="42.0" customHeight="1">
      <c r="A2" s="154" t="s">
        <v>3421</v>
      </c>
      <c r="B2" s="155" t="str">
        <f t="array" ref="B2">INDEX('ประวัติมิเตอร์น้ำไฟ'!$Q:$Q, MATCH($D$2, 'ประวัติมิเตอร์น้ำไฟ'!$Q:$Q, 0)+1)</f>
        <v>น.ส.กมลวรรณ แสงลี</v>
      </c>
      <c r="C2" s="152"/>
      <c r="D2" s="156" t="s">
        <v>28</v>
      </c>
      <c r="E2" s="154" t="s">
        <v>3422</v>
      </c>
      <c r="F2" s="156" t="s">
        <v>3385</v>
      </c>
    </row>
    <row r="3" ht="42.0" customHeight="1">
      <c r="A3" s="157" t="s">
        <v>3423</v>
      </c>
      <c r="B3" s="158" t="s">
        <v>3424</v>
      </c>
      <c r="C3" s="159" t="s">
        <v>3425</v>
      </c>
      <c r="D3" s="159" t="s">
        <v>3426</v>
      </c>
      <c r="E3" s="159" t="s">
        <v>3427</v>
      </c>
      <c r="F3" s="160" t="s">
        <v>3397</v>
      </c>
    </row>
    <row r="4" ht="42.0" customHeight="1">
      <c r="A4" s="157" t="s">
        <v>3428</v>
      </c>
      <c r="B4" s="161" t="s">
        <v>75</v>
      </c>
      <c r="C4" s="162"/>
      <c r="D4" s="162"/>
      <c r="E4" s="163"/>
      <c r="F4" s="164">
        <v>3500.0</v>
      </c>
    </row>
    <row r="5" ht="42.0" customHeight="1">
      <c r="A5" s="157" t="s">
        <v>3429</v>
      </c>
      <c r="B5" s="165">
        <f t="array" ref="B5">INDEX('ประวัติมิเตอร์น้ำไฟ'!$A:$N, MATCH($D$2, 'ประวัติมิเตอร์น้ำไฟ'!$A:$A, 0)+2, MATCH($F$2, 'ประวัติมิเตอร์น้ำไฟ'!$2:$2, 0)-1)</f>
        <v>9863</v>
      </c>
      <c r="C5" s="166">
        <f t="array" ref="C5">INDEX('ประวัติมิเตอร์น้ำไฟ'!$A:$N, MATCH($D$2, 'ประวัติมิเตอร์น้ำไฟ'!$A:$A, 0)+2, MATCH($F$2, 'ประวัติมิเตอร์น้ำไฟ'!$2:$2, 0))</f>
        <v>9897</v>
      </c>
      <c r="D5" s="166">
        <f t="shared" ref="D5:D6" si="1">C5-B5</f>
        <v>34</v>
      </c>
      <c r="E5" s="166">
        <v>8.0</v>
      </c>
      <c r="F5" s="167">
        <f t="shared" ref="F5:F6" si="2">D5*E5</f>
        <v>272</v>
      </c>
    </row>
    <row r="6" ht="42.0" customHeight="1">
      <c r="A6" s="157" t="s">
        <v>3430</v>
      </c>
      <c r="B6" s="168">
        <f t="array" ref="B6">INDEX('ประวัติมิเตอร์น้ำไฟ'!$A:$N, MATCH($D$2, 'ประวัติมิเตอร์น้ำไฟ'!$A:$A, 0)+3, MATCH($F$2, 'ประวัติมิเตอร์น้ำไฟ'!$2:$2, 0)-1)</f>
        <v>303</v>
      </c>
      <c r="C6" s="169">
        <f t="array" ref="C6">INDEX('ประวัติมิเตอร์น้ำไฟ'!$A:$N, MATCH($D$2, 'ประวัติมิเตอร์น้ำไฟ'!$A:$A, 0)+3, MATCH($F$2, 'ประวัติมิเตอร์น้ำไฟ'!$2:$2, 0))</f>
        <v>305</v>
      </c>
      <c r="D6" s="166">
        <f t="shared" si="1"/>
        <v>2</v>
      </c>
      <c r="E6" s="166">
        <v>25.0</v>
      </c>
      <c r="F6" s="167">
        <f t="shared" si="2"/>
        <v>50</v>
      </c>
    </row>
    <row r="7">
      <c r="A7" s="170" t="s">
        <v>3431</v>
      </c>
      <c r="B7" s="171" t="s">
        <v>3432</v>
      </c>
      <c r="C7" s="172" t="s">
        <v>3433</v>
      </c>
      <c r="D7" s="173" t="s">
        <v>3434</v>
      </c>
      <c r="E7" s="174">
        <f>A8-B8-C8</f>
        <v>2878</v>
      </c>
      <c r="F7" s="175"/>
    </row>
    <row r="8" ht="42.0" customHeight="1">
      <c r="A8" s="176">
        <v>7000.0</v>
      </c>
      <c r="B8" s="177">
        <f>F4+F5+F6</f>
        <v>3822</v>
      </c>
      <c r="C8" s="178">
        <v>300.0</v>
      </c>
      <c r="D8" s="179"/>
      <c r="E8" s="180"/>
      <c r="F8" s="179"/>
    </row>
    <row r="9" ht="42.0" customHeight="1">
      <c r="A9" s="181"/>
      <c r="B9" s="152"/>
      <c r="C9" s="152"/>
      <c r="D9" s="152"/>
      <c r="E9" s="152"/>
      <c r="F9" s="153"/>
    </row>
    <row r="10" ht="42.0" customHeight="1">
      <c r="A10" s="182" t="s">
        <v>3435</v>
      </c>
      <c r="B10" s="183"/>
      <c r="C10" s="183"/>
      <c r="D10" s="183"/>
      <c r="E10" s="183"/>
      <c r="F10" s="175"/>
    </row>
    <row r="11" ht="42.0" customHeight="1">
      <c r="A11" s="184" t="s">
        <v>3436</v>
      </c>
      <c r="F11" s="185"/>
    </row>
    <row r="12" ht="42.0" customHeight="1">
      <c r="A12" s="184" t="s">
        <v>3437</v>
      </c>
      <c r="F12" s="185"/>
    </row>
    <row r="13" ht="42.0" customHeight="1">
      <c r="A13" s="186" t="s">
        <v>3438</v>
      </c>
      <c r="B13" s="180"/>
      <c r="C13" s="180"/>
      <c r="D13" s="180"/>
      <c r="E13" s="180"/>
      <c r="F13" s="179"/>
    </row>
    <row r="14" ht="42.0" customHeight="1">
      <c r="A14" s="187"/>
      <c r="B14" s="187"/>
      <c r="C14" s="187"/>
      <c r="D14" s="187"/>
      <c r="E14" s="187"/>
      <c r="F14" s="187"/>
    </row>
    <row r="15" ht="42.0" customHeight="1">
      <c r="A15" s="188"/>
      <c r="B15" s="189"/>
      <c r="C15" s="189"/>
      <c r="D15" s="189"/>
      <c r="E15" s="189"/>
      <c r="F15" s="189"/>
    </row>
    <row r="16" ht="42.0" customHeight="1">
      <c r="A16" s="187"/>
      <c r="B16" s="187"/>
      <c r="C16" s="187"/>
      <c r="D16" s="187"/>
      <c r="E16" s="187"/>
      <c r="F16" s="187"/>
    </row>
    <row r="17" ht="42.0" customHeight="1">
      <c r="A17" s="187"/>
      <c r="B17" s="187"/>
      <c r="C17" s="187"/>
      <c r="D17" s="187"/>
      <c r="E17" s="187"/>
      <c r="F17" s="187"/>
    </row>
    <row r="18" ht="48.0" customHeight="1">
      <c r="A18" s="190" t="str">
        <f>A1</f>
        <v>ใบแจ้งค่าเช่ารายเดือน</v>
      </c>
      <c r="B18" s="152"/>
      <c r="C18" s="152"/>
      <c r="D18" s="152"/>
      <c r="E18" s="152"/>
      <c r="F18" s="153"/>
    </row>
    <row r="19" ht="42.0" customHeight="1">
      <c r="A19" s="154" t="s">
        <v>3421</v>
      </c>
      <c r="B19" s="155" t="str">
        <f t="array" ref="B19">INDEX('ประวัติมิเตอร์น้ำไฟ'!$Q:$Q, MATCH($D$2, 'ประวัติมิเตอร์น้ำไฟ'!$Q:$Q, 0)+1)</f>
        <v>น.ส.กมลวรรณ แสงลี</v>
      </c>
      <c r="C19" s="152"/>
      <c r="D19" s="156" t="str">
        <f>D2</f>
        <v>A206</v>
      </c>
      <c r="E19" s="154" t="s">
        <v>3422</v>
      </c>
      <c r="F19" s="156" t="s">
        <v>3385</v>
      </c>
    </row>
    <row r="20" ht="42.0" customHeight="1">
      <c r="A20" s="191" t="s">
        <v>3423</v>
      </c>
      <c r="B20" s="192" t="s">
        <v>3424</v>
      </c>
      <c r="C20" s="193" t="s">
        <v>3425</v>
      </c>
      <c r="D20" s="193" t="s">
        <v>3426</v>
      </c>
      <c r="E20" s="193" t="s">
        <v>3427</v>
      </c>
      <c r="F20" s="194" t="s">
        <v>3397</v>
      </c>
    </row>
    <row r="21" ht="42.0" customHeight="1">
      <c r="A21" s="157" t="s">
        <v>3428</v>
      </c>
      <c r="B21" s="195" t="str">
        <f>B4</f>
        <v>-</v>
      </c>
      <c r="C21" s="162"/>
      <c r="D21" s="162"/>
      <c r="E21" s="163"/>
      <c r="F21" s="196">
        <f>F4</f>
        <v>3500</v>
      </c>
    </row>
    <row r="22" ht="42.0" customHeight="1">
      <c r="A22" s="191" t="s">
        <v>3429</v>
      </c>
      <c r="B22" s="165">
        <f t="array" ref="B22">INDEX('ประวัติมิเตอร์น้ำไฟ'!$A:$N, MATCH($D$2, 'ประวัติมิเตอร์น้ำไฟ'!$A:$A, 0)+2, MATCH($F$2, 'ประวัติมิเตอร์น้ำไฟ'!$2:$2, 0)-1)</f>
        <v>9863</v>
      </c>
      <c r="C22" s="166">
        <f t="array" ref="C22">INDEX('ประวัติมิเตอร์น้ำไฟ'!$A:$N, MATCH($D$2, 'ประวัติมิเตอร์น้ำไฟ'!$A:$A, 0)+2, MATCH($F$2, 'ประวัติมิเตอร์น้ำไฟ'!$2:$2, 0))</f>
        <v>9897</v>
      </c>
      <c r="D22" s="166">
        <f t="shared" ref="D22:D23" si="3">C22-B22</f>
        <v>34</v>
      </c>
      <c r="E22" s="166">
        <v>8.0</v>
      </c>
      <c r="F22" s="197">
        <f t="shared" ref="F22:F23" si="4">D22*E22</f>
        <v>272</v>
      </c>
    </row>
    <row r="23" ht="42.0" customHeight="1">
      <c r="A23" s="191" t="s">
        <v>3430</v>
      </c>
      <c r="B23" s="168">
        <f t="array" ref="B23">INDEX('ประวัติมิเตอร์น้ำไฟ'!$A:$N, MATCH($D$2, 'ประวัติมิเตอร์น้ำไฟ'!$A:$A, 0)+3, MATCH($F$2, 'ประวัติมิเตอร์น้ำไฟ'!$2:$2, 0)-1)</f>
        <v>303</v>
      </c>
      <c r="C23" s="169">
        <f t="array" ref="C23">INDEX('ประวัติมิเตอร์น้ำไฟ'!$A:$N, MATCH($D$2, 'ประวัติมิเตอร์น้ำไฟ'!$A:$A, 0)+3, MATCH($F$2, 'ประวัติมิเตอร์น้ำไฟ'!$2:$2, 0))</f>
        <v>305</v>
      </c>
      <c r="D23" s="166">
        <f t="shared" si="3"/>
        <v>2</v>
      </c>
      <c r="E23" s="166">
        <v>25.0</v>
      </c>
      <c r="F23" s="197">
        <f t="shared" si="4"/>
        <v>50</v>
      </c>
    </row>
    <row r="24" ht="42.0" customHeight="1">
      <c r="A24" s="198" t="s">
        <v>3397</v>
      </c>
      <c r="B24" s="152"/>
      <c r="C24" s="152"/>
      <c r="D24" s="152"/>
      <c r="E24" s="153"/>
      <c r="F24" s="199">
        <f>F22+F23</f>
        <v>322</v>
      </c>
    </row>
    <row r="25" ht="42.0" customHeight="1">
      <c r="A25" s="182" t="s">
        <v>3435</v>
      </c>
      <c r="B25" s="183"/>
      <c r="C25" s="183"/>
      <c r="D25" s="183"/>
      <c r="E25" s="183"/>
      <c r="F25" s="175"/>
    </row>
    <row r="26" ht="42.0" customHeight="1">
      <c r="A26" s="200" t="s">
        <v>3436</v>
      </c>
      <c r="F26" s="185"/>
    </row>
    <row r="27" ht="42.0" customHeight="1">
      <c r="A27" s="200" t="s">
        <v>3437</v>
      </c>
      <c r="F27" s="185"/>
    </row>
    <row r="28" ht="42.0" customHeight="1">
      <c r="A28" s="201" t="s">
        <v>3438</v>
      </c>
      <c r="B28" s="180"/>
      <c r="C28" s="180"/>
      <c r="D28" s="180"/>
      <c r="E28" s="180"/>
      <c r="F28" s="179"/>
    </row>
  </sheetData>
  <mergeCells count="19">
    <mergeCell ref="A1:F1"/>
    <mergeCell ref="B2:C2"/>
    <mergeCell ref="B4:E4"/>
    <mergeCell ref="D7:D8"/>
    <mergeCell ref="E7:F8"/>
    <mergeCell ref="A9:F9"/>
    <mergeCell ref="A10:F10"/>
    <mergeCell ref="A24:E24"/>
    <mergeCell ref="A25:F25"/>
    <mergeCell ref="A26:F26"/>
    <mergeCell ref="A27:F27"/>
    <mergeCell ref="A28:F28"/>
    <mergeCell ref="A11:F11"/>
    <mergeCell ref="A12:F12"/>
    <mergeCell ref="A13:F13"/>
    <mergeCell ref="A15:F15"/>
    <mergeCell ref="A18:F18"/>
    <mergeCell ref="B19:C19"/>
    <mergeCell ref="B21:E21"/>
  </mergeCells>
  <dataValidations>
    <dataValidation type="list" allowBlank="1" showDropDown="1" showErrorMessage="1" sqref="D2 D19">
      <formula1>"A204, A205,A206,A208,A211,บ้านแฝด 1,บ้านแฝด 2"</formula1>
    </dataValidation>
    <dataValidation type="list" allowBlank="1" showDropDown="1" showErrorMessage="1" sqref="F2 F19">
      <formula1>Setting!$G$2:$G$13</formula1>
    </dataValidation>
  </dataValidations>
  <printOptions horizontalCentered="1" vertic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02C"/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3439</v>
      </c>
      <c r="B1" s="2" t="s">
        <v>3440</v>
      </c>
    </row>
    <row r="2">
      <c r="A2" s="148" t="s">
        <v>3441</v>
      </c>
      <c r="B2" s="202" t="str">
        <f>validateJson(A6)</f>
        <v>Loading...</v>
      </c>
    </row>
    <row r="3">
      <c r="A3" s="148" t="s">
        <v>3442</v>
      </c>
      <c r="B3" s="203" t="s">
        <v>3443</v>
      </c>
    </row>
    <row r="6">
      <c r="A6" s="149" t="s">
        <v>3444</v>
      </c>
    </row>
  </sheetData>
  <mergeCells count="1">
    <mergeCell ref="A6:F6"/>
  </mergeCells>
  <hyperlinks>
    <hyperlink r:id="rId1" ref="B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3445</v>
      </c>
      <c r="B1" s="148" t="s">
        <v>3446</v>
      </c>
      <c r="C1" s="148" t="s">
        <v>3447</v>
      </c>
      <c r="D1" s="148" t="s">
        <v>3448</v>
      </c>
    </row>
    <row r="2">
      <c r="A2" s="2" t="s">
        <v>3440</v>
      </c>
      <c r="B2" s="204">
        <v>46017.76291119213</v>
      </c>
      <c r="C2" s="2" t="s">
        <v>3449</v>
      </c>
      <c r="D2" s="2" t="s">
        <v>3450</v>
      </c>
    </row>
    <row r="3">
      <c r="A3" s="2" t="s">
        <v>3440</v>
      </c>
      <c r="B3" s="204">
        <v>46019.86202900463</v>
      </c>
      <c r="C3" s="2" t="s">
        <v>3451</v>
      </c>
      <c r="D3" s="2" t="s">
        <v>3452</v>
      </c>
    </row>
    <row r="4">
      <c r="A4" s="2" t="s">
        <v>3440</v>
      </c>
      <c r="B4" s="204">
        <v>46019.86215085648</v>
      </c>
      <c r="C4" s="2" t="s">
        <v>3451</v>
      </c>
      <c r="D4" s="2" t="s">
        <v>3453</v>
      </c>
    </row>
    <row r="5">
      <c r="A5" s="2" t="s">
        <v>3440</v>
      </c>
      <c r="B5" s="204">
        <v>46019.86217253472</v>
      </c>
      <c r="C5" s="2" t="s">
        <v>3451</v>
      </c>
      <c r="D5" s="2" t="s">
        <v>3453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0"/>
    <col customWidth="1" min="3" max="3" width="41.5"/>
    <col customWidth="1" min="4" max="4" width="29.63"/>
    <col customWidth="1" min="5" max="5" width="35.0"/>
    <col customWidth="1" min="6" max="6" width="9.63"/>
    <col customWidth="1" min="7" max="7" width="16.75"/>
    <col customWidth="1" min="8" max="8" width="14.0"/>
    <col customWidth="1" min="9" max="9" width="21.38"/>
    <col customWidth="1" min="10" max="10" width="16.75"/>
    <col customWidth="1" min="11" max="11" width="20.88"/>
    <col customWidth="1" min="12" max="12" width="16.63"/>
    <col customWidth="1" min="13" max="13" width="18.38"/>
  </cols>
  <sheetData>
    <row r="1">
      <c r="A1" s="205" t="s">
        <v>3454</v>
      </c>
      <c r="B1" s="205" t="s">
        <v>3455</v>
      </c>
      <c r="C1" s="206" t="s">
        <v>3456</v>
      </c>
      <c r="D1" s="207" t="s">
        <v>67</v>
      </c>
      <c r="E1" s="206" t="s">
        <v>0</v>
      </c>
      <c r="F1" s="206" t="s">
        <v>3457</v>
      </c>
      <c r="G1" s="206" t="s">
        <v>3458</v>
      </c>
      <c r="H1" s="206" t="s">
        <v>3459</v>
      </c>
      <c r="I1" s="208" t="s">
        <v>3328</v>
      </c>
      <c r="J1" s="206" t="s">
        <v>3460</v>
      </c>
      <c r="K1" s="206" t="s">
        <v>3461</v>
      </c>
      <c r="L1" s="206" t="s">
        <v>3326</v>
      </c>
      <c r="M1" s="206" t="s">
        <v>3327</v>
      </c>
    </row>
    <row r="2">
      <c r="A2" s="209">
        <v>45960.0</v>
      </c>
      <c r="B2" s="209">
        <f t="shared" ref="B2:B371" si="1">A2+F2</f>
        <v>45960</v>
      </c>
      <c r="C2" s="210" t="s">
        <v>3462</v>
      </c>
      <c r="D2" s="210" t="s">
        <v>2017</v>
      </c>
      <c r="E2" s="210" t="s">
        <v>2017</v>
      </c>
      <c r="F2" s="210">
        <v>0.0</v>
      </c>
      <c r="G2" s="210">
        <v>0.0</v>
      </c>
      <c r="H2" s="210">
        <v>0.0</v>
      </c>
      <c r="I2" s="211" t="s">
        <v>3463</v>
      </c>
      <c r="J2" s="210">
        <v>2447.0</v>
      </c>
      <c r="K2" s="210">
        <v>0.0</v>
      </c>
      <c r="L2" s="210" t="str">
        <f t="shared" ref="L2:L371" si="2">IF(H2&gt;0, IFS(E2&lt;&gt;"", "ค่าห้องรายวัน", ISNUMBER(SEARCH("ค่าเช่า", C2)), "ค่าเช่าบ้าน", TRUE, "รายรับอื่นๆ"), "")</f>
        <v/>
      </c>
      <c r="M2" s="210" t="str">
        <f t="shared" ref="M2:M371" si="3">IF(G2&gt;0, IFS(ISNUMBER(SEARCH("หักมัดจำ", C2)), "หักมัดจำ", OR(ISNUMBER(SEARCH("เบิก", C2)), ISNUMBER(SEARCH("ซื้อของ", C2))), "ค่าวัสดุ/ซื้อของ", OR(ISNUMBER(SEARCH("ค่าน้ำ", C2)), ISNUMBER(SEARCH("ค่าไฟ", C2))), "ค่าน้ำ/ค่าไฟ", ISNUMBER(SEARCH("ค่าจ้าง", C2)), "ค่าแรง/เงินเดือน", TRUE, "รายจ่ายอื่นๆ"), "")</f>
        <v/>
      </c>
    </row>
    <row r="3">
      <c r="A3" s="209">
        <v>45960.0</v>
      </c>
      <c r="B3" s="209">
        <f t="shared" si="1"/>
        <v>45961</v>
      </c>
      <c r="C3" s="210" t="s">
        <v>2087</v>
      </c>
      <c r="D3" s="210" t="s">
        <v>2017</v>
      </c>
      <c r="E3" s="210" t="s">
        <v>42</v>
      </c>
      <c r="F3" s="210">
        <v>1.0</v>
      </c>
      <c r="G3" s="210">
        <v>0.0</v>
      </c>
      <c r="H3" s="210">
        <v>400.0</v>
      </c>
      <c r="I3" s="211" t="s">
        <v>2017</v>
      </c>
      <c r="J3" s="210">
        <v>2847.0</v>
      </c>
      <c r="K3" s="210">
        <v>100.0</v>
      </c>
      <c r="L3" s="210" t="str">
        <f t="shared" si="2"/>
        <v>ค่าห้องรายวัน</v>
      </c>
      <c r="M3" s="210" t="str">
        <f t="shared" si="3"/>
        <v/>
      </c>
    </row>
    <row r="4">
      <c r="A4" s="209">
        <v>45960.0</v>
      </c>
      <c r="B4" s="209">
        <f t="shared" si="1"/>
        <v>45961</v>
      </c>
      <c r="C4" s="210" t="s">
        <v>1966</v>
      </c>
      <c r="D4" s="210" t="s">
        <v>2017</v>
      </c>
      <c r="E4" s="210" t="s">
        <v>60</v>
      </c>
      <c r="F4" s="210">
        <v>1.0</v>
      </c>
      <c r="G4" s="210">
        <v>0.0</v>
      </c>
      <c r="H4" s="210">
        <v>500.0</v>
      </c>
      <c r="I4" s="211" t="s">
        <v>2017</v>
      </c>
      <c r="J4" s="210">
        <v>3347.0</v>
      </c>
      <c r="K4" s="210">
        <v>200.0</v>
      </c>
      <c r="L4" s="210" t="str">
        <f t="shared" si="2"/>
        <v>ค่าห้องรายวัน</v>
      </c>
      <c r="M4" s="210" t="str">
        <f t="shared" si="3"/>
        <v/>
      </c>
    </row>
    <row r="5">
      <c r="A5" s="209">
        <v>45960.0</v>
      </c>
      <c r="B5" s="209">
        <f t="shared" si="1"/>
        <v>45961</v>
      </c>
      <c r="C5" s="210" t="s">
        <v>3464</v>
      </c>
      <c r="D5" s="210" t="s">
        <v>2017</v>
      </c>
      <c r="E5" s="210" t="s">
        <v>64</v>
      </c>
      <c r="F5" s="210">
        <v>1.0</v>
      </c>
      <c r="G5" s="210">
        <v>0.0</v>
      </c>
      <c r="H5" s="210">
        <v>500.0</v>
      </c>
      <c r="I5" s="211" t="s">
        <v>3465</v>
      </c>
      <c r="J5" s="210">
        <v>0.0</v>
      </c>
      <c r="K5" s="210">
        <v>0.0</v>
      </c>
      <c r="L5" s="210" t="str">
        <f t="shared" si="2"/>
        <v>ค่าห้องรายวัน</v>
      </c>
      <c r="M5" s="210" t="str">
        <f t="shared" si="3"/>
        <v/>
      </c>
    </row>
    <row r="6">
      <c r="A6" s="209">
        <v>45960.0</v>
      </c>
      <c r="B6" s="209">
        <f t="shared" si="1"/>
        <v>45961</v>
      </c>
      <c r="C6" s="210" t="s">
        <v>3466</v>
      </c>
      <c r="D6" s="210" t="s">
        <v>3467</v>
      </c>
      <c r="E6" s="210" t="s">
        <v>38</v>
      </c>
      <c r="F6" s="210">
        <v>1.0</v>
      </c>
      <c r="G6" s="210">
        <v>0.0</v>
      </c>
      <c r="H6" s="210">
        <v>500.0</v>
      </c>
      <c r="I6" s="211" t="s">
        <v>3465</v>
      </c>
      <c r="J6" s="210">
        <v>0.0</v>
      </c>
      <c r="K6" s="210">
        <v>0.0</v>
      </c>
      <c r="L6" s="210" t="str">
        <f t="shared" si="2"/>
        <v>ค่าห้องรายวัน</v>
      </c>
      <c r="M6" s="210" t="str">
        <f t="shared" si="3"/>
        <v/>
      </c>
    </row>
    <row r="7">
      <c r="A7" s="209">
        <v>45960.0</v>
      </c>
      <c r="B7" s="209">
        <f t="shared" si="1"/>
        <v>45960</v>
      </c>
      <c r="C7" s="210" t="s">
        <v>3468</v>
      </c>
      <c r="D7" s="210" t="s">
        <v>2017</v>
      </c>
      <c r="E7" s="210" t="s">
        <v>2017</v>
      </c>
      <c r="F7" s="210">
        <v>0.0</v>
      </c>
      <c r="G7" s="210">
        <v>100.0</v>
      </c>
      <c r="H7" s="210">
        <v>0.0</v>
      </c>
      <c r="I7" s="211" t="s">
        <v>2017</v>
      </c>
      <c r="J7" s="210">
        <v>3747.0</v>
      </c>
      <c r="K7" s="210">
        <v>0.0</v>
      </c>
      <c r="L7" s="210" t="str">
        <f t="shared" si="2"/>
        <v/>
      </c>
      <c r="M7" s="210" t="str">
        <f t="shared" si="3"/>
        <v>หักมัดจำ</v>
      </c>
    </row>
    <row r="8">
      <c r="A8" s="209">
        <v>45961.0</v>
      </c>
      <c r="B8" s="209">
        <f t="shared" si="1"/>
        <v>45962</v>
      </c>
      <c r="C8" s="210" t="s">
        <v>2025</v>
      </c>
      <c r="D8" s="210" t="s">
        <v>2017</v>
      </c>
      <c r="E8" s="210" t="s">
        <v>12</v>
      </c>
      <c r="F8" s="210">
        <v>1.0</v>
      </c>
      <c r="G8" s="210">
        <v>0.0</v>
      </c>
      <c r="H8" s="210">
        <v>500.0</v>
      </c>
      <c r="I8" s="211" t="s">
        <v>2025</v>
      </c>
      <c r="J8" s="210">
        <v>3847.0</v>
      </c>
      <c r="K8" s="210">
        <v>200.0</v>
      </c>
      <c r="L8" s="210" t="str">
        <f t="shared" si="2"/>
        <v>ค่าห้องรายวัน</v>
      </c>
      <c r="M8" s="210" t="str">
        <f t="shared" si="3"/>
        <v/>
      </c>
    </row>
    <row r="9">
      <c r="A9" s="209">
        <v>45961.0</v>
      </c>
      <c r="B9" s="209">
        <f t="shared" si="1"/>
        <v>45961</v>
      </c>
      <c r="C9" s="210" t="s">
        <v>3469</v>
      </c>
      <c r="D9" s="210" t="s">
        <v>2017</v>
      </c>
      <c r="E9" s="210" t="s">
        <v>2017</v>
      </c>
      <c r="F9" s="210">
        <v>0.0</v>
      </c>
      <c r="G9" s="210">
        <v>0.0</v>
      </c>
      <c r="H9" s="210">
        <v>7000.0</v>
      </c>
      <c r="I9" s="211" t="s">
        <v>2017</v>
      </c>
      <c r="J9" s="210">
        <v>10747.0</v>
      </c>
      <c r="K9" s="210">
        <v>0.0</v>
      </c>
      <c r="L9" s="210" t="str">
        <f t="shared" si="2"/>
        <v>ค่าเช่าบ้าน</v>
      </c>
      <c r="M9" s="210" t="str">
        <f t="shared" si="3"/>
        <v/>
      </c>
    </row>
    <row r="10">
      <c r="A10" s="209">
        <v>45961.0</v>
      </c>
      <c r="B10" s="209">
        <f t="shared" si="1"/>
        <v>45962</v>
      </c>
      <c r="C10" s="210" t="s">
        <v>3470</v>
      </c>
      <c r="D10" s="210" t="s">
        <v>3471</v>
      </c>
      <c r="E10" s="210" t="s">
        <v>59</v>
      </c>
      <c r="F10" s="210">
        <v>1.0</v>
      </c>
      <c r="G10" s="210">
        <v>0.0</v>
      </c>
      <c r="H10" s="210">
        <v>500.0</v>
      </c>
      <c r="I10" s="211" t="s">
        <v>3472</v>
      </c>
      <c r="J10" s="210">
        <v>0.0</v>
      </c>
      <c r="K10" s="210">
        <v>0.0</v>
      </c>
      <c r="L10" s="210" t="str">
        <f t="shared" si="2"/>
        <v>ค่าห้องรายวัน</v>
      </c>
      <c r="M10" s="210" t="str">
        <f t="shared" si="3"/>
        <v/>
      </c>
    </row>
    <row r="11">
      <c r="A11" s="209">
        <v>45961.0</v>
      </c>
      <c r="B11" s="209">
        <f t="shared" si="1"/>
        <v>45961</v>
      </c>
      <c r="C11" s="212" t="s">
        <v>3473</v>
      </c>
      <c r="D11" s="210" t="s">
        <v>2017</v>
      </c>
      <c r="E11" s="210" t="s">
        <v>2017</v>
      </c>
      <c r="F11" s="210">
        <v>0.0</v>
      </c>
      <c r="G11" s="210">
        <v>10000.0</v>
      </c>
      <c r="H11" s="210">
        <v>0.0</v>
      </c>
      <c r="I11" s="211" t="s">
        <v>2017</v>
      </c>
      <c r="J11" s="210">
        <v>747.0</v>
      </c>
      <c r="K11" s="210">
        <v>0.0</v>
      </c>
      <c r="L11" s="210" t="str">
        <f t="shared" si="2"/>
        <v/>
      </c>
      <c r="M11" s="210" t="str">
        <f t="shared" si="3"/>
        <v>รายจ่ายอื่นๆ</v>
      </c>
    </row>
    <row r="12">
      <c r="A12" s="209">
        <v>45961.0</v>
      </c>
      <c r="B12" s="209">
        <f t="shared" si="1"/>
        <v>45962</v>
      </c>
      <c r="C12" s="210" t="s">
        <v>2016</v>
      </c>
      <c r="D12" s="210" t="s">
        <v>3467</v>
      </c>
      <c r="E12" s="210" t="s">
        <v>38</v>
      </c>
      <c r="F12" s="210">
        <v>1.0</v>
      </c>
      <c r="G12" s="210">
        <v>0.0</v>
      </c>
      <c r="H12" s="210">
        <v>400.0</v>
      </c>
      <c r="I12" s="211" t="s">
        <v>3472</v>
      </c>
      <c r="J12" s="210">
        <v>0.0</v>
      </c>
      <c r="K12" s="210">
        <v>0.0</v>
      </c>
      <c r="L12" s="210" t="str">
        <f t="shared" si="2"/>
        <v>ค่าห้องรายวัน</v>
      </c>
      <c r="M12" s="210" t="str">
        <f t="shared" si="3"/>
        <v/>
      </c>
    </row>
    <row r="13">
      <c r="A13" s="209">
        <v>45961.0</v>
      </c>
      <c r="B13" s="209">
        <f t="shared" si="1"/>
        <v>45962</v>
      </c>
      <c r="C13" s="210" t="s">
        <v>3474</v>
      </c>
      <c r="D13" s="210" t="s">
        <v>2017</v>
      </c>
      <c r="E13" s="210" t="s">
        <v>64</v>
      </c>
      <c r="F13" s="210">
        <v>1.0</v>
      </c>
      <c r="G13" s="210">
        <v>0.0</v>
      </c>
      <c r="H13" s="210">
        <v>700.0</v>
      </c>
      <c r="I13" s="211" t="s">
        <v>3465</v>
      </c>
      <c r="J13" s="210">
        <v>0.0</v>
      </c>
      <c r="K13" s="210">
        <v>0.0</v>
      </c>
      <c r="L13" s="210" t="str">
        <f t="shared" si="2"/>
        <v>ค่าห้องรายวัน</v>
      </c>
      <c r="M13" s="210" t="str">
        <f t="shared" si="3"/>
        <v/>
      </c>
    </row>
    <row r="14">
      <c r="A14" s="209">
        <v>45961.0</v>
      </c>
      <c r="B14" s="209">
        <f t="shared" si="1"/>
        <v>45961</v>
      </c>
      <c r="C14" s="210" t="s">
        <v>3468</v>
      </c>
      <c r="D14" s="210" t="s">
        <v>2017</v>
      </c>
      <c r="E14" s="210" t="s">
        <v>64</v>
      </c>
      <c r="F14" s="210">
        <v>0.0</v>
      </c>
      <c r="G14" s="210">
        <v>200.0</v>
      </c>
      <c r="H14" s="210">
        <v>0.0</v>
      </c>
      <c r="I14" s="211" t="s">
        <v>2017</v>
      </c>
      <c r="J14" s="210">
        <v>547.0</v>
      </c>
      <c r="K14" s="210">
        <v>0.0</v>
      </c>
      <c r="L14" s="210" t="str">
        <f t="shared" si="2"/>
        <v/>
      </c>
      <c r="M14" s="210" t="str">
        <f t="shared" si="3"/>
        <v>หักมัดจำ</v>
      </c>
    </row>
    <row r="15">
      <c r="A15" s="209">
        <v>45961.0</v>
      </c>
      <c r="B15" s="209">
        <f t="shared" si="1"/>
        <v>45961</v>
      </c>
      <c r="C15" s="210" t="s">
        <v>3475</v>
      </c>
      <c r="D15" s="210" t="s">
        <v>2017</v>
      </c>
      <c r="E15" s="210" t="s">
        <v>2017</v>
      </c>
      <c r="F15" s="210">
        <v>0.0</v>
      </c>
      <c r="G15" s="210">
        <v>0.0</v>
      </c>
      <c r="H15" s="210">
        <v>2504.0</v>
      </c>
      <c r="I15" s="211" t="s">
        <v>2017</v>
      </c>
      <c r="J15" s="210">
        <v>3051.0</v>
      </c>
      <c r="K15" s="210">
        <v>0.0</v>
      </c>
      <c r="L15" s="210" t="str">
        <f t="shared" si="2"/>
        <v>รายรับอื่นๆ</v>
      </c>
      <c r="M15" s="210" t="str">
        <f t="shared" si="3"/>
        <v/>
      </c>
    </row>
    <row r="16">
      <c r="A16" s="209">
        <v>45961.0</v>
      </c>
      <c r="B16" s="209">
        <f t="shared" si="1"/>
        <v>45961</v>
      </c>
      <c r="C16" s="210" t="s">
        <v>3476</v>
      </c>
      <c r="D16" s="210" t="s">
        <v>2017</v>
      </c>
      <c r="E16" s="210" t="s">
        <v>2017</v>
      </c>
      <c r="F16" s="210">
        <v>0.0</v>
      </c>
      <c r="G16" s="210">
        <v>2000.0</v>
      </c>
      <c r="H16" s="210">
        <v>0.0</v>
      </c>
      <c r="I16" s="211" t="s">
        <v>2017</v>
      </c>
      <c r="J16" s="210">
        <v>1051.0</v>
      </c>
      <c r="K16" s="210">
        <v>0.0</v>
      </c>
      <c r="L16" s="210" t="str">
        <f t="shared" si="2"/>
        <v/>
      </c>
      <c r="M16" s="210" t="str">
        <f t="shared" si="3"/>
        <v>ค่าแรง/เงินเดือน</v>
      </c>
    </row>
    <row r="17">
      <c r="A17" s="209">
        <v>45961.0</v>
      </c>
      <c r="B17" s="209">
        <f t="shared" si="1"/>
        <v>45962</v>
      </c>
      <c r="C17" s="210" t="s">
        <v>692</v>
      </c>
      <c r="D17" s="210" t="s">
        <v>2017</v>
      </c>
      <c r="E17" s="210" t="s">
        <v>19</v>
      </c>
      <c r="F17" s="210">
        <v>1.0</v>
      </c>
      <c r="G17" s="210">
        <v>0.0</v>
      </c>
      <c r="H17" s="210">
        <v>400.0</v>
      </c>
      <c r="I17" s="211" t="s">
        <v>3477</v>
      </c>
      <c r="J17" s="210">
        <v>1451.0</v>
      </c>
      <c r="K17" s="210">
        <v>0.0</v>
      </c>
      <c r="L17" s="210" t="str">
        <f t="shared" si="2"/>
        <v>ค่าห้องรายวัน</v>
      </c>
      <c r="M17" s="210" t="str">
        <f t="shared" si="3"/>
        <v/>
      </c>
    </row>
    <row r="18">
      <c r="A18" s="209">
        <v>45961.0</v>
      </c>
      <c r="B18" s="209">
        <f t="shared" si="1"/>
        <v>45962</v>
      </c>
      <c r="C18" s="210" t="s">
        <v>3478</v>
      </c>
      <c r="D18" s="210" t="s">
        <v>3479</v>
      </c>
      <c r="E18" s="210" t="s">
        <v>22</v>
      </c>
      <c r="F18" s="210">
        <v>1.0</v>
      </c>
      <c r="G18" s="210">
        <v>0.0</v>
      </c>
      <c r="H18" s="210">
        <v>400.0</v>
      </c>
      <c r="I18" s="211" t="s">
        <v>2017</v>
      </c>
      <c r="J18" s="210">
        <v>1851.0</v>
      </c>
      <c r="K18" s="210">
        <v>100.0</v>
      </c>
      <c r="L18" s="210" t="str">
        <f t="shared" si="2"/>
        <v>ค่าห้องรายวัน</v>
      </c>
      <c r="M18" s="210" t="str">
        <f t="shared" si="3"/>
        <v/>
      </c>
    </row>
    <row r="19">
      <c r="A19" s="209">
        <v>45961.0</v>
      </c>
      <c r="B19" s="209">
        <f t="shared" si="1"/>
        <v>45962</v>
      </c>
      <c r="C19" s="210" t="s">
        <v>2064</v>
      </c>
      <c r="D19" s="210" t="s">
        <v>3480</v>
      </c>
      <c r="E19" s="210" t="s">
        <v>60</v>
      </c>
      <c r="F19" s="210">
        <v>1.0</v>
      </c>
      <c r="G19" s="210">
        <v>0.0</v>
      </c>
      <c r="H19" s="210">
        <v>700.0</v>
      </c>
      <c r="I19" s="211" t="s">
        <v>3481</v>
      </c>
      <c r="J19" s="210">
        <v>0.0</v>
      </c>
      <c r="K19" s="210">
        <v>0.0</v>
      </c>
      <c r="L19" s="210" t="str">
        <f t="shared" si="2"/>
        <v>ค่าห้องรายวัน</v>
      </c>
      <c r="M19" s="210" t="str">
        <f t="shared" si="3"/>
        <v/>
      </c>
    </row>
    <row r="20">
      <c r="A20" s="209">
        <v>45961.0</v>
      </c>
      <c r="B20" s="209">
        <f t="shared" si="1"/>
        <v>45961</v>
      </c>
      <c r="C20" s="210" t="s">
        <v>3482</v>
      </c>
      <c r="D20" s="210" t="s">
        <v>2017</v>
      </c>
      <c r="E20" s="210" t="s">
        <v>60</v>
      </c>
      <c r="F20" s="210">
        <v>0.0</v>
      </c>
      <c r="G20" s="210">
        <v>200.0</v>
      </c>
      <c r="H20" s="210">
        <v>0.0</v>
      </c>
      <c r="I20" s="211" t="s">
        <v>2017</v>
      </c>
      <c r="J20" s="210">
        <v>1651.0</v>
      </c>
      <c r="K20" s="210">
        <v>0.0</v>
      </c>
      <c r="L20" s="210" t="str">
        <f t="shared" si="2"/>
        <v/>
      </c>
      <c r="M20" s="210" t="str">
        <f t="shared" si="3"/>
        <v>หักมัดจำ</v>
      </c>
    </row>
    <row r="21">
      <c r="A21" s="209">
        <v>45961.0</v>
      </c>
      <c r="B21" s="209">
        <f t="shared" si="1"/>
        <v>45962</v>
      </c>
      <c r="C21" s="210" t="s">
        <v>3483</v>
      </c>
      <c r="D21" s="210" t="s">
        <v>3484</v>
      </c>
      <c r="E21" s="210" t="s">
        <v>37</v>
      </c>
      <c r="F21" s="210">
        <v>1.0</v>
      </c>
      <c r="G21" s="210">
        <v>0.0</v>
      </c>
      <c r="H21" s="210">
        <v>500.0</v>
      </c>
      <c r="I21" s="211" t="s">
        <v>3485</v>
      </c>
      <c r="J21" s="210">
        <v>0.0</v>
      </c>
      <c r="K21" s="210">
        <v>0.0</v>
      </c>
      <c r="L21" s="210" t="str">
        <f t="shared" si="2"/>
        <v>ค่าห้องรายวัน</v>
      </c>
      <c r="M21" s="210" t="str">
        <f t="shared" si="3"/>
        <v/>
      </c>
    </row>
    <row r="22">
      <c r="A22" s="209">
        <v>45961.0</v>
      </c>
      <c r="B22" s="209">
        <f t="shared" si="1"/>
        <v>45961</v>
      </c>
      <c r="C22" s="210" t="s">
        <v>3486</v>
      </c>
      <c r="D22" s="210" t="s">
        <v>2017</v>
      </c>
      <c r="E22" s="210" t="s">
        <v>37</v>
      </c>
      <c r="F22" s="210">
        <v>0.0</v>
      </c>
      <c r="G22" s="210">
        <v>100.0</v>
      </c>
      <c r="H22" s="210">
        <v>0.0</v>
      </c>
      <c r="I22" s="211" t="s">
        <v>2017</v>
      </c>
      <c r="J22" s="210">
        <v>1551.0</v>
      </c>
      <c r="K22" s="210">
        <v>0.0</v>
      </c>
      <c r="L22" s="210" t="str">
        <f t="shared" si="2"/>
        <v/>
      </c>
      <c r="M22" s="210" t="str">
        <f t="shared" si="3"/>
        <v>หักมัดจำ</v>
      </c>
    </row>
    <row r="23">
      <c r="A23" s="209">
        <v>45961.0</v>
      </c>
      <c r="B23" s="209">
        <f t="shared" si="1"/>
        <v>45962</v>
      </c>
      <c r="C23" s="210" t="s">
        <v>3487</v>
      </c>
      <c r="D23" s="210" t="s">
        <v>2017</v>
      </c>
      <c r="E23" s="210" t="s">
        <v>40</v>
      </c>
      <c r="F23" s="210">
        <v>1.0</v>
      </c>
      <c r="G23" s="210">
        <v>0.0</v>
      </c>
      <c r="H23" s="210">
        <v>400.0</v>
      </c>
      <c r="I23" s="211" t="s">
        <v>3477</v>
      </c>
      <c r="J23" s="210">
        <v>1951.0</v>
      </c>
      <c r="K23" s="210">
        <v>0.0</v>
      </c>
      <c r="L23" s="210" t="str">
        <f t="shared" si="2"/>
        <v>ค่าห้องรายวัน</v>
      </c>
      <c r="M23" s="210" t="str">
        <f t="shared" si="3"/>
        <v/>
      </c>
    </row>
    <row r="24">
      <c r="A24" s="209">
        <v>45962.0</v>
      </c>
      <c r="B24" s="209">
        <f t="shared" si="1"/>
        <v>45963</v>
      </c>
      <c r="C24" s="210" t="s">
        <v>2016</v>
      </c>
      <c r="D24" s="210" t="s">
        <v>2017</v>
      </c>
      <c r="E24" s="210" t="s">
        <v>38</v>
      </c>
      <c r="F24" s="210">
        <v>1.0</v>
      </c>
      <c r="G24" s="210">
        <v>0.0</v>
      </c>
      <c r="H24" s="210">
        <v>400.0</v>
      </c>
      <c r="I24" s="211" t="s">
        <v>3485</v>
      </c>
      <c r="J24" s="210">
        <v>0.0</v>
      </c>
      <c r="K24" s="210">
        <v>0.0</v>
      </c>
      <c r="L24" s="210" t="str">
        <f t="shared" si="2"/>
        <v>ค่าห้องรายวัน</v>
      </c>
      <c r="M24" s="210" t="str">
        <f t="shared" si="3"/>
        <v/>
      </c>
    </row>
    <row r="25">
      <c r="A25" s="209">
        <v>45962.0</v>
      </c>
      <c r="B25" s="209">
        <f t="shared" si="1"/>
        <v>45963</v>
      </c>
      <c r="C25" s="210" t="s">
        <v>2020</v>
      </c>
      <c r="D25" s="210" t="s">
        <v>2017</v>
      </c>
      <c r="E25" s="210" t="s">
        <v>34</v>
      </c>
      <c r="F25" s="210">
        <v>1.0</v>
      </c>
      <c r="G25" s="210">
        <v>0.0</v>
      </c>
      <c r="H25" s="210">
        <v>500.0</v>
      </c>
      <c r="I25" s="211" t="s">
        <v>3485</v>
      </c>
      <c r="J25" s="210">
        <v>0.0</v>
      </c>
      <c r="K25" s="210">
        <v>0.0</v>
      </c>
      <c r="L25" s="210" t="str">
        <f t="shared" si="2"/>
        <v>ค่าห้องรายวัน</v>
      </c>
      <c r="M25" s="210" t="str">
        <f t="shared" si="3"/>
        <v/>
      </c>
    </row>
    <row r="26">
      <c r="A26" s="209">
        <v>45962.0</v>
      </c>
      <c r="B26" s="209">
        <f t="shared" si="1"/>
        <v>45963</v>
      </c>
      <c r="C26" s="210" t="s">
        <v>692</v>
      </c>
      <c r="D26" s="210" t="s">
        <v>2017</v>
      </c>
      <c r="E26" s="210" t="s">
        <v>19</v>
      </c>
      <c r="F26" s="210">
        <v>1.0</v>
      </c>
      <c r="G26" s="210">
        <v>0.0</v>
      </c>
      <c r="H26" s="210">
        <v>400.0</v>
      </c>
      <c r="I26" s="211" t="s">
        <v>3485</v>
      </c>
      <c r="J26" s="210">
        <v>0.0</v>
      </c>
      <c r="K26" s="210">
        <v>0.0</v>
      </c>
      <c r="L26" s="210" t="str">
        <f t="shared" si="2"/>
        <v>ค่าห้องรายวัน</v>
      </c>
      <c r="M26" s="210" t="str">
        <f t="shared" si="3"/>
        <v/>
      </c>
    </row>
    <row r="27">
      <c r="A27" s="209">
        <v>45962.0</v>
      </c>
      <c r="B27" s="209">
        <f t="shared" si="1"/>
        <v>45963</v>
      </c>
      <c r="C27" s="210" t="s">
        <v>2025</v>
      </c>
      <c r="D27" s="210" t="s">
        <v>2017</v>
      </c>
      <c r="E27" s="210" t="s">
        <v>10</v>
      </c>
      <c r="F27" s="210">
        <v>1.0</v>
      </c>
      <c r="G27" s="210">
        <v>0.0</v>
      </c>
      <c r="H27" s="210">
        <v>0.0</v>
      </c>
      <c r="I27" s="211" t="s">
        <v>2025</v>
      </c>
      <c r="J27" s="210">
        <v>0.0</v>
      </c>
      <c r="K27" s="210">
        <v>0.0</v>
      </c>
      <c r="L27" s="210" t="str">
        <f t="shared" si="2"/>
        <v/>
      </c>
      <c r="M27" s="210" t="str">
        <f t="shared" si="3"/>
        <v/>
      </c>
    </row>
    <row r="28">
      <c r="A28" s="209">
        <v>45962.0</v>
      </c>
      <c r="B28" s="209">
        <f t="shared" si="1"/>
        <v>45963</v>
      </c>
      <c r="C28" s="210" t="s">
        <v>2025</v>
      </c>
      <c r="D28" s="210" t="s">
        <v>2017</v>
      </c>
      <c r="E28" s="210" t="s">
        <v>11</v>
      </c>
      <c r="F28" s="210">
        <v>1.0</v>
      </c>
      <c r="G28" s="210">
        <v>0.0</v>
      </c>
      <c r="H28" s="210">
        <v>0.0</v>
      </c>
      <c r="I28" s="211" t="s">
        <v>2025</v>
      </c>
      <c r="J28" s="210">
        <v>0.0</v>
      </c>
      <c r="K28" s="210">
        <v>0.0</v>
      </c>
      <c r="L28" s="210" t="str">
        <f t="shared" si="2"/>
        <v/>
      </c>
      <c r="M28" s="210" t="str">
        <f t="shared" si="3"/>
        <v/>
      </c>
    </row>
    <row r="29">
      <c r="A29" s="209">
        <v>45962.0</v>
      </c>
      <c r="B29" s="209">
        <f t="shared" si="1"/>
        <v>45963</v>
      </c>
      <c r="C29" s="210" t="s">
        <v>2025</v>
      </c>
      <c r="D29" s="210" t="s">
        <v>2017</v>
      </c>
      <c r="E29" s="210" t="s">
        <v>12</v>
      </c>
      <c r="F29" s="210">
        <v>1.0</v>
      </c>
      <c r="G29" s="210">
        <v>0.0</v>
      </c>
      <c r="H29" s="210">
        <v>0.0</v>
      </c>
      <c r="I29" s="211" t="s">
        <v>2025</v>
      </c>
      <c r="J29" s="210">
        <v>0.0</v>
      </c>
      <c r="K29" s="210">
        <v>0.0</v>
      </c>
      <c r="L29" s="210" t="str">
        <f t="shared" si="2"/>
        <v/>
      </c>
      <c r="M29" s="210" t="str">
        <f t="shared" si="3"/>
        <v/>
      </c>
    </row>
    <row r="30">
      <c r="A30" s="209">
        <v>45962.0</v>
      </c>
      <c r="B30" s="209">
        <f t="shared" si="1"/>
        <v>45963</v>
      </c>
      <c r="C30" s="210" t="s">
        <v>2032</v>
      </c>
      <c r="D30" s="210" t="s">
        <v>3488</v>
      </c>
      <c r="E30" s="210" t="s">
        <v>40</v>
      </c>
      <c r="F30" s="210">
        <v>1.0</v>
      </c>
      <c r="G30" s="210">
        <v>0.0</v>
      </c>
      <c r="H30" s="210">
        <v>500.0</v>
      </c>
      <c r="I30" s="211" t="s">
        <v>3485</v>
      </c>
      <c r="J30" s="210">
        <v>0.0</v>
      </c>
      <c r="K30" s="210">
        <v>0.0</v>
      </c>
      <c r="L30" s="210" t="str">
        <f t="shared" si="2"/>
        <v>ค่าห้องรายวัน</v>
      </c>
      <c r="M30" s="210" t="str">
        <f t="shared" si="3"/>
        <v/>
      </c>
    </row>
    <row r="31">
      <c r="A31" s="209">
        <v>45962.0</v>
      </c>
      <c r="B31" s="209">
        <f t="shared" si="1"/>
        <v>45962</v>
      </c>
      <c r="C31" s="210" t="s">
        <v>3489</v>
      </c>
      <c r="D31" s="210" t="s">
        <v>2017</v>
      </c>
      <c r="E31" s="210" t="s">
        <v>40</v>
      </c>
      <c r="F31" s="210">
        <v>0.0</v>
      </c>
      <c r="G31" s="210">
        <v>100.0</v>
      </c>
      <c r="H31" s="210">
        <v>0.0</v>
      </c>
      <c r="I31" s="211" t="s">
        <v>2017</v>
      </c>
      <c r="J31" s="210">
        <v>1851.0</v>
      </c>
      <c r="K31" s="210">
        <v>0.0</v>
      </c>
      <c r="L31" s="210" t="str">
        <f t="shared" si="2"/>
        <v/>
      </c>
      <c r="M31" s="210" t="str">
        <f t="shared" si="3"/>
        <v>รายจ่ายอื่นๆ</v>
      </c>
    </row>
    <row r="32">
      <c r="A32" s="209">
        <v>45962.0</v>
      </c>
      <c r="B32" s="209">
        <f t="shared" si="1"/>
        <v>45963</v>
      </c>
      <c r="C32" s="210" t="s">
        <v>2035</v>
      </c>
      <c r="D32" s="210" t="s">
        <v>3490</v>
      </c>
      <c r="E32" s="210" t="s">
        <v>39</v>
      </c>
      <c r="F32" s="210">
        <v>1.0</v>
      </c>
      <c r="G32" s="210">
        <v>0.0</v>
      </c>
      <c r="H32" s="210">
        <v>500.0</v>
      </c>
      <c r="I32" s="211" t="s">
        <v>3485</v>
      </c>
      <c r="J32" s="210">
        <v>0.0</v>
      </c>
      <c r="K32" s="210">
        <v>0.0</v>
      </c>
      <c r="L32" s="210" t="str">
        <f t="shared" si="2"/>
        <v>ค่าห้องรายวัน</v>
      </c>
      <c r="M32" s="210" t="str">
        <f t="shared" si="3"/>
        <v/>
      </c>
    </row>
    <row r="33">
      <c r="A33" s="209">
        <v>45962.0</v>
      </c>
      <c r="B33" s="209">
        <f t="shared" si="1"/>
        <v>45962</v>
      </c>
      <c r="C33" s="210" t="s">
        <v>3491</v>
      </c>
      <c r="D33" s="210" t="s">
        <v>2017</v>
      </c>
      <c r="E33" s="210" t="s">
        <v>39</v>
      </c>
      <c r="F33" s="210">
        <v>0.0</v>
      </c>
      <c r="G33" s="210">
        <v>100.0</v>
      </c>
      <c r="H33" s="210">
        <v>0.0</v>
      </c>
      <c r="I33" s="211" t="s">
        <v>2017</v>
      </c>
      <c r="J33" s="210">
        <v>1751.0</v>
      </c>
      <c r="K33" s="210">
        <v>0.0</v>
      </c>
      <c r="L33" s="210" t="str">
        <f t="shared" si="2"/>
        <v/>
      </c>
      <c r="M33" s="210" t="str">
        <f t="shared" si="3"/>
        <v>รายจ่ายอื่นๆ</v>
      </c>
    </row>
    <row r="34">
      <c r="A34" s="209">
        <v>45962.0</v>
      </c>
      <c r="B34" s="209">
        <f t="shared" si="1"/>
        <v>45963</v>
      </c>
      <c r="C34" s="210" t="s">
        <v>2038</v>
      </c>
      <c r="D34" s="213" t="s">
        <v>3492</v>
      </c>
      <c r="E34" s="210" t="s">
        <v>36</v>
      </c>
      <c r="F34" s="210">
        <v>1.0</v>
      </c>
      <c r="G34" s="210">
        <v>0.0</v>
      </c>
      <c r="H34" s="210">
        <v>500.0</v>
      </c>
      <c r="I34" s="211" t="s">
        <v>3485</v>
      </c>
      <c r="J34" s="210">
        <v>0.0</v>
      </c>
      <c r="K34" s="210">
        <v>0.0</v>
      </c>
      <c r="L34" s="210" t="str">
        <f t="shared" si="2"/>
        <v>ค่าห้องรายวัน</v>
      </c>
      <c r="M34" s="210" t="str">
        <f t="shared" si="3"/>
        <v/>
      </c>
    </row>
    <row r="35">
      <c r="A35" s="209">
        <v>45962.0</v>
      </c>
      <c r="B35" s="209">
        <f t="shared" si="1"/>
        <v>45963</v>
      </c>
      <c r="C35" s="210" t="s">
        <v>3493</v>
      </c>
      <c r="D35" s="210" t="s">
        <v>2017</v>
      </c>
      <c r="E35" s="210" t="s">
        <v>36</v>
      </c>
      <c r="F35" s="210">
        <v>1.0</v>
      </c>
      <c r="G35" s="210">
        <v>100.0</v>
      </c>
      <c r="H35" s="210">
        <v>0.0</v>
      </c>
      <c r="I35" s="211" t="s">
        <v>2017</v>
      </c>
      <c r="J35" s="210">
        <v>1651.0</v>
      </c>
      <c r="K35" s="210">
        <v>0.0</v>
      </c>
      <c r="L35" s="210" t="str">
        <f t="shared" si="2"/>
        <v/>
      </c>
      <c r="M35" s="210" t="str">
        <f t="shared" si="3"/>
        <v>รายจ่ายอื่นๆ</v>
      </c>
    </row>
    <row r="36">
      <c r="A36" s="209">
        <v>45962.0</v>
      </c>
      <c r="B36" s="209">
        <f t="shared" si="1"/>
        <v>45963</v>
      </c>
      <c r="C36" s="210" t="s">
        <v>2042</v>
      </c>
      <c r="D36" s="213" t="s">
        <v>2017</v>
      </c>
      <c r="E36" s="210" t="s">
        <v>41</v>
      </c>
      <c r="F36" s="210">
        <v>1.0</v>
      </c>
      <c r="G36" s="210">
        <v>0.0</v>
      </c>
      <c r="H36" s="210">
        <v>400.0</v>
      </c>
      <c r="I36" s="211" t="s">
        <v>3336</v>
      </c>
      <c r="J36" s="210">
        <v>2051.0</v>
      </c>
      <c r="K36" s="210">
        <v>100.0</v>
      </c>
      <c r="L36" s="210" t="str">
        <f t="shared" si="2"/>
        <v>ค่าห้องรายวัน</v>
      </c>
      <c r="M36" s="210" t="str">
        <f t="shared" si="3"/>
        <v/>
      </c>
    </row>
    <row r="37">
      <c r="A37" s="209">
        <v>45962.0</v>
      </c>
      <c r="B37" s="209">
        <f t="shared" si="1"/>
        <v>45963</v>
      </c>
      <c r="C37" s="210" t="s">
        <v>2042</v>
      </c>
      <c r="D37" s="213" t="s">
        <v>2017</v>
      </c>
      <c r="E37" s="210" t="s">
        <v>42</v>
      </c>
      <c r="F37" s="210">
        <v>1.0</v>
      </c>
      <c r="G37" s="210">
        <v>0.0</v>
      </c>
      <c r="H37" s="210">
        <v>400.0</v>
      </c>
      <c r="I37" s="211" t="s">
        <v>3336</v>
      </c>
      <c r="J37" s="210">
        <v>2451.0</v>
      </c>
      <c r="K37" s="210">
        <v>100.0</v>
      </c>
      <c r="L37" s="210" t="str">
        <f t="shared" si="2"/>
        <v>ค่าห้องรายวัน</v>
      </c>
      <c r="M37" s="210" t="str">
        <f t="shared" si="3"/>
        <v/>
      </c>
    </row>
    <row r="38">
      <c r="A38" s="209">
        <v>45962.0</v>
      </c>
      <c r="B38" s="209">
        <f t="shared" si="1"/>
        <v>45962</v>
      </c>
      <c r="C38" s="210" t="s">
        <v>3494</v>
      </c>
      <c r="D38" s="210" t="s">
        <v>2017</v>
      </c>
      <c r="E38" s="210" t="s">
        <v>34</v>
      </c>
      <c r="F38" s="210">
        <v>0.0</v>
      </c>
      <c r="G38" s="210">
        <v>100.0</v>
      </c>
      <c r="H38" s="210">
        <v>0.0</v>
      </c>
      <c r="I38" s="211" t="s">
        <v>2017</v>
      </c>
      <c r="J38" s="210">
        <v>2351.0</v>
      </c>
      <c r="K38" s="210">
        <v>0.0</v>
      </c>
      <c r="L38" s="210" t="str">
        <f t="shared" si="2"/>
        <v/>
      </c>
      <c r="M38" s="210" t="str">
        <f t="shared" si="3"/>
        <v>รายจ่ายอื่นๆ</v>
      </c>
    </row>
    <row r="39">
      <c r="A39" s="209">
        <v>45963.0</v>
      </c>
      <c r="B39" s="209">
        <f t="shared" si="1"/>
        <v>45963</v>
      </c>
      <c r="C39" s="210" t="s">
        <v>3495</v>
      </c>
      <c r="D39" s="210" t="s">
        <v>2017</v>
      </c>
      <c r="E39" s="210" t="s">
        <v>2017</v>
      </c>
      <c r="F39" s="210">
        <v>0.0</v>
      </c>
      <c r="G39" s="210">
        <v>250.0</v>
      </c>
      <c r="H39" s="210">
        <v>0.0</v>
      </c>
      <c r="I39" s="211" t="s">
        <v>2017</v>
      </c>
      <c r="J39" s="210">
        <v>2101.0</v>
      </c>
      <c r="K39" s="210">
        <v>0.0</v>
      </c>
      <c r="L39" s="210" t="str">
        <f t="shared" si="2"/>
        <v/>
      </c>
      <c r="M39" s="210" t="str">
        <f t="shared" si="3"/>
        <v>ค่าวัสดุ/ซื้อของ</v>
      </c>
    </row>
    <row r="40">
      <c r="A40" s="209">
        <v>45963.0</v>
      </c>
      <c r="B40" s="209">
        <f t="shared" si="1"/>
        <v>45963</v>
      </c>
      <c r="C40" s="210" t="s">
        <v>3496</v>
      </c>
      <c r="D40" s="210" t="s">
        <v>2017</v>
      </c>
      <c r="E40" s="210" t="s">
        <v>2017</v>
      </c>
      <c r="F40" s="210">
        <v>0.0</v>
      </c>
      <c r="G40" s="210">
        <v>695.0</v>
      </c>
      <c r="H40" s="210">
        <v>0.0</v>
      </c>
      <c r="I40" s="211" t="s">
        <v>2017</v>
      </c>
      <c r="J40" s="210">
        <v>1406.0</v>
      </c>
      <c r="K40" s="210">
        <v>0.0</v>
      </c>
      <c r="L40" s="210" t="str">
        <f t="shared" si="2"/>
        <v/>
      </c>
      <c r="M40" s="210" t="str">
        <f t="shared" si="3"/>
        <v>รายจ่ายอื่นๆ</v>
      </c>
    </row>
    <row r="41">
      <c r="A41" s="209">
        <v>45963.0</v>
      </c>
      <c r="B41" s="209">
        <f t="shared" si="1"/>
        <v>45964</v>
      </c>
      <c r="C41" s="210" t="s">
        <v>2016</v>
      </c>
      <c r="D41" s="210" t="s">
        <v>2017</v>
      </c>
      <c r="E41" s="210" t="s">
        <v>38</v>
      </c>
      <c r="F41" s="210">
        <v>1.0</v>
      </c>
      <c r="G41" s="210">
        <v>0.0</v>
      </c>
      <c r="H41" s="210">
        <v>400.0</v>
      </c>
      <c r="I41" s="211" t="s">
        <v>3485</v>
      </c>
      <c r="J41" s="210">
        <v>0.0</v>
      </c>
      <c r="K41" s="210">
        <v>0.0</v>
      </c>
      <c r="L41" s="210" t="str">
        <f t="shared" si="2"/>
        <v>ค่าห้องรายวัน</v>
      </c>
      <c r="M41" s="210" t="str">
        <f t="shared" si="3"/>
        <v/>
      </c>
    </row>
    <row r="42">
      <c r="A42" s="209">
        <v>45963.0</v>
      </c>
      <c r="B42" s="209">
        <f t="shared" si="1"/>
        <v>45964</v>
      </c>
      <c r="C42" s="210" t="s">
        <v>692</v>
      </c>
      <c r="D42" s="210" t="s">
        <v>2017</v>
      </c>
      <c r="E42" s="210" t="s">
        <v>19</v>
      </c>
      <c r="F42" s="210">
        <v>1.0</v>
      </c>
      <c r="G42" s="210">
        <v>0.0</v>
      </c>
      <c r="H42" s="210">
        <v>400.0</v>
      </c>
      <c r="I42" s="211" t="s">
        <v>3485</v>
      </c>
      <c r="J42" s="210">
        <v>0.0</v>
      </c>
      <c r="K42" s="210">
        <v>0.0</v>
      </c>
      <c r="L42" s="210" t="str">
        <f t="shared" si="2"/>
        <v>ค่าห้องรายวัน</v>
      </c>
      <c r="M42" s="210" t="str">
        <f t="shared" si="3"/>
        <v/>
      </c>
    </row>
    <row r="43">
      <c r="A43" s="209">
        <v>45964.0</v>
      </c>
      <c r="B43" s="209">
        <f t="shared" si="1"/>
        <v>45964</v>
      </c>
      <c r="C43" s="210" t="s">
        <v>3497</v>
      </c>
      <c r="D43" s="210" t="s">
        <v>2017</v>
      </c>
      <c r="E43" s="210" t="s">
        <v>2017</v>
      </c>
      <c r="F43" s="210">
        <v>0.0</v>
      </c>
      <c r="G43" s="210">
        <v>874.0</v>
      </c>
      <c r="H43" s="210">
        <v>0.0</v>
      </c>
      <c r="I43" s="211" t="s">
        <v>2017</v>
      </c>
      <c r="J43" s="210">
        <v>0.0</v>
      </c>
      <c r="K43" s="210">
        <v>0.0</v>
      </c>
      <c r="L43" s="210" t="str">
        <f t="shared" si="2"/>
        <v/>
      </c>
      <c r="M43" s="210" t="str">
        <f t="shared" si="3"/>
        <v>ค่าวัสดุ/ซื้อของ</v>
      </c>
    </row>
    <row r="44">
      <c r="A44" s="209">
        <v>45964.0</v>
      </c>
      <c r="B44" s="209">
        <f t="shared" si="1"/>
        <v>45965</v>
      </c>
      <c r="C44" s="210" t="s">
        <v>2016</v>
      </c>
      <c r="D44" s="210" t="s">
        <v>2017</v>
      </c>
      <c r="E44" s="210" t="s">
        <v>37</v>
      </c>
      <c r="F44" s="210">
        <v>1.0</v>
      </c>
      <c r="G44" s="210">
        <v>0.0</v>
      </c>
      <c r="H44" s="210">
        <v>400.0</v>
      </c>
      <c r="I44" s="211" t="s">
        <v>3485</v>
      </c>
      <c r="J44" s="210">
        <v>0.0</v>
      </c>
      <c r="K44" s="210">
        <v>0.0</v>
      </c>
      <c r="L44" s="210" t="str">
        <f t="shared" si="2"/>
        <v>ค่าห้องรายวัน</v>
      </c>
      <c r="M44" s="210" t="str">
        <f t="shared" si="3"/>
        <v/>
      </c>
    </row>
    <row r="45">
      <c r="A45" s="209">
        <v>45964.0</v>
      </c>
      <c r="B45" s="209">
        <f t="shared" si="1"/>
        <v>45965</v>
      </c>
      <c r="C45" s="210" t="s">
        <v>692</v>
      </c>
      <c r="D45" s="210" t="s">
        <v>2017</v>
      </c>
      <c r="E45" s="210" t="s">
        <v>19</v>
      </c>
      <c r="F45" s="210">
        <v>1.0</v>
      </c>
      <c r="G45" s="210">
        <v>0.0</v>
      </c>
      <c r="H45" s="210">
        <v>400.0</v>
      </c>
      <c r="I45" s="211" t="s">
        <v>3485</v>
      </c>
      <c r="J45" s="210">
        <v>0.0</v>
      </c>
      <c r="K45" s="210">
        <v>0.0</v>
      </c>
      <c r="L45" s="210" t="str">
        <f t="shared" si="2"/>
        <v>ค่าห้องรายวัน</v>
      </c>
      <c r="M45" s="210" t="str">
        <f t="shared" si="3"/>
        <v/>
      </c>
    </row>
    <row r="46">
      <c r="A46" s="209">
        <v>45964.0</v>
      </c>
      <c r="B46" s="209">
        <f t="shared" si="1"/>
        <v>45965</v>
      </c>
      <c r="C46" s="210" t="s">
        <v>2055</v>
      </c>
      <c r="D46" s="213" t="s">
        <v>2017</v>
      </c>
      <c r="E46" s="210" t="s">
        <v>40</v>
      </c>
      <c r="F46" s="210">
        <v>1.0</v>
      </c>
      <c r="G46" s="210">
        <v>0.0</v>
      </c>
      <c r="H46" s="210">
        <v>400.0</v>
      </c>
      <c r="I46" s="211" t="s">
        <v>3336</v>
      </c>
      <c r="J46" s="210">
        <v>0.0</v>
      </c>
      <c r="K46" s="210">
        <v>100.0</v>
      </c>
      <c r="L46" s="210" t="str">
        <f t="shared" si="2"/>
        <v>ค่าห้องรายวัน</v>
      </c>
      <c r="M46" s="210" t="str">
        <f t="shared" si="3"/>
        <v/>
      </c>
    </row>
    <row r="47">
      <c r="A47" s="209">
        <v>45964.0</v>
      </c>
      <c r="B47" s="209">
        <f t="shared" si="1"/>
        <v>45965</v>
      </c>
      <c r="C47" s="210" t="s">
        <v>2058</v>
      </c>
      <c r="D47" s="210" t="s">
        <v>2017</v>
      </c>
      <c r="E47" s="210" t="s">
        <v>12</v>
      </c>
      <c r="F47" s="210">
        <v>1.0</v>
      </c>
      <c r="G47" s="210">
        <v>0.0</v>
      </c>
      <c r="H47" s="210">
        <v>500.0</v>
      </c>
      <c r="I47" s="211" t="s">
        <v>3485</v>
      </c>
      <c r="J47" s="210">
        <v>0.0</v>
      </c>
      <c r="K47" s="210">
        <v>0.0</v>
      </c>
      <c r="L47" s="210" t="str">
        <f t="shared" si="2"/>
        <v>ค่าห้องรายวัน</v>
      </c>
      <c r="M47" s="210" t="str">
        <f t="shared" si="3"/>
        <v/>
      </c>
    </row>
    <row r="48">
      <c r="A48" s="209">
        <v>45964.0</v>
      </c>
      <c r="B48" s="209">
        <f t="shared" si="1"/>
        <v>45965</v>
      </c>
      <c r="C48" s="210" t="s">
        <v>2061</v>
      </c>
      <c r="D48" s="213" t="s">
        <v>2017</v>
      </c>
      <c r="E48" s="210" t="s">
        <v>43</v>
      </c>
      <c r="F48" s="210">
        <v>1.0</v>
      </c>
      <c r="G48" s="210">
        <v>0.0</v>
      </c>
      <c r="H48" s="210">
        <v>400.0</v>
      </c>
      <c r="I48" s="211" t="s">
        <v>3485</v>
      </c>
      <c r="J48" s="210">
        <v>0.0</v>
      </c>
      <c r="K48" s="210">
        <v>100.0</v>
      </c>
      <c r="L48" s="210" t="str">
        <f t="shared" si="2"/>
        <v>ค่าห้องรายวัน</v>
      </c>
      <c r="M48" s="210" t="str">
        <f t="shared" si="3"/>
        <v/>
      </c>
    </row>
    <row r="49">
      <c r="A49" s="209">
        <v>45964.0</v>
      </c>
      <c r="B49" s="209">
        <f t="shared" si="1"/>
        <v>45965</v>
      </c>
      <c r="C49" s="210" t="s">
        <v>2064</v>
      </c>
      <c r="D49" s="213" t="s">
        <v>2017</v>
      </c>
      <c r="E49" s="210" t="s">
        <v>64</v>
      </c>
      <c r="F49" s="210">
        <v>1.0</v>
      </c>
      <c r="G49" s="210">
        <v>0.0</v>
      </c>
      <c r="H49" s="210">
        <v>500.0</v>
      </c>
      <c r="I49" s="211" t="s">
        <v>3485</v>
      </c>
      <c r="J49" s="210">
        <v>0.0</v>
      </c>
      <c r="K49" s="210">
        <v>200.0</v>
      </c>
      <c r="L49" s="210" t="str">
        <f t="shared" si="2"/>
        <v>ค่าห้องรายวัน</v>
      </c>
      <c r="M49" s="210" t="str">
        <f t="shared" si="3"/>
        <v/>
      </c>
    </row>
    <row r="50">
      <c r="A50" s="209">
        <v>45964.0</v>
      </c>
      <c r="B50" s="209">
        <f t="shared" si="1"/>
        <v>45965</v>
      </c>
      <c r="C50" s="210" t="s">
        <v>1966</v>
      </c>
      <c r="D50" s="213" t="s">
        <v>2017</v>
      </c>
      <c r="E50" s="210" t="s">
        <v>60</v>
      </c>
      <c r="F50" s="210">
        <v>1.0</v>
      </c>
      <c r="G50" s="210">
        <v>0.0</v>
      </c>
      <c r="H50" s="210">
        <v>500.0</v>
      </c>
      <c r="I50" s="211" t="s">
        <v>3336</v>
      </c>
      <c r="J50" s="210">
        <v>0.0</v>
      </c>
      <c r="K50" s="210">
        <v>200.0</v>
      </c>
      <c r="L50" s="210" t="str">
        <f t="shared" si="2"/>
        <v>ค่าห้องรายวัน</v>
      </c>
      <c r="M50" s="210" t="str">
        <f t="shared" si="3"/>
        <v/>
      </c>
    </row>
    <row r="51">
      <c r="A51" s="209">
        <v>45964.0</v>
      </c>
      <c r="B51" s="209">
        <f t="shared" si="1"/>
        <v>45965</v>
      </c>
      <c r="C51" s="210" t="s">
        <v>650</v>
      </c>
      <c r="D51" s="213" t="s">
        <v>2017</v>
      </c>
      <c r="E51" s="210" t="s">
        <v>29</v>
      </c>
      <c r="F51" s="210">
        <v>1.0</v>
      </c>
      <c r="G51" s="210">
        <v>0.0</v>
      </c>
      <c r="H51" s="210">
        <v>400.0</v>
      </c>
      <c r="I51" s="211" t="s">
        <v>3485</v>
      </c>
      <c r="J51" s="210">
        <v>0.0</v>
      </c>
      <c r="K51" s="210">
        <v>100.0</v>
      </c>
      <c r="L51" s="210" t="str">
        <f t="shared" si="2"/>
        <v>ค่าห้องรายวัน</v>
      </c>
      <c r="M51" s="210" t="str">
        <f t="shared" si="3"/>
        <v/>
      </c>
    </row>
    <row r="52">
      <c r="A52" s="209">
        <v>45964.0</v>
      </c>
      <c r="B52" s="209">
        <f t="shared" si="1"/>
        <v>45964</v>
      </c>
      <c r="C52" s="210" t="s">
        <v>3494</v>
      </c>
      <c r="D52" s="210" t="s">
        <v>2017</v>
      </c>
      <c r="E52" s="210" t="s">
        <v>12</v>
      </c>
      <c r="F52" s="210">
        <v>0.0</v>
      </c>
      <c r="G52" s="210">
        <v>100.0</v>
      </c>
      <c r="H52" s="210">
        <v>0.0</v>
      </c>
      <c r="I52" s="211" t="s">
        <v>2017</v>
      </c>
      <c r="J52" s="210">
        <v>3032.0</v>
      </c>
      <c r="K52" s="210">
        <v>0.0</v>
      </c>
      <c r="L52" s="210" t="str">
        <f t="shared" si="2"/>
        <v/>
      </c>
      <c r="M52" s="210" t="str">
        <f t="shared" si="3"/>
        <v>รายจ่ายอื่นๆ</v>
      </c>
    </row>
    <row r="53">
      <c r="A53" s="209">
        <v>45964.0</v>
      </c>
      <c r="B53" s="209">
        <f t="shared" si="1"/>
        <v>45965</v>
      </c>
      <c r="C53" s="210" t="s">
        <v>2071</v>
      </c>
      <c r="D53" s="213" t="s">
        <v>2017</v>
      </c>
      <c r="E53" s="210" t="s">
        <v>42</v>
      </c>
      <c r="F53" s="210">
        <v>1.0</v>
      </c>
      <c r="G53" s="210">
        <v>0.0</v>
      </c>
      <c r="H53" s="210">
        <v>400.0</v>
      </c>
      <c r="I53" s="211" t="s">
        <v>3336</v>
      </c>
      <c r="J53" s="210">
        <v>3432.0</v>
      </c>
      <c r="K53" s="210">
        <v>100.0</v>
      </c>
      <c r="L53" s="210" t="str">
        <f t="shared" si="2"/>
        <v>ค่าห้องรายวัน</v>
      </c>
      <c r="M53" s="210" t="str">
        <f t="shared" si="3"/>
        <v/>
      </c>
    </row>
    <row r="54">
      <c r="A54" s="209">
        <v>45965.0</v>
      </c>
      <c r="B54" s="209">
        <f t="shared" si="1"/>
        <v>45966</v>
      </c>
      <c r="C54" s="210" t="s">
        <v>2074</v>
      </c>
      <c r="D54" s="210" t="s">
        <v>2017</v>
      </c>
      <c r="E54" s="210" t="s">
        <v>37</v>
      </c>
      <c r="F54" s="210">
        <v>1.0</v>
      </c>
      <c r="G54" s="210">
        <v>0.0</v>
      </c>
      <c r="H54" s="210">
        <v>400.0</v>
      </c>
      <c r="I54" s="211" t="s">
        <v>3485</v>
      </c>
      <c r="J54" s="210">
        <v>0.0</v>
      </c>
      <c r="K54" s="210">
        <v>0.0</v>
      </c>
      <c r="L54" s="210" t="str">
        <f t="shared" si="2"/>
        <v>ค่าห้องรายวัน</v>
      </c>
      <c r="M54" s="210" t="str">
        <f t="shared" si="3"/>
        <v/>
      </c>
    </row>
    <row r="55">
      <c r="A55" s="209">
        <v>45965.0</v>
      </c>
      <c r="B55" s="209">
        <f t="shared" si="1"/>
        <v>45965</v>
      </c>
      <c r="C55" s="210" t="s">
        <v>3498</v>
      </c>
      <c r="D55" s="210" t="s">
        <v>2017</v>
      </c>
      <c r="E55" s="210" t="s">
        <v>2017</v>
      </c>
      <c r="F55" s="210">
        <v>0.0</v>
      </c>
      <c r="G55" s="210">
        <v>125.0</v>
      </c>
      <c r="H55" s="210">
        <v>0.0</v>
      </c>
      <c r="I55" s="211" t="s">
        <v>2017</v>
      </c>
      <c r="J55" s="210">
        <v>0.0</v>
      </c>
      <c r="K55" s="210">
        <v>0.0</v>
      </c>
      <c r="L55" s="210" t="str">
        <f t="shared" si="2"/>
        <v/>
      </c>
      <c r="M55" s="210" t="str">
        <f t="shared" si="3"/>
        <v>ค่าวัสดุ/ซื้อของ</v>
      </c>
    </row>
    <row r="56">
      <c r="A56" s="209">
        <v>45965.0</v>
      </c>
      <c r="B56" s="209">
        <f t="shared" si="1"/>
        <v>45965</v>
      </c>
      <c r="C56" s="210" t="s">
        <v>3499</v>
      </c>
      <c r="D56" s="210" t="s">
        <v>2017</v>
      </c>
      <c r="E56" s="210" t="s">
        <v>2017</v>
      </c>
      <c r="F56" s="210">
        <v>0.0</v>
      </c>
      <c r="G56" s="210">
        <v>1142.0</v>
      </c>
      <c r="H56" s="210">
        <v>0.0</v>
      </c>
      <c r="I56" s="211" t="s">
        <v>2017</v>
      </c>
      <c r="J56" s="210">
        <v>2122.0</v>
      </c>
      <c r="K56" s="210">
        <v>0.0</v>
      </c>
      <c r="L56" s="210" t="str">
        <f t="shared" si="2"/>
        <v/>
      </c>
      <c r="M56" s="210" t="str">
        <f t="shared" si="3"/>
        <v>ค่าวัสดุ/ซื้อของ</v>
      </c>
    </row>
    <row r="57">
      <c r="A57" s="209">
        <v>45965.0</v>
      </c>
      <c r="B57" s="209">
        <f t="shared" si="1"/>
        <v>45966</v>
      </c>
      <c r="C57" s="210" t="s">
        <v>2077</v>
      </c>
      <c r="D57" s="210" t="s">
        <v>2017</v>
      </c>
      <c r="E57" s="210" t="s">
        <v>43</v>
      </c>
      <c r="F57" s="210">
        <v>1.0</v>
      </c>
      <c r="G57" s="210">
        <v>0.0</v>
      </c>
      <c r="H57" s="210">
        <v>400.0</v>
      </c>
      <c r="I57" s="211" t="s">
        <v>3485</v>
      </c>
      <c r="J57" s="210">
        <v>0.0</v>
      </c>
      <c r="K57" s="210">
        <v>0.0</v>
      </c>
      <c r="L57" s="210" t="str">
        <f t="shared" si="2"/>
        <v>ค่าห้องรายวัน</v>
      </c>
      <c r="M57" s="210" t="str">
        <f t="shared" si="3"/>
        <v/>
      </c>
    </row>
    <row r="58">
      <c r="A58" s="209">
        <v>45965.0</v>
      </c>
      <c r="B58" s="209">
        <f t="shared" si="1"/>
        <v>45966</v>
      </c>
      <c r="C58" s="210" t="s">
        <v>516</v>
      </c>
      <c r="D58" s="213" t="s">
        <v>2017</v>
      </c>
      <c r="E58" s="210" t="s">
        <v>41</v>
      </c>
      <c r="F58" s="210">
        <v>1.0</v>
      </c>
      <c r="G58" s="210">
        <v>0.0</v>
      </c>
      <c r="H58" s="210">
        <v>400.0</v>
      </c>
      <c r="I58" s="211" t="s">
        <v>3485</v>
      </c>
      <c r="J58" s="210">
        <v>0.0</v>
      </c>
      <c r="K58" s="210">
        <v>100.0</v>
      </c>
      <c r="L58" s="210" t="str">
        <f t="shared" si="2"/>
        <v>ค่าห้องรายวัน</v>
      </c>
      <c r="M58" s="210" t="str">
        <f t="shared" si="3"/>
        <v/>
      </c>
    </row>
    <row r="59">
      <c r="A59" s="209">
        <v>45965.0</v>
      </c>
      <c r="B59" s="209">
        <f t="shared" si="1"/>
        <v>45966</v>
      </c>
      <c r="C59" s="210" t="s">
        <v>692</v>
      </c>
      <c r="D59" s="210" t="s">
        <v>2017</v>
      </c>
      <c r="E59" s="210" t="s">
        <v>19</v>
      </c>
      <c r="F59" s="210">
        <v>1.0</v>
      </c>
      <c r="G59" s="210">
        <v>0.0</v>
      </c>
      <c r="H59" s="210">
        <v>400.0</v>
      </c>
      <c r="I59" s="211" t="s">
        <v>3485</v>
      </c>
      <c r="J59" s="210">
        <v>0.0</v>
      </c>
      <c r="K59" s="210">
        <v>0.0</v>
      </c>
      <c r="L59" s="210" t="str">
        <f t="shared" si="2"/>
        <v>ค่าห้องรายวัน</v>
      </c>
      <c r="M59" s="210" t="str">
        <f t="shared" si="3"/>
        <v/>
      </c>
    </row>
    <row r="60">
      <c r="A60" s="209">
        <v>45965.0</v>
      </c>
      <c r="B60" s="209">
        <f t="shared" si="1"/>
        <v>45966</v>
      </c>
      <c r="C60" s="210" t="s">
        <v>2071</v>
      </c>
      <c r="D60" s="210" t="s">
        <v>2017</v>
      </c>
      <c r="E60" s="210" t="s">
        <v>42</v>
      </c>
      <c r="F60" s="210">
        <v>1.0</v>
      </c>
      <c r="G60" s="210">
        <v>0.0</v>
      </c>
      <c r="H60" s="210">
        <v>400.0</v>
      </c>
      <c r="I60" s="211" t="s">
        <v>3485</v>
      </c>
      <c r="J60" s="210">
        <v>0.0</v>
      </c>
      <c r="K60" s="210">
        <v>0.0</v>
      </c>
      <c r="L60" s="210" t="str">
        <f t="shared" si="2"/>
        <v>ค่าห้องรายวัน</v>
      </c>
      <c r="M60" s="210" t="str">
        <f t="shared" si="3"/>
        <v/>
      </c>
    </row>
    <row r="61">
      <c r="A61" s="209">
        <v>45965.0</v>
      </c>
      <c r="B61" s="209">
        <f t="shared" si="1"/>
        <v>45966</v>
      </c>
      <c r="C61" s="210" t="s">
        <v>2087</v>
      </c>
      <c r="D61" s="213" t="s">
        <v>2017</v>
      </c>
      <c r="E61" s="210" t="s">
        <v>40</v>
      </c>
      <c r="F61" s="210">
        <v>1.0</v>
      </c>
      <c r="G61" s="210">
        <v>0.0</v>
      </c>
      <c r="H61" s="210">
        <v>400.0</v>
      </c>
      <c r="I61" s="211" t="s">
        <v>2017</v>
      </c>
      <c r="J61" s="210">
        <v>0.0</v>
      </c>
      <c r="K61" s="210">
        <v>100.0</v>
      </c>
      <c r="L61" s="210" t="str">
        <f t="shared" si="2"/>
        <v>ค่าห้องรายวัน</v>
      </c>
      <c r="M61" s="210" t="str">
        <f t="shared" si="3"/>
        <v/>
      </c>
    </row>
    <row r="62">
      <c r="A62" s="209">
        <v>45965.0</v>
      </c>
      <c r="B62" s="209">
        <f t="shared" si="1"/>
        <v>45966</v>
      </c>
      <c r="C62" s="210" t="s">
        <v>315</v>
      </c>
      <c r="D62" s="213" t="s">
        <v>2017</v>
      </c>
      <c r="E62" s="210" t="s">
        <v>44</v>
      </c>
      <c r="F62" s="210">
        <v>1.0</v>
      </c>
      <c r="G62" s="210">
        <v>0.0</v>
      </c>
      <c r="H62" s="210">
        <v>400.0</v>
      </c>
      <c r="I62" s="211" t="s">
        <v>2017</v>
      </c>
      <c r="J62" s="210">
        <v>0.0</v>
      </c>
      <c r="K62" s="210">
        <v>100.0</v>
      </c>
      <c r="L62" s="210" t="str">
        <f t="shared" si="2"/>
        <v>ค่าห้องรายวัน</v>
      </c>
      <c r="M62" s="210" t="str">
        <f t="shared" si="3"/>
        <v/>
      </c>
    </row>
    <row r="63">
      <c r="A63" s="209">
        <v>45965.0</v>
      </c>
      <c r="B63" s="209">
        <f t="shared" si="1"/>
        <v>45966</v>
      </c>
      <c r="C63" s="210" t="s">
        <v>992</v>
      </c>
      <c r="D63" s="210" t="s">
        <v>2017</v>
      </c>
      <c r="E63" s="210" t="s">
        <v>59</v>
      </c>
      <c r="F63" s="210">
        <v>1.0</v>
      </c>
      <c r="G63" s="210">
        <v>0.0</v>
      </c>
      <c r="H63" s="210">
        <v>500.0</v>
      </c>
      <c r="I63" s="211" t="s">
        <v>2017</v>
      </c>
      <c r="J63" s="210">
        <v>0.0</v>
      </c>
      <c r="K63" s="210">
        <v>0.0</v>
      </c>
      <c r="L63" s="210" t="str">
        <f t="shared" si="2"/>
        <v>ค่าห้องรายวัน</v>
      </c>
      <c r="M63" s="210" t="str">
        <f t="shared" si="3"/>
        <v/>
      </c>
    </row>
    <row r="64">
      <c r="A64" s="209">
        <v>45965.0</v>
      </c>
      <c r="B64" s="209">
        <f t="shared" si="1"/>
        <v>45966</v>
      </c>
      <c r="C64" s="210" t="s">
        <v>3500</v>
      </c>
      <c r="D64" s="210" t="s">
        <v>2017</v>
      </c>
      <c r="E64" s="210" t="s">
        <v>10</v>
      </c>
      <c r="F64" s="210">
        <v>1.0</v>
      </c>
      <c r="G64" s="210">
        <v>0.0</v>
      </c>
      <c r="H64" s="210">
        <v>800.0</v>
      </c>
      <c r="I64" s="211" t="s">
        <v>2017</v>
      </c>
      <c r="J64" s="210">
        <v>0.0</v>
      </c>
      <c r="K64" s="210">
        <v>0.0</v>
      </c>
      <c r="L64" s="210" t="str">
        <f t="shared" si="2"/>
        <v>ค่าห้องรายวัน</v>
      </c>
      <c r="M64" s="210" t="str">
        <f t="shared" si="3"/>
        <v/>
      </c>
    </row>
    <row r="65">
      <c r="A65" s="209">
        <v>45965.0</v>
      </c>
      <c r="B65" s="209">
        <f t="shared" si="1"/>
        <v>45965</v>
      </c>
      <c r="C65" s="210" t="s">
        <v>3501</v>
      </c>
      <c r="D65" s="210" t="s">
        <v>2017</v>
      </c>
      <c r="E65" s="210" t="s">
        <v>2017</v>
      </c>
      <c r="F65" s="210">
        <v>0.0</v>
      </c>
      <c r="G65" s="210">
        <v>500.0</v>
      </c>
      <c r="H65" s="210">
        <v>0.0</v>
      </c>
      <c r="I65" s="211" t="s">
        <v>2017</v>
      </c>
      <c r="J65" s="210">
        <v>4522.0</v>
      </c>
      <c r="K65" s="210">
        <v>0.0</v>
      </c>
      <c r="L65" s="210" t="str">
        <f t="shared" si="2"/>
        <v/>
      </c>
      <c r="M65" s="210" t="str">
        <f t="shared" si="3"/>
        <v>ค่าวัสดุ/ซื้อของ</v>
      </c>
    </row>
    <row r="66">
      <c r="A66" s="209">
        <v>45966.0</v>
      </c>
      <c r="B66" s="209">
        <f t="shared" si="1"/>
        <v>45966</v>
      </c>
      <c r="C66" s="210" t="s">
        <v>3502</v>
      </c>
      <c r="D66" s="210" t="s">
        <v>2017</v>
      </c>
      <c r="E66" s="210" t="s">
        <v>2017</v>
      </c>
      <c r="F66" s="210">
        <v>0.0</v>
      </c>
      <c r="G66" s="210">
        <v>3697.0</v>
      </c>
      <c r="H66" s="210">
        <v>0.0</v>
      </c>
      <c r="I66" s="211" t="s">
        <v>2017</v>
      </c>
      <c r="J66" s="210">
        <v>825.0</v>
      </c>
      <c r="K66" s="210">
        <v>0.0</v>
      </c>
      <c r="L66" s="210" t="str">
        <f t="shared" si="2"/>
        <v/>
      </c>
      <c r="M66" s="210" t="str">
        <f t="shared" si="3"/>
        <v>ค่าวัสดุ/ซื้อของ</v>
      </c>
    </row>
    <row r="67">
      <c r="A67" s="209">
        <v>45966.0</v>
      </c>
      <c r="B67" s="209">
        <f t="shared" si="1"/>
        <v>45967</v>
      </c>
      <c r="C67" s="210" t="s">
        <v>2061</v>
      </c>
      <c r="D67" s="210" t="s">
        <v>2017</v>
      </c>
      <c r="E67" s="210" t="s">
        <v>43</v>
      </c>
      <c r="F67" s="210">
        <v>1.0</v>
      </c>
      <c r="G67" s="210">
        <v>0.0</v>
      </c>
      <c r="H67" s="210">
        <v>400.0</v>
      </c>
      <c r="I67" s="211" t="s">
        <v>3477</v>
      </c>
      <c r="J67" s="210">
        <v>0.0</v>
      </c>
      <c r="K67" s="210">
        <v>0.0</v>
      </c>
      <c r="L67" s="210" t="str">
        <f t="shared" si="2"/>
        <v>ค่าห้องรายวัน</v>
      </c>
      <c r="M67" s="210" t="str">
        <f t="shared" si="3"/>
        <v/>
      </c>
    </row>
    <row r="68">
      <c r="A68" s="209">
        <v>45966.0</v>
      </c>
      <c r="B68" s="209">
        <f t="shared" si="1"/>
        <v>45967</v>
      </c>
      <c r="C68" s="210" t="s">
        <v>3503</v>
      </c>
      <c r="D68" s="210" t="s">
        <v>2017</v>
      </c>
      <c r="E68" s="210" t="s">
        <v>60</v>
      </c>
      <c r="F68" s="210">
        <v>1.0</v>
      </c>
      <c r="G68" s="210">
        <v>0.0</v>
      </c>
      <c r="H68" s="210">
        <v>700.0</v>
      </c>
      <c r="I68" s="211" t="s">
        <v>2017</v>
      </c>
      <c r="J68" s="210">
        <v>0.0</v>
      </c>
      <c r="K68" s="210">
        <v>0.0</v>
      </c>
      <c r="L68" s="210" t="str">
        <f t="shared" si="2"/>
        <v>ค่าห้องรายวัน</v>
      </c>
      <c r="M68" s="210" t="str">
        <f t="shared" si="3"/>
        <v/>
      </c>
    </row>
    <row r="69">
      <c r="A69" s="209">
        <v>45966.0</v>
      </c>
      <c r="B69" s="209">
        <f t="shared" si="1"/>
        <v>45967</v>
      </c>
      <c r="C69" s="210" t="s">
        <v>2016</v>
      </c>
      <c r="D69" s="210" t="s">
        <v>2017</v>
      </c>
      <c r="E69" s="210" t="s">
        <v>37</v>
      </c>
      <c r="F69" s="210">
        <v>1.0</v>
      </c>
      <c r="G69" s="210">
        <v>0.0</v>
      </c>
      <c r="H69" s="210">
        <v>400.0</v>
      </c>
      <c r="I69" s="211" t="s">
        <v>3477</v>
      </c>
      <c r="J69" s="210">
        <v>0.0</v>
      </c>
      <c r="K69" s="210">
        <v>0.0</v>
      </c>
      <c r="L69" s="210" t="str">
        <f t="shared" si="2"/>
        <v>ค่าห้องรายวัน</v>
      </c>
      <c r="M69" s="210" t="str">
        <f t="shared" si="3"/>
        <v/>
      </c>
    </row>
    <row r="70">
      <c r="A70" s="209">
        <v>45966.0</v>
      </c>
      <c r="B70" s="209">
        <f t="shared" si="1"/>
        <v>45967</v>
      </c>
      <c r="C70" s="210" t="s">
        <v>2071</v>
      </c>
      <c r="D70" s="210" t="s">
        <v>2017</v>
      </c>
      <c r="E70" s="210" t="s">
        <v>42</v>
      </c>
      <c r="F70" s="210">
        <v>1.0</v>
      </c>
      <c r="G70" s="210">
        <v>0.0</v>
      </c>
      <c r="H70" s="210">
        <v>400.0</v>
      </c>
      <c r="I70" s="211" t="s">
        <v>3477</v>
      </c>
      <c r="J70" s="210">
        <v>0.0</v>
      </c>
      <c r="K70" s="210">
        <v>0.0</v>
      </c>
      <c r="L70" s="210" t="str">
        <f t="shared" si="2"/>
        <v>ค่าห้องรายวัน</v>
      </c>
      <c r="M70" s="210" t="str">
        <f t="shared" si="3"/>
        <v/>
      </c>
    </row>
    <row r="71">
      <c r="A71" s="209">
        <v>45966.0</v>
      </c>
      <c r="B71" s="209">
        <f t="shared" si="1"/>
        <v>45967</v>
      </c>
      <c r="C71" s="210" t="s">
        <v>3504</v>
      </c>
      <c r="D71" s="210" t="s">
        <v>3505</v>
      </c>
      <c r="E71" s="210" t="s">
        <v>41</v>
      </c>
      <c r="F71" s="210">
        <v>1.0</v>
      </c>
      <c r="G71" s="210">
        <v>0.0</v>
      </c>
      <c r="H71" s="210">
        <v>500.0</v>
      </c>
      <c r="I71" s="211" t="s">
        <v>2017</v>
      </c>
      <c r="J71" s="210">
        <v>0.0</v>
      </c>
      <c r="K71" s="210">
        <v>0.0</v>
      </c>
      <c r="L71" s="210" t="str">
        <f t="shared" si="2"/>
        <v>ค่าห้องรายวัน</v>
      </c>
      <c r="M71" s="210" t="str">
        <f t="shared" si="3"/>
        <v/>
      </c>
    </row>
    <row r="72">
      <c r="A72" s="209">
        <v>45966.0</v>
      </c>
      <c r="B72" s="209">
        <f t="shared" si="1"/>
        <v>45966</v>
      </c>
      <c r="C72" s="210" t="s">
        <v>3506</v>
      </c>
      <c r="D72" s="210" t="s">
        <v>2017</v>
      </c>
      <c r="E72" s="210" t="s">
        <v>2017</v>
      </c>
      <c r="F72" s="210">
        <v>0.0</v>
      </c>
      <c r="G72" s="210">
        <v>300.0</v>
      </c>
      <c r="H72" s="210">
        <v>0.0</v>
      </c>
      <c r="I72" s="211" t="s">
        <v>2017</v>
      </c>
      <c r="J72" s="210">
        <v>0.0</v>
      </c>
      <c r="K72" s="210">
        <v>0.0</v>
      </c>
      <c r="L72" s="210" t="str">
        <f t="shared" si="2"/>
        <v/>
      </c>
      <c r="M72" s="210" t="str">
        <f t="shared" si="3"/>
        <v>หักมัดจำ</v>
      </c>
    </row>
    <row r="73">
      <c r="A73" s="209">
        <v>45969.0</v>
      </c>
      <c r="B73" s="209">
        <f t="shared" si="1"/>
        <v>45969</v>
      </c>
      <c r="C73" s="210" t="s">
        <v>3507</v>
      </c>
      <c r="D73" s="210" t="s">
        <v>2017</v>
      </c>
      <c r="E73" s="210" t="s">
        <v>2017</v>
      </c>
      <c r="F73" s="210">
        <v>0.0</v>
      </c>
      <c r="G73" s="210">
        <v>400.0</v>
      </c>
      <c r="H73" s="210">
        <v>0.0</v>
      </c>
      <c r="I73" s="211" t="s">
        <v>2017</v>
      </c>
      <c r="J73" s="210">
        <v>1461.0</v>
      </c>
      <c r="K73" s="210">
        <v>0.0</v>
      </c>
      <c r="L73" s="210" t="str">
        <f t="shared" si="2"/>
        <v/>
      </c>
      <c r="M73" s="210" t="str">
        <f t="shared" si="3"/>
        <v>รายจ่ายอื่นๆ</v>
      </c>
    </row>
    <row r="74">
      <c r="A74" s="209">
        <v>45969.0</v>
      </c>
      <c r="B74" s="209">
        <f t="shared" si="1"/>
        <v>45970</v>
      </c>
      <c r="C74" s="210" t="s">
        <v>3508</v>
      </c>
      <c r="D74" s="210" t="s">
        <v>3509</v>
      </c>
      <c r="E74" s="210" t="s">
        <v>40</v>
      </c>
      <c r="F74" s="210">
        <v>1.0</v>
      </c>
      <c r="G74" s="210">
        <v>0.0</v>
      </c>
      <c r="H74" s="210">
        <v>500.0</v>
      </c>
      <c r="I74" s="211" t="s">
        <v>2017</v>
      </c>
      <c r="J74" s="210">
        <v>0.0</v>
      </c>
      <c r="K74" s="210">
        <v>0.0</v>
      </c>
      <c r="L74" s="210" t="str">
        <f t="shared" si="2"/>
        <v>ค่าห้องรายวัน</v>
      </c>
      <c r="M74" s="210" t="str">
        <f t="shared" si="3"/>
        <v/>
      </c>
    </row>
    <row r="75">
      <c r="A75" s="209">
        <v>45969.0</v>
      </c>
      <c r="B75" s="209">
        <f t="shared" si="1"/>
        <v>45969</v>
      </c>
      <c r="C75" s="210" t="s">
        <v>3468</v>
      </c>
      <c r="D75" s="210" t="s">
        <v>2017</v>
      </c>
      <c r="E75" s="210" t="s">
        <v>2017</v>
      </c>
      <c r="F75" s="210">
        <v>0.0</v>
      </c>
      <c r="G75" s="210">
        <v>100.0</v>
      </c>
      <c r="H75" s="210">
        <v>0.0</v>
      </c>
      <c r="I75" s="211" t="s">
        <v>2017</v>
      </c>
      <c r="J75" s="210">
        <v>1361.0</v>
      </c>
      <c r="K75" s="210">
        <v>0.0</v>
      </c>
      <c r="L75" s="210" t="str">
        <f t="shared" si="2"/>
        <v/>
      </c>
      <c r="M75" s="210" t="str">
        <f t="shared" si="3"/>
        <v>หักมัดจำ</v>
      </c>
    </row>
    <row r="76">
      <c r="A76" s="209">
        <v>45969.0</v>
      </c>
      <c r="B76" s="209">
        <f t="shared" si="1"/>
        <v>45969</v>
      </c>
      <c r="C76" s="210" t="s">
        <v>3510</v>
      </c>
      <c r="D76" s="210" t="s">
        <v>2017</v>
      </c>
      <c r="E76" s="210" t="s">
        <v>2017</v>
      </c>
      <c r="F76" s="210">
        <v>0.0</v>
      </c>
      <c r="G76" s="210">
        <v>375.0</v>
      </c>
      <c r="H76" s="210">
        <v>0.0</v>
      </c>
      <c r="I76" s="211" t="s">
        <v>2017</v>
      </c>
      <c r="J76" s="210">
        <v>986.0</v>
      </c>
      <c r="K76" s="210">
        <v>0.0</v>
      </c>
      <c r="L76" s="210" t="str">
        <f t="shared" si="2"/>
        <v/>
      </c>
      <c r="M76" s="210" t="str">
        <f t="shared" si="3"/>
        <v>ค่าวัสดุ/ซื้อของ</v>
      </c>
    </row>
    <row r="77">
      <c r="A77" s="209">
        <v>45969.0</v>
      </c>
      <c r="B77" s="209">
        <f t="shared" si="1"/>
        <v>45969</v>
      </c>
      <c r="C77" s="210" t="s">
        <v>3511</v>
      </c>
      <c r="D77" s="210" t="s">
        <v>2017</v>
      </c>
      <c r="E77" s="210" t="s">
        <v>2017</v>
      </c>
      <c r="F77" s="210">
        <v>0.0</v>
      </c>
      <c r="G77" s="210">
        <v>300.0</v>
      </c>
      <c r="H77" s="210">
        <v>0.0</v>
      </c>
      <c r="I77" s="211" t="s">
        <v>2017</v>
      </c>
      <c r="J77" s="210">
        <v>1286.0</v>
      </c>
      <c r="K77" s="210">
        <v>0.0</v>
      </c>
      <c r="L77" s="210" t="str">
        <f t="shared" si="2"/>
        <v/>
      </c>
      <c r="M77" s="210" t="str">
        <f t="shared" si="3"/>
        <v>รายจ่ายอื่นๆ</v>
      </c>
    </row>
    <row r="78">
      <c r="A78" s="209">
        <v>45969.0</v>
      </c>
      <c r="B78" s="209">
        <f t="shared" si="1"/>
        <v>45970</v>
      </c>
      <c r="C78" s="210" t="s">
        <v>3512</v>
      </c>
      <c r="D78" s="210" t="s">
        <v>2017</v>
      </c>
      <c r="E78" s="210" t="s">
        <v>13</v>
      </c>
      <c r="F78" s="210">
        <v>1.0</v>
      </c>
      <c r="G78" s="210">
        <v>0.0</v>
      </c>
      <c r="H78" s="210">
        <v>450.0</v>
      </c>
      <c r="I78" s="211" t="s">
        <v>3477</v>
      </c>
      <c r="J78" s="210">
        <v>0.0</v>
      </c>
      <c r="K78" s="210">
        <v>0.0</v>
      </c>
      <c r="L78" s="210" t="str">
        <f t="shared" si="2"/>
        <v>ค่าห้องรายวัน</v>
      </c>
      <c r="M78" s="210" t="str">
        <f t="shared" si="3"/>
        <v/>
      </c>
    </row>
    <row r="79">
      <c r="A79" s="209">
        <v>45969.0</v>
      </c>
      <c r="B79" s="209">
        <f t="shared" si="1"/>
        <v>45970</v>
      </c>
      <c r="C79" s="210" t="s">
        <v>3513</v>
      </c>
      <c r="D79" s="210" t="s">
        <v>2017</v>
      </c>
      <c r="E79" s="210" t="s">
        <v>11</v>
      </c>
      <c r="F79" s="210">
        <v>1.0</v>
      </c>
      <c r="G79" s="210">
        <v>0.0</v>
      </c>
      <c r="H79" s="210">
        <v>400.0</v>
      </c>
      <c r="I79" s="211" t="s">
        <v>3477</v>
      </c>
      <c r="J79" s="210">
        <v>0.0</v>
      </c>
      <c r="K79" s="210">
        <v>0.0</v>
      </c>
      <c r="L79" s="210" t="str">
        <f t="shared" si="2"/>
        <v>ค่าห้องรายวัน</v>
      </c>
      <c r="M79" s="210" t="str">
        <f t="shared" si="3"/>
        <v/>
      </c>
    </row>
    <row r="80">
      <c r="A80" s="209">
        <v>45969.0</v>
      </c>
      <c r="B80" s="209">
        <f t="shared" si="1"/>
        <v>45970</v>
      </c>
      <c r="C80" s="210" t="s">
        <v>3514</v>
      </c>
      <c r="D80" s="210" t="s">
        <v>2017</v>
      </c>
      <c r="E80" s="210" t="s">
        <v>51</v>
      </c>
      <c r="F80" s="210">
        <v>1.0</v>
      </c>
      <c r="G80" s="210">
        <v>0.0</v>
      </c>
      <c r="H80" s="210">
        <v>400.0</v>
      </c>
      <c r="I80" s="211" t="s">
        <v>3477</v>
      </c>
      <c r="J80" s="210">
        <v>0.0</v>
      </c>
      <c r="K80" s="210">
        <v>0.0</v>
      </c>
      <c r="L80" s="210" t="str">
        <f t="shared" si="2"/>
        <v>ค่าห้องรายวัน</v>
      </c>
      <c r="M80" s="210" t="str">
        <f t="shared" si="3"/>
        <v/>
      </c>
    </row>
    <row r="81">
      <c r="A81" s="209">
        <v>45969.0</v>
      </c>
      <c r="B81" s="209">
        <f t="shared" si="1"/>
        <v>45970</v>
      </c>
      <c r="C81" s="210" t="s">
        <v>3515</v>
      </c>
      <c r="D81" s="210" t="s">
        <v>3516</v>
      </c>
      <c r="E81" s="210" t="s">
        <v>41</v>
      </c>
      <c r="F81" s="210">
        <v>1.0</v>
      </c>
      <c r="G81" s="210">
        <v>0.0</v>
      </c>
      <c r="H81" s="210">
        <v>400.0</v>
      </c>
      <c r="I81" s="211" t="s">
        <v>2017</v>
      </c>
      <c r="J81" s="210">
        <v>0.0</v>
      </c>
      <c r="K81" s="210">
        <v>100.0</v>
      </c>
      <c r="L81" s="210" t="str">
        <f t="shared" si="2"/>
        <v>ค่าห้องรายวัน</v>
      </c>
      <c r="M81" s="210" t="str">
        <f t="shared" si="3"/>
        <v/>
      </c>
    </row>
    <row r="82">
      <c r="A82" s="209">
        <v>45969.0</v>
      </c>
      <c r="B82" s="209">
        <f t="shared" si="1"/>
        <v>45970</v>
      </c>
      <c r="C82" s="210" t="s">
        <v>1888</v>
      </c>
      <c r="D82" s="210" t="s">
        <v>2017</v>
      </c>
      <c r="E82" s="210" t="s">
        <v>44</v>
      </c>
      <c r="F82" s="210">
        <v>1.0</v>
      </c>
      <c r="G82" s="210">
        <v>0.0</v>
      </c>
      <c r="H82" s="210">
        <v>400.0</v>
      </c>
      <c r="I82" s="211" t="s">
        <v>3477</v>
      </c>
      <c r="J82" s="210">
        <v>0.0</v>
      </c>
      <c r="K82" s="210">
        <v>0.0</v>
      </c>
      <c r="L82" s="210" t="str">
        <f t="shared" si="2"/>
        <v>ค่าห้องรายวัน</v>
      </c>
      <c r="M82" s="210" t="str">
        <f t="shared" si="3"/>
        <v/>
      </c>
    </row>
    <row r="83">
      <c r="A83" s="209">
        <v>45969.0</v>
      </c>
      <c r="B83" s="209">
        <f t="shared" si="1"/>
        <v>45970</v>
      </c>
      <c r="C83" s="210" t="s">
        <v>692</v>
      </c>
      <c r="D83" s="210" t="s">
        <v>2017</v>
      </c>
      <c r="E83" s="210" t="s">
        <v>19</v>
      </c>
      <c r="F83" s="210">
        <v>1.0</v>
      </c>
      <c r="G83" s="210">
        <v>0.0</v>
      </c>
      <c r="H83" s="210">
        <v>400.0</v>
      </c>
      <c r="I83" s="211" t="s">
        <v>3477</v>
      </c>
      <c r="J83" s="210">
        <v>0.0</v>
      </c>
      <c r="K83" s="210">
        <v>0.0</v>
      </c>
      <c r="L83" s="210" t="str">
        <f t="shared" si="2"/>
        <v>ค่าห้องรายวัน</v>
      </c>
      <c r="M83" s="210" t="str">
        <f t="shared" si="3"/>
        <v/>
      </c>
    </row>
    <row r="84">
      <c r="A84" s="209">
        <v>45969.0</v>
      </c>
      <c r="B84" s="209">
        <f t="shared" si="1"/>
        <v>45970</v>
      </c>
      <c r="C84" s="210" t="s">
        <v>3517</v>
      </c>
      <c r="D84" s="210" t="s">
        <v>3518</v>
      </c>
      <c r="E84" s="210" t="s">
        <v>39</v>
      </c>
      <c r="F84" s="210">
        <v>1.0</v>
      </c>
      <c r="G84" s="210">
        <v>0.0</v>
      </c>
      <c r="H84" s="210">
        <v>400.0</v>
      </c>
      <c r="I84" s="211" t="s">
        <v>2017</v>
      </c>
      <c r="J84" s="210">
        <v>0.0</v>
      </c>
      <c r="K84" s="210">
        <v>100.0</v>
      </c>
      <c r="L84" s="210" t="str">
        <f t="shared" si="2"/>
        <v>ค่าห้องรายวัน</v>
      </c>
      <c r="M84" s="210" t="str">
        <f t="shared" si="3"/>
        <v/>
      </c>
    </row>
    <row r="85">
      <c r="A85" s="209">
        <v>45969.0</v>
      </c>
      <c r="B85" s="209">
        <f t="shared" si="1"/>
        <v>45970</v>
      </c>
      <c r="C85" s="210" t="s">
        <v>2115</v>
      </c>
      <c r="D85" s="210" t="s">
        <v>3492</v>
      </c>
      <c r="E85" s="210" t="s">
        <v>38</v>
      </c>
      <c r="F85" s="210">
        <v>1.0</v>
      </c>
      <c r="G85" s="210">
        <v>0.0</v>
      </c>
      <c r="H85" s="210">
        <v>400.0</v>
      </c>
      <c r="I85" s="211" t="s">
        <v>2017</v>
      </c>
      <c r="J85" s="210">
        <v>0.0</v>
      </c>
      <c r="K85" s="210">
        <v>100.0</v>
      </c>
      <c r="L85" s="210" t="str">
        <f t="shared" si="2"/>
        <v>ค่าห้องรายวัน</v>
      </c>
      <c r="M85" s="210" t="str">
        <f t="shared" si="3"/>
        <v/>
      </c>
    </row>
    <row r="86">
      <c r="A86" s="209">
        <v>45969.0</v>
      </c>
      <c r="B86" s="209">
        <f t="shared" si="1"/>
        <v>45970</v>
      </c>
      <c r="C86" s="210" t="s">
        <v>3519</v>
      </c>
      <c r="D86" s="210" t="s">
        <v>3520</v>
      </c>
      <c r="E86" s="210" t="s">
        <v>10</v>
      </c>
      <c r="F86" s="210">
        <v>1.0</v>
      </c>
      <c r="G86" s="210">
        <v>0.0</v>
      </c>
      <c r="H86" s="210">
        <v>400.0</v>
      </c>
      <c r="I86" s="211" t="s">
        <v>2017</v>
      </c>
      <c r="J86" s="210">
        <v>0.0</v>
      </c>
      <c r="K86" s="210">
        <v>100.0</v>
      </c>
      <c r="L86" s="210" t="str">
        <f t="shared" si="2"/>
        <v>ค่าห้องรายวัน</v>
      </c>
      <c r="M86" s="210" t="str">
        <f t="shared" si="3"/>
        <v/>
      </c>
    </row>
    <row r="87">
      <c r="A87" s="209">
        <v>45969.0</v>
      </c>
      <c r="B87" s="209">
        <f t="shared" si="1"/>
        <v>45970</v>
      </c>
      <c r="C87" s="210" t="s">
        <v>3519</v>
      </c>
      <c r="D87" s="210" t="s">
        <v>3520</v>
      </c>
      <c r="E87" s="210" t="s">
        <v>9</v>
      </c>
      <c r="F87" s="210">
        <v>1.0</v>
      </c>
      <c r="G87" s="210">
        <v>0.0</v>
      </c>
      <c r="H87" s="210">
        <v>400.0</v>
      </c>
      <c r="I87" s="211" t="s">
        <v>2017</v>
      </c>
      <c r="J87" s="210">
        <v>0.0</v>
      </c>
      <c r="K87" s="210">
        <v>100.0</v>
      </c>
      <c r="L87" s="210" t="str">
        <f t="shared" si="2"/>
        <v>ค่าห้องรายวัน</v>
      </c>
      <c r="M87" s="210" t="str">
        <f t="shared" si="3"/>
        <v/>
      </c>
    </row>
    <row r="88">
      <c r="A88" s="209">
        <v>45969.0</v>
      </c>
      <c r="B88" s="209">
        <f t="shared" si="1"/>
        <v>45970</v>
      </c>
      <c r="C88" s="210" t="s">
        <v>315</v>
      </c>
      <c r="D88" s="210" t="s">
        <v>2017</v>
      </c>
      <c r="E88" s="210" t="s">
        <v>43</v>
      </c>
      <c r="F88" s="210">
        <v>1.0</v>
      </c>
      <c r="G88" s="210">
        <v>0.0</v>
      </c>
      <c r="H88" s="210">
        <v>400.0</v>
      </c>
      <c r="I88" s="211" t="s">
        <v>2017</v>
      </c>
      <c r="J88" s="210">
        <v>0.0</v>
      </c>
      <c r="K88" s="210">
        <v>0.0</v>
      </c>
      <c r="L88" s="210" t="str">
        <f t="shared" si="2"/>
        <v>ค่าห้องรายวัน</v>
      </c>
      <c r="M88" s="210" t="str">
        <f t="shared" si="3"/>
        <v/>
      </c>
    </row>
    <row r="89">
      <c r="A89" s="209">
        <v>45969.0</v>
      </c>
      <c r="B89" s="209">
        <f t="shared" si="1"/>
        <v>45970</v>
      </c>
      <c r="C89" s="210" t="s">
        <v>3521</v>
      </c>
      <c r="D89" s="210" t="s">
        <v>3522</v>
      </c>
      <c r="E89" s="210" t="s">
        <v>42</v>
      </c>
      <c r="F89" s="210">
        <v>1.0</v>
      </c>
      <c r="G89" s="210">
        <v>0.0</v>
      </c>
      <c r="H89" s="210">
        <v>400.0</v>
      </c>
      <c r="I89" s="211" t="s">
        <v>2017</v>
      </c>
      <c r="J89" s="210">
        <v>0.0</v>
      </c>
      <c r="K89" s="210">
        <v>100.0</v>
      </c>
      <c r="L89" s="210" t="str">
        <f t="shared" si="2"/>
        <v>ค่าห้องรายวัน</v>
      </c>
      <c r="M89" s="210" t="str">
        <f t="shared" si="3"/>
        <v/>
      </c>
    </row>
    <row r="90">
      <c r="A90" s="209">
        <v>45969.0</v>
      </c>
      <c r="B90" s="209">
        <f t="shared" si="1"/>
        <v>45970</v>
      </c>
      <c r="C90" s="210" t="s">
        <v>3523</v>
      </c>
      <c r="D90" s="210" t="s">
        <v>2017</v>
      </c>
      <c r="E90" s="210" t="s">
        <v>36</v>
      </c>
      <c r="F90" s="210">
        <v>1.0</v>
      </c>
      <c r="G90" s="210">
        <v>0.0</v>
      </c>
      <c r="H90" s="210">
        <v>500.0</v>
      </c>
      <c r="I90" s="211" t="s">
        <v>2017</v>
      </c>
      <c r="J90" s="210">
        <v>0.0</v>
      </c>
      <c r="K90" s="210">
        <v>0.0</v>
      </c>
      <c r="L90" s="210" t="str">
        <f t="shared" si="2"/>
        <v>ค่าห้องรายวัน</v>
      </c>
      <c r="M90" s="210" t="str">
        <f t="shared" si="3"/>
        <v/>
      </c>
    </row>
    <row r="91">
      <c r="A91" s="209">
        <v>45969.0</v>
      </c>
      <c r="B91" s="209">
        <f t="shared" si="1"/>
        <v>45970</v>
      </c>
      <c r="C91" s="210" t="s">
        <v>3523</v>
      </c>
      <c r="D91" s="210" t="s">
        <v>2017</v>
      </c>
      <c r="E91" s="210" t="s">
        <v>36</v>
      </c>
      <c r="F91" s="210">
        <v>1.0</v>
      </c>
      <c r="G91" s="210">
        <v>0.0</v>
      </c>
      <c r="H91" s="210">
        <v>100.0</v>
      </c>
      <c r="I91" s="211" t="s">
        <v>2017</v>
      </c>
      <c r="J91" s="210">
        <v>0.0</v>
      </c>
      <c r="K91" s="210">
        <v>0.0</v>
      </c>
      <c r="L91" s="210" t="str">
        <f t="shared" si="2"/>
        <v>ค่าห้องรายวัน</v>
      </c>
      <c r="M91" s="210" t="str">
        <f t="shared" si="3"/>
        <v/>
      </c>
    </row>
    <row r="92">
      <c r="A92" s="209">
        <v>45969.0</v>
      </c>
      <c r="B92" s="209">
        <f t="shared" si="1"/>
        <v>45970</v>
      </c>
      <c r="C92" s="210" t="s">
        <v>3524</v>
      </c>
      <c r="D92" s="210" t="s">
        <v>3525</v>
      </c>
      <c r="E92" s="210" t="s">
        <v>34</v>
      </c>
      <c r="F92" s="210">
        <v>1.0</v>
      </c>
      <c r="G92" s="210">
        <v>0.0</v>
      </c>
      <c r="H92" s="210">
        <v>500.0</v>
      </c>
      <c r="I92" s="211" t="s">
        <v>2017</v>
      </c>
      <c r="J92" s="210">
        <v>0.0</v>
      </c>
      <c r="K92" s="210">
        <v>0.0</v>
      </c>
      <c r="L92" s="210" t="str">
        <f t="shared" si="2"/>
        <v>ค่าห้องรายวัน</v>
      </c>
      <c r="M92" s="210" t="str">
        <f t="shared" si="3"/>
        <v/>
      </c>
    </row>
    <row r="93">
      <c r="A93" s="209">
        <v>45969.0</v>
      </c>
      <c r="B93" s="209">
        <f t="shared" si="1"/>
        <v>45970</v>
      </c>
      <c r="C93" s="210" t="s">
        <v>3524</v>
      </c>
      <c r="D93" s="210" t="s">
        <v>2017</v>
      </c>
      <c r="E93" s="210" t="s">
        <v>34</v>
      </c>
      <c r="F93" s="210">
        <v>1.0</v>
      </c>
      <c r="G93" s="210">
        <v>0.0</v>
      </c>
      <c r="H93" s="210">
        <v>100.0</v>
      </c>
      <c r="I93" s="211" t="s">
        <v>2017</v>
      </c>
      <c r="J93" s="210">
        <v>0.0</v>
      </c>
      <c r="K93" s="210">
        <v>0.0</v>
      </c>
      <c r="L93" s="210" t="str">
        <f t="shared" si="2"/>
        <v>ค่าห้องรายวัน</v>
      </c>
      <c r="M93" s="210" t="str">
        <f t="shared" si="3"/>
        <v/>
      </c>
    </row>
    <row r="94">
      <c r="A94" s="209">
        <v>45970.0</v>
      </c>
      <c r="B94" s="209">
        <f t="shared" si="1"/>
        <v>45971</v>
      </c>
      <c r="C94" s="210" t="s">
        <v>2097</v>
      </c>
      <c r="D94" s="210" t="s">
        <v>2017</v>
      </c>
      <c r="E94" s="210" t="s">
        <v>41</v>
      </c>
      <c r="F94" s="210">
        <v>1.0</v>
      </c>
      <c r="G94" s="210">
        <v>0.0</v>
      </c>
      <c r="H94" s="210">
        <v>400.0</v>
      </c>
      <c r="I94" s="211" t="s">
        <v>3485</v>
      </c>
      <c r="J94" s="210">
        <v>0.0</v>
      </c>
      <c r="K94" s="210">
        <v>0.0</v>
      </c>
      <c r="L94" s="210" t="str">
        <f t="shared" si="2"/>
        <v>ค่าห้องรายวัน</v>
      </c>
      <c r="M94" s="210" t="str">
        <f t="shared" si="3"/>
        <v/>
      </c>
    </row>
    <row r="95">
      <c r="A95" s="209">
        <v>45970.0</v>
      </c>
      <c r="B95" s="209">
        <f t="shared" si="1"/>
        <v>45971</v>
      </c>
      <c r="C95" s="210" t="s">
        <v>2100</v>
      </c>
      <c r="D95" s="210" t="s">
        <v>2017</v>
      </c>
      <c r="E95" s="210" t="s">
        <v>51</v>
      </c>
      <c r="F95" s="210">
        <v>1.0</v>
      </c>
      <c r="G95" s="210">
        <v>0.0</v>
      </c>
      <c r="H95" s="210">
        <v>400.0</v>
      </c>
      <c r="I95" s="211" t="s">
        <v>3485</v>
      </c>
      <c r="J95" s="210">
        <v>0.0</v>
      </c>
      <c r="K95" s="210">
        <v>0.0</v>
      </c>
      <c r="L95" s="210" t="str">
        <f t="shared" si="2"/>
        <v>ค่าห้องรายวัน</v>
      </c>
      <c r="M95" s="210" t="str">
        <f t="shared" si="3"/>
        <v/>
      </c>
    </row>
    <row r="96">
      <c r="A96" s="209">
        <v>45970.0</v>
      </c>
      <c r="B96" s="209">
        <f t="shared" si="1"/>
        <v>45970</v>
      </c>
      <c r="C96" s="210" t="s">
        <v>3526</v>
      </c>
      <c r="D96" s="210" t="s">
        <v>2017</v>
      </c>
      <c r="E96" s="210" t="s">
        <v>2017</v>
      </c>
      <c r="F96" s="210">
        <v>0.0</v>
      </c>
      <c r="G96" s="210">
        <v>3000.0</v>
      </c>
      <c r="H96" s="210">
        <v>0.0</v>
      </c>
      <c r="I96" s="211" t="s">
        <v>2017</v>
      </c>
      <c r="J96" s="210">
        <v>2086.0</v>
      </c>
      <c r="K96" s="210">
        <v>0.0</v>
      </c>
      <c r="L96" s="210" t="str">
        <f t="shared" si="2"/>
        <v/>
      </c>
      <c r="M96" s="210" t="str">
        <f t="shared" si="3"/>
        <v>รายจ่ายอื่นๆ</v>
      </c>
    </row>
    <row r="97">
      <c r="A97" s="209">
        <v>45970.0</v>
      </c>
      <c r="B97" s="209">
        <f t="shared" si="1"/>
        <v>45971</v>
      </c>
      <c r="C97" s="210" t="s">
        <v>1891</v>
      </c>
      <c r="D97" s="213" t="s">
        <v>3527</v>
      </c>
      <c r="E97" s="210" t="s">
        <v>59</v>
      </c>
      <c r="F97" s="210">
        <v>1.0</v>
      </c>
      <c r="G97" s="210">
        <v>0.0</v>
      </c>
      <c r="H97" s="210">
        <v>600.0</v>
      </c>
      <c r="I97" s="211" t="s">
        <v>2017</v>
      </c>
      <c r="J97" s="210">
        <v>0.0</v>
      </c>
      <c r="K97" s="210">
        <v>100.0</v>
      </c>
      <c r="L97" s="210" t="str">
        <f t="shared" si="2"/>
        <v>ค่าห้องรายวัน</v>
      </c>
      <c r="M97" s="210" t="str">
        <f t="shared" si="3"/>
        <v/>
      </c>
    </row>
    <row r="98">
      <c r="A98" s="209">
        <v>45970.0</v>
      </c>
      <c r="B98" s="209">
        <f t="shared" si="1"/>
        <v>45970</v>
      </c>
      <c r="C98" s="210" t="s">
        <v>3468</v>
      </c>
      <c r="D98" s="210" t="s">
        <v>2017</v>
      </c>
      <c r="E98" s="210" t="s">
        <v>59</v>
      </c>
      <c r="F98" s="210">
        <v>0.0</v>
      </c>
      <c r="G98" s="210">
        <v>100.0</v>
      </c>
      <c r="H98" s="210">
        <v>0.0</v>
      </c>
      <c r="I98" s="211" t="s">
        <v>2017</v>
      </c>
      <c r="J98" s="210">
        <v>1986.0</v>
      </c>
      <c r="K98" s="210">
        <v>0.0</v>
      </c>
      <c r="L98" s="210" t="str">
        <f t="shared" si="2"/>
        <v/>
      </c>
      <c r="M98" s="210" t="str">
        <f t="shared" si="3"/>
        <v>หักมัดจำ</v>
      </c>
    </row>
    <row r="99">
      <c r="A99" s="209">
        <v>45970.0</v>
      </c>
      <c r="B99" s="209">
        <f t="shared" si="1"/>
        <v>45971</v>
      </c>
      <c r="C99" s="210" t="s">
        <v>1900</v>
      </c>
      <c r="D99" s="210" t="s">
        <v>2017</v>
      </c>
      <c r="E99" s="210" t="s">
        <v>10</v>
      </c>
      <c r="F99" s="210">
        <v>1.0</v>
      </c>
      <c r="G99" s="210">
        <v>0.0</v>
      </c>
      <c r="H99" s="210">
        <v>500.0</v>
      </c>
      <c r="I99" s="211" t="s">
        <v>2017</v>
      </c>
      <c r="J99" s="210">
        <v>0.0</v>
      </c>
      <c r="K99" s="210">
        <v>0.0</v>
      </c>
      <c r="L99" s="210" t="str">
        <f t="shared" si="2"/>
        <v>ค่าห้องรายวัน</v>
      </c>
      <c r="M99" s="210" t="str">
        <f t="shared" si="3"/>
        <v/>
      </c>
    </row>
    <row r="100">
      <c r="A100" s="209">
        <v>45970.0</v>
      </c>
      <c r="B100" s="209">
        <f t="shared" si="1"/>
        <v>45970</v>
      </c>
      <c r="C100" s="210" t="s">
        <v>3468</v>
      </c>
      <c r="D100" s="210" t="s">
        <v>2017</v>
      </c>
      <c r="E100" s="210" t="s">
        <v>10</v>
      </c>
      <c r="F100" s="210">
        <v>0.0</v>
      </c>
      <c r="G100" s="210">
        <v>100.0</v>
      </c>
      <c r="H100" s="210">
        <v>0.0</v>
      </c>
      <c r="I100" s="211" t="s">
        <v>2017</v>
      </c>
      <c r="J100" s="210">
        <v>1886.0</v>
      </c>
      <c r="K100" s="210">
        <v>0.0</v>
      </c>
      <c r="L100" s="210" t="str">
        <f t="shared" si="2"/>
        <v/>
      </c>
      <c r="M100" s="210" t="str">
        <f t="shared" si="3"/>
        <v>หักมัดจำ</v>
      </c>
    </row>
    <row r="101">
      <c r="A101" s="209">
        <v>45970.0</v>
      </c>
      <c r="B101" s="209">
        <f t="shared" si="1"/>
        <v>45971</v>
      </c>
      <c r="C101" s="210" t="s">
        <v>1903</v>
      </c>
      <c r="D101" s="210" t="s">
        <v>2017</v>
      </c>
      <c r="E101" s="210" t="s">
        <v>15</v>
      </c>
      <c r="F101" s="210">
        <v>1.0</v>
      </c>
      <c r="G101" s="210">
        <v>0.0</v>
      </c>
      <c r="H101" s="210">
        <v>400.0</v>
      </c>
      <c r="I101" s="211" t="s">
        <v>3485</v>
      </c>
      <c r="J101" s="210">
        <v>0.0</v>
      </c>
      <c r="K101" s="210">
        <v>0.0</v>
      </c>
      <c r="L101" s="210" t="str">
        <f t="shared" si="2"/>
        <v>ค่าห้องรายวัน</v>
      </c>
      <c r="M101" s="210" t="str">
        <f t="shared" si="3"/>
        <v/>
      </c>
    </row>
    <row r="102">
      <c r="A102" s="209">
        <v>45970.0</v>
      </c>
      <c r="B102" s="209">
        <f t="shared" si="1"/>
        <v>45971</v>
      </c>
      <c r="C102" s="210" t="s">
        <v>2100</v>
      </c>
      <c r="D102" s="213" t="s">
        <v>2017</v>
      </c>
      <c r="E102" s="210" t="s">
        <v>60</v>
      </c>
      <c r="F102" s="210">
        <v>1.0</v>
      </c>
      <c r="G102" s="210">
        <v>0.0</v>
      </c>
      <c r="H102" s="210">
        <v>500.0</v>
      </c>
      <c r="I102" s="211" t="s">
        <v>2017</v>
      </c>
      <c r="J102" s="210">
        <v>0.0</v>
      </c>
      <c r="K102" s="210">
        <v>200.0</v>
      </c>
      <c r="L102" s="210" t="str">
        <f t="shared" si="2"/>
        <v>ค่าห้องรายวัน</v>
      </c>
      <c r="M102" s="210" t="str">
        <f t="shared" si="3"/>
        <v/>
      </c>
    </row>
    <row r="103">
      <c r="A103" s="209">
        <v>45970.0</v>
      </c>
      <c r="B103" s="209">
        <f t="shared" si="1"/>
        <v>45971</v>
      </c>
      <c r="C103" s="210" t="s">
        <v>1897</v>
      </c>
      <c r="D103" s="210" t="s">
        <v>2017</v>
      </c>
      <c r="E103" s="210" t="s">
        <v>12</v>
      </c>
      <c r="F103" s="210">
        <v>1.0</v>
      </c>
      <c r="G103" s="210">
        <v>0.0</v>
      </c>
      <c r="H103" s="210">
        <v>400.0</v>
      </c>
      <c r="I103" s="211" t="s">
        <v>3485</v>
      </c>
      <c r="J103" s="210">
        <v>0.0</v>
      </c>
      <c r="K103" s="210">
        <v>0.0</v>
      </c>
      <c r="L103" s="210" t="str">
        <f t="shared" si="2"/>
        <v>ค่าห้องรายวัน</v>
      </c>
      <c r="M103" s="210" t="str">
        <f t="shared" si="3"/>
        <v/>
      </c>
    </row>
    <row r="104">
      <c r="A104" s="209">
        <v>45970.0</v>
      </c>
      <c r="B104" s="209">
        <f t="shared" si="1"/>
        <v>45971</v>
      </c>
      <c r="C104" s="210" t="s">
        <v>2071</v>
      </c>
      <c r="D104" s="213" t="s">
        <v>2017</v>
      </c>
      <c r="E104" s="210" t="s">
        <v>34</v>
      </c>
      <c r="F104" s="210">
        <v>1.0</v>
      </c>
      <c r="G104" s="210">
        <v>0.0</v>
      </c>
      <c r="H104" s="210">
        <v>400.0</v>
      </c>
      <c r="I104" s="211" t="s">
        <v>2017</v>
      </c>
      <c r="J104" s="210">
        <v>0.0</v>
      </c>
      <c r="K104" s="210">
        <v>100.0</v>
      </c>
      <c r="L104" s="210" t="str">
        <f t="shared" si="2"/>
        <v>ค่าห้องรายวัน</v>
      </c>
      <c r="M104" s="210" t="str">
        <f t="shared" si="3"/>
        <v/>
      </c>
    </row>
    <row r="105">
      <c r="A105" s="209">
        <v>45970.0</v>
      </c>
      <c r="B105" s="209">
        <f t="shared" si="1"/>
        <v>45971</v>
      </c>
      <c r="C105" s="210" t="s">
        <v>2115</v>
      </c>
      <c r="D105" s="210" t="s">
        <v>2017</v>
      </c>
      <c r="E105" s="210" t="s">
        <v>64</v>
      </c>
      <c r="F105" s="210">
        <v>1.0</v>
      </c>
      <c r="G105" s="210">
        <v>0.0</v>
      </c>
      <c r="H105" s="210">
        <v>0.0</v>
      </c>
      <c r="I105" s="211" t="s">
        <v>2017</v>
      </c>
      <c r="J105" s="210">
        <v>0.0</v>
      </c>
      <c r="K105" s="210">
        <v>0.0</v>
      </c>
      <c r="L105" s="210" t="str">
        <f t="shared" si="2"/>
        <v/>
      </c>
      <c r="M105" s="210" t="str">
        <f t="shared" si="3"/>
        <v/>
      </c>
    </row>
    <row r="106">
      <c r="A106" s="209">
        <v>45970.0</v>
      </c>
      <c r="B106" s="209">
        <f t="shared" si="1"/>
        <v>45971</v>
      </c>
      <c r="C106" s="210" t="s">
        <v>1888</v>
      </c>
      <c r="D106" s="210" t="s">
        <v>2017</v>
      </c>
      <c r="E106" s="210" t="s">
        <v>44</v>
      </c>
      <c r="F106" s="210">
        <v>1.0</v>
      </c>
      <c r="G106" s="210">
        <v>0.0</v>
      </c>
      <c r="H106" s="210">
        <v>400.0</v>
      </c>
      <c r="I106" s="211" t="s">
        <v>3485</v>
      </c>
      <c r="J106" s="210">
        <v>0.0</v>
      </c>
      <c r="K106" s="210">
        <v>0.0</v>
      </c>
      <c r="L106" s="210" t="str">
        <f t="shared" si="2"/>
        <v>ค่าห้องรายวัน</v>
      </c>
      <c r="M106" s="210" t="str">
        <f t="shared" si="3"/>
        <v/>
      </c>
    </row>
    <row r="107">
      <c r="A107" s="209">
        <v>45971.0</v>
      </c>
      <c r="B107" s="209">
        <f t="shared" si="1"/>
        <v>45972</v>
      </c>
      <c r="C107" s="210" t="s">
        <v>1888</v>
      </c>
      <c r="D107" s="210" t="s">
        <v>2017</v>
      </c>
      <c r="E107" s="210" t="s">
        <v>44</v>
      </c>
      <c r="F107" s="210">
        <v>1.0</v>
      </c>
      <c r="G107" s="210">
        <v>0.0</v>
      </c>
      <c r="H107" s="210">
        <v>400.0</v>
      </c>
      <c r="I107" s="211" t="s">
        <v>3485</v>
      </c>
      <c r="J107" s="210">
        <v>0.0</v>
      </c>
      <c r="K107" s="210">
        <v>0.0</v>
      </c>
      <c r="L107" s="210" t="str">
        <f t="shared" si="2"/>
        <v>ค่าห้องรายวัน</v>
      </c>
      <c r="M107" s="210" t="str">
        <f t="shared" si="3"/>
        <v/>
      </c>
    </row>
    <row r="108">
      <c r="A108" s="209">
        <v>45971.0</v>
      </c>
      <c r="B108" s="209">
        <f t="shared" si="1"/>
        <v>45972</v>
      </c>
      <c r="C108" s="210" t="s">
        <v>2122</v>
      </c>
      <c r="D108" s="210" t="s">
        <v>2017</v>
      </c>
      <c r="E108" s="210" t="s">
        <v>40</v>
      </c>
      <c r="F108" s="210">
        <v>1.0</v>
      </c>
      <c r="G108" s="210">
        <v>0.0</v>
      </c>
      <c r="H108" s="210">
        <v>500.0</v>
      </c>
      <c r="I108" s="211" t="s">
        <v>3485</v>
      </c>
      <c r="J108" s="210">
        <v>0.0</v>
      </c>
      <c r="K108" s="210">
        <v>0.0</v>
      </c>
      <c r="L108" s="210" t="str">
        <f t="shared" si="2"/>
        <v>ค่าห้องรายวัน</v>
      </c>
      <c r="M108" s="210" t="str">
        <f t="shared" si="3"/>
        <v/>
      </c>
    </row>
    <row r="109">
      <c r="A109" s="209">
        <v>45971.0</v>
      </c>
      <c r="B109" s="209">
        <f t="shared" si="1"/>
        <v>45972</v>
      </c>
      <c r="C109" s="210" t="s">
        <v>1891</v>
      </c>
      <c r="D109" s="210" t="s">
        <v>2017</v>
      </c>
      <c r="E109" s="210" t="s">
        <v>59</v>
      </c>
      <c r="F109" s="210">
        <v>1.0</v>
      </c>
      <c r="G109" s="210">
        <v>0.0</v>
      </c>
      <c r="H109" s="210">
        <v>500.0</v>
      </c>
      <c r="I109" s="211" t="s">
        <v>3485</v>
      </c>
      <c r="J109" s="210">
        <v>0.0</v>
      </c>
      <c r="K109" s="210">
        <v>0.0</v>
      </c>
      <c r="L109" s="210" t="str">
        <f t="shared" si="2"/>
        <v>ค่าห้องรายวัน</v>
      </c>
      <c r="M109" s="210" t="str">
        <f t="shared" si="3"/>
        <v/>
      </c>
    </row>
    <row r="110">
      <c r="A110" s="209">
        <v>45971.0</v>
      </c>
      <c r="B110" s="209">
        <f t="shared" si="1"/>
        <v>45972</v>
      </c>
      <c r="C110" s="210" t="s">
        <v>1900</v>
      </c>
      <c r="D110" s="210" t="s">
        <v>2017</v>
      </c>
      <c r="E110" s="210" t="s">
        <v>10</v>
      </c>
      <c r="F110" s="210">
        <v>1.0</v>
      </c>
      <c r="G110" s="210">
        <v>0.0</v>
      </c>
      <c r="H110" s="210">
        <v>400.0</v>
      </c>
      <c r="I110" s="211" t="s">
        <v>3485</v>
      </c>
      <c r="J110" s="210">
        <v>0.0</v>
      </c>
      <c r="K110" s="210">
        <v>0.0</v>
      </c>
      <c r="L110" s="210" t="str">
        <f t="shared" si="2"/>
        <v>ค่าห้องรายวัน</v>
      </c>
      <c r="M110" s="210" t="str">
        <f t="shared" si="3"/>
        <v/>
      </c>
    </row>
    <row r="111">
      <c r="A111" s="209">
        <v>45971.0</v>
      </c>
      <c r="B111" s="209">
        <f t="shared" si="1"/>
        <v>45972</v>
      </c>
      <c r="C111" s="210" t="s">
        <v>2100</v>
      </c>
      <c r="D111" s="210" t="s">
        <v>2017</v>
      </c>
      <c r="E111" s="210" t="s">
        <v>60</v>
      </c>
      <c r="F111" s="210">
        <v>1.0</v>
      </c>
      <c r="G111" s="210">
        <v>0.0</v>
      </c>
      <c r="H111" s="210">
        <v>500.0</v>
      </c>
      <c r="I111" s="211" t="s">
        <v>3336</v>
      </c>
      <c r="J111" s="210">
        <v>2141.0</v>
      </c>
      <c r="K111" s="210">
        <v>0.0</v>
      </c>
      <c r="L111" s="210" t="str">
        <f t="shared" si="2"/>
        <v>ค่าห้องรายวัน</v>
      </c>
      <c r="M111" s="210" t="str">
        <f t="shared" si="3"/>
        <v/>
      </c>
    </row>
    <row r="112">
      <c r="A112" s="209">
        <v>45971.0</v>
      </c>
      <c r="B112" s="209">
        <f t="shared" si="1"/>
        <v>45972</v>
      </c>
      <c r="C112" s="210" t="s">
        <v>606</v>
      </c>
      <c r="D112" s="213">
        <v>9.03525606E8</v>
      </c>
      <c r="E112" s="210" t="s">
        <v>64</v>
      </c>
      <c r="F112" s="210">
        <v>1.0</v>
      </c>
      <c r="G112" s="210">
        <v>0.0</v>
      </c>
      <c r="H112" s="210">
        <v>500.0</v>
      </c>
      <c r="I112" s="211" t="s">
        <v>2017</v>
      </c>
      <c r="J112" s="210">
        <v>2641.0</v>
      </c>
      <c r="K112" s="210">
        <v>200.0</v>
      </c>
      <c r="L112" s="210" t="str">
        <f t="shared" si="2"/>
        <v>ค่าห้องรายวัน</v>
      </c>
      <c r="M112" s="210" t="str">
        <f t="shared" si="3"/>
        <v/>
      </c>
    </row>
    <row r="113">
      <c r="A113" s="209">
        <v>45971.0</v>
      </c>
      <c r="B113" s="209">
        <f t="shared" si="1"/>
        <v>45972</v>
      </c>
      <c r="C113" s="210" t="s">
        <v>2133</v>
      </c>
      <c r="D113" s="213" t="s">
        <v>2017</v>
      </c>
      <c r="E113" s="210" t="s">
        <v>39</v>
      </c>
      <c r="F113" s="210">
        <v>1.0</v>
      </c>
      <c r="G113" s="210">
        <v>0.0</v>
      </c>
      <c r="H113" s="210">
        <v>400.0</v>
      </c>
      <c r="I113" s="211" t="s">
        <v>2017</v>
      </c>
      <c r="J113" s="210">
        <v>3041.0</v>
      </c>
      <c r="K113" s="210">
        <v>100.0</v>
      </c>
      <c r="L113" s="210" t="str">
        <f t="shared" si="2"/>
        <v>ค่าห้องรายวัน</v>
      </c>
      <c r="M113" s="210" t="str">
        <f t="shared" si="3"/>
        <v/>
      </c>
    </row>
    <row r="114">
      <c r="A114" s="209">
        <v>45971.0</v>
      </c>
      <c r="B114" s="209">
        <f t="shared" si="1"/>
        <v>45972</v>
      </c>
      <c r="C114" s="210" t="s">
        <v>2136</v>
      </c>
      <c r="D114" s="210">
        <v>8.33063036E8</v>
      </c>
      <c r="E114" s="210" t="s">
        <v>38</v>
      </c>
      <c r="F114" s="210">
        <v>1.0</v>
      </c>
      <c r="G114" s="210">
        <v>0.0</v>
      </c>
      <c r="H114" s="210">
        <v>500.0</v>
      </c>
      <c r="I114" s="211" t="s">
        <v>3485</v>
      </c>
      <c r="J114" s="210">
        <v>0.0</v>
      </c>
      <c r="K114" s="210">
        <v>0.0</v>
      </c>
      <c r="L114" s="210" t="str">
        <f t="shared" si="2"/>
        <v>ค่าห้องรายวัน</v>
      </c>
      <c r="M114" s="210" t="str">
        <f t="shared" si="3"/>
        <v/>
      </c>
    </row>
    <row r="115">
      <c r="A115" s="209">
        <v>45971.0</v>
      </c>
      <c r="B115" s="209">
        <f t="shared" si="1"/>
        <v>45972</v>
      </c>
      <c r="C115" s="210" t="s">
        <v>2139</v>
      </c>
      <c r="D115" s="210" t="s">
        <v>2017</v>
      </c>
      <c r="E115" s="210" t="s">
        <v>41</v>
      </c>
      <c r="F115" s="210">
        <v>1.0</v>
      </c>
      <c r="G115" s="210">
        <v>0.0</v>
      </c>
      <c r="H115" s="210">
        <v>500.0</v>
      </c>
      <c r="I115" s="211" t="s">
        <v>3485</v>
      </c>
      <c r="J115" s="210">
        <v>0.0</v>
      </c>
      <c r="K115" s="210">
        <v>0.0</v>
      </c>
      <c r="L115" s="210" t="str">
        <f t="shared" si="2"/>
        <v>ค่าห้องรายวัน</v>
      </c>
      <c r="M115" s="210" t="str">
        <f t="shared" si="3"/>
        <v/>
      </c>
    </row>
    <row r="116">
      <c r="A116" s="209">
        <v>45971.0</v>
      </c>
      <c r="B116" s="209">
        <f t="shared" si="1"/>
        <v>45971</v>
      </c>
      <c r="C116" s="210" t="s">
        <v>2139</v>
      </c>
      <c r="D116" s="210" t="s">
        <v>2017</v>
      </c>
      <c r="E116" s="210" t="s">
        <v>42</v>
      </c>
      <c r="F116" s="210">
        <v>0.0</v>
      </c>
      <c r="G116" s="210">
        <v>0.0</v>
      </c>
      <c r="H116" s="210">
        <v>500.0</v>
      </c>
      <c r="I116" s="211" t="s">
        <v>3485</v>
      </c>
      <c r="J116" s="210">
        <v>0.0</v>
      </c>
      <c r="K116" s="210">
        <v>0.0</v>
      </c>
      <c r="L116" s="210" t="str">
        <f t="shared" si="2"/>
        <v>ค่าห้องรายวัน</v>
      </c>
      <c r="M116" s="210" t="str">
        <f t="shared" si="3"/>
        <v/>
      </c>
    </row>
    <row r="117">
      <c r="A117" s="209">
        <v>45971.0</v>
      </c>
      <c r="B117" s="209">
        <f t="shared" si="1"/>
        <v>45971</v>
      </c>
      <c r="C117" s="210" t="s">
        <v>3528</v>
      </c>
      <c r="D117" s="210" t="s">
        <v>3516</v>
      </c>
      <c r="E117" s="210" t="s">
        <v>2017</v>
      </c>
      <c r="F117" s="210">
        <v>0.0</v>
      </c>
      <c r="G117" s="210">
        <v>300.0</v>
      </c>
      <c r="H117" s="210">
        <v>0.0</v>
      </c>
      <c r="I117" s="211" t="s">
        <v>2017</v>
      </c>
      <c r="J117" s="210">
        <v>2741.0</v>
      </c>
      <c r="K117" s="210">
        <v>0.0</v>
      </c>
      <c r="L117" s="210" t="str">
        <f t="shared" si="2"/>
        <v/>
      </c>
      <c r="M117" s="210" t="str">
        <f t="shared" si="3"/>
        <v>หักมัดจำ</v>
      </c>
    </row>
    <row r="118">
      <c r="A118" s="209">
        <v>45971.0</v>
      </c>
      <c r="B118" s="209">
        <f t="shared" si="1"/>
        <v>45972</v>
      </c>
      <c r="C118" s="210" t="s">
        <v>2144</v>
      </c>
      <c r="D118" s="213" t="s">
        <v>2017</v>
      </c>
      <c r="E118" s="210" t="s">
        <v>11</v>
      </c>
      <c r="F118" s="210">
        <v>1.0</v>
      </c>
      <c r="G118" s="210">
        <v>0.0</v>
      </c>
      <c r="H118" s="210">
        <v>400.0</v>
      </c>
      <c r="I118" s="211" t="s">
        <v>2017</v>
      </c>
      <c r="J118" s="210">
        <v>3141.0</v>
      </c>
      <c r="K118" s="210">
        <v>100.0</v>
      </c>
      <c r="L118" s="210" t="str">
        <f t="shared" si="2"/>
        <v>ค่าห้องรายวัน</v>
      </c>
      <c r="M118" s="210" t="str">
        <f t="shared" si="3"/>
        <v/>
      </c>
    </row>
    <row r="119">
      <c r="A119" s="209">
        <v>45971.0</v>
      </c>
      <c r="B119" s="209">
        <f t="shared" si="1"/>
        <v>45972</v>
      </c>
      <c r="C119" s="210" t="s">
        <v>2087</v>
      </c>
      <c r="D119" s="213" t="s">
        <v>2017</v>
      </c>
      <c r="E119" s="210" t="s">
        <v>37</v>
      </c>
      <c r="F119" s="210">
        <v>1.0</v>
      </c>
      <c r="G119" s="210">
        <v>0.0</v>
      </c>
      <c r="H119" s="210">
        <v>400.0</v>
      </c>
      <c r="I119" s="211" t="s">
        <v>2017</v>
      </c>
      <c r="J119" s="210">
        <v>3541.0</v>
      </c>
      <c r="K119" s="210">
        <v>100.0</v>
      </c>
      <c r="L119" s="210" t="str">
        <f t="shared" si="2"/>
        <v>ค่าห้องรายวัน</v>
      </c>
      <c r="M119" s="210" t="str">
        <f t="shared" si="3"/>
        <v/>
      </c>
    </row>
    <row r="120">
      <c r="A120" s="209">
        <v>45971.0</v>
      </c>
      <c r="B120" s="209">
        <f t="shared" si="1"/>
        <v>45972</v>
      </c>
      <c r="C120" s="210" t="s">
        <v>2149</v>
      </c>
      <c r="D120" s="210" t="s">
        <v>2017</v>
      </c>
      <c r="E120" s="210" t="s">
        <v>12</v>
      </c>
      <c r="F120" s="210">
        <v>1.0</v>
      </c>
      <c r="G120" s="210">
        <v>0.0</v>
      </c>
      <c r="H120" s="210">
        <v>400.0</v>
      </c>
      <c r="I120" s="211" t="s">
        <v>3485</v>
      </c>
      <c r="J120" s="210">
        <v>0.0</v>
      </c>
      <c r="K120" s="210">
        <v>0.0</v>
      </c>
      <c r="L120" s="210" t="str">
        <f t="shared" si="2"/>
        <v>ค่าห้องรายวัน</v>
      </c>
      <c r="M120" s="210" t="str">
        <f t="shared" si="3"/>
        <v/>
      </c>
    </row>
    <row r="121">
      <c r="A121" s="209">
        <v>45971.0</v>
      </c>
      <c r="B121" s="209">
        <f t="shared" si="1"/>
        <v>45972</v>
      </c>
      <c r="C121" s="210" t="s">
        <v>2071</v>
      </c>
      <c r="D121" s="210" t="s">
        <v>2017</v>
      </c>
      <c r="E121" s="210" t="s">
        <v>34</v>
      </c>
      <c r="F121" s="210">
        <v>1.0</v>
      </c>
      <c r="G121" s="210">
        <v>0.0</v>
      </c>
      <c r="H121" s="210">
        <v>400.0</v>
      </c>
      <c r="I121" s="211" t="s">
        <v>3485</v>
      </c>
      <c r="J121" s="210">
        <v>0.0</v>
      </c>
      <c r="K121" s="210">
        <v>0.0</v>
      </c>
      <c r="L121" s="210" t="str">
        <f t="shared" si="2"/>
        <v>ค่าห้องรายวัน</v>
      </c>
      <c r="M121" s="210" t="str">
        <f t="shared" si="3"/>
        <v/>
      </c>
    </row>
    <row r="122">
      <c r="A122" s="209">
        <v>45971.0</v>
      </c>
      <c r="B122" s="209">
        <f t="shared" si="1"/>
        <v>45971</v>
      </c>
      <c r="C122" s="210" t="s">
        <v>3468</v>
      </c>
      <c r="D122" s="210" t="s">
        <v>2017</v>
      </c>
      <c r="E122" s="210" t="s">
        <v>40</v>
      </c>
      <c r="F122" s="210">
        <v>0.0</v>
      </c>
      <c r="G122" s="210">
        <v>100.0</v>
      </c>
      <c r="H122" s="210">
        <v>0.0</v>
      </c>
      <c r="I122" s="211" t="s">
        <v>2017</v>
      </c>
      <c r="J122" s="210">
        <v>3441.0</v>
      </c>
      <c r="K122" s="210">
        <v>0.0</v>
      </c>
      <c r="L122" s="210" t="str">
        <f t="shared" si="2"/>
        <v/>
      </c>
      <c r="M122" s="210" t="str">
        <f t="shared" si="3"/>
        <v>หักมัดจำ</v>
      </c>
    </row>
    <row r="123">
      <c r="A123" s="209">
        <v>45972.0</v>
      </c>
      <c r="B123" s="209">
        <f t="shared" si="1"/>
        <v>45973</v>
      </c>
      <c r="C123" s="210" t="s">
        <v>1888</v>
      </c>
      <c r="D123" s="210" t="s">
        <v>2017</v>
      </c>
      <c r="E123" s="210" t="s">
        <v>44</v>
      </c>
      <c r="F123" s="210">
        <v>1.0</v>
      </c>
      <c r="G123" s="210">
        <v>0.0</v>
      </c>
      <c r="H123" s="210">
        <v>400.0</v>
      </c>
      <c r="I123" s="211" t="s">
        <v>3485</v>
      </c>
      <c r="J123" s="210">
        <v>0.0</v>
      </c>
      <c r="K123" s="210">
        <v>0.0</v>
      </c>
      <c r="L123" s="210" t="str">
        <f t="shared" si="2"/>
        <v>ค่าห้องรายวัน</v>
      </c>
      <c r="M123" s="210" t="str">
        <f t="shared" si="3"/>
        <v/>
      </c>
    </row>
    <row r="124">
      <c r="A124" s="209">
        <v>45972.0</v>
      </c>
      <c r="B124" s="209">
        <f t="shared" si="1"/>
        <v>45972</v>
      </c>
      <c r="C124" s="210" t="s">
        <v>3529</v>
      </c>
      <c r="D124" s="210" t="s">
        <v>2017</v>
      </c>
      <c r="E124" s="210" t="s">
        <v>2017</v>
      </c>
      <c r="F124" s="210">
        <v>0.0</v>
      </c>
      <c r="G124" s="210">
        <v>922.0</v>
      </c>
      <c r="H124" s="210">
        <v>0.0</v>
      </c>
      <c r="I124" s="211" t="s">
        <v>2017</v>
      </c>
      <c r="J124" s="210">
        <v>2519.0</v>
      </c>
      <c r="K124" s="210">
        <v>0.0</v>
      </c>
      <c r="L124" s="210" t="str">
        <f t="shared" si="2"/>
        <v/>
      </c>
      <c r="M124" s="210" t="str">
        <f t="shared" si="3"/>
        <v>ค่าวัสดุ/ซื้อของ</v>
      </c>
    </row>
    <row r="125">
      <c r="A125" s="209">
        <v>45972.0</v>
      </c>
      <c r="B125" s="209">
        <f t="shared" si="1"/>
        <v>45972</v>
      </c>
      <c r="C125" s="210" t="s">
        <v>3530</v>
      </c>
      <c r="D125" s="210" t="s">
        <v>2017</v>
      </c>
      <c r="E125" s="210" t="s">
        <v>2017</v>
      </c>
      <c r="F125" s="210">
        <v>0.0</v>
      </c>
      <c r="G125" s="210">
        <v>42.0</v>
      </c>
      <c r="H125" s="210">
        <v>0.0</v>
      </c>
      <c r="I125" s="211" t="s">
        <v>2017</v>
      </c>
      <c r="J125" s="210">
        <v>2477.0</v>
      </c>
      <c r="K125" s="210">
        <v>0.0</v>
      </c>
      <c r="L125" s="210" t="str">
        <f t="shared" si="2"/>
        <v/>
      </c>
      <c r="M125" s="210" t="str">
        <f t="shared" si="3"/>
        <v>รายจ่ายอื่นๆ</v>
      </c>
    </row>
    <row r="126">
      <c r="A126" s="209">
        <v>45972.0</v>
      </c>
      <c r="B126" s="209">
        <f t="shared" si="1"/>
        <v>45972</v>
      </c>
      <c r="C126" s="210" t="s">
        <v>3531</v>
      </c>
      <c r="D126" s="210" t="s">
        <v>2017</v>
      </c>
      <c r="E126" s="210" t="s">
        <v>2017</v>
      </c>
      <c r="F126" s="210">
        <v>0.0</v>
      </c>
      <c r="G126" s="210">
        <v>1500.0</v>
      </c>
      <c r="H126" s="210">
        <v>0.0</v>
      </c>
      <c r="I126" s="211" t="s">
        <v>2017</v>
      </c>
      <c r="J126" s="210">
        <v>977.0</v>
      </c>
      <c r="K126" s="210">
        <v>0.0</v>
      </c>
      <c r="L126" s="210" t="str">
        <f t="shared" si="2"/>
        <v/>
      </c>
      <c r="M126" s="210" t="str">
        <f t="shared" si="3"/>
        <v>รายจ่ายอื่นๆ</v>
      </c>
    </row>
    <row r="127">
      <c r="A127" s="209">
        <v>45972.0</v>
      </c>
      <c r="B127" s="209">
        <f t="shared" si="1"/>
        <v>45973</v>
      </c>
      <c r="C127" s="210" t="s">
        <v>1891</v>
      </c>
      <c r="D127" s="210" t="s">
        <v>2017</v>
      </c>
      <c r="E127" s="210" t="s">
        <v>59</v>
      </c>
      <c r="F127" s="210">
        <v>1.0</v>
      </c>
      <c r="G127" s="210">
        <v>0.0</v>
      </c>
      <c r="H127" s="210">
        <v>500.0</v>
      </c>
      <c r="I127" s="211" t="s">
        <v>3485</v>
      </c>
      <c r="J127" s="210">
        <v>0.0</v>
      </c>
      <c r="K127" s="210">
        <v>0.0</v>
      </c>
      <c r="L127" s="210" t="str">
        <f t="shared" si="2"/>
        <v>ค่าห้องรายวัน</v>
      </c>
      <c r="M127" s="210" t="str">
        <f t="shared" si="3"/>
        <v/>
      </c>
    </row>
    <row r="128">
      <c r="A128" s="209">
        <v>45972.0</v>
      </c>
      <c r="B128" s="209">
        <f t="shared" si="1"/>
        <v>45973</v>
      </c>
      <c r="C128" s="210" t="s">
        <v>983</v>
      </c>
      <c r="D128" s="210" t="s">
        <v>3532</v>
      </c>
      <c r="E128" s="210" t="s">
        <v>13</v>
      </c>
      <c r="F128" s="210">
        <v>1.0</v>
      </c>
      <c r="G128" s="210">
        <v>0.0</v>
      </c>
      <c r="H128" s="210">
        <v>500.0</v>
      </c>
      <c r="I128" s="211" t="s">
        <v>3485</v>
      </c>
      <c r="J128" s="210">
        <v>0.0</v>
      </c>
      <c r="K128" s="210">
        <v>0.0</v>
      </c>
      <c r="L128" s="210" t="str">
        <f t="shared" si="2"/>
        <v>ค่าห้องรายวัน</v>
      </c>
      <c r="M128" s="210" t="str">
        <f t="shared" si="3"/>
        <v/>
      </c>
    </row>
    <row r="129">
      <c r="A129" s="209">
        <v>45972.0</v>
      </c>
      <c r="B129" s="209">
        <f t="shared" si="1"/>
        <v>45972</v>
      </c>
      <c r="C129" s="210" t="s">
        <v>3468</v>
      </c>
      <c r="D129" s="210" t="s">
        <v>2017</v>
      </c>
      <c r="E129" s="210" t="s">
        <v>13</v>
      </c>
      <c r="F129" s="210">
        <v>0.0</v>
      </c>
      <c r="G129" s="210">
        <v>100.0</v>
      </c>
      <c r="H129" s="210">
        <v>0.0</v>
      </c>
      <c r="I129" s="211" t="s">
        <v>2017</v>
      </c>
      <c r="J129" s="210">
        <v>877.0</v>
      </c>
      <c r="K129" s="210">
        <v>0.0</v>
      </c>
      <c r="L129" s="210" t="str">
        <f t="shared" si="2"/>
        <v/>
      </c>
      <c r="M129" s="210" t="str">
        <f t="shared" si="3"/>
        <v>หักมัดจำ</v>
      </c>
    </row>
    <row r="130">
      <c r="A130" s="209">
        <v>45972.0</v>
      </c>
      <c r="B130" s="209">
        <f t="shared" si="1"/>
        <v>45973</v>
      </c>
      <c r="C130" s="210" t="s">
        <v>2160</v>
      </c>
      <c r="D130" s="210" t="s">
        <v>3533</v>
      </c>
      <c r="E130" s="210" t="s">
        <v>41</v>
      </c>
      <c r="F130" s="210">
        <v>1.0</v>
      </c>
      <c r="G130" s="210">
        <v>0.0</v>
      </c>
      <c r="H130" s="210">
        <v>500.0</v>
      </c>
      <c r="I130" s="211" t="s">
        <v>3485</v>
      </c>
      <c r="J130" s="210">
        <v>0.0</v>
      </c>
      <c r="K130" s="210">
        <v>0.0</v>
      </c>
      <c r="L130" s="210" t="str">
        <f t="shared" si="2"/>
        <v>ค่าห้องรายวัน</v>
      </c>
      <c r="M130" s="210" t="str">
        <f t="shared" si="3"/>
        <v/>
      </c>
    </row>
    <row r="131">
      <c r="A131" s="209">
        <v>45972.0</v>
      </c>
      <c r="B131" s="209">
        <f t="shared" si="1"/>
        <v>45972</v>
      </c>
      <c r="C131" s="210" t="s">
        <v>3468</v>
      </c>
      <c r="D131" s="210" t="s">
        <v>2017</v>
      </c>
      <c r="E131" s="210" t="s">
        <v>43</v>
      </c>
      <c r="F131" s="210">
        <v>0.0</v>
      </c>
      <c r="G131" s="210">
        <v>100.0</v>
      </c>
      <c r="H131" s="210">
        <v>0.0</v>
      </c>
      <c r="I131" s="211" t="s">
        <v>2017</v>
      </c>
      <c r="J131" s="210">
        <v>777.0</v>
      </c>
      <c r="K131" s="210">
        <v>0.0</v>
      </c>
      <c r="L131" s="210" t="str">
        <f t="shared" si="2"/>
        <v/>
      </c>
      <c r="M131" s="210" t="str">
        <f t="shared" si="3"/>
        <v>หักมัดจำ</v>
      </c>
    </row>
    <row r="132">
      <c r="A132" s="209">
        <v>45972.0</v>
      </c>
      <c r="B132" s="209">
        <f t="shared" si="1"/>
        <v>45973</v>
      </c>
      <c r="C132" s="210" t="s">
        <v>1903</v>
      </c>
      <c r="D132" s="210" t="s">
        <v>2017</v>
      </c>
      <c r="E132" s="210" t="s">
        <v>10</v>
      </c>
      <c r="F132" s="210">
        <v>1.0</v>
      </c>
      <c r="G132" s="210">
        <v>0.0</v>
      </c>
      <c r="H132" s="210">
        <v>400.0</v>
      </c>
      <c r="I132" s="211" t="s">
        <v>3485</v>
      </c>
      <c r="J132" s="210">
        <v>0.0</v>
      </c>
      <c r="K132" s="210">
        <v>0.0</v>
      </c>
      <c r="L132" s="210" t="str">
        <f t="shared" si="2"/>
        <v>ค่าห้องรายวัน</v>
      </c>
      <c r="M132" s="210" t="str">
        <f t="shared" si="3"/>
        <v/>
      </c>
    </row>
    <row r="133">
      <c r="A133" s="209">
        <v>45972.0</v>
      </c>
      <c r="B133" s="209">
        <f t="shared" si="1"/>
        <v>45973</v>
      </c>
      <c r="C133" s="210" t="s">
        <v>2165</v>
      </c>
      <c r="D133" s="213" t="s">
        <v>3534</v>
      </c>
      <c r="E133" s="210" t="s">
        <v>60</v>
      </c>
      <c r="F133" s="210">
        <v>1.0</v>
      </c>
      <c r="G133" s="210">
        <v>0.0</v>
      </c>
      <c r="H133" s="210">
        <v>500.0</v>
      </c>
      <c r="I133" s="211" t="s">
        <v>2017</v>
      </c>
      <c r="J133" s="210">
        <v>1277.0</v>
      </c>
      <c r="K133" s="210">
        <v>200.0</v>
      </c>
      <c r="L133" s="210" t="str">
        <f t="shared" si="2"/>
        <v>ค่าห้องรายวัน</v>
      </c>
      <c r="M133" s="210" t="str">
        <f t="shared" si="3"/>
        <v/>
      </c>
    </row>
    <row r="134">
      <c r="A134" s="209">
        <v>45972.0</v>
      </c>
      <c r="B134" s="209">
        <f t="shared" si="1"/>
        <v>45973</v>
      </c>
      <c r="C134" s="210" t="s">
        <v>2165</v>
      </c>
      <c r="D134" s="213" t="s">
        <v>2017</v>
      </c>
      <c r="E134" s="210" t="s">
        <v>61</v>
      </c>
      <c r="F134" s="210">
        <v>1.0</v>
      </c>
      <c r="G134" s="210">
        <v>0.0</v>
      </c>
      <c r="H134" s="210">
        <v>500.0</v>
      </c>
      <c r="I134" s="211" t="s">
        <v>2017</v>
      </c>
      <c r="J134" s="210">
        <v>1777.0</v>
      </c>
      <c r="K134" s="210">
        <v>200.0</v>
      </c>
      <c r="L134" s="210" t="str">
        <f t="shared" si="2"/>
        <v>ค่าห้องรายวัน</v>
      </c>
      <c r="M134" s="210" t="str">
        <f t="shared" si="3"/>
        <v/>
      </c>
    </row>
    <row r="135">
      <c r="A135" s="209">
        <v>45972.0</v>
      </c>
      <c r="B135" s="209">
        <f t="shared" si="1"/>
        <v>45973</v>
      </c>
      <c r="C135" s="210" t="s">
        <v>2170</v>
      </c>
      <c r="D135" s="210" t="s">
        <v>2017</v>
      </c>
      <c r="E135" s="210" t="s">
        <v>12</v>
      </c>
      <c r="F135" s="210">
        <v>1.0</v>
      </c>
      <c r="G135" s="210">
        <v>0.0</v>
      </c>
      <c r="H135" s="210">
        <v>400.0</v>
      </c>
      <c r="I135" s="211" t="s">
        <v>3485</v>
      </c>
      <c r="J135" s="210">
        <v>0.0</v>
      </c>
      <c r="K135" s="210">
        <v>0.0</v>
      </c>
      <c r="L135" s="210" t="str">
        <f t="shared" si="2"/>
        <v>ค่าห้องรายวัน</v>
      </c>
      <c r="M135" s="210" t="str">
        <f t="shared" si="3"/>
        <v/>
      </c>
    </row>
    <row r="136">
      <c r="A136" s="209">
        <v>45972.0</v>
      </c>
      <c r="B136" s="209">
        <f t="shared" si="1"/>
        <v>45973</v>
      </c>
      <c r="C136" s="210" t="s">
        <v>1903</v>
      </c>
      <c r="D136" s="210" t="s">
        <v>2017</v>
      </c>
      <c r="E136" s="210" t="s">
        <v>15</v>
      </c>
      <c r="F136" s="210">
        <v>1.0</v>
      </c>
      <c r="G136" s="210">
        <v>0.0</v>
      </c>
      <c r="H136" s="210">
        <v>400.0</v>
      </c>
      <c r="I136" s="211" t="s">
        <v>3485</v>
      </c>
      <c r="J136" s="210">
        <v>0.0</v>
      </c>
      <c r="K136" s="210">
        <v>0.0</v>
      </c>
      <c r="L136" s="210" t="str">
        <f t="shared" si="2"/>
        <v>ค่าห้องรายวัน</v>
      </c>
      <c r="M136" s="210" t="str">
        <f t="shared" si="3"/>
        <v/>
      </c>
    </row>
    <row r="137">
      <c r="A137" s="209">
        <v>45972.0</v>
      </c>
      <c r="B137" s="209">
        <f t="shared" si="1"/>
        <v>45973</v>
      </c>
      <c r="C137" s="210" t="s">
        <v>692</v>
      </c>
      <c r="D137" s="210" t="s">
        <v>2017</v>
      </c>
      <c r="E137" s="210" t="s">
        <v>19</v>
      </c>
      <c r="F137" s="210">
        <v>1.0</v>
      </c>
      <c r="G137" s="210">
        <v>0.0</v>
      </c>
      <c r="H137" s="210">
        <v>400.0</v>
      </c>
      <c r="I137" s="211" t="s">
        <v>3485</v>
      </c>
      <c r="J137" s="210">
        <v>0.0</v>
      </c>
      <c r="K137" s="210">
        <v>0.0</v>
      </c>
      <c r="L137" s="210" t="str">
        <f t="shared" si="2"/>
        <v>ค่าห้องรายวัน</v>
      </c>
      <c r="M137" s="210" t="str">
        <f t="shared" si="3"/>
        <v/>
      </c>
    </row>
    <row r="138">
      <c r="A138" s="209">
        <v>45973.0</v>
      </c>
      <c r="B138" s="209">
        <f t="shared" si="1"/>
        <v>45974</v>
      </c>
      <c r="C138" s="210" t="s">
        <v>692</v>
      </c>
      <c r="D138" s="210" t="s">
        <v>2017</v>
      </c>
      <c r="E138" s="210" t="s">
        <v>19</v>
      </c>
      <c r="F138" s="210">
        <v>1.0</v>
      </c>
      <c r="G138" s="210">
        <v>0.0</v>
      </c>
      <c r="H138" s="210">
        <v>400.0</v>
      </c>
      <c r="I138" s="211" t="s">
        <v>3485</v>
      </c>
      <c r="J138" s="210">
        <v>0.0</v>
      </c>
      <c r="K138" s="210">
        <v>0.0</v>
      </c>
      <c r="L138" s="210" t="str">
        <f t="shared" si="2"/>
        <v>ค่าห้องรายวัน</v>
      </c>
      <c r="M138" s="210" t="str">
        <f t="shared" si="3"/>
        <v/>
      </c>
    </row>
    <row r="139">
      <c r="A139" s="209">
        <v>45973.0</v>
      </c>
      <c r="B139" s="209">
        <f t="shared" si="1"/>
        <v>45973</v>
      </c>
      <c r="C139" s="210" t="s">
        <v>3535</v>
      </c>
      <c r="D139" s="210" t="s">
        <v>2017</v>
      </c>
      <c r="E139" s="210" t="s">
        <v>2017</v>
      </c>
      <c r="F139" s="210">
        <v>0.0</v>
      </c>
      <c r="G139" s="210">
        <v>791.0</v>
      </c>
      <c r="H139" s="210">
        <v>0.0</v>
      </c>
      <c r="I139" s="211" t="s">
        <v>2017</v>
      </c>
      <c r="J139" s="210">
        <v>986.0</v>
      </c>
      <c r="K139" s="210">
        <v>0.0</v>
      </c>
      <c r="L139" s="210" t="str">
        <f t="shared" si="2"/>
        <v/>
      </c>
      <c r="M139" s="210" t="str">
        <f t="shared" si="3"/>
        <v>ค่าวัสดุ/ซื้อของ</v>
      </c>
    </row>
    <row r="140">
      <c r="A140" s="209">
        <v>45973.0</v>
      </c>
      <c r="B140" s="209">
        <f t="shared" si="1"/>
        <v>45973</v>
      </c>
      <c r="C140" s="210" t="s">
        <v>3536</v>
      </c>
      <c r="D140" s="210" t="s">
        <v>3537</v>
      </c>
      <c r="E140" s="210" t="s">
        <v>2017</v>
      </c>
      <c r="F140" s="210">
        <v>0.0</v>
      </c>
      <c r="G140" s="210">
        <v>0.0</v>
      </c>
      <c r="H140" s="210">
        <v>1000.0</v>
      </c>
      <c r="I140" s="211" t="s">
        <v>3465</v>
      </c>
      <c r="J140" s="210">
        <v>0.0</v>
      </c>
      <c r="K140" s="210">
        <v>0.0</v>
      </c>
      <c r="L140" s="210" t="str">
        <f t="shared" si="2"/>
        <v>รายรับอื่นๆ</v>
      </c>
      <c r="M140" s="210" t="str">
        <f t="shared" si="3"/>
        <v/>
      </c>
    </row>
    <row r="141">
      <c r="A141" s="209">
        <v>45973.0</v>
      </c>
      <c r="B141" s="209">
        <f t="shared" si="1"/>
        <v>45974</v>
      </c>
      <c r="C141" s="210" t="s">
        <v>1888</v>
      </c>
      <c r="D141" s="210" t="s">
        <v>2017</v>
      </c>
      <c r="E141" s="210" t="s">
        <v>44</v>
      </c>
      <c r="F141" s="210">
        <v>1.0</v>
      </c>
      <c r="G141" s="210">
        <v>0.0</v>
      </c>
      <c r="H141" s="210">
        <v>400.0</v>
      </c>
      <c r="I141" s="211" t="s">
        <v>3485</v>
      </c>
      <c r="J141" s="210">
        <v>0.0</v>
      </c>
      <c r="K141" s="210">
        <v>0.0</v>
      </c>
      <c r="L141" s="210" t="str">
        <f t="shared" si="2"/>
        <v>ค่าห้องรายวัน</v>
      </c>
      <c r="M141" s="210" t="str">
        <f t="shared" si="3"/>
        <v/>
      </c>
    </row>
    <row r="142">
      <c r="A142" s="209">
        <v>45973.0</v>
      </c>
      <c r="B142" s="209">
        <f t="shared" si="1"/>
        <v>45974</v>
      </c>
      <c r="C142" s="210" t="s">
        <v>1891</v>
      </c>
      <c r="D142" s="210" t="s">
        <v>2017</v>
      </c>
      <c r="E142" s="210" t="s">
        <v>59</v>
      </c>
      <c r="F142" s="210">
        <v>1.0</v>
      </c>
      <c r="G142" s="210">
        <v>0.0</v>
      </c>
      <c r="H142" s="210">
        <v>500.0</v>
      </c>
      <c r="I142" s="211" t="s">
        <v>3485</v>
      </c>
      <c r="J142" s="210">
        <v>0.0</v>
      </c>
      <c r="K142" s="210">
        <v>0.0</v>
      </c>
      <c r="L142" s="210" t="str">
        <f t="shared" si="2"/>
        <v>ค่าห้องรายวัน</v>
      </c>
      <c r="M142" s="210" t="str">
        <f t="shared" si="3"/>
        <v/>
      </c>
    </row>
    <row r="143">
      <c r="A143" s="209">
        <v>45973.0</v>
      </c>
      <c r="B143" s="209">
        <f t="shared" si="1"/>
        <v>45975</v>
      </c>
      <c r="C143" s="210" t="s">
        <v>1894</v>
      </c>
      <c r="D143" s="210" t="s">
        <v>3538</v>
      </c>
      <c r="E143" s="210" t="s">
        <v>41</v>
      </c>
      <c r="F143" s="210">
        <v>2.0</v>
      </c>
      <c r="G143" s="210">
        <v>0.0</v>
      </c>
      <c r="H143" s="210">
        <v>900.0</v>
      </c>
      <c r="I143" s="211" t="s">
        <v>2017</v>
      </c>
      <c r="J143" s="210">
        <v>0.0</v>
      </c>
      <c r="K143" s="210">
        <v>0.0</v>
      </c>
      <c r="L143" s="210" t="str">
        <f t="shared" si="2"/>
        <v>ค่าห้องรายวัน</v>
      </c>
      <c r="M143" s="210" t="str">
        <f t="shared" si="3"/>
        <v/>
      </c>
    </row>
    <row r="144">
      <c r="A144" s="209">
        <v>45973.0</v>
      </c>
      <c r="B144" s="209">
        <f t="shared" si="1"/>
        <v>45973</v>
      </c>
      <c r="C144" s="210" t="s">
        <v>3468</v>
      </c>
      <c r="D144" s="210" t="s">
        <v>2017</v>
      </c>
      <c r="E144" s="210" t="s">
        <v>2017</v>
      </c>
      <c r="F144" s="210">
        <v>0.0</v>
      </c>
      <c r="G144" s="210">
        <v>100.0</v>
      </c>
      <c r="H144" s="210">
        <v>0.0</v>
      </c>
      <c r="I144" s="211" t="s">
        <v>2017</v>
      </c>
      <c r="J144" s="210">
        <v>886.0</v>
      </c>
      <c r="K144" s="210">
        <v>0.0</v>
      </c>
      <c r="L144" s="210" t="str">
        <f t="shared" si="2"/>
        <v/>
      </c>
      <c r="M144" s="210" t="str">
        <f t="shared" si="3"/>
        <v>หักมัดจำ</v>
      </c>
    </row>
    <row r="145">
      <c r="A145" s="209">
        <v>45973.0</v>
      </c>
      <c r="B145" s="209">
        <f t="shared" si="1"/>
        <v>45974</v>
      </c>
      <c r="C145" s="210" t="s">
        <v>1906</v>
      </c>
      <c r="D145" s="210" t="s">
        <v>3539</v>
      </c>
      <c r="E145" s="210" t="s">
        <v>9</v>
      </c>
      <c r="F145" s="210">
        <v>1.0</v>
      </c>
      <c r="G145" s="210">
        <v>0.0</v>
      </c>
      <c r="H145" s="210">
        <v>500.0</v>
      </c>
      <c r="I145" s="211" t="s">
        <v>2017</v>
      </c>
      <c r="J145" s="210">
        <v>0.0</v>
      </c>
      <c r="K145" s="210">
        <v>0.0</v>
      </c>
      <c r="L145" s="210" t="str">
        <f t="shared" si="2"/>
        <v>ค่าห้องรายวัน</v>
      </c>
      <c r="M145" s="210" t="str">
        <f t="shared" si="3"/>
        <v/>
      </c>
    </row>
    <row r="146">
      <c r="A146" s="209">
        <v>45973.0</v>
      </c>
      <c r="B146" s="209">
        <f t="shared" si="1"/>
        <v>45974</v>
      </c>
      <c r="C146" s="210" t="s">
        <v>1885</v>
      </c>
      <c r="D146" s="210" t="s">
        <v>3540</v>
      </c>
      <c r="E146" s="210" t="s">
        <v>29</v>
      </c>
      <c r="F146" s="210">
        <v>1.0</v>
      </c>
      <c r="G146" s="210">
        <v>0.0</v>
      </c>
      <c r="H146" s="210">
        <v>500.0</v>
      </c>
      <c r="I146" s="211" t="s">
        <v>3485</v>
      </c>
      <c r="J146" s="210">
        <v>0.0</v>
      </c>
      <c r="K146" s="210">
        <v>0.0</v>
      </c>
      <c r="L146" s="210" t="str">
        <f t="shared" si="2"/>
        <v>ค่าห้องรายวัน</v>
      </c>
      <c r="M146" s="210" t="str">
        <f t="shared" si="3"/>
        <v/>
      </c>
    </row>
    <row r="147">
      <c r="A147" s="209">
        <v>45973.0</v>
      </c>
      <c r="B147" s="209">
        <f t="shared" si="1"/>
        <v>45974</v>
      </c>
      <c r="C147" s="210" t="s">
        <v>2189</v>
      </c>
      <c r="D147" s="210" t="s">
        <v>3541</v>
      </c>
      <c r="E147" s="210" t="s">
        <v>42</v>
      </c>
      <c r="F147" s="210">
        <v>1.0</v>
      </c>
      <c r="G147" s="210">
        <v>0.0</v>
      </c>
      <c r="H147" s="210">
        <v>500.0</v>
      </c>
      <c r="I147" s="211" t="s">
        <v>3485</v>
      </c>
      <c r="J147" s="210">
        <v>0.0</v>
      </c>
      <c r="K147" s="210">
        <v>0.0</v>
      </c>
      <c r="L147" s="210" t="str">
        <f t="shared" si="2"/>
        <v>ค่าห้องรายวัน</v>
      </c>
      <c r="M147" s="210" t="str">
        <f t="shared" si="3"/>
        <v/>
      </c>
    </row>
    <row r="148">
      <c r="A148" s="209">
        <v>45973.0</v>
      </c>
      <c r="B148" s="209">
        <f t="shared" si="1"/>
        <v>45974</v>
      </c>
      <c r="C148" s="210" t="s">
        <v>2192</v>
      </c>
      <c r="D148" s="210" t="s">
        <v>3542</v>
      </c>
      <c r="E148" s="210" t="s">
        <v>11</v>
      </c>
      <c r="F148" s="210">
        <v>1.0</v>
      </c>
      <c r="G148" s="210">
        <v>0.0</v>
      </c>
      <c r="H148" s="210">
        <v>400.0</v>
      </c>
      <c r="I148" s="211" t="s">
        <v>3336</v>
      </c>
      <c r="J148" s="210">
        <v>0.0</v>
      </c>
      <c r="K148" s="210">
        <v>0.0</v>
      </c>
      <c r="L148" s="210" t="str">
        <f t="shared" si="2"/>
        <v>ค่าห้องรายวัน</v>
      </c>
      <c r="M148" s="210" t="str">
        <f t="shared" si="3"/>
        <v/>
      </c>
    </row>
    <row r="149">
      <c r="A149" s="209">
        <v>45973.0</v>
      </c>
      <c r="B149" s="209">
        <f t="shared" si="1"/>
        <v>45975</v>
      </c>
      <c r="C149" s="210" t="s">
        <v>1915</v>
      </c>
      <c r="D149" s="213" t="s">
        <v>2017</v>
      </c>
      <c r="E149" s="210" t="s">
        <v>6</v>
      </c>
      <c r="F149" s="210">
        <v>2.0</v>
      </c>
      <c r="G149" s="210">
        <v>0.0</v>
      </c>
      <c r="H149" s="210">
        <v>800.0</v>
      </c>
      <c r="I149" s="211" t="s">
        <v>2017</v>
      </c>
      <c r="J149" s="210">
        <v>0.0</v>
      </c>
      <c r="K149" s="210">
        <v>100.0</v>
      </c>
      <c r="L149" s="210" t="str">
        <f t="shared" si="2"/>
        <v>ค่าห้องรายวัน</v>
      </c>
      <c r="M149" s="210" t="str">
        <f t="shared" si="3"/>
        <v/>
      </c>
    </row>
    <row r="150">
      <c r="A150" s="209">
        <v>45973.0</v>
      </c>
      <c r="B150" s="209">
        <f t="shared" si="1"/>
        <v>45974</v>
      </c>
      <c r="C150" s="210" t="s">
        <v>2196</v>
      </c>
      <c r="D150" s="213" t="s">
        <v>2017</v>
      </c>
      <c r="E150" s="210" t="s">
        <v>10</v>
      </c>
      <c r="F150" s="210">
        <v>1.0</v>
      </c>
      <c r="G150" s="210">
        <v>0.0</v>
      </c>
      <c r="H150" s="210">
        <v>400.0</v>
      </c>
      <c r="I150" s="211"/>
      <c r="J150" s="210">
        <v>0.0</v>
      </c>
      <c r="K150" s="210" t="s">
        <v>3477</v>
      </c>
      <c r="L150" s="210" t="str">
        <f t="shared" si="2"/>
        <v>ค่าห้องรายวัน</v>
      </c>
      <c r="M150" s="210" t="str">
        <f t="shared" si="3"/>
        <v/>
      </c>
    </row>
    <row r="151">
      <c r="A151" s="209">
        <v>45974.0</v>
      </c>
      <c r="B151" s="209">
        <f t="shared" si="1"/>
        <v>45975</v>
      </c>
      <c r="C151" s="210" t="s">
        <v>1891</v>
      </c>
      <c r="D151" s="213" t="s">
        <v>2017</v>
      </c>
      <c r="E151" s="210" t="s">
        <v>59</v>
      </c>
      <c r="F151" s="210">
        <v>1.0</v>
      </c>
      <c r="G151" s="210">
        <v>0.0</v>
      </c>
      <c r="H151" s="210">
        <v>500.0</v>
      </c>
      <c r="I151" s="211"/>
      <c r="J151" s="210">
        <v>0.0</v>
      </c>
      <c r="K151" s="210" t="s">
        <v>3477</v>
      </c>
      <c r="L151" s="210" t="str">
        <f t="shared" si="2"/>
        <v>ค่าห้องรายวัน</v>
      </c>
      <c r="M151" s="210" t="str">
        <f t="shared" si="3"/>
        <v/>
      </c>
    </row>
    <row r="152">
      <c r="A152" s="209">
        <v>45974.0</v>
      </c>
      <c r="B152" s="209">
        <f t="shared" si="1"/>
        <v>45977</v>
      </c>
      <c r="C152" s="210" t="s">
        <v>2201</v>
      </c>
      <c r="D152" s="213" t="s">
        <v>2017</v>
      </c>
      <c r="E152" s="210" t="s">
        <v>40</v>
      </c>
      <c r="F152" s="210">
        <v>3.0</v>
      </c>
      <c r="G152" s="210">
        <v>0.0</v>
      </c>
      <c r="H152" s="210">
        <v>1300.0</v>
      </c>
      <c r="I152" s="211"/>
      <c r="J152" s="210">
        <v>0.0</v>
      </c>
      <c r="K152" s="210" t="s">
        <v>2017</v>
      </c>
      <c r="L152" s="210" t="str">
        <f t="shared" si="2"/>
        <v>ค่าห้องรายวัน</v>
      </c>
      <c r="M152" s="210" t="str">
        <f t="shared" si="3"/>
        <v/>
      </c>
    </row>
    <row r="153">
      <c r="A153" s="209">
        <v>45974.0</v>
      </c>
      <c r="B153" s="209">
        <f t="shared" si="1"/>
        <v>45975</v>
      </c>
      <c r="C153" s="210" t="s">
        <v>480</v>
      </c>
      <c r="D153" s="213" t="s">
        <v>2017</v>
      </c>
      <c r="E153" s="210" t="s">
        <v>9</v>
      </c>
      <c r="F153" s="210">
        <v>1.0</v>
      </c>
      <c r="G153" s="210">
        <v>0.0</v>
      </c>
      <c r="H153" s="210">
        <v>400.0</v>
      </c>
      <c r="I153" s="211" t="s">
        <v>2017</v>
      </c>
      <c r="J153" s="210">
        <v>0.0</v>
      </c>
      <c r="K153" s="210">
        <v>100.0</v>
      </c>
      <c r="L153" s="210" t="str">
        <f t="shared" si="2"/>
        <v>ค่าห้องรายวัน</v>
      </c>
      <c r="M153" s="210" t="str">
        <f t="shared" si="3"/>
        <v/>
      </c>
    </row>
    <row r="154">
      <c r="A154" s="209">
        <v>45974.0</v>
      </c>
      <c r="B154" s="209">
        <f t="shared" si="1"/>
        <v>45975</v>
      </c>
      <c r="C154" s="210" t="s">
        <v>411</v>
      </c>
      <c r="D154" s="213" t="s">
        <v>2017</v>
      </c>
      <c r="E154" s="210" t="s">
        <v>38</v>
      </c>
      <c r="F154" s="210">
        <v>1.0</v>
      </c>
      <c r="G154" s="210">
        <v>0.0</v>
      </c>
      <c r="H154" s="210">
        <v>400.0</v>
      </c>
      <c r="I154" s="211" t="s">
        <v>2017</v>
      </c>
      <c r="J154" s="210">
        <v>0.0</v>
      </c>
      <c r="K154" s="210">
        <v>100.0</v>
      </c>
      <c r="L154" s="210" t="str">
        <f t="shared" si="2"/>
        <v>ค่าห้องรายวัน</v>
      </c>
      <c r="M154" s="210" t="str">
        <f t="shared" si="3"/>
        <v/>
      </c>
    </row>
    <row r="155">
      <c r="A155" s="209">
        <v>45974.0</v>
      </c>
      <c r="B155" s="209">
        <f t="shared" si="1"/>
        <v>45974</v>
      </c>
      <c r="C155" s="210" t="s">
        <v>3543</v>
      </c>
      <c r="D155" s="210" t="s">
        <v>2017</v>
      </c>
      <c r="E155" s="210" t="s">
        <v>2017</v>
      </c>
      <c r="F155" s="210">
        <v>0.0</v>
      </c>
      <c r="G155" s="210">
        <v>300.0</v>
      </c>
      <c r="H155" s="210">
        <v>0.0</v>
      </c>
      <c r="I155" s="211" t="s">
        <v>2017</v>
      </c>
      <c r="J155" s="210">
        <v>0.0</v>
      </c>
      <c r="K155" s="210">
        <v>0.0</v>
      </c>
      <c r="L155" s="210" t="str">
        <f t="shared" si="2"/>
        <v/>
      </c>
      <c r="M155" s="210" t="str">
        <f t="shared" si="3"/>
        <v>ค่าน้ำ/ค่าไฟ</v>
      </c>
    </row>
    <row r="156">
      <c r="A156" s="209">
        <v>45974.0</v>
      </c>
      <c r="B156" s="209">
        <f t="shared" si="1"/>
        <v>45974</v>
      </c>
      <c r="C156" s="210" t="s">
        <v>3468</v>
      </c>
      <c r="D156" s="210" t="s">
        <v>2017</v>
      </c>
      <c r="E156" s="210" t="s">
        <v>2017</v>
      </c>
      <c r="F156" s="210">
        <v>0.0</v>
      </c>
      <c r="G156" s="210">
        <v>100.0</v>
      </c>
      <c r="H156" s="210">
        <v>0.0</v>
      </c>
      <c r="I156" s="211" t="s">
        <v>2017</v>
      </c>
      <c r="J156" s="210">
        <v>2786.0</v>
      </c>
      <c r="K156" s="210">
        <v>0.0</v>
      </c>
      <c r="L156" s="210" t="str">
        <f t="shared" si="2"/>
        <v/>
      </c>
      <c r="M156" s="210" t="str">
        <f t="shared" si="3"/>
        <v>หักมัดจำ</v>
      </c>
    </row>
    <row r="157">
      <c r="A157" s="209">
        <v>45974.0</v>
      </c>
      <c r="B157" s="209">
        <f t="shared" si="1"/>
        <v>45975</v>
      </c>
      <c r="C157" s="210" t="s">
        <v>2208</v>
      </c>
      <c r="D157" s="213" t="s">
        <v>2017</v>
      </c>
      <c r="E157" s="210" t="s">
        <v>39</v>
      </c>
      <c r="F157" s="210">
        <v>1.0</v>
      </c>
      <c r="G157" s="210">
        <v>0.0</v>
      </c>
      <c r="H157" s="210">
        <v>400.0</v>
      </c>
      <c r="I157" s="211" t="s">
        <v>2017</v>
      </c>
      <c r="J157" s="210">
        <v>0.0</v>
      </c>
      <c r="K157" s="210">
        <v>100.0</v>
      </c>
      <c r="L157" s="210" t="str">
        <f t="shared" si="2"/>
        <v>ค่าห้องรายวัน</v>
      </c>
      <c r="M157" s="210" t="str">
        <f t="shared" si="3"/>
        <v/>
      </c>
    </row>
    <row r="158">
      <c r="A158" s="209">
        <v>45974.0</v>
      </c>
      <c r="B158" s="209">
        <f t="shared" si="1"/>
        <v>45975</v>
      </c>
      <c r="C158" s="210" t="s">
        <v>1937</v>
      </c>
      <c r="D158" s="213" t="s">
        <v>3544</v>
      </c>
      <c r="E158" s="210" t="s">
        <v>19</v>
      </c>
      <c r="F158" s="210">
        <v>1.0</v>
      </c>
      <c r="G158" s="210">
        <v>0.0</v>
      </c>
      <c r="H158" s="210">
        <v>400.0</v>
      </c>
      <c r="I158" s="211" t="s">
        <v>2017</v>
      </c>
      <c r="J158" s="210">
        <v>0.0</v>
      </c>
      <c r="K158" s="210">
        <v>100.0</v>
      </c>
      <c r="L158" s="210" t="str">
        <f t="shared" si="2"/>
        <v>ค่าห้องรายวัน</v>
      </c>
      <c r="M158" s="210" t="str">
        <f t="shared" si="3"/>
        <v/>
      </c>
    </row>
    <row r="159">
      <c r="A159" s="209">
        <v>45974.0</v>
      </c>
      <c r="B159" s="209">
        <f t="shared" si="1"/>
        <v>45975</v>
      </c>
      <c r="C159" s="210" t="s">
        <v>2213</v>
      </c>
      <c r="D159" s="213" t="s">
        <v>3545</v>
      </c>
      <c r="E159" s="210" t="s">
        <v>3546</v>
      </c>
      <c r="F159" s="210">
        <v>1.0</v>
      </c>
      <c r="G159" s="210">
        <v>0.0</v>
      </c>
      <c r="H159" s="210">
        <v>1200.0</v>
      </c>
      <c r="I159" s="211"/>
      <c r="J159" s="210">
        <v>0.0</v>
      </c>
      <c r="K159" s="210" t="s">
        <v>2017</v>
      </c>
      <c r="L159" s="210" t="str">
        <f t="shared" si="2"/>
        <v>ค่าห้องรายวัน</v>
      </c>
      <c r="M159" s="210" t="str">
        <f t="shared" si="3"/>
        <v/>
      </c>
    </row>
    <row r="160">
      <c r="A160" s="209">
        <v>45974.0</v>
      </c>
      <c r="B160" s="209">
        <f t="shared" si="1"/>
        <v>45974</v>
      </c>
      <c r="C160" s="210" t="s">
        <v>3494</v>
      </c>
      <c r="D160" s="210" t="s">
        <v>2017</v>
      </c>
      <c r="E160" s="210" t="s">
        <v>3546</v>
      </c>
      <c r="F160" s="210">
        <v>0.0</v>
      </c>
      <c r="G160" s="210">
        <v>200.0</v>
      </c>
      <c r="H160" s="210">
        <v>0.0</v>
      </c>
      <c r="I160" s="211" t="s">
        <v>2017</v>
      </c>
      <c r="J160" s="210">
        <v>3386.0</v>
      </c>
      <c r="K160" s="210">
        <v>0.0</v>
      </c>
      <c r="L160" s="210" t="str">
        <f t="shared" si="2"/>
        <v/>
      </c>
      <c r="M160" s="210" t="str">
        <f t="shared" si="3"/>
        <v>รายจ่ายอื่นๆ</v>
      </c>
    </row>
    <row r="161">
      <c r="A161" s="209">
        <v>45974.0</v>
      </c>
      <c r="B161" s="209">
        <f t="shared" si="1"/>
        <v>45975</v>
      </c>
      <c r="C161" s="210" t="s">
        <v>1943</v>
      </c>
      <c r="D161" s="210" t="s">
        <v>2017</v>
      </c>
      <c r="E161" s="210" t="s">
        <v>11</v>
      </c>
      <c r="F161" s="210">
        <v>1.0</v>
      </c>
      <c r="G161" s="210">
        <v>0.0</v>
      </c>
      <c r="H161" s="210">
        <v>500.0</v>
      </c>
      <c r="I161" s="211" t="s">
        <v>2017</v>
      </c>
      <c r="J161" s="210">
        <v>0.0</v>
      </c>
      <c r="K161" s="210">
        <v>0.0</v>
      </c>
      <c r="L161" s="210" t="str">
        <f t="shared" si="2"/>
        <v>ค่าห้องรายวัน</v>
      </c>
      <c r="M161" s="210" t="str">
        <f t="shared" si="3"/>
        <v/>
      </c>
    </row>
    <row r="162">
      <c r="A162" s="209">
        <v>45974.0</v>
      </c>
      <c r="B162" s="209">
        <f t="shared" si="1"/>
        <v>45974</v>
      </c>
      <c r="C162" s="210" t="s">
        <v>3468</v>
      </c>
      <c r="D162" s="210" t="s">
        <v>2017</v>
      </c>
      <c r="E162" s="210" t="s">
        <v>11</v>
      </c>
      <c r="F162" s="210">
        <v>0.0</v>
      </c>
      <c r="G162" s="210">
        <v>100.0</v>
      </c>
      <c r="H162" s="210">
        <v>0.0</v>
      </c>
      <c r="I162" s="211" t="s">
        <v>2017</v>
      </c>
      <c r="J162" s="210">
        <v>3286.0</v>
      </c>
      <c r="K162" s="210">
        <v>0.0</v>
      </c>
      <c r="L162" s="210" t="str">
        <f t="shared" si="2"/>
        <v/>
      </c>
      <c r="M162" s="210" t="str">
        <f t="shared" si="3"/>
        <v>หักมัดจำ</v>
      </c>
    </row>
    <row r="163">
      <c r="A163" s="209">
        <v>45974.0</v>
      </c>
      <c r="B163" s="209">
        <f t="shared" si="1"/>
        <v>45975</v>
      </c>
      <c r="C163" s="210" t="s">
        <v>2218</v>
      </c>
      <c r="D163" s="213" t="s">
        <v>2017</v>
      </c>
      <c r="E163" s="210" t="s">
        <v>3547</v>
      </c>
      <c r="F163" s="210">
        <v>1.0</v>
      </c>
      <c r="G163" s="210">
        <v>0.0</v>
      </c>
      <c r="H163" s="210">
        <v>1000.0</v>
      </c>
      <c r="I163" s="211"/>
      <c r="J163" s="210">
        <v>0.0</v>
      </c>
      <c r="K163" s="210" t="s">
        <v>2017</v>
      </c>
      <c r="L163" s="210" t="str">
        <f t="shared" si="2"/>
        <v>ค่าห้องรายวัน</v>
      </c>
      <c r="M163" s="210" t="str">
        <f t="shared" si="3"/>
        <v/>
      </c>
    </row>
    <row r="164">
      <c r="A164" s="209">
        <v>45974.0</v>
      </c>
      <c r="B164" s="209">
        <f t="shared" si="1"/>
        <v>45974</v>
      </c>
      <c r="C164" s="210" t="s">
        <v>3468</v>
      </c>
      <c r="D164" s="210" t="s">
        <v>2017</v>
      </c>
      <c r="E164" s="210" t="s">
        <v>2017</v>
      </c>
      <c r="F164" s="210">
        <v>0.0</v>
      </c>
      <c r="G164" s="210">
        <v>200.0</v>
      </c>
      <c r="H164" s="210">
        <v>0.0</v>
      </c>
      <c r="I164" s="211" t="s">
        <v>2017</v>
      </c>
      <c r="J164" s="210">
        <v>3086.0</v>
      </c>
      <c r="K164" s="210">
        <v>0.0</v>
      </c>
      <c r="L164" s="210" t="str">
        <f t="shared" si="2"/>
        <v/>
      </c>
      <c r="M164" s="210" t="str">
        <f t="shared" si="3"/>
        <v>หักมัดจำ</v>
      </c>
    </row>
    <row r="165">
      <c r="A165" s="209">
        <v>45974.0</v>
      </c>
      <c r="B165" s="209">
        <f t="shared" si="1"/>
        <v>45975</v>
      </c>
      <c r="C165" s="210" t="s">
        <v>1900</v>
      </c>
      <c r="D165" s="213" t="s">
        <v>2017</v>
      </c>
      <c r="E165" s="210" t="s">
        <v>12</v>
      </c>
      <c r="F165" s="210">
        <v>1.0</v>
      </c>
      <c r="G165" s="210">
        <v>0.0</v>
      </c>
      <c r="H165" s="210">
        <v>400.0</v>
      </c>
      <c r="I165" s="211"/>
      <c r="J165" s="210">
        <v>0.0</v>
      </c>
      <c r="K165" s="210" t="s">
        <v>3477</v>
      </c>
      <c r="L165" s="210" t="str">
        <f t="shared" si="2"/>
        <v>ค่าห้องรายวัน</v>
      </c>
      <c r="M165" s="210" t="str">
        <f t="shared" si="3"/>
        <v/>
      </c>
    </row>
    <row r="166">
      <c r="A166" s="209">
        <v>45974.0</v>
      </c>
      <c r="B166" s="209">
        <f t="shared" si="1"/>
        <v>45975</v>
      </c>
      <c r="C166" s="210" t="s">
        <v>1903</v>
      </c>
      <c r="D166" s="213" t="s">
        <v>2017</v>
      </c>
      <c r="E166" s="210" t="s">
        <v>15</v>
      </c>
      <c r="F166" s="210">
        <v>1.0</v>
      </c>
      <c r="G166" s="210">
        <v>0.0</v>
      </c>
      <c r="H166" s="210">
        <v>450.0</v>
      </c>
      <c r="I166" s="211"/>
      <c r="J166" s="210">
        <v>0.0</v>
      </c>
      <c r="K166" s="210" t="s">
        <v>3477</v>
      </c>
      <c r="L166" s="210" t="str">
        <f t="shared" si="2"/>
        <v>ค่าห้องรายวัน</v>
      </c>
      <c r="M166" s="210" t="str">
        <f t="shared" si="3"/>
        <v/>
      </c>
    </row>
    <row r="167">
      <c r="A167" s="209">
        <v>45974.0</v>
      </c>
      <c r="B167" s="209">
        <f t="shared" si="1"/>
        <v>45975</v>
      </c>
      <c r="C167" s="210" t="s">
        <v>692</v>
      </c>
      <c r="D167" s="210" t="s">
        <v>2017</v>
      </c>
      <c r="E167" s="210" t="s">
        <v>44</v>
      </c>
      <c r="F167" s="210">
        <v>1.0</v>
      </c>
      <c r="G167" s="210">
        <v>0.0</v>
      </c>
      <c r="H167" s="210">
        <v>500.0</v>
      </c>
      <c r="I167" s="211" t="s">
        <v>2017</v>
      </c>
      <c r="J167" s="210">
        <v>0.0</v>
      </c>
      <c r="K167" s="210">
        <v>0.0</v>
      </c>
      <c r="L167" s="210" t="str">
        <f t="shared" si="2"/>
        <v>ค่าห้องรายวัน</v>
      </c>
      <c r="M167" s="210" t="str">
        <f t="shared" si="3"/>
        <v/>
      </c>
    </row>
    <row r="168">
      <c r="A168" s="209">
        <v>45974.0</v>
      </c>
      <c r="B168" s="209">
        <f t="shared" si="1"/>
        <v>45974</v>
      </c>
      <c r="C168" s="210" t="s">
        <v>3494</v>
      </c>
      <c r="D168" s="210" t="s">
        <v>2017</v>
      </c>
      <c r="E168" s="210" t="s">
        <v>44</v>
      </c>
      <c r="F168" s="210">
        <v>0.0</v>
      </c>
      <c r="G168" s="210">
        <v>100.0</v>
      </c>
      <c r="H168" s="210">
        <v>0.0</v>
      </c>
      <c r="I168" s="211" t="s">
        <v>2017</v>
      </c>
      <c r="J168" s="210">
        <v>2986.0</v>
      </c>
      <c r="K168" s="210">
        <v>0.0</v>
      </c>
      <c r="L168" s="210" t="str">
        <f t="shared" si="2"/>
        <v/>
      </c>
      <c r="M168" s="210" t="str">
        <f t="shared" si="3"/>
        <v>รายจ่ายอื่นๆ</v>
      </c>
    </row>
    <row r="169">
      <c r="A169" s="209">
        <v>45974.0</v>
      </c>
      <c r="B169" s="209">
        <f t="shared" si="1"/>
        <v>45975</v>
      </c>
      <c r="C169" s="210" t="s">
        <v>2227</v>
      </c>
      <c r="D169" s="213" t="s">
        <v>3548</v>
      </c>
      <c r="E169" s="210" t="s">
        <v>37</v>
      </c>
      <c r="F169" s="210">
        <v>1.0</v>
      </c>
      <c r="G169" s="210">
        <v>0.0</v>
      </c>
      <c r="H169" s="210">
        <v>400.0</v>
      </c>
      <c r="I169" s="211" t="s">
        <v>2017</v>
      </c>
      <c r="J169" s="210">
        <v>0.0</v>
      </c>
      <c r="K169" s="210">
        <v>100.0</v>
      </c>
      <c r="L169" s="210" t="str">
        <f t="shared" si="2"/>
        <v>ค่าห้องรายวัน</v>
      </c>
      <c r="M169" s="210" t="str">
        <f t="shared" si="3"/>
        <v/>
      </c>
    </row>
    <row r="170">
      <c r="A170" s="209">
        <v>45974.0</v>
      </c>
      <c r="B170" s="209">
        <f t="shared" si="1"/>
        <v>45975</v>
      </c>
      <c r="C170" s="210" t="s">
        <v>1958</v>
      </c>
      <c r="D170" s="210" t="s">
        <v>2017</v>
      </c>
      <c r="E170" s="210" t="s">
        <v>36</v>
      </c>
      <c r="F170" s="210">
        <v>1.0</v>
      </c>
      <c r="G170" s="210">
        <v>0.0</v>
      </c>
      <c r="H170" s="210">
        <v>500.0</v>
      </c>
      <c r="I170" s="211" t="s">
        <v>2017</v>
      </c>
      <c r="J170" s="210">
        <v>0.0</v>
      </c>
      <c r="K170" s="210">
        <v>0.0</v>
      </c>
      <c r="L170" s="210" t="str">
        <f t="shared" si="2"/>
        <v>ค่าห้องรายวัน</v>
      </c>
      <c r="M170" s="210" t="str">
        <f t="shared" si="3"/>
        <v/>
      </c>
    </row>
    <row r="171">
      <c r="A171" s="209">
        <v>45974.0</v>
      </c>
      <c r="B171" s="209">
        <f t="shared" si="1"/>
        <v>45974</v>
      </c>
      <c r="C171" s="210" t="s">
        <v>1958</v>
      </c>
      <c r="D171" s="210" t="s">
        <v>2017</v>
      </c>
      <c r="E171" s="210" t="s">
        <v>36</v>
      </c>
      <c r="F171" s="210">
        <v>0.0</v>
      </c>
      <c r="G171" s="210">
        <v>100.0</v>
      </c>
      <c r="H171" s="210">
        <v>0.0</v>
      </c>
      <c r="I171" s="211" t="s">
        <v>2017</v>
      </c>
      <c r="J171" s="210">
        <v>3286.0</v>
      </c>
      <c r="K171" s="210">
        <v>0.0</v>
      </c>
      <c r="L171" s="210" t="str">
        <f t="shared" si="2"/>
        <v/>
      </c>
      <c r="M171" s="210" t="str">
        <f t="shared" si="3"/>
        <v>รายจ่ายอื่นๆ</v>
      </c>
    </row>
    <row r="172">
      <c r="A172" s="209">
        <v>45974.0</v>
      </c>
      <c r="B172" s="209">
        <f t="shared" si="1"/>
        <v>45975</v>
      </c>
      <c r="C172" s="210" t="s">
        <v>1961</v>
      </c>
      <c r="D172" s="213" t="s">
        <v>3549</v>
      </c>
      <c r="E172" s="210" t="s">
        <v>34</v>
      </c>
      <c r="F172" s="210">
        <v>1.0</v>
      </c>
      <c r="G172" s="210">
        <v>0.0</v>
      </c>
      <c r="H172" s="210">
        <v>400.0</v>
      </c>
      <c r="I172" s="211" t="s">
        <v>2017</v>
      </c>
      <c r="J172" s="210">
        <v>0.0</v>
      </c>
      <c r="K172" s="210">
        <v>100.0</v>
      </c>
      <c r="L172" s="210" t="str">
        <f t="shared" si="2"/>
        <v>ค่าห้องรายวัน</v>
      </c>
      <c r="M172" s="210" t="str">
        <f t="shared" si="3"/>
        <v/>
      </c>
    </row>
    <row r="173">
      <c r="A173" s="209">
        <v>45974.0</v>
      </c>
      <c r="B173" s="209">
        <f t="shared" si="1"/>
        <v>45975</v>
      </c>
      <c r="C173" s="210" t="s">
        <v>1966</v>
      </c>
      <c r="D173" s="210" t="s">
        <v>2017</v>
      </c>
      <c r="E173" s="210" t="s">
        <v>60</v>
      </c>
      <c r="F173" s="210">
        <v>1.0</v>
      </c>
      <c r="G173" s="210">
        <v>0.0</v>
      </c>
      <c r="H173" s="210">
        <v>500.0</v>
      </c>
      <c r="I173" s="211" t="s">
        <v>2017</v>
      </c>
      <c r="J173" s="210">
        <v>0.0</v>
      </c>
      <c r="K173" s="210">
        <v>0.0</v>
      </c>
      <c r="L173" s="210" t="str">
        <f t="shared" si="2"/>
        <v>ค่าห้องรายวัน</v>
      </c>
      <c r="M173" s="210" t="str">
        <f t="shared" si="3"/>
        <v/>
      </c>
    </row>
    <row r="174">
      <c r="A174" s="209">
        <v>45975.0</v>
      </c>
      <c r="B174" s="209">
        <f t="shared" si="1"/>
        <v>45976</v>
      </c>
      <c r="C174" s="210" t="s">
        <v>3550</v>
      </c>
      <c r="D174" s="210" t="s">
        <v>2017</v>
      </c>
      <c r="E174" s="210" t="s">
        <v>9</v>
      </c>
      <c r="F174" s="210">
        <v>1.0</v>
      </c>
      <c r="G174" s="210">
        <v>0.0</v>
      </c>
      <c r="H174" s="210">
        <v>400.0</v>
      </c>
      <c r="I174" s="211"/>
      <c r="J174" s="210">
        <v>0.0</v>
      </c>
      <c r="K174" s="210" t="s">
        <v>3477</v>
      </c>
      <c r="L174" s="210" t="str">
        <f t="shared" si="2"/>
        <v>ค่าห้องรายวัน</v>
      </c>
      <c r="M174" s="210" t="str">
        <f t="shared" si="3"/>
        <v/>
      </c>
    </row>
    <row r="175">
      <c r="A175" s="209">
        <v>45975.0</v>
      </c>
      <c r="B175" s="209">
        <f t="shared" si="1"/>
        <v>45975</v>
      </c>
      <c r="C175" s="210" t="s">
        <v>3531</v>
      </c>
      <c r="D175" s="210" t="s">
        <v>2017</v>
      </c>
      <c r="E175" s="210" t="s">
        <v>2017</v>
      </c>
      <c r="F175" s="210">
        <v>0.0</v>
      </c>
      <c r="G175" s="210">
        <v>3500.0</v>
      </c>
      <c r="H175" s="210">
        <v>0.0</v>
      </c>
      <c r="I175" s="211" t="s">
        <v>2017</v>
      </c>
      <c r="J175" s="210">
        <v>1086.0</v>
      </c>
      <c r="K175" s="210">
        <v>0.0</v>
      </c>
      <c r="L175" s="210" t="str">
        <f t="shared" si="2"/>
        <v/>
      </c>
      <c r="M175" s="210" t="str">
        <f t="shared" si="3"/>
        <v>รายจ่ายอื่นๆ</v>
      </c>
    </row>
    <row r="176">
      <c r="A176" s="209">
        <v>45975.0</v>
      </c>
      <c r="B176" s="209">
        <f t="shared" si="1"/>
        <v>45976</v>
      </c>
      <c r="C176" s="210" t="s">
        <v>3551</v>
      </c>
      <c r="D176" s="210" t="s">
        <v>3552</v>
      </c>
      <c r="E176" s="210" t="s">
        <v>3553</v>
      </c>
      <c r="F176" s="210">
        <v>1.0</v>
      </c>
      <c r="G176" s="210">
        <v>0.0</v>
      </c>
      <c r="H176" s="210">
        <v>7000.0</v>
      </c>
      <c r="I176" s="211"/>
      <c r="J176" s="210">
        <v>0.0</v>
      </c>
      <c r="K176" s="210" t="s">
        <v>2017</v>
      </c>
      <c r="L176" s="210" t="str">
        <f t="shared" si="2"/>
        <v>ค่าห้องรายวัน</v>
      </c>
      <c r="M176" s="210" t="str">
        <f t="shared" si="3"/>
        <v/>
      </c>
    </row>
    <row r="177">
      <c r="A177" s="209">
        <v>45975.0</v>
      </c>
      <c r="B177" s="209">
        <f t="shared" si="1"/>
        <v>45976</v>
      </c>
      <c r="C177" s="210" t="s">
        <v>3554</v>
      </c>
      <c r="D177" s="210" t="s">
        <v>3552</v>
      </c>
      <c r="E177" s="210" t="s">
        <v>41</v>
      </c>
      <c r="F177" s="210">
        <v>1.0</v>
      </c>
      <c r="G177" s="210">
        <v>0.0</v>
      </c>
      <c r="H177" s="210">
        <v>500.0</v>
      </c>
      <c r="I177" s="211" t="s">
        <v>2017</v>
      </c>
      <c r="J177" s="210">
        <v>0.0</v>
      </c>
      <c r="K177" s="210">
        <v>0.0</v>
      </c>
      <c r="L177" s="210" t="str">
        <f t="shared" si="2"/>
        <v>ค่าห้องรายวัน</v>
      </c>
      <c r="M177" s="210" t="str">
        <f t="shared" si="3"/>
        <v/>
      </c>
    </row>
    <row r="178">
      <c r="A178" s="209">
        <v>45975.0</v>
      </c>
      <c r="B178" s="209">
        <f t="shared" si="1"/>
        <v>45975</v>
      </c>
      <c r="C178" s="210" t="s">
        <v>3468</v>
      </c>
      <c r="D178" s="210" t="s">
        <v>2017</v>
      </c>
      <c r="E178" s="210" t="s">
        <v>2017</v>
      </c>
      <c r="F178" s="210">
        <v>0.0</v>
      </c>
      <c r="G178" s="210">
        <v>100.0</v>
      </c>
      <c r="H178" s="210">
        <v>0.0</v>
      </c>
      <c r="I178" s="211" t="s">
        <v>2017</v>
      </c>
      <c r="J178" s="210">
        <v>986.0</v>
      </c>
      <c r="K178" s="210">
        <v>0.0</v>
      </c>
      <c r="L178" s="210" t="str">
        <f t="shared" si="2"/>
        <v/>
      </c>
      <c r="M178" s="210" t="str">
        <f t="shared" si="3"/>
        <v>หักมัดจำ</v>
      </c>
    </row>
    <row r="179">
      <c r="A179" s="209">
        <v>45975.0</v>
      </c>
      <c r="B179" s="209">
        <f t="shared" si="1"/>
        <v>45976</v>
      </c>
      <c r="C179" s="210" t="s">
        <v>1891</v>
      </c>
      <c r="D179" s="210" t="s">
        <v>2017</v>
      </c>
      <c r="E179" s="210" t="s">
        <v>59</v>
      </c>
      <c r="F179" s="210">
        <v>1.0</v>
      </c>
      <c r="G179" s="210">
        <v>0.0</v>
      </c>
      <c r="H179" s="210">
        <v>500.0</v>
      </c>
      <c r="I179" s="211"/>
      <c r="J179" s="210">
        <v>0.0</v>
      </c>
      <c r="K179" s="210" t="s">
        <v>3477</v>
      </c>
      <c r="L179" s="210" t="str">
        <f t="shared" si="2"/>
        <v>ค่าห้องรายวัน</v>
      </c>
      <c r="M179" s="210" t="str">
        <f t="shared" si="3"/>
        <v/>
      </c>
    </row>
    <row r="180">
      <c r="A180" s="209">
        <v>45975.0</v>
      </c>
      <c r="B180" s="209">
        <f t="shared" si="1"/>
        <v>45976</v>
      </c>
      <c r="C180" s="210" t="s">
        <v>2196</v>
      </c>
      <c r="D180" s="210" t="s">
        <v>2017</v>
      </c>
      <c r="E180" s="210" t="s">
        <v>10</v>
      </c>
      <c r="F180" s="210">
        <v>1.0</v>
      </c>
      <c r="G180" s="210">
        <v>0.0</v>
      </c>
      <c r="H180" s="210">
        <v>400.0</v>
      </c>
      <c r="I180" s="211"/>
      <c r="J180" s="210">
        <v>0.0</v>
      </c>
      <c r="K180" s="210" t="s">
        <v>3477</v>
      </c>
      <c r="L180" s="210" t="str">
        <f t="shared" si="2"/>
        <v>ค่าห้องรายวัน</v>
      </c>
      <c r="M180" s="210" t="str">
        <f t="shared" si="3"/>
        <v/>
      </c>
    </row>
    <row r="181">
      <c r="A181" s="209">
        <v>45975.0</v>
      </c>
      <c r="B181" s="209">
        <f t="shared" si="1"/>
        <v>45976</v>
      </c>
      <c r="C181" s="210" t="s">
        <v>3555</v>
      </c>
      <c r="D181" s="210" t="s">
        <v>2017</v>
      </c>
      <c r="E181" s="210" t="s">
        <v>12</v>
      </c>
      <c r="F181" s="210">
        <v>1.0</v>
      </c>
      <c r="G181" s="210">
        <v>0.0</v>
      </c>
      <c r="H181" s="210">
        <v>400.0</v>
      </c>
      <c r="I181" s="211"/>
      <c r="J181" s="210">
        <v>0.0</v>
      </c>
      <c r="K181" s="210" t="s">
        <v>3477</v>
      </c>
      <c r="L181" s="210" t="str">
        <f t="shared" si="2"/>
        <v>ค่าห้องรายวัน</v>
      </c>
      <c r="M181" s="210" t="str">
        <f t="shared" si="3"/>
        <v/>
      </c>
    </row>
    <row r="182">
      <c r="A182" s="209">
        <v>45975.0</v>
      </c>
      <c r="B182" s="209">
        <f t="shared" si="1"/>
        <v>45976</v>
      </c>
      <c r="C182" s="210" t="s">
        <v>3556</v>
      </c>
      <c r="D182" s="210" t="s">
        <v>2017</v>
      </c>
      <c r="E182" s="210" t="s">
        <v>42</v>
      </c>
      <c r="F182" s="210">
        <v>1.0</v>
      </c>
      <c r="G182" s="210">
        <v>0.0</v>
      </c>
      <c r="H182" s="210">
        <v>500.0</v>
      </c>
      <c r="I182" s="211" t="s">
        <v>2017</v>
      </c>
      <c r="J182" s="210">
        <v>0.0</v>
      </c>
      <c r="K182" s="210">
        <v>0.0</v>
      </c>
      <c r="L182" s="210" t="str">
        <f t="shared" si="2"/>
        <v>ค่าห้องรายวัน</v>
      </c>
      <c r="M182" s="210" t="str">
        <f t="shared" si="3"/>
        <v/>
      </c>
    </row>
    <row r="183">
      <c r="A183" s="209">
        <v>45975.0</v>
      </c>
      <c r="B183" s="209">
        <f t="shared" si="1"/>
        <v>45975</v>
      </c>
      <c r="C183" s="210" t="s">
        <v>3468</v>
      </c>
      <c r="D183" s="210" t="s">
        <v>2017</v>
      </c>
      <c r="E183" s="210" t="s">
        <v>42</v>
      </c>
      <c r="F183" s="210">
        <v>0.0</v>
      </c>
      <c r="G183" s="210">
        <v>100.0</v>
      </c>
      <c r="H183" s="210">
        <v>0.0</v>
      </c>
      <c r="I183" s="211" t="s">
        <v>2017</v>
      </c>
      <c r="J183" s="210">
        <v>886.0</v>
      </c>
      <c r="K183" s="210">
        <v>0.0</v>
      </c>
      <c r="L183" s="210" t="str">
        <f t="shared" si="2"/>
        <v/>
      </c>
      <c r="M183" s="210" t="str">
        <f t="shared" si="3"/>
        <v>หักมัดจำ</v>
      </c>
    </row>
    <row r="184">
      <c r="A184" s="209">
        <v>45975.0</v>
      </c>
      <c r="B184" s="209">
        <f t="shared" si="1"/>
        <v>45976</v>
      </c>
      <c r="C184" s="210" t="s">
        <v>3557</v>
      </c>
      <c r="D184" s="210" t="s">
        <v>3558</v>
      </c>
      <c r="E184" s="210" t="s">
        <v>19</v>
      </c>
      <c r="F184" s="210">
        <v>1.0</v>
      </c>
      <c r="G184" s="210">
        <v>0.0</v>
      </c>
      <c r="H184" s="210">
        <v>400.0</v>
      </c>
      <c r="I184" s="211" t="s">
        <v>2017</v>
      </c>
      <c r="J184" s="210">
        <v>0.0</v>
      </c>
      <c r="K184" s="210">
        <v>0.0</v>
      </c>
      <c r="L184" s="210" t="str">
        <f t="shared" si="2"/>
        <v>ค่าห้องรายวัน</v>
      </c>
      <c r="M184" s="210" t="str">
        <f t="shared" si="3"/>
        <v/>
      </c>
    </row>
    <row r="185">
      <c r="A185" s="209">
        <v>45975.0</v>
      </c>
      <c r="B185" s="209">
        <f t="shared" si="1"/>
        <v>45976</v>
      </c>
      <c r="C185" s="210" t="s">
        <v>3559</v>
      </c>
      <c r="D185" s="210" t="s">
        <v>2017</v>
      </c>
      <c r="E185" s="210" t="s">
        <v>13</v>
      </c>
      <c r="F185" s="210">
        <v>1.0</v>
      </c>
      <c r="G185" s="210">
        <v>0.0</v>
      </c>
      <c r="H185" s="210">
        <v>500.0</v>
      </c>
      <c r="I185" s="211"/>
      <c r="J185" s="210">
        <v>0.0</v>
      </c>
      <c r="K185" s="210" t="s">
        <v>3477</v>
      </c>
      <c r="L185" s="210" t="str">
        <f t="shared" si="2"/>
        <v>ค่าห้องรายวัน</v>
      </c>
      <c r="M185" s="210" t="str">
        <f t="shared" si="3"/>
        <v/>
      </c>
    </row>
    <row r="186">
      <c r="A186" s="209">
        <v>45975.0</v>
      </c>
      <c r="B186" s="209">
        <f t="shared" si="1"/>
        <v>45976</v>
      </c>
      <c r="C186" s="210" t="s">
        <v>3559</v>
      </c>
      <c r="D186" s="210" t="s">
        <v>2017</v>
      </c>
      <c r="E186" s="210" t="s">
        <v>16</v>
      </c>
      <c r="F186" s="210">
        <v>1.0</v>
      </c>
      <c r="G186" s="210">
        <v>0.0</v>
      </c>
      <c r="H186" s="210">
        <v>500.0</v>
      </c>
      <c r="I186" s="211"/>
      <c r="J186" s="210">
        <v>0.0</v>
      </c>
      <c r="K186" s="210" t="s">
        <v>3477</v>
      </c>
      <c r="L186" s="210" t="str">
        <f t="shared" si="2"/>
        <v>ค่าห้องรายวัน</v>
      </c>
      <c r="M186" s="210" t="str">
        <f t="shared" si="3"/>
        <v/>
      </c>
    </row>
    <row r="187">
      <c r="A187" s="209">
        <v>45975.0</v>
      </c>
      <c r="B187" s="209">
        <f t="shared" si="1"/>
        <v>45976</v>
      </c>
      <c r="C187" s="210" t="s">
        <v>3560</v>
      </c>
      <c r="D187" s="210" t="s">
        <v>3561</v>
      </c>
      <c r="E187" s="210" t="s">
        <v>11</v>
      </c>
      <c r="F187" s="210">
        <v>1.0</v>
      </c>
      <c r="G187" s="210">
        <v>0.0</v>
      </c>
      <c r="H187" s="210">
        <v>500.0</v>
      </c>
      <c r="I187" s="211"/>
      <c r="J187" s="210">
        <v>0.0</v>
      </c>
      <c r="K187" s="210" t="s">
        <v>2017</v>
      </c>
      <c r="L187" s="210" t="str">
        <f t="shared" si="2"/>
        <v>ค่าห้องรายวัน</v>
      </c>
      <c r="M187" s="210" t="str">
        <f t="shared" si="3"/>
        <v/>
      </c>
    </row>
    <row r="188">
      <c r="A188" s="209">
        <v>45975.0</v>
      </c>
      <c r="B188" s="209">
        <f t="shared" si="1"/>
        <v>45975</v>
      </c>
      <c r="C188" s="210" t="s">
        <v>3468</v>
      </c>
      <c r="D188" s="210" t="s">
        <v>2017</v>
      </c>
      <c r="E188" s="210" t="s">
        <v>11</v>
      </c>
      <c r="F188" s="210">
        <v>0.0</v>
      </c>
      <c r="G188" s="210">
        <v>100.0</v>
      </c>
      <c r="H188" s="210">
        <v>0.0</v>
      </c>
      <c r="I188" s="211" t="s">
        <v>2017</v>
      </c>
      <c r="J188" s="210">
        <v>1786.0</v>
      </c>
      <c r="K188" s="210">
        <v>0.0</v>
      </c>
      <c r="L188" s="210" t="str">
        <f t="shared" si="2"/>
        <v/>
      </c>
      <c r="M188" s="210" t="str">
        <f t="shared" si="3"/>
        <v>หักมัดจำ</v>
      </c>
    </row>
    <row r="189">
      <c r="A189" s="209">
        <v>45975.0</v>
      </c>
      <c r="B189" s="209">
        <f t="shared" si="1"/>
        <v>45976</v>
      </c>
      <c r="C189" s="210" t="s">
        <v>3562</v>
      </c>
      <c r="D189" s="210" t="s">
        <v>3518</v>
      </c>
      <c r="E189" s="210" t="s">
        <v>31</v>
      </c>
      <c r="F189" s="210">
        <v>1.0</v>
      </c>
      <c r="G189" s="210">
        <v>0.0</v>
      </c>
      <c r="H189" s="210">
        <v>500.0</v>
      </c>
      <c r="I189" s="211"/>
      <c r="J189" s="210">
        <v>0.0</v>
      </c>
      <c r="K189" s="210" t="s">
        <v>2017</v>
      </c>
      <c r="L189" s="210" t="str">
        <f t="shared" si="2"/>
        <v>ค่าห้องรายวัน</v>
      </c>
      <c r="M189" s="210" t="str">
        <f t="shared" si="3"/>
        <v/>
      </c>
    </row>
    <row r="190">
      <c r="A190" s="209">
        <v>45975.0</v>
      </c>
      <c r="B190" s="209">
        <f t="shared" si="1"/>
        <v>45975</v>
      </c>
      <c r="C190" s="210" t="s">
        <v>3468</v>
      </c>
      <c r="D190" s="210" t="s">
        <v>2017</v>
      </c>
      <c r="E190" s="210" t="s">
        <v>31</v>
      </c>
      <c r="F190" s="210">
        <v>0.0</v>
      </c>
      <c r="G190" s="210">
        <v>100.0</v>
      </c>
      <c r="H190" s="210">
        <v>0.0</v>
      </c>
      <c r="I190" s="211" t="s">
        <v>2017</v>
      </c>
      <c r="J190" s="210">
        <v>1256.0</v>
      </c>
      <c r="K190" s="210">
        <v>0.0</v>
      </c>
      <c r="L190" s="210" t="str">
        <f t="shared" si="2"/>
        <v/>
      </c>
      <c r="M190" s="210" t="str">
        <f t="shared" si="3"/>
        <v>หักมัดจำ</v>
      </c>
    </row>
    <row r="191">
      <c r="A191" s="209">
        <v>45975.0</v>
      </c>
      <c r="B191" s="209">
        <f t="shared" si="1"/>
        <v>45976</v>
      </c>
      <c r="C191" s="210" t="s">
        <v>2115</v>
      </c>
      <c r="D191" s="210" t="s">
        <v>3492</v>
      </c>
      <c r="E191" s="210" t="s">
        <v>32</v>
      </c>
      <c r="F191" s="210">
        <v>1.0</v>
      </c>
      <c r="G191" s="210">
        <v>0.0</v>
      </c>
      <c r="H191" s="210">
        <v>400.0</v>
      </c>
      <c r="I191" s="211" t="s">
        <v>2017</v>
      </c>
      <c r="J191" s="210">
        <v>0.0</v>
      </c>
      <c r="K191" s="210">
        <v>100.0</v>
      </c>
      <c r="L191" s="210" t="str">
        <f t="shared" si="2"/>
        <v>ค่าห้องรายวัน</v>
      </c>
      <c r="M191" s="210" t="str">
        <f t="shared" si="3"/>
        <v/>
      </c>
    </row>
    <row r="192">
      <c r="A192" s="209">
        <v>45975.0</v>
      </c>
      <c r="B192" s="209">
        <f t="shared" si="1"/>
        <v>45976</v>
      </c>
      <c r="C192" s="210" t="s">
        <v>3563</v>
      </c>
      <c r="D192" s="210" t="s">
        <v>3564</v>
      </c>
      <c r="E192" s="210" t="s">
        <v>60</v>
      </c>
      <c r="F192" s="210">
        <v>1.0</v>
      </c>
      <c r="G192" s="210">
        <v>0.0</v>
      </c>
      <c r="H192" s="210">
        <v>500.0</v>
      </c>
      <c r="I192" s="211" t="s">
        <v>2017</v>
      </c>
      <c r="J192" s="210">
        <v>0.0</v>
      </c>
      <c r="K192" s="210">
        <v>200.0</v>
      </c>
      <c r="L192" s="210" t="str">
        <f t="shared" si="2"/>
        <v>ค่าห้องรายวัน</v>
      </c>
      <c r="M192" s="210" t="str">
        <f t="shared" si="3"/>
        <v/>
      </c>
    </row>
    <row r="193">
      <c r="A193" s="209">
        <v>45975.0</v>
      </c>
      <c r="B193" s="209">
        <f t="shared" si="1"/>
        <v>45976</v>
      </c>
      <c r="C193" s="210" t="s">
        <v>2064</v>
      </c>
      <c r="D193" s="210" t="s">
        <v>3480</v>
      </c>
      <c r="E193" s="210" t="s">
        <v>64</v>
      </c>
      <c r="F193" s="210">
        <v>1.0</v>
      </c>
      <c r="G193" s="210">
        <v>0.0</v>
      </c>
      <c r="H193" s="210">
        <v>500.0</v>
      </c>
      <c r="I193" s="211" t="s">
        <v>2017</v>
      </c>
      <c r="J193" s="210">
        <v>0.0</v>
      </c>
      <c r="K193" s="210">
        <v>200.0</v>
      </c>
      <c r="L193" s="210" t="str">
        <f t="shared" si="2"/>
        <v>ค่าห้องรายวัน</v>
      </c>
      <c r="M193" s="210" t="str">
        <f t="shared" si="3"/>
        <v/>
      </c>
    </row>
    <row r="194">
      <c r="A194" s="209">
        <v>45975.0</v>
      </c>
      <c r="B194" s="209">
        <f t="shared" si="1"/>
        <v>45976</v>
      </c>
      <c r="C194" s="210" t="s">
        <v>2258</v>
      </c>
      <c r="D194" s="210" t="s">
        <v>3565</v>
      </c>
      <c r="E194" s="210" t="s">
        <v>44</v>
      </c>
      <c r="F194" s="210">
        <v>1.0</v>
      </c>
      <c r="G194" s="210">
        <v>0.0</v>
      </c>
      <c r="H194" s="210">
        <v>400.0</v>
      </c>
      <c r="I194" s="211" t="s">
        <v>2017</v>
      </c>
      <c r="J194" s="210">
        <v>0.0</v>
      </c>
      <c r="K194" s="210">
        <v>100.0</v>
      </c>
      <c r="L194" s="210" t="str">
        <f t="shared" si="2"/>
        <v>ค่าห้องรายวัน</v>
      </c>
      <c r="M194" s="210" t="str">
        <f t="shared" si="3"/>
        <v/>
      </c>
    </row>
    <row r="195">
      <c r="A195" s="209">
        <v>45975.0</v>
      </c>
      <c r="B195" s="209">
        <f t="shared" si="1"/>
        <v>45976</v>
      </c>
      <c r="C195" s="210" t="s">
        <v>2258</v>
      </c>
      <c r="D195" s="210" t="s">
        <v>2017</v>
      </c>
      <c r="E195" s="210" t="s">
        <v>45</v>
      </c>
      <c r="F195" s="210">
        <v>1.0</v>
      </c>
      <c r="G195" s="210">
        <v>0.0</v>
      </c>
      <c r="H195" s="210">
        <v>500.0</v>
      </c>
      <c r="I195" s="211" t="s">
        <v>2017</v>
      </c>
      <c r="J195" s="210">
        <v>0.0</v>
      </c>
      <c r="K195" s="210">
        <v>0.0</v>
      </c>
      <c r="L195" s="210" t="str">
        <f t="shared" si="2"/>
        <v>ค่าห้องรายวัน</v>
      </c>
      <c r="M195" s="210" t="str">
        <f t="shared" si="3"/>
        <v/>
      </c>
    </row>
    <row r="196">
      <c r="A196" s="209">
        <v>45976.0</v>
      </c>
      <c r="B196" s="209">
        <f t="shared" si="1"/>
        <v>45976</v>
      </c>
      <c r="C196" s="214" t="s">
        <v>3566</v>
      </c>
      <c r="D196" s="213" t="s">
        <v>2017</v>
      </c>
      <c r="E196" s="210" t="s">
        <v>2017</v>
      </c>
      <c r="F196" s="210">
        <v>0.0</v>
      </c>
      <c r="G196" s="210">
        <v>0.0</v>
      </c>
      <c r="H196" s="210">
        <v>200.0</v>
      </c>
      <c r="I196" s="211"/>
      <c r="J196" s="210">
        <v>0.0</v>
      </c>
      <c r="K196" s="210" t="s">
        <v>2017</v>
      </c>
      <c r="L196" s="210" t="str">
        <f t="shared" si="2"/>
        <v>รายรับอื่นๆ</v>
      </c>
      <c r="M196" s="210" t="str">
        <f t="shared" si="3"/>
        <v/>
      </c>
    </row>
    <row r="197">
      <c r="A197" s="209">
        <v>45976.0</v>
      </c>
      <c r="B197" s="209">
        <f t="shared" si="1"/>
        <v>45976</v>
      </c>
      <c r="C197" s="210" t="s">
        <v>3531</v>
      </c>
      <c r="D197" s="210" t="s">
        <v>2017</v>
      </c>
      <c r="E197" s="210" t="s">
        <v>2017</v>
      </c>
      <c r="F197" s="210">
        <v>0.0</v>
      </c>
      <c r="G197" s="210">
        <v>3000.0</v>
      </c>
      <c r="H197" s="210">
        <v>0.0</v>
      </c>
      <c r="I197" s="211" t="s">
        <v>2017</v>
      </c>
      <c r="J197" s="210">
        <v>1186.0</v>
      </c>
      <c r="K197" s="210">
        <v>0.0</v>
      </c>
      <c r="L197" s="210" t="str">
        <f t="shared" si="2"/>
        <v/>
      </c>
      <c r="M197" s="210" t="str">
        <f t="shared" si="3"/>
        <v>รายจ่ายอื่นๆ</v>
      </c>
    </row>
    <row r="198">
      <c r="A198" s="209">
        <v>45976.0</v>
      </c>
      <c r="B198" s="209">
        <f t="shared" si="1"/>
        <v>45977</v>
      </c>
      <c r="C198" s="210" t="s">
        <v>1915</v>
      </c>
      <c r="D198" s="213" t="s">
        <v>3567</v>
      </c>
      <c r="E198" s="210" t="s">
        <v>60</v>
      </c>
      <c r="F198" s="210">
        <v>1.0</v>
      </c>
      <c r="G198" s="210">
        <v>0.0</v>
      </c>
      <c r="H198" s="210">
        <v>500.0</v>
      </c>
      <c r="I198" s="211" t="s">
        <v>2017</v>
      </c>
      <c r="J198" s="210">
        <v>1256.0</v>
      </c>
      <c r="K198" s="210">
        <v>200.0</v>
      </c>
      <c r="L198" s="210" t="str">
        <f t="shared" si="2"/>
        <v>ค่าห้องรายวัน</v>
      </c>
      <c r="M198" s="210" t="str">
        <f t="shared" si="3"/>
        <v/>
      </c>
    </row>
    <row r="199">
      <c r="A199" s="209">
        <v>45976.0</v>
      </c>
      <c r="B199" s="209">
        <f t="shared" si="1"/>
        <v>45977</v>
      </c>
      <c r="C199" s="210" t="s">
        <v>2240</v>
      </c>
      <c r="D199" s="213" t="s">
        <v>2017</v>
      </c>
      <c r="E199" s="210" t="s">
        <v>10</v>
      </c>
      <c r="F199" s="210">
        <v>1.0</v>
      </c>
      <c r="G199" s="210">
        <v>0.0</v>
      </c>
      <c r="H199" s="210">
        <v>400.0</v>
      </c>
      <c r="I199" s="211"/>
      <c r="J199" s="210">
        <v>0.0</v>
      </c>
      <c r="K199" s="210" t="s">
        <v>3477</v>
      </c>
      <c r="L199" s="210" t="str">
        <f t="shared" si="2"/>
        <v>ค่าห้องรายวัน</v>
      </c>
      <c r="M199" s="210" t="str">
        <f t="shared" si="3"/>
        <v/>
      </c>
    </row>
    <row r="200">
      <c r="A200" s="209">
        <v>45976.0</v>
      </c>
      <c r="B200" s="209">
        <f t="shared" si="1"/>
        <v>45977</v>
      </c>
      <c r="C200" s="210" t="s">
        <v>315</v>
      </c>
      <c r="D200" s="210" t="s">
        <v>3568</v>
      </c>
      <c r="E200" s="210" t="s">
        <v>19</v>
      </c>
      <c r="F200" s="210">
        <v>1.0</v>
      </c>
      <c r="G200" s="210">
        <v>0.0</v>
      </c>
      <c r="H200" s="210">
        <v>500.0</v>
      </c>
      <c r="I200" s="211" t="s">
        <v>2017</v>
      </c>
      <c r="J200" s="210">
        <v>0.0</v>
      </c>
      <c r="K200" s="210">
        <v>0.0</v>
      </c>
      <c r="L200" s="210" t="str">
        <f t="shared" si="2"/>
        <v>ค่าห้องรายวัน</v>
      </c>
      <c r="M200" s="210" t="str">
        <f t="shared" si="3"/>
        <v/>
      </c>
    </row>
    <row r="201">
      <c r="A201" s="209">
        <v>45976.0</v>
      </c>
      <c r="B201" s="209">
        <f t="shared" si="1"/>
        <v>45976</v>
      </c>
      <c r="C201" s="210" t="s">
        <v>3494</v>
      </c>
      <c r="D201" s="210" t="s">
        <v>2017</v>
      </c>
      <c r="E201" s="210" t="s">
        <v>2017</v>
      </c>
      <c r="F201" s="210">
        <v>0.0</v>
      </c>
      <c r="G201" s="210">
        <v>100.0</v>
      </c>
      <c r="H201" s="210">
        <v>0.0</v>
      </c>
      <c r="I201" s="211" t="s">
        <v>2017</v>
      </c>
      <c r="J201" s="210">
        <v>1586.0</v>
      </c>
      <c r="K201" s="210">
        <v>0.0</v>
      </c>
      <c r="L201" s="210" t="str">
        <f t="shared" si="2"/>
        <v/>
      </c>
      <c r="M201" s="210" t="str">
        <f t="shared" si="3"/>
        <v>รายจ่ายอื่นๆ</v>
      </c>
    </row>
    <row r="202">
      <c r="A202" s="209">
        <v>45976.0</v>
      </c>
      <c r="B202" s="209">
        <f t="shared" si="1"/>
        <v>45977</v>
      </c>
      <c r="C202" s="210" t="s">
        <v>2245</v>
      </c>
      <c r="D202" s="213" t="s">
        <v>2017</v>
      </c>
      <c r="E202" s="210" t="s">
        <v>6</v>
      </c>
      <c r="F202" s="210">
        <v>1.0</v>
      </c>
      <c r="G202" s="210">
        <v>0.0</v>
      </c>
      <c r="H202" s="210">
        <v>400.0</v>
      </c>
      <c r="I202" s="211" t="s">
        <v>2017</v>
      </c>
      <c r="J202" s="210">
        <v>1986.0</v>
      </c>
      <c r="K202" s="210">
        <v>100.0</v>
      </c>
      <c r="L202" s="210" t="str">
        <f t="shared" si="2"/>
        <v>ค่าห้องรายวัน</v>
      </c>
      <c r="M202" s="210" t="str">
        <f t="shared" si="3"/>
        <v/>
      </c>
    </row>
    <row r="203">
      <c r="A203" s="209">
        <v>45976.0</v>
      </c>
      <c r="B203" s="209">
        <f t="shared" si="1"/>
        <v>45977</v>
      </c>
      <c r="C203" s="210" t="s">
        <v>2245</v>
      </c>
      <c r="D203" s="213" t="s">
        <v>2017</v>
      </c>
      <c r="E203" s="210" t="s">
        <v>9</v>
      </c>
      <c r="F203" s="210">
        <v>1.0</v>
      </c>
      <c r="G203" s="210">
        <v>0.0</v>
      </c>
      <c r="H203" s="210">
        <v>400.0</v>
      </c>
      <c r="I203" s="211" t="s">
        <v>2017</v>
      </c>
      <c r="J203" s="210">
        <v>2386.0</v>
      </c>
      <c r="K203" s="210">
        <v>100.0</v>
      </c>
      <c r="L203" s="210" t="str">
        <f t="shared" si="2"/>
        <v>ค่าห้องรายวัน</v>
      </c>
      <c r="M203" s="210" t="str">
        <f t="shared" si="3"/>
        <v/>
      </c>
    </row>
    <row r="204">
      <c r="A204" s="209">
        <v>45976.0</v>
      </c>
      <c r="B204" s="209">
        <f t="shared" si="1"/>
        <v>45977</v>
      </c>
      <c r="C204" s="210" t="s">
        <v>2250</v>
      </c>
      <c r="D204" s="210" t="s">
        <v>3569</v>
      </c>
      <c r="E204" s="210" t="s">
        <v>41</v>
      </c>
      <c r="F204" s="210">
        <v>1.0</v>
      </c>
      <c r="G204" s="210">
        <v>0.0</v>
      </c>
      <c r="H204" s="210">
        <v>500.0</v>
      </c>
      <c r="I204" s="211" t="s">
        <v>2017</v>
      </c>
      <c r="J204" s="210">
        <v>0.0</v>
      </c>
      <c r="K204" s="210">
        <v>0.0</v>
      </c>
      <c r="L204" s="210" t="str">
        <f t="shared" si="2"/>
        <v>ค่าห้องรายวัน</v>
      </c>
      <c r="M204" s="210" t="str">
        <f t="shared" si="3"/>
        <v/>
      </c>
    </row>
    <row r="205">
      <c r="A205" s="209">
        <v>45976.0</v>
      </c>
      <c r="B205" s="209">
        <f t="shared" si="1"/>
        <v>45976</v>
      </c>
      <c r="C205" s="210" t="s">
        <v>3468</v>
      </c>
      <c r="D205" s="210" t="s">
        <v>2017</v>
      </c>
      <c r="E205" s="210" t="s">
        <v>41</v>
      </c>
      <c r="F205" s="210">
        <v>0.0</v>
      </c>
      <c r="G205" s="210">
        <v>100.0</v>
      </c>
      <c r="H205" s="210">
        <v>0.0</v>
      </c>
      <c r="I205" s="211" t="s">
        <v>2017</v>
      </c>
      <c r="J205" s="210">
        <v>2286.0</v>
      </c>
      <c r="K205" s="210">
        <v>0.0</v>
      </c>
      <c r="L205" s="210" t="str">
        <f t="shared" si="2"/>
        <v/>
      </c>
      <c r="M205" s="210" t="str">
        <f t="shared" si="3"/>
        <v>หักมัดจำ</v>
      </c>
    </row>
    <row r="206">
      <c r="A206" s="209">
        <v>45976.0</v>
      </c>
      <c r="B206" s="209">
        <f t="shared" si="1"/>
        <v>45977</v>
      </c>
      <c r="C206" s="210" t="s">
        <v>2064</v>
      </c>
      <c r="D206" s="210" t="s">
        <v>3480</v>
      </c>
      <c r="E206" s="210" t="s">
        <v>64</v>
      </c>
      <c r="F206" s="210">
        <v>1.0</v>
      </c>
      <c r="G206" s="210">
        <v>0.0</v>
      </c>
      <c r="H206" s="210">
        <v>500.0</v>
      </c>
      <c r="I206" s="211" t="s">
        <v>2017</v>
      </c>
      <c r="J206" s="210">
        <v>2786.0</v>
      </c>
      <c r="K206" s="210">
        <v>0.0</v>
      </c>
      <c r="L206" s="210" t="str">
        <f t="shared" si="2"/>
        <v>ค่าห้องรายวัน</v>
      </c>
      <c r="M206" s="210" t="str">
        <f t="shared" si="3"/>
        <v/>
      </c>
    </row>
    <row r="207">
      <c r="A207" s="209">
        <v>45976.0</v>
      </c>
      <c r="B207" s="209">
        <f t="shared" si="1"/>
        <v>45977</v>
      </c>
      <c r="C207" s="210" t="s">
        <v>2255</v>
      </c>
      <c r="D207" s="213" t="s">
        <v>3570</v>
      </c>
      <c r="E207" s="210" t="s">
        <v>42</v>
      </c>
      <c r="F207" s="210">
        <v>1.0</v>
      </c>
      <c r="G207" s="210">
        <v>0.0</v>
      </c>
      <c r="H207" s="210">
        <v>400.0</v>
      </c>
      <c r="I207" s="211" t="s">
        <v>2017</v>
      </c>
      <c r="J207" s="210">
        <v>3186.0</v>
      </c>
      <c r="K207" s="210">
        <v>100.0</v>
      </c>
      <c r="L207" s="210" t="str">
        <f t="shared" si="2"/>
        <v>ค่าห้องรายวัน</v>
      </c>
      <c r="M207" s="210" t="str">
        <f t="shared" si="3"/>
        <v/>
      </c>
    </row>
    <row r="208">
      <c r="A208" s="209">
        <v>45976.0</v>
      </c>
      <c r="B208" s="209">
        <f t="shared" si="1"/>
        <v>45977</v>
      </c>
      <c r="C208" s="210" t="s">
        <v>2258</v>
      </c>
      <c r="D208" s="213" t="s">
        <v>2017</v>
      </c>
      <c r="E208" s="210" t="s">
        <v>44</v>
      </c>
      <c r="F208" s="210">
        <v>1.0</v>
      </c>
      <c r="G208" s="210">
        <v>0.0</v>
      </c>
      <c r="H208" s="210">
        <v>400.0</v>
      </c>
      <c r="I208" s="211" t="s">
        <v>2017</v>
      </c>
      <c r="J208" s="210">
        <v>3586.0</v>
      </c>
      <c r="K208" s="210" t="s">
        <v>3477</v>
      </c>
      <c r="L208" s="210" t="str">
        <f t="shared" si="2"/>
        <v>ค่าห้องรายวัน</v>
      </c>
      <c r="M208" s="210" t="str">
        <f t="shared" si="3"/>
        <v/>
      </c>
    </row>
    <row r="209">
      <c r="A209" s="209">
        <v>45976.0</v>
      </c>
      <c r="B209" s="209">
        <f t="shared" si="1"/>
        <v>45977</v>
      </c>
      <c r="C209" s="210" t="s">
        <v>2258</v>
      </c>
      <c r="D209" s="213" t="s">
        <v>2017</v>
      </c>
      <c r="E209" s="210" t="s">
        <v>45</v>
      </c>
      <c r="F209" s="210">
        <v>1.0</v>
      </c>
      <c r="G209" s="210">
        <v>0.0</v>
      </c>
      <c r="H209" s="210">
        <v>500.0</v>
      </c>
      <c r="I209" s="211" t="s">
        <v>2017</v>
      </c>
      <c r="J209" s="210">
        <v>4086.0</v>
      </c>
      <c r="K209" s="210" t="s">
        <v>3477</v>
      </c>
      <c r="L209" s="210" t="str">
        <f t="shared" si="2"/>
        <v>ค่าห้องรายวัน</v>
      </c>
      <c r="M209" s="210" t="str">
        <f t="shared" si="3"/>
        <v/>
      </c>
    </row>
    <row r="210">
      <c r="A210" s="209">
        <v>45977.0</v>
      </c>
      <c r="B210" s="209">
        <f t="shared" si="1"/>
        <v>45977</v>
      </c>
      <c r="C210" s="210" t="s">
        <v>3571</v>
      </c>
      <c r="D210" s="210" t="s">
        <v>2017</v>
      </c>
      <c r="E210" s="210" t="s">
        <v>2017</v>
      </c>
      <c r="F210" s="210">
        <v>0.0</v>
      </c>
      <c r="G210" s="210">
        <v>375.0</v>
      </c>
      <c r="H210" s="210">
        <v>0.0</v>
      </c>
      <c r="I210" s="211" t="s">
        <v>2017</v>
      </c>
      <c r="J210" s="210">
        <v>711.0</v>
      </c>
      <c r="K210" s="210">
        <v>0.0</v>
      </c>
      <c r="L210" s="210" t="str">
        <f t="shared" si="2"/>
        <v/>
      </c>
      <c r="M210" s="210" t="str">
        <f t="shared" si="3"/>
        <v>ค่าวัสดุ/ซื้อของ</v>
      </c>
    </row>
    <row r="211">
      <c r="A211" s="209">
        <v>45977.0</v>
      </c>
      <c r="B211" s="209">
        <f t="shared" si="1"/>
        <v>45978</v>
      </c>
      <c r="C211" s="210" t="s">
        <v>3572</v>
      </c>
      <c r="D211" s="210" t="s">
        <v>2017</v>
      </c>
      <c r="E211" s="210" t="s">
        <v>3573</v>
      </c>
      <c r="F211" s="210">
        <v>1.0</v>
      </c>
      <c r="G211" s="210">
        <v>0.0</v>
      </c>
      <c r="H211" s="210">
        <v>4000.0</v>
      </c>
      <c r="I211" s="211" t="s">
        <v>2017</v>
      </c>
      <c r="J211" s="210">
        <v>4711.0</v>
      </c>
      <c r="K211" s="210">
        <v>0.0</v>
      </c>
      <c r="L211" s="210" t="str">
        <f t="shared" si="2"/>
        <v>ค่าห้องรายวัน</v>
      </c>
      <c r="M211" s="210" t="str">
        <f t="shared" si="3"/>
        <v/>
      </c>
    </row>
    <row r="212">
      <c r="A212" s="209">
        <v>45977.0</v>
      </c>
      <c r="B212" s="209">
        <f t="shared" si="1"/>
        <v>45978</v>
      </c>
      <c r="C212" s="210" t="s">
        <v>3574</v>
      </c>
      <c r="D212" s="210" t="s">
        <v>2017</v>
      </c>
      <c r="E212" s="210" t="s">
        <v>3575</v>
      </c>
      <c r="F212" s="210">
        <v>1.0</v>
      </c>
      <c r="G212" s="210">
        <v>0.0</v>
      </c>
      <c r="H212" s="210">
        <v>10200.0</v>
      </c>
      <c r="I212" s="211" t="s">
        <v>2017</v>
      </c>
      <c r="J212" s="210">
        <v>0.0</v>
      </c>
      <c r="K212" s="210">
        <v>0.0</v>
      </c>
      <c r="L212" s="210" t="str">
        <f t="shared" si="2"/>
        <v>ค่าห้องรายวัน</v>
      </c>
      <c r="M212" s="210" t="str">
        <f t="shared" si="3"/>
        <v/>
      </c>
    </row>
    <row r="213">
      <c r="A213" s="209">
        <v>45977.0</v>
      </c>
      <c r="B213" s="209">
        <f t="shared" si="1"/>
        <v>45979</v>
      </c>
      <c r="C213" s="210" t="s">
        <v>2263</v>
      </c>
      <c r="D213" s="210" t="s">
        <v>3576</v>
      </c>
      <c r="E213" s="210" t="s">
        <v>12</v>
      </c>
      <c r="F213" s="210">
        <v>2.0</v>
      </c>
      <c r="G213" s="210">
        <v>0.0</v>
      </c>
      <c r="H213" s="210">
        <v>900.0</v>
      </c>
      <c r="I213" s="211" t="s">
        <v>2017</v>
      </c>
      <c r="J213" s="210">
        <v>0.0</v>
      </c>
      <c r="K213" s="210">
        <v>0.0</v>
      </c>
      <c r="L213" s="210" t="str">
        <f t="shared" si="2"/>
        <v>ค่าห้องรายวัน</v>
      </c>
      <c r="M213" s="210" t="str">
        <f t="shared" si="3"/>
        <v/>
      </c>
    </row>
    <row r="214">
      <c r="A214" s="209">
        <v>45977.0</v>
      </c>
      <c r="B214" s="209">
        <f t="shared" si="1"/>
        <v>45979</v>
      </c>
      <c r="C214" s="210" t="s">
        <v>2266</v>
      </c>
      <c r="D214" s="213" t="s">
        <v>3577</v>
      </c>
      <c r="E214" s="210" t="s">
        <v>19</v>
      </c>
      <c r="F214" s="210">
        <v>2.0</v>
      </c>
      <c r="G214" s="210">
        <v>0.0</v>
      </c>
      <c r="H214" s="210">
        <v>800.0</v>
      </c>
      <c r="I214" s="211" t="s">
        <v>2017</v>
      </c>
      <c r="J214" s="210">
        <v>5511.0</v>
      </c>
      <c r="K214" s="210">
        <v>100.0</v>
      </c>
      <c r="L214" s="210" t="str">
        <f t="shared" si="2"/>
        <v>ค่าห้องรายวัน</v>
      </c>
      <c r="M214" s="210" t="str">
        <f t="shared" si="3"/>
        <v/>
      </c>
    </row>
    <row r="215">
      <c r="A215" s="209">
        <v>45977.0</v>
      </c>
      <c r="B215" s="209">
        <f t="shared" si="1"/>
        <v>45978</v>
      </c>
      <c r="C215" s="210" t="s">
        <v>1978</v>
      </c>
      <c r="D215" s="210" t="s">
        <v>3578</v>
      </c>
      <c r="E215" s="210" t="s">
        <v>29</v>
      </c>
      <c r="F215" s="210">
        <v>1.0</v>
      </c>
      <c r="G215" s="210">
        <v>0.0</v>
      </c>
      <c r="H215" s="210">
        <v>500.0</v>
      </c>
      <c r="I215" s="211" t="s">
        <v>2017</v>
      </c>
      <c r="J215" s="210">
        <v>0.0</v>
      </c>
      <c r="K215" s="210">
        <v>0.0</v>
      </c>
      <c r="L215" s="210" t="str">
        <f t="shared" si="2"/>
        <v>ค่าห้องรายวัน</v>
      </c>
      <c r="M215" s="210" t="str">
        <f t="shared" si="3"/>
        <v/>
      </c>
    </row>
    <row r="216">
      <c r="A216" s="209">
        <v>45977.0</v>
      </c>
      <c r="B216" s="209">
        <f t="shared" si="1"/>
        <v>45977</v>
      </c>
      <c r="C216" s="210" t="s">
        <v>3579</v>
      </c>
      <c r="D216" s="210" t="s">
        <v>3580</v>
      </c>
      <c r="E216" s="210" t="s">
        <v>2017</v>
      </c>
      <c r="F216" s="210">
        <v>0.0</v>
      </c>
      <c r="G216" s="210">
        <v>200.0</v>
      </c>
      <c r="H216" s="210">
        <v>0.0</v>
      </c>
      <c r="I216" s="211" t="s">
        <v>2017</v>
      </c>
      <c r="J216" s="210">
        <v>5311.0</v>
      </c>
      <c r="K216" s="210">
        <v>0.0</v>
      </c>
      <c r="L216" s="210" t="str">
        <f t="shared" si="2"/>
        <v/>
      </c>
      <c r="M216" s="210" t="str">
        <f t="shared" si="3"/>
        <v>หักมัดจำ</v>
      </c>
    </row>
    <row r="217">
      <c r="A217" s="209">
        <v>45977.0</v>
      </c>
      <c r="B217" s="209">
        <f t="shared" si="1"/>
        <v>45978</v>
      </c>
      <c r="C217" s="210" t="s">
        <v>2271</v>
      </c>
      <c r="D217" s="213" t="s">
        <v>3580</v>
      </c>
      <c r="E217" s="210" t="s">
        <v>11</v>
      </c>
      <c r="F217" s="210">
        <v>1.0</v>
      </c>
      <c r="G217" s="210">
        <v>0.0</v>
      </c>
      <c r="H217" s="210">
        <v>400.0</v>
      </c>
      <c r="I217" s="211" t="s">
        <v>2017</v>
      </c>
      <c r="J217" s="210">
        <v>5711.0</v>
      </c>
      <c r="K217" s="210">
        <v>100.0</v>
      </c>
      <c r="L217" s="210" t="str">
        <f t="shared" si="2"/>
        <v>ค่าห้องรายวัน</v>
      </c>
      <c r="M217" s="210" t="str">
        <f t="shared" si="3"/>
        <v/>
      </c>
    </row>
    <row r="218">
      <c r="A218" s="209">
        <v>45977.0</v>
      </c>
      <c r="B218" s="209">
        <f t="shared" si="1"/>
        <v>45978</v>
      </c>
      <c r="C218" s="210" t="s">
        <v>2274</v>
      </c>
      <c r="D218" s="213" t="s">
        <v>2017</v>
      </c>
      <c r="E218" s="210" t="s">
        <v>3581</v>
      </c>
      <c r="F218" s="210">
        <v>1.0</v>
      </c>
      <c r="G218" s="210">
        <v>0.0</v>
      </c>
      <c r="H218" s="210">
        <v>1600.0</v>
      </c>
      <c r="I218" s="211" t="s">
        <v>2017</v>
      </c>
      <c r="J218" s="210">
        <v>7311.0</v>
      </c>
      <c r="K218" s="210" t="s">
        <v>3582</v>
      </c>
      <c r="L218" s="210" t="str">
        <f t="shared" si="2"/>
        <v>ค่าห้องรายวัน</v>
      </c>
      <c r="M218" s="210" t="str">
        <f t="shared" si="3"/>
        <v/>
      </c>
    </row>
    <row r="219">
      <c r="A219" s="209">
        <v>45977.0</v>
      </c>
      <c r="B219" s="209">
        <f t="shared" si="1"/>
        <v>45978</v>
      </c>
      <c r="C219" s="210" t="s">
        <v>2087</v>
      </c>
      <c r="D219" s="213" t="s">
        <v>2017</v>
      </c>
      <c r="E219" s="210" t="s">
        <v>64</v>
      </c>
      <c r="F219" s="210">
        <v>1.0</v>
      </c>
      <c r="G219" s="210">
        <v>0.0</v>
      </c>
      <c r="H219" s="210">
        <v>400.0</v>
      </c>
      <c r="I219" s="211" t="s">
        <v>2017</v>
      </c>
      <c r="J219" s="210">
        <v>7711.0</v>
      </c>
      <c r="K219" s="210">
        <v>100.0</v>
      </c>
      <c r="L219" s="210" t="str">
        <f t="shared" si="2"/>
        <v>ค่าห้องรายวัน</v>
      </c>
      <c r="M219" s="210" t="str">
        <f t="shared" si="3"/>
        <v/>
      </c>
    </row>
    <row r="220">
      <c r="A220" s="209">
        <v>45978.0</v>
      </c>
      <c r="B220" s="209">
        <f t="shared" si="1"/>
        <v>45979</v>
      </c>
      <c r="C220" s="210" t="s">
        <v>2279</v>
      </c>
      <c r="D220" s="210" t="s">
        <v>3583</v>
      </c>
      <c r="E220" s="210" t="s">
        <v>10</v>
      </c>
      <c r="F220" s="210">
        <v>1.0</v>
      </c>
      <c r="G220" s="210">
        <v>0.0</v>
      </c>
      <c r="H220" s="210">
        <v>500.0</v>
      </c>
      <c r="I220" s="211" t="s">
        <v>2017</v>
      </c>
      <c r="J220" s="210">
        <v>0.0</v>
      </c>
      <c r="K220" s="210">
        <v>0.0</v>
      </c>
      <c r="L220" s="210" t="str">
        <f t="shared" si="2"/>
        <v>ค่าห้องรายวัน</v>
      </c>
      <c r="M220" s="210" t="str">
        <f t="shared" si="3"/>
        <v/>
      </c>
    </row>
    <row r="221">
      <c r="A221" s="209">
        <v>45978.0</v>
      </c>
      <c r="B221" s="209">
        <f t="shared" si="1"/>
        <v>45978</v>
      </c>
      <c r="C221" s="210" t="s">
        <v>3468</v>
      </c>
      <c r="D221" s="210" t="s">
        <v>2017</v>
      </c>
      <c r="E221" s="210" t="s">
        <v>2017</v>
      </c>
      <c r="F221" s="210">
        <v>0.0</v>
      </c>
      <c r="G221" s="210">
        <v>100.0</v>
      </c>
      <c r="H221" s="210">
        <v>0.0</v>
      </c>
      <c r="I221" s="211" t="s">
        <v>2017</v>
      </c>
      <c r="J221" s="210">
        <v>7611.0</v>
      </c>
      <c r="K221" s="210">
        <v>0.0</v>
      </c>
      <c r="L221" s="210" t="str">
        <f t="shared" si="2"/>
        <v/>
      </c>
      <c r="M221" s="210" t="str">
        <f t="shared" si="3"/>
        <v>หักมัดจำ</v>
      </c>
    </row>
    <row r="222">
      <c r="A222" s="209">
        <v>45978.0</v>
      </c>
      <c r="B222" s="209">
        <f t="shared" si="1"/>
        <v>45978</v>
      </c>
      <c r="C222" s="210" t="s">
        <v>3584</v>
      </c>
      <c r="D222" s="210" t="s">
        <v>2017</v>
      </c>
      <c r="E222" s="210" t="s">
        <v>2017</v>
      </c>
      <c r="F222" s="210">
        <v>0.0</v>
      </c>
      <c r="G222" s="210">
        <v>650.0</v>
      </c>
      <c r="H222" s="210">
        <v>0.0</v>
      </c>
      <c r="I222" s="211" t="s">
        <v>2017</v>
      </c>
      <c r="J222" s="210">
        <v>6961.0</v>
      </c>
      <c r="K222" s="210">
        <v>0.0</v>
      </c>
      <c r="L222" s="210" t="str">
        <f t="shared" si="2"/>
        <v/>
      </c>
      <c r="M222" s="210" t="str">
        <f t="shared" si="3"/>
        <v>ค่าวัสดุ/ซื้อของ</v>
      </c>
    </row>
    <row r="223">
      <c r="A223" s="209">
        <v>45978.0</v>
      </c>
      <c r="B223" s="209">
        <f t="shared" si="1"/>
        <v>45978</v>
      </c>
      <c r="C223" s="210" t="s">
        <v>3585</v>
      </c>
      <c r="D223" s="210" t="s">
        <v>2017</v>
      </c>
      <c r="E223" s="210" t="s">
        <v>2017</v>
      </c>
      <c r="F223" s="210">
        <v>0.0</v>
      </c>
      <c r="G223" s="210">
        <v>25.0</v>
      </c>
      <c r="H223" s="210">
        <v>0.0</v>
      </c>
      <c r="I223" s="211" t="s">
        <v>2017</v>
      </c>
      <c r="J223" s="210">
        <v>2593.0</v>
      </c>
      <c r="K223" s="210">
        <v>0.0</v>
      </c>
      <c r="L223" s="210" t="str">
        <f t="shared" si="2"/>
        <v/>
      </c>
      <c r="M223" s="210" t="str">
        <f t="shared" si="3"/>
        <v>ค่าน้ำ/ค่าไฟ</v>
      </c>
    </row>
    <row r="224">
      <c r="A224" s="209">
        <v>45978.0</v>
      </c>
      <c r="B224" s="209">
        <f t="shared" si="1"/>
        <v>45978</v>
      </c>
      <c r="C224" s="210" t="s">
        <v>3586</v>
      </c>
      <c r="D224" s="210" t="s">
        <v>2017</v>
      </c>
      <c r="E224" s="210" t="s">
        <v>2017</v>
      </c>
      <c r="F224" s="210">
        <v>0.0</v>
      </c>
      <c r="G224" s="210">
        <v>4000.0</v>
      </c>
      <c r="H224" s="210">
        <v>0.0</v>
      </c>
      <c r="I224" s="211" t="s">
        <v>2017</v>
      </c>
      <c r="J224" s="210">
        <v>2893.0</v>
      </c>
      <c r="K224" s="210">
        <v>0.0</v>
      </c>
      <c r="L224" s="210" t="str">
        <f t="shared" si="2"/>
        <v/>
      </c>
      <c r="M224" s="210" t="str">
        <f t="shared" si="3"/>
        <v>ค่าวัสดุ/ซื้อของ</v>
      </c>
    </row>
    <row r="225">
      <c r="A225" s="209">
        <v>45978.0</v>
      </c>
      <c r="B225" s="209">
        <f t="shared" si="1"/>
        <v>45978</v>
      </c>
      <c r="C225" s="210" t="s">
        <v>3587</v>
      </c>
      <c r="D225" s="210" t="s">
        <v>2017</v>
      </c>
      <c r="E225" s="210" t="s">
        <v>2017</v>
      </c>
      <c r="F225" s="210">
        <v>0.0</v>
      </c>
      <c r="G225" s="210">
        <v>1000.0</v>
      </c>
      <c r="H225" s="210">
        <v>0.0</v>
      </c>
      <c r="I225" s="211" t="s">
        <v>2017</v>
      </c>
      <c r="J225" s="210">
        <v>1093.0</v>
      </c>
      <c r="K225" s="210">
        <v>0.0</v>
      </c>
      <c r="L225" s="210" t="str">
        <f t="shared" si="2"/>
        <v/>
      </c>
      <c r="M225" s="210" t="str">
        <f t="shared" si="3"/>
        <v>ค่าวัสดุ/ซื้อของ</v>
      </c>
    </row>
    <row r="226">
      <c r="A226" s="209">
        <v>45978.0</v>
      </c>
      <c r="B226" s="209">
        <f t="shared" si="1"/>
        <v>45979</v>
      </c>
      <c r="C226" s="210" t="s">
        <v>2282</v>
      </c>
      <c r="D226" s="213" t="s">
        <v>3588</v>
      </c>
      <c r="E226" s="210" t="s">
        <v>61</v>
      </c>
      <c r="F226" s="210">
        <v>1.0</v>
      </c>
      <c r="G226" s="210">
        <v>0.0</v>
      </c>
      <c r="H226" s="210">
        <v>600.0</v>
      </c>
      <c r="I226" s="211" t="s">
        <v>3485</v>
      </c>
      <c r="J226" s="210">
        <v>0.0</v>
      </c>
      <c r="K226" s="210" t="s">
        <v>3589</v>
      </c>
      <c r="L226" s="210" t="str">
        <f t="shared" si="2"/>
        <v>ค่าห้องรายวัน</v>
      </c>
      <c r="M226" s="210" t="str">
        <f t="shared" si="3"/>
        <v/>
      </c>
    </row>
    <row r="227">
      <c r="A227" s="209">
        <v>45978.0</v>
      </c>
      <c r="B227" s="209">
        <f t="shared" si="1"/>
        <v>45979</v>
      </c>
      <c r="C227" s="210" t="s">
        <v>2285</v>
      </c>
      <c r="D227" s="213" t="s">
        <v>3590</v>
      </c>
      <c r="E227" s="210" t="s">
        <v>59</v>
      </c>
      <c r="F227" s="210">
        <v>1.0</v>
      </c>
      <c r="G227" s="210">
        <v>0.0</v>
      </c>
      <c r="H227" s="210">
        <v>500.0</v>
      </c>
      <c r="I227" s="211" t="s">
        <v>2017</v>
      </c>
      <c r="J227" s="210">
        <v>1593.0</v>
      </c>
      <c r="K227" s="210">
        <v>100.0</v>
      </c>
      <c r="L227" s="210" t="str">
        <f t="shared" si="2"/>
        <v>ค่าห้องรายวัน</v>
      </c>
      <c r="M227" s="210" t="str">
        <f t="shared" si="3"/>
        <v/>
      </c>
    </row>
    <row r="228">
      <c r="A228" s="209">
        <v>45978.0</v>
      </c>
      <c r="B228" s="209">
        <f t="shared" si="1"/>
        <v>45979</v>
      </c>
      <c r="C228" s="210" t="s">
        <v>2285</v>
      </c>
      <c r="D228" s="213" t="s">
        <v>3590</v>
      </c>
      <c r="E228" s="210" t="s">
        <v>60</v>
      </c>
      <c r="F228" s="210">
        <v>1.0</v>
      </c>
      <c r="G228" s="210">
        <v>0.0</v>
      </c>
      <c r="H228" s="210">
        <v>500.0</v>
      </c>
      <c r="I228" s="211" t="s">
        <v>2017</v>
      </c>
      <c r="J228" s="210">
        <v>2093.0</v>
      </c>
      <c r="K228" s="210">
        <v>100.0</v>
      </c>
      <c r="L228" s="210" t="str">
        <f t="shared" si="2"/>
        <v>ค่าห้องรายวัน</v>
      </c>
      <c r="M228" s="210" t="str">
        <f t="shared" si="3"/>
        <v/>
      </c>
    </row>
    <row r="229">
      <c r="A229" s="209">
        <v>45978.0</v>
      </c>
      <c r="B229" s="209">
        <f t="shared" si="1"/>
        <v>45980</v>
      </c>
      <c r="C229" s="210" t="s">
        <v>200</v>
      </c>
      <c r="D229" s="213" t="s">
        <v>2017</v>
      </c>
      <c r="E229" s="210" t="s">
        <v>11</v>
      </c>
      <c r="F229" s="210">
        <v>2.0</v>
      </c>
      <c r="G229" s="210">
        <v>0.0</v>
      </c>
      <c r="H229" s="210">
        <v>800.0</v>
      </c>
      <c r="I229" s="211" t="s">
        <v>2017</v>
      </c>
      <c r="J229" s="210">
        <v>0.0</v>
      </c>
      <c r="K229" s="210">
        <v>100.0</v>
      </c>
      <c r="L229" s="210" t="str">
        <f t="shared" si="2"/>
        <v>ค่าห้องรายวัน</v>
      </c>
      <c r="M229" s="210" t="str">
        <f t="shared" si="3"/>
        <v/>
      </c>
    </row>
    <row r="230">
      <c r="A230" s="209">
        <v>45978.0</v>
      </c>
      <c r="B230" s="209">
        <f t="shared" si="1"/>
        <v>45979</v>
      </c>
      <c r="C230" s="210" t="s">
        <v>519</v>
      </c>
      <c r="D230" s="210" t="s">
        <v>3591</v>
      </c>
      <c r="E230" s="210" t="s">
        <v>9</v>
      </c>
      <c r="F230" s="210">
        <v>1.0</v>
      </c>
      <c r="G230" s="210">
        <v>0.0</v>
      </c>
      <c r="H230" s="210">
        <v>500.0</v>
      </c>
      <c r="I230" s="211" t="s">
        <v>2017</v>
      </c>
      <c r="J230" s="210">
        <v>0.0</v>
      </c>
      <c r="K230" s="210">
        <v>0.0</v>
      </c>
      <c r="L230" s="210" t="str">
        <f t="shared" si="2"/>
        <v>ค่าห้องรายวัน</v>
      </c>
      <c r="M230" s="210" t="str">
        <f t="shared" si="3"/>
        <v/>
      </c>
    </row>
    <row r="231">
      <c r="A231" s="209">
        <v>45978.0</v>
      </c>
      <c r="B231" s="209">
        <f t="shared" si="1"/>
        <v>45978</v>
      </c>
      <c r="C231" s="210" t="s">
        <v>3468</v>
      </c>
      <c r="D231" s="210" t="s">
        <v>2017</v>
      </c>
      <c r="E231" s="210" t="s">
        <v>9</v>
      </c>
      <c r="F231" s="210">
        <v>0.0</v>
      </c>
      <c r="G231" s="210">
        <v>100.0</v>
      </c>
      <c r="H231" s="210">
        <v>0.0</v>
      </c>
      <c r="I231" s="211" t="s">
        <v>2017</v>
      </c>
      <c r="J231" s="210">
        <v>1993.0</v>
      </c>
      <c r="K231" s="210">
        <v>0.0</v>
      </c>
      <c r="L231" s="210" t="str">
        <f t="shared" si="2"/>
        <v/>
      </c>
      <c r="M231" s="210" t="str">
        <f t="shared" si="3"/>
        <v>หักมัดจำ</v>
      </c>
    </row>
    <row r="232">
      <c r="A232" s="209">
        <v>45978.0</v>
      </c>
      <c r="B232" s="209">
        <f t="shared" si="1"/>
        <v>45979</v>
      </c>
      <c r="C232" s="210" t="s">
        <v>446</v>
      </c>
      <c r="D232" s="210" t="s">
        <v>3592</v>
      </c>
      <c r="E232" s="210" t="s">
        <v>6</v>
      </c>
      <c r="F232" s="210">
        <v>1.0</v>
      </c>
      <c r="G232" s="210">
        <v>0.0</v>
      </c>
      <c r="H232" s="210">
        <v>500.0</v>
      </c>
      <c r="I232" s="211" t="s">
        <v>2017</v>
      </c>
      <c r="J232" s="210">
        <v>0.0</v>
      </c>
      <c r="K232" s="210">
        <v>0.0</v>
      </c>
      <c r="L232" s="210" t="str">
        <f t="shared" si="2"/>
        <v>ค่าห้องรายวัน</v>
      </c>
      <c r="M232" s="210" t="str">
        <f t="shared" si="3"/>
        <v/>
      </c>
    </row>
    <row r="233">
      <c r="A233" s="209">
        <v>45978.0</v>
      </c>
      <c r="B233" s="209">
        <f t="shared" si="1"/>
        <v>45979</v>
      </c>
      <c r="C233" s="210" t="s">
        <v>446</v>
      </c>
      <c r="D233" s="210" t="s">
        <v>3592</v>
      </c>
      <c r="E233" s="210" t="s">
        <v>29</v>
      </c>
      <c r="F233" s="210">
        <v>1.0</v>
      </c>
      <c r="G233" s="210">
        <v>0.0</v>
      </c>
      <c r="H233" s="210">
        <v>500.0</v>
      </c>
      <c r="I233" s="211" t="s">
        <v>2017</v>
      </c>
      <c r="J233" s="210">
        <v>0.0</v>
      </c>
      <c r="K233" s="210">
        <v>0.0</v>
      </c>
      <c r="L233" s="210" t="str">
        <f t="shared" si="2"/>
        <v>ค่าห้องรายวัน</v>
      </c>
      <c r="M233" s="210" t="str">
        <f t="shared" si="3"/>
        <v/>
      </c>
    </row>
    <row r="234">
      <c r="A234" s="209">
        <v>45978.0</v>
      </c>
      <c r="B234" s="209">
        <f t="shared" si="1"/>
        <v>45978</v>
      </c>
      <c r="C234" s="210" t="s">
        <v>3593</v>
      </c>
      <c r="D234" s="210" t="s">
        <v>2017</v>
      </c>
      <c r="E234" s="210" t="s">
        <v>2017</v>
      </c>
      <c r="F234" s="210">
        <v>0.0</v>
      </c>
      <c r="G234" s="210">
        <v>200.0</v>
      </c>
      <c r="H234" s="210">
        <v>0.0</v>
      </c>
      <c r="I234" s="211" t="s">
        <v>2017</v>
      </c>
      <c r="J234" s="210">
        <v>1793.0</v>
      </c>
      <c r="K234" s="210">
        <v>0.0</v>
      </c>
      <c r="L234" s="210" t="str">
        <f t="shared" si="2"/>
        <v/>
      </c>
      <c r="M234" s="210" t="str">
        <f t="shared" si="3"/>
        <v>หักมัดจำ</v>
      </c>
    </row>
    <row r="235">
      <c r="A235" s="209">
        <v>45978.0</v>
      </c>
      <c r="B235" s="209">
        <f t="shared" si="1"/>
        <v>45979</v>
      </c>
      <c r="C235" s="210" t="s">
        <v>2298</v>
      </c>
      <c r="D235" s="210" t="s">
        <v>3594</v>
      </c>
      <c r="E235" s="210" t="s">
        <v>48</v>
      </c>
      <c r="F235" s="210">
        <v>1.0</v>
      </c>
      <c r="G235" s="210">
        <v>0.0</v>
      </c>
      <c r="H235" s="210">
        <v>500.0</v>
      </c>
      <c r="I235" s="211" t="s">
        <v>2017</v>
      </c>
      <c r="J235" s="210">
        <v>0.0</v>
      </c>
      <c r="K235" s="210">
        <v>0.0</v>
      </c>
      <c r="L235" s="210" t="str">
        <f t="shared" si="2"/>
        <v>ค่าห้องรายวัน</v>
      </c>
      <c r="M235" s="210" t="str">
        <f t="shared" si="3"/>
        <v/>
      </c>
    </row>
    <row r="236">
      <c r="A236" s="209">
        <v>45978.0</v>
      </c>
      <c r="B236" s="209">
        <f t="shared" si="1"/>
        <v>45978</v>
      </c>
      <c r="C236" s="210" t="s">
        <v>3468</v>
      </c>
      <c r="D236" s="210" t="s">
        <v>2017</v>
      </c>
      <c r="E236" s="210" t="s">
        <v>48</v>
      </c>
      <c r="F236" s="210">
        <v>0.0</v>
      </c>
      <c r="G236" s="210">
        <v>100.0</v>
      </c>
      <c r="H236" s="210">
        <v>0.0</v>
      </c>
      <c r="I236" s="211" t="s">
        <v>2017</v>
      </c>
      <c r="J236" s="210">
        <v>1693.0</v>
      </c>
      <c r="K236" s="210">
        <v>0.0</v>
      </c>
      <c r="L236" s="210" t="str">
        <f t="shared" si="2"/>
        <v/>
      </c>
      <c r="M236" s="210" t="str">
        <f t="shared" si="3"/>
        <v>หักมัดจำ</v>
      </c>
    </row>
    <row r="237">
      <c r="A237" s="209">
        <v>45978.0</v>
      </c>
      <c r="B237" s="209">
        <f t="shared" si="1"/>
        <v>45979</v>
      </c>
      <c r="C237" s="210" t="s">
        <v>2301</v>
      </c>
      <c r="D237" s="213" t="s">
        <v>3595</v>
      </c>
      <c r="E237" s="210" t="s">
        <v>46</v>
      </c>
      <c r="F237" s="210">
        <v>1.0</v>
      </c>
      <c r="G237" s="210">
        <v>0.0</v>
      </c>
      <c r="H237" s="210">
        <v>400.0</v>
      </c>
      <c r="I237" s="211" t="s">
        <v>2017</v>
      </c>
      <c r="J237" s="210">
        <v>2093.0</v>
      </c>
      <c r="K237" s="210">
        <v>100.0</v>
      </c>
      <c r="L237" s="210" t="str">
        <f t="shared" si="2"/>
        <v>ค่าห้องรายวัน</v>
      </c>
      <c r="M237" s="210" t="str">
        <f t="shared" si="3"/>
        <v/>
      </c>
    </row>
    <row r="238">
      <c r="A238" s="209">
        <v>45978.0</v>
      </c>
      <c r="B238" s="209">
        <f t="shared" si="1"/>
        <v>45979</v>
      </c>
      <c r="C238" s="210" t="s">
        <v>2304</v>
      </c>
      <c r="D238" s="210" t="s">
        <v>2017</v>
      </c>
      <c r="E238" s="210" t="s">
        <v>64</v>
      </c>
      <c r="F238" s="210">
        <v>1.0</v>
      </c>
      <c r="G238" s="210">
        <v>0.0</v>
      </c>
      <c r="H238" s="210">
        <v>500.0</v>
      </c>
      <c r="I238" s="211" t="s">
        <v>2017</v>
      </c>
      <c r="J238" s="210">
        <v>2593.0</v>
      </c>
      <c r="K238" s="210">
        <v>0.0</v>
      </c>
      <c r="L238" s="210" t="str">
        <f t="shared" si="2"/>
        <v>ค่าห้องรายวัน</v>
      </c>
      <c r="M238" s="210" t="str">
        <f t="shared" si="3"/>
        <v/>
      </c>
    </row>
    <row r="239">
      <c r="A239" s="209">
        <v>45979.0</v>
      </c>
      <c r="B239" s="209">
        <f t="shared" si="1"/>
        <v>45979</v>
      </c>
      <c r="C239" s="210" t="s">
        <v>3596</v>
      </c>
      <c r="D239" s="210" t="s">
        <v>2017</v>
      </c>
      <c r="E239" s="210" t="s">
        <v>2017</v>
      </c>
      <c r="F239" s="210">
        <v>0.0</v>
      </c>
      <c r="G239" s="210">
        <v>300.0</v>
      </c>
      <c r="H239" s="210">
        <v>0.0</v>
      </c>
      <c r="I239" s="211" t="s">
        <v>2017</v>
      </c>
      <c r="J239" s="210">
        <v>2293.0</v>
      </c>
      <c r="K239" s="210">
        <v>0.0</v>
      </c>
      <c r="L239" s="210" t="str">
        <f t="shared" si="2"/>
        <v/>
      </c>
      <c r="M239" s="210" t="str">
        <f t="shared" si="3"/>
        <v>ค่าวัสดุ/ซื้อของ</v>
      </c>
    </row>
    <row r="240">
      <c r="A240" s="209">
        <v>45979.0</v>
      </c>
      <c r="B240" s="209">
        <f t="shared" si="1"/>
        <v>45980</v>
      </c>
      <c r="C240" s="210" t="s">
        <v>1996</v>
      </c>
      <c r="D240" s="210" t="s">
        <v>3597</v>
      </c>
      <c r="E240" s="210" t="s">
        <v>19</v>
      </c>
      <c r="F240" s="210">
        <v>1.0</v>
      </c>
      <c r="G240" s="210">
        <v>0.0</v>
      </c>
      <c r="H240" s="210">
        <v>500.0</v>
      </c>
      <c r="I240" s="211" t="s">
        <v>2017</v>
      </c>
      <c r="J240" s="210">
        <v>0.0</v>
      </c>
      <c r="K240" s="210">
        <v>0.0</v>
      </c>
      <c r="L240" s="210" t="str">
        <f t="shared" si="2"/>
        <v>ค่าห้องรายวัน</v>
      </c>
      <c r="M240" s="210" t="str">
        <f t="shared" si="3"/>
        <v/>
      </c>
    </row>
    <row r="241">
      <c r="A241" s="209">
        <v>45979.0</v>
      </c>
      <c r="B241" s="209">
        <f t="shared" si="1"/>
        <v>45979</v>
      </c>
      <c r="C241" s="210" t="s">
        <v>3468</v>
      </c>
      <c r="D241" s="210" t="s">
        <v>2017</v>
      </c>
      <c r="E241" s="210" t="s">
        <v>19</v>
      </c>
      <c r="F241" s="210">
        <v>0.0</v>
      </c>
      <c r="G241" s="210">
        <v>100.0</v>
      </c>
      <c r="H241" s="210">
        <v>0.0</v>
      </c>
      <c r="I241" s="211" t="s">
        <v>2017</v>
      </c>
      <c r="J241" s="210">
        <v>2193.0</v>
      </c>
      <c r="K241" s="210">
        <v>0.0</v>
      </c>
      <c r="L241" s="210" t="str">
        <f t="shared" si="2"/>
        <v/>
      </c>
      <c r="M241" s="210" t="str">
        <f t="shared" si="3"/>
        <v>หักมัดจำ</v>
      </c>
    </row>
    <row r="242">
      <c r="A242" s="209">
        <v>45979.0</v>
      </c>
      <c r="B242" s="209">
        <f t="shared" si="1"/>
        <v>45980</v>
      </c>
      <c r="C242" s="210" t="s">
        <v>1999</v>
      </c>
      <c r="D242" s="213" t="s">
        <v>2017</v>
      </c>
      <c r="E242" s="210" t="s">
        <v>12</v>
      </c>
      <c r="F242" s="210">
        <v>1.0</v>
      </c>
      <c r="G242" s="210">
        <v>0.0</v>
      </c>
      <c r="H242" s="210">
        <v>400.0</v>
      </c>
      <c r="I242" s="211" t="s">
        <v>2017</v>
      </c>
      <c r="J242" s="210">
        <v>2593.0</v>
      </c>
      <c r="K242" s="210">
        <v>100.0</v>
      </c>
      <c r="L242" s="210" t="str">
        <f t="shared" si="2"/>
        <v>ค่าห้องรายวัน</v>
      </c>
      <c r="M242" s="210" t="str">
        <f t="shared" si="3"/>
        <v/>
      </c>
    </row>
    <row r="243">
      <c r="A243" s="209">
        <v>45979.0</v>
      </c>
      <c r="B243" s="209">
        <f t="shared" si="1"/>
        <v>45980</v>
      </c>
      <c r="C243" s="210" t="s">
        <v>2311</v>
      </c>
      <c r="D243" s="210" t="s">
        <v>3598</v>
      </c>
      <c r="E243" s="210" t="s">
        <v>6</v>
      </c>
      <c r="F243" s="210">
        <v>1.0</v>
      </c>
      <c r="G243" s="210">
        <v>0.0</v>
      </c>
      <c r="H243" s="210">
        <v>500.0</v>
      </c>
      <c r="I243" s="211" t="s">
        <v>2017</v>
      </c>
      <c r="J243" s="210" t="s">
        <v>3485</v>
      </c>
      <c r="K243" s="210">
        <v>0.0</v>
      </c>
      <c r="L243" s="210" t="str">
        <f t="shared" si="2"/>
        <v>ค่าห้องรายวัน</v>
      </c>
      <c r="M243" s="210" t="str">
        <f t="shared" si="3"/>
        <v/>
      </c>
    </row>
    <row r="244">
      <c r="A244" s="209">
        <v>45979.0</v>
      </c>
      <c r="B244" s="209">
        <f t="shared" si="1"/>
        <v>45980</v>
      </c>
      <c r="C244" s="210" t="s">
        <v>2311</v>
      </c>
      <c r="D244" s="210" t="s">
        <v>3598</v>
      </c>
      <c r="E244" s="210" t="s">
        <v>6</v>
      </c>
      <c r="F244" s="210">
        <v>1.0</v>
      </c>
      <c r="G244" s="210">
        <v>0.0</v>
      </c>
      <c r="H244" s="210">
        <v>100.0</v>
      </c>
      <c r="I244" s="211" t="s">
        <v>2017</v>
      </c>
      <c r="J244" s="210">
        <v>0.0</v>
      </c>
      <c r="K244" s="210">
        <v>0.0</v>
      </c>
      <c r="L244" s="210" t="str">
        <f t="shared" si="2"/>
        <v>ค่าห้องรายวัน</v>
      </c>
      <c r="M244" s="210" t="str">
        <f t="shared" si="3"/>
        <v/>
      </c>
    </row>
    <row r="245">
      <c r="A245" s="209">
        <v>45979.0</v>
      </c>
      <c r="B245" s="209">
        <f t="shared" si="1"/>
        <v>45980</v>
      </c>
      <c r="C245" s="210" t="s">
        <v>2316</v>
      </c>
      <c r="D245" s="213" t="s">
        <v>3599</v>
      </c>
      <c r="E245" s="210" t="s">
        <v>9</v>
      </c>
      <c r="F245" s="210">
        <v>1.0</v>
      </c>
      <c r="G245" s="210">
        <v>0.0</v>
      </c>
      <c r="H245" s="210">
        <v>400.0</v>
      </c>
      <c r="I245" s="211" t="s">
        <v>2017</v>
      </c>
      <c r="J245" s="210">
        <v>2893.0</v>
      </c>
      <c r="K245" s="210">
        <v>100.0</v>
      </c>
      <c r="L245" s="210" t="str">
        <f t="shared" si="2"/>
        <v>ค่าห้องรายวัน</v>
      </c>
      <c r="M245" s="210" t="str">
        <f t="shared" si="3"/>
        <v/>
      </c>
    </row>
    <row r="246">
      <c r="A246" s="209">
        <v>45979.0</v>
      </c>
      <c r="B246" s="209">
        <f t="shared" si="1"/>
        <v>45980</v>
      </c>
      <c r="C246" s="210" t="s">
        <v>2316</v>
      </c>
      <c r="D246" s="213" t="s">
        <v>2017</v>
      </c>
      <c r="E246" s="210" t="s">
        <v>10</v>
      </c>
      <c r="F246" s="210">
        <v>1.0</v>
      </c>
      <c r="G246" s="210">
        <v>0.0</v>
      </c>
      <c r="H246" s="210">
        <v>400.0</v>
      </c>
      <c r="I246" s="211" t="s">
        <v>2017</v>
      </c>
      <c r="J246" s="210">
        <v>3293.0</v>
      </c>
      <c r="K246" s="210">
        <v>100.0</v>
      </c>
      <c r="L246" s="210" t="str">
        <f t="shared" si="2"/>
        <v>ค่าห้องรายวัน</v>
      </c>
      <c r="M246" s="210" t="str">
        <f t="shared" si="3"/>
        <v/>
      </c>
    </row>
    <row r="247">
      <c r="A247" s="209">
        <v>45979.0</v>
      </c>
      <c r="B247" s="209">
        <f t="shared" si="1"/>
        <v>45979</v>
      </c>
      <c r="C247" s="210" t="s">
        <v>3600</v>
      </c>
      <c r="D247" s="210" t="s">
        <v>2017</v>
      </c>
      <c r="E247" s="210" t="s">
        <v>2017</v>
      </c>
      <c r="F247" s="210">
        <v>0.0</v>
      </c>
      <c r="G247" s="210">
        <v>0.0</v>
      </c>
      <c r="H247" s="210">
        <v>7.0</v>
      </c>
      <c r="I247" s="211" t="s">
        <v>2017</v>
      </c>
      <c r="J247" s="210">
        <v>3300.0</v>
      </c>
      <c r="K247" s="210">
        <v>0.0</v>
      </c>
      <c r="L247" s="210" t="str">
        <f t="shared" si="2"/>
        <v>รายรับอื่นๆ</v>
      </c>
      <c r="M247" s="210" t="str">
        <f t="shared" si="3"/>
        <v/>
      </c>
    </row>
    <row r="248">
      <c r="A248" s="209">
        <v>45979.0</v>
      </c>
      <c r="B248" s="209">
        <f t="shared" si="1"/>
        <v>45980</v>
      </c>
      <c r="C248" s="210" t="s">
        <v>2087</v>
      </c>
      <c r="D248" s="213" t="s">
        <v>2017</v>
      </c>
      <c r="E248" s="210" t="s">
        <v>60</v>
      </c>
      <c r="F248" s="210">
        <v>1.0</v>
      </c>
      <c r="G248" s="210">
        <v>0.0</v>
      </c>
      <c r="H248" s="210">
        <v>500.0</v>
      </c>
      <c r="I248" s="211" t="s">
        <v>2017</v>
      </c>
      <c r="J248" s="210">
        <v>3800.0</v>
      </c>
      <c r="K248" s="210" t="s">
        <v>3582</v>
      </c>
      <c r="L248" s="210" t="str">
        <f t="shared" si="2"/>
        <v>ค่าห้องรายวัน</v>
      </c>
      <c r="M248" s="210" t="str">
        <f t="shared" si="3"/>
        <v/>
      </c>
    </row>
    <row r="249">
      <c r="A249" s="209">
        <v>45979.0</v>
      </c>
      <c r="B249" s="209">
        <f t="shared" si="1"/>
        <v>45980</v>
      </c>
      <c r="C249" s="210" t="s">
        <v>315</v>
      </c>
      <c r="D249" s="213" t="s">
        <v>3601</v>
      </c>
      <c r="E249" s="210" t="s">
        <v>31</v>
      </c>
      <c r="F249" s="210">
        <v>1.0</v>
      </c>
      <c r="G249" s="210">
        <v>0.0</v>
      </c>
      <c r="H249" s="210">
        <v>400.0</v>
      </c>
      <c r="I249" s="211" t="s">
        <v>2017</v>
      </c>
      <c r="J249" s="210">
        <v>4200.0</v>
      </c>
      <c r="K249" s="210">
        <v>100.0</v>
      </c>
      <c r="L249" s="210" t="str">
        <f t="shared" si="2"/>
        <v>ค่าห้องรายวัน</v>
      </c>
      <c r="M249" s="210" t="str">
        <f t="shared" si="3"/>
        <v/>
      </c>
    </row>
    <row r="250">
      <c r="A250" s="209">
        <v>45979.0</v>
      </c>
      <c r="B250" s="209">
        <f t="shared" si="1"/>
        <v>45979</v>
      </c>
      <c r="C250" s="210" t="s">
        <v>3602</v>
      </c>
      <c r="D250" s="210" t="s">
        <v>2017</v>
      </c>
      <c r="E250" s="210" t="s">
        <v>2017</v>
      </c>
      <c r="F250" s="210">
        <v>0.0</v>
      </c>
      <c r="G250" s="210">
        <v>7.0</v>
      </c>
      <c r="H250" s="210">
        <v>0.0</v>
      </c>
      <c r="I250" s="211" t="s">
        <v>2017</v>
      </c>
      <c r="J250" s="210">
        <v>4193.0</v>
      </c>
      <c r="K250" s="210">
        <v>0.0</v>
      </c>
      <c r="L250" s="210" t="str">
        <f t="shared" si="2"/>
        <v/>
      </c>
      <c r="M250" s="210" t="str">
        <f t="shared" si="3"/>
        <v>รายจ่ายอื่นๆ</v>
      </c>
    </row>
    <row r="251">
      <c r="A251" s="209">
        <v>45980.0</v>
      </c>
      <c r="B251" s="209">
        <f t="shared" si="1"/>
        <v>45980</v>
      </c>
      <c r="C251" s="210" t="s">
        <v>3603</v>
      </c>
      <c r="D251" s="210" t="s">
        <v>2017</v>
      </c>
      <c r="E251" s="210" t="s">
        <v>2017</v>
      </c>
      <c r="F251" s="210">
        <v>0.0</v>
      </c>
      <c r="G251" s="210">
        <v>3000.0</v>
      </c>
      <c r="H251" s="210">
        <v>0.0</v>
      </c>
      <c r="I251" s="211" t="s">
        <v>2017</v>
      </c>
      <c r="J251" s="210">
        <v>1193.0</v>
      </c>
      <c r="K251" s="210">
        <v>0.0</v>
      </c>
      <c r="L251" s="210" t="str">
        <f t="shared" si="2"/>
        <v/>
      </c>
      <c r="M251" s="210" t="str">
        <f t="shared" si="3"/>
        <v>รายจ่ายอื่นๆ</v>
      </c>
    </row>
    <row r="252">
      <c r="A252" s="209">
        <v>45980.0</v>
      </c>
      <c r="B252" s="209">
        <f t="shared" si="1"/>
        <v>45981</v>
      </c>
      <c r="C252" s="210" t="s">
        <v>2325</v>
      </c>
      <c r="D252" s="213" t="s">
        <v>2017</v>
      </c>
      <c r="E252" s="210" t="s">
        <v>13</v>
      </c>
      <c r="F252" s="210">
        <v>1.0</v>
      </c>
      <c r="G252" s="210">
        <v>0.0</v>
      </c>
      <c r="H252" s="210">
        <v>500.0</v>
      </c>
      <c r="I252" s="211" t="s">
        <v>2017</v>
      </c>
      <c r="J252" s="210">
        <v>1693.0</v>
      </c>
      <c r="K252" s="210">
        <v>100.0</v>
      </c>
      <c r="L252" s="210" t="str">
        <f t="shared" si="2"/>
        <v>ค่าห้องรายวัน</v>
      </c>
      <c r="M252" s="210" t="str">
        <f t="shared" si="3"/>
        <v/>
      </c>
    </row>
    <row r="253">
      <c r="A253" s="209">
        <v>45980.0</v>
      </c>
      <c r="B253" s="209">
        <f t="shared" si="1"/>
        <v>45981</v>
      </c>
      <c r="C253" s="210" t="s">
        <v>2328</v>
      </c>
      <c r="D253" s="210" t="s">
        <v>3604</v>
      </c>
      <c r="E253" s="210" t="s">
        <v>64</v>
      </c>
      <c r="F253" s="210">
        <v>1.0</v>
      </c>
      <c r="G253" s="210">
        <v>0.0</v>
      </c>
      <c r="H253" s="210">
        <v>700.0</v>
      </c>
      <c r="I253" s="211" t="s">
        <v>2017</v>
      </c>
      <c r="J253" s="210">
        <v>0.0</v>
      </c>
      <c r="K253" s="210">
        <v>0.0</v>
      </c>
      <c r="L253" s="210" t="str">
        <f t="shared" si="2"/>
        <v>ค่าห้องรายวัน</v>
      </c>
      <c r="M253" s="210" t="str">
        <f t="shared" si="3"/>
        <v/>
      </c>
    </row>
    <row r="254">
      <c r="A254" s="209">
        <v>45980.0</v>
      </c>
      <c r="B254" s="209">
        <f t="shared" si="1"/>
        <v>45981</v>
      </c>
      <c r="C254" s="210" t="s">
        <v>2331</v>
      </c>
      <c r="D254" s="210" t="s">
        <v>3605</v>
      </c>
      <c r="E254" s="210" t="s">
        <v>42</v>
      </c>
      <c r="F254" s="210">
        <v>1.0</v>
      </c>
      <c r="G254" s="210">
        <v>0.0</v>
      </c>
      <c r="H254" s="210">
        <v>500.0</v>
      </c>
      <c r="I254" s="211" t="s">
        <v>2017</v>
      </c>
      <c r="J254" s="210">
        <v>0.0</v>
      </c>
      <c r="K254" s="210">
        <v>0.0</v>
      </c>
      <c r="L254" s="210" t="str">
        <f t="shared" si="2"/>
        <v>ค่าห้องรายวัน</v>
      </c>
      <c r="M254" s="210" t="str">
        <f t="shared" si="3"/>
        <v/>
      </c>
    </row>
    <row r="255">
      <c r="A255" s="209">
        <v>45980.0</v>
      </c>
      <c r="B255" s="209">
        <f t="shared" si="1"/>
        <v>45980</v>
      </c>
      <c r="C255" s="210" t="s">
        <v>3606</v>
      </c>
      <c r="D255" s="210" t="s">
        <v>2017</v>
      </c>
      <c r="E255" s="210" t="s">
        <v>2017</v>
      </c>
      <c r="F255" s="210">
        <v>0.0</v>
      </c>
      <c r="G255" s="210">
        <v>300.0</v>
      </c>
      <c r="H255" s="210">
        <v>0.0</v>
      </c>
      <c r="I255" s="211" t="s">
        <v>2017</v>
      </c>
      <c r="J255" s="210">
        <v>1393.0</v>
      </c>
      <c r="K255" s="210">
        <v>0.0</v>
      </c>
      <c r="L255" s="210" t="str">
        <f t="shared" si="2"/>
        <v/>
      </c>
      <c r="M255" s="210" t="str">
        <f t="shared" si="3"/>
        <v>หักมัดจำ</v>
      </c>
    </row>
    <row r="256">
      <c r="A256" s="209">
        <v>45980.0</v>
      </c>
      <c r="B256" s="209">
        <f t="shared" si="1"/>
        <v>45981</v>
      </c>
      <c r="C256" s="210" t="s">
        <v>2334</v>
      </c>
      <c r="D256" s="210" t="s">
        <v>2017</v>
      </c>
      <c r="E256" s="210" t="s">
        <v>40</v>
      </c>
      <c r="F256" s="210">
        <v>1.0</v>
      </c>
      <c r="G256" s="210">
        <v>0.0</v>
      </c>
      <c r="H256" s="210">
        <v>500.0</v>
      </c>
      <c r="I256" s="211" t="s">
        <v>2017</v>
      </c>
      <c r="J256" s="210">
        <v>0.0</v>
      </c>
      <c r="K256" s="210">
        <v>0.0</v>
      </c>
      <c r="L256" s="210" t="str">
        <f t="shared" si="2"/>
        <v>ค่าห้องรายวัน</v>
      </c>
      <c r="M256" s="210" t="str">
        <f t="shared" si="3"/>
        <v/>
      </c>
    </row>
    <row r="257">
      <c r="A257" s="209">
        <v>45980.0</v>
      </c>
      <c r="B257" s="209">
        <f t="shared" si="1"/>
        <v>45980</v>
      </c>
      <c r="C257" s="210" t="s">
        <v>3494</v>
      </c>
      <c r="D257" s="210" t="s">
        <v>2017</v>
      </c>
      <c r="E257" s="210" t="s">
        <v>40</v>
      </c>
      <c r="F257" s="210">
        <v>0.0</v>
      </c>
      <c r="G257" s="210">
        <v>100.0</v>
      </c>
      <c r="H257" s="210">
        <v>0.0</v>
      </c>
      <c r="I257" s="211" t="s">
        <v>2017</v>
      </c>
      <c r="J257" s="210">
        <v>1293.0</v>
      </c>
      <c r="K257" s="210">
        <v>0.0</v>
      </c>
      <c r="L257" s="210" t="str">
        <f t="shared" si="2"/>
        <v/>
      </c>
      <c r="M257" s="210" t="str">
        <f t="shared" si="3"/>
        <v>รายจ่ายอื่นๆ</v>
      </c>
    </row>
    <row r="258">
      <c r="A258" s="209">
        <v>45980.0</v>
      </c>
      <c r="B258" s="209">
        <f t="shared" si="1"/>
        <v>45981</v>
      </c>
      <c r="C258" s="210" t="s">
        <v>516</v>
      </c>
      <c r="D258" s="213" t="s">
        <v>3607</v>
      </c>
      <c r="E258" s="210" t="s">
        <v>41</v>
      </c>
      <c r="F258" s="210">
        <v>1.0</v>
      </c>
      <c r="G258" s="210">
        <v>0.0</v>
      </c>
      <c r="H258" s="210">
        <v>400.0</v>
      </c>
      <c r="I258" s="211" t="s">
        <v>2017</v>
      </c>
      <c r="J258" s="210">
        <v>1693.0</v>
      </c>
      <c r="K258" s="210">
        <v>100.0</v>
      </c>
      <c r="L258" s="210" t="str">
        <f t="shared" si="2"/>
        <v>ค่าห้องรายวัน</v>
      </c>
      <c r="M258" s="210" t="str">
        <f t="shared" si="3"/>
        <v/>
      </c>
    </row>
    <row r="259">
      <c r="A259" s="209">
        <v>45980.0</v>
      </c>
      <c r="B259" s="209">
        <f t="shared" si="1"/>
        <v>45981</v>
      </c>
      <c r="C259" s="210" t="s">
        <v>2339</v>
      </c>
      <c r="D259" s="210" t="s">
        <v>3608</v>
      </c>
      <c r="E259" s="210" t="s">
        <v>60</v>
      </c>
      <c r="F259" s="210">
        <v>1.0</v>
      </c>
      <c r="G259" s="210">
        <v>0.0</v>
      </c>
      <c r="H259" s="210">
        <v>700.0</v>
      </c>
      <c r="I259" s="211" t="s">
        <v>2017</v>
      </c>
      <c r="J259" s="210">
        <v>0.0</v>
      </c>
      <c r="K259" s="210">
        <v>0.0</v>
      </c>
      <c r="L259" s="210" t="str">
        <f t="shared" si="2"/>
        <v>ค่าห้องรายวัน</v>
      </c>
      <c r="M259" s="210" t="str">
        <f t="shared" si="3"/>
        <v/>
      </c>
    </row>
    <row r="260">
      <c r="A260" s="209">
        <v>45980.0</v>
      </c>
      <c r="B260" s="209">
        <f t="shared" si="1"/>
        <v>45980</v>
      </c>
      <c r="C260" s="210" t="s">
        <v>3468</v>
      </c>
      <c r="D260" s="210" t="s">
        <v>2017</v>
      </c>
      <c r="E260" s="210" t="s">
        <v>60</v>
      </c>
      <c r="F260" s="210">
        <v>0.0</v>
      </c>
      <c r="G260" s="210">
        <v>200.0</v>
      </c>
      <c r="H260" s="210">
        <v>0.0</v>
      </c>
      <c r="I260" s="211" t="s">
        <v>2017</v>
      </c>
      <c r="J260" s="210">
        <v>1493.0</v>
      </c>
      <c r="K260" s="210">
        <v>0.0</v>
      </c>
      <c r="L260" s="210" t="str">
        <f t="shared" si="2"/>
        <v/>
      </c>
      <c r="M260" s="210" t="str">
        <f t="shared" si="3"/>
        <v>หักมัดจำ</v>
      </c>
    </row>
    <row r="261">
      <c r="A261" s="209">
        <v>45980.0</v>
      </c>
      <c r="B261" s="209">
        <f t="shared" si="1"/>
        <v>45981</v>
      </c>
      <c r="C261" s="210" t="s">
        <v>1885</v>
      </c>
      <c r="D261" s="213" t="s">
        <v>3540</v>
      </c>
      <c r="E261" s="210" t="s">
        <v>19</v>
      </c>
      <c r="F261" s="210">
        <v>1.0</v>
      </c>
      <c r="G261" s="210">
        <v>0.0</v>
      </c>
      <c r="H261" s="210">
        <v>400.0</v>
      </c>
      <c r="I261" s="211" t="s">
        <v>2017</v>
      </c>
      <c r="J261" s="210">
        <v>0.0</v>
      </c>
      <c r="K261" s="210" t="s">
        <v>3582</v>
      </c>
      <c r="L261" s="210" t="str">
        <f t="shared" si="2"/>
        <v>ค่าห้องรายวัน</v>
      </c>
      <c r="M261" s="210" t="str">
        <f t="shared" si="3"/>
        <v/>
      </c>
    </row>
    <row r="262">
      <c r="A262" s="209">
        <v>45980.0</v>
      </c>
      <c r="B262" s="209">
        <f t="shared" si="1"/>
        <v>45981</v>
      </c>
      <c r="C262" s="210" t="s">
        <v>411</v>
      </c>
      <c r="D262" s="213" t="s">
        <v>3609</v>
      </c>
      <c r="E262" s="210" t="s">
        <v>37</v>
      </c>
      <c r="F262" s="210">
        <v>1.0</v>
      </c>
      <c r="G262" s="210">
        <v>0.0</v>
      </c>
      <c r="H262" s="210">
        <v>800.0</v>
      </c>
      <c r="I262" s="211" t="s">
        <v>2017</v>
      </c>
      <c r="J262" s="210">
        <v>0.0</v>
      </c>
      <c r="K262" s="210" t="s">
        <v>3610</v>
      </c>
      <c r="L262" s="210" t="str">
        <f t="shared" si="2"/>
        <v>ค่าห้องรายวัน</v>
      </c>
      <c r="M262" s="210" t="str">
        <f t="shared" si="3"/>
        <v/>
      </c>
    </row>
    <row r="263">
      <c r="A263" s="209">
        <v>45980.0</v>
      </c>
      <c r="B263" s="209">
        <f t="shared" si="1"/>
        <v>45980</v>
      </c>
      <c r="C263" s="210" t="s">
        <v>3494</v>
      </c>
      <c r="D263" s="210" t="s">
        <v>2017</v>
      </c>
      <c r="E263" s="210" t="s">
        <v>37</v>
      </c>
      <c r="F263" s="210">
        <v>0.0</v>
      </c>
      <c r="G263" s="210">
        <v>100.0</v>
      </c>
      <c r="H263" s="210">
        <v>0.0</v>
      </c>
      <c r="I263" s="211" t="s">
        <v>2017</v>
      </c>
      <c r="J263" s="210">
        <v>1393.0</v>
      </c>
      <c r="K263" s="210">
        <v>0.0</v>
      </c>
      <c r="L263" s="210" t="str">
        <f t="shared" si="2"/>
        <v/>
      </c>
      <c r="M263" s="210" t="str">
        <f t="shared" si="3"/>
        <v>รายจ่ายอื่นๆ</v>
      </c>
    </row>
    <row r="264">
      <c r="A264" s="209">
        <v>45980.0</v>
      </c>
      <c r="B264" s="209">
        <f t="shared" si="1"/>
        <v>45981</v>
      </c>
      <c r="C264" s="210" t="s">
        <v>2346</v>
      </c>
      <c r="D264" s="213" t="s">
        <v>2017</v>
      </c>
      <c r="E264" s="210" t="s">
        <v>59</v>
      </c>
      <c r="F264" s="210">
        <v>1.0</v>
      </c>
      <c r="G264" s="210">
        <v>0.0</v>
      </c>
      <c r="H264" s="210">
        <v>500.0</v>
      </c>
      <c r="I264" s="211" t="s">
        <v>2017</v>
      </c>
      <c r="J264" s="210">
        <v>1893.0</v>
      </c>
      <c r="K264" s="210" t="s">
        <v>3582</v>
      </c>
      <c r="L264" s="210" t="str">
        <f t="shared" si="2"/>
        <v>ค่าห้องรายวัน</v>
      </c>
      <c r="M264" s="210" t="str">
        <f t="shared" si="3"/>
        <v/>
      </c>
    </row>
    <row r="265">
      <c r="A265" s="209">
        <v>45981.0</v>
      </c>
      <c r="B265" s="209">
        <f t="shared" si="1"/>
        <v>45981</v>
      </c>
      <c r="C265" s="210" t="s">
        <v>3611</v>
      </c>
      <c r="D265" s="210" t="s">
        <v>2017</v>
      </c>
      <c r="E265" s="210" t="s">
        <v>2017</v>
      </c>
      <c r="F265" s="210">
        <v>0.0</v>
      </c>
      <c r="G265" s="210">
        <v>0.0</v>
      </c>
      <c r="H265" s="210">
        <v>0.0</v>
      </c>
      <c r="I265" s="211" t="s">
        <v>2017</v>
      </c>
      <c r="J265" s="210">
        <v>1893.0</v>
      </c>
      <c r="K265" s="210">
        <v>0.0</v>
      </c>
      <c r="L265" s="210" t="str">
        <f t="shared" si="2"/>
        <v/>
      </c>
      <c r="M265" s="210" t="str">
        <f t="shared" si="3"/>
        <v/>
      </c>
    </row>
    <row r="266">
      <c r="A266" s="209">
        <v>45981.0</v>
      </c>
      <c r="B266" s="209">
        <f t="shared" si="1"/>
        <v>45981</v>
      </c>
      <c r="C266" s="210" t="s">
        <v>3612</v>
      </c>
      <c r="D266" s="210" t="s">
        <v>2017</v>
      </c>
      <c r="E266" s="210" t="s">
        <v>2017</v>
      </c>
      <c r="F266" s="210">
        <v>0.0</v>
      </c>
      <c r="G266" s="210">
        <v>1050.0</v>
      </c>
      <c r="H266" s="210">
        <v>0.0</v>
      </c>
      <c r="I266" s="211" t="s">
        <v>2017</v>
      </c>
      <c r="J266" s="210">
        <v>843.0</v>
      </c>
      <c r="K266" s="210">
        <v>0.0</v>
      </c>
      <c r="L266" s="210" t="str">
        <f t="shared" si="2"/>
        <v/>
      </c>
      <c r="M266" s="210" t="str">
        <f t="shared" si="3"/>
        <v>รายจ่ายอื่นๆ</v>
      </c>
    </row>
    <row r="267">
      <c r="A267" s="209">
        <v>45981.0</v>
      </c>
      <c r="B267" s="209">
        <f t="shared" si="1"/>
        <v>45981</v>
      </c>
      <c r="C267" s="210" t="s">
        <v>3613</v>
      </c>
      <c r="D267" s="210" t="s">
        <v>2017</v>
      </c>
      <c r="E267" s="210" t="s">
        <v>2017</v>
      </c>
      <c r="F267" s="210">
        <v>0.0</v>
      </c>
      <c r="G267" s="210">
        <v>100.0</v>
      </c>
      <c r="H267" s="210">
        <v>0.0</v>
      </c>
      <c r="I267" s="211" t="s">
        <v>2017</v>
      </c>
      <c r="J267" s="210">
        <v>743.0</v>
      </c>
      <c r="K267" s="210">
        <v>0.0</v>
      </c>
      <c r="L267" s="210" t="str">
        <f t="shared" si="2"/>
        <v/>
      </c>
      <c r="M267" s="210" t="str">
        <f t="shared" si="3"/>
        <v>ค่าวัสดุ/ซื้อของ</v>
      </c>
    </row>
    <row r="268">
      <c r="A268" s="209">
        <v>45981.0</v>
      </c>
      <c r="B268" s="209">
        <f t="shared" si="1"/>
        <v>45981</v>
      </c>
      <c r="C268" s="210" t="s">
        <v>2025</v>
      </c>
      <c r="D268" s="213" t="s">
        <v>3614</v>
      </c>
      <c r="E268" s="210" t="s">
        <v>2017</v>
      </c>
      <c r="F268" s="210" t="s">
        <v>2017</v>
      </c>
      <c r="G268" s="210">
        <v>0.0</v>
      </c>
      <c r="H268" s="210">
        <v>0.0</v>
      </c>
      <c r="I268" s="211" t="s">
        <v>2025</v>
      </c>
      <c r="J268" s="210">
        <v>0.0</v>
      </c>
      <c r="K268" s="210" t="s">
        <v>3615</v>
      </c>
      <c r="L268" s="210" t="str">
        <f t="shared" si="2"/>
        <v/>
      </c>
      <c r="M268" s="210" t="str">
        <f t="shared" si="3"/>
        <v/>
      </c>
    </row>
    <row r="269">
      <c r="A269" s="209">
        <v>45981.0</v>
      </c>
      <c r="B269" s="209">
        <f t="shared" si="1"/>
        <v>45982</v>
      </c>
      <c r="C269" s="210" t="s">
        <v>2349</v>
      </c>
      <c r="D269" s="210" t="s">
        <v>3616</v>
      </c>
      <c r="E269" s="210" t="s">
        <v>41</v>
      </c>
      <c r="F269" s="210">
        <v>1.0</v>
      </c>
      <c r="G269" s="210">
        <v>0.0</v>
      </c>
      <c r="H269" s="210">
        <v>500.0</v>
      </c>
      <c r="I269" s="211" t="s">
        <v>2017</v>
      </c>
      <c r="J269" s="210">
        <v>0.0</v>
      </c>
      <c r="K269" s="210">
        <v>0.0</v>
      </c>
      <c r="L269" s="210" t="str">
        <f t="shared" si="2"/>
        <v>ค่าห้องรายวัน</v>
      </c>
      <c r="M269" s="210" t="str">
        <f t="shared" si="3"/>
        <v/>
      </c>
    </row>
    <row r="270">
      <c r="A270" s="209">
        <v>45981.0</v>
      </c>
      <c r="B270" s="209">
        <f t="shared" si="1"/>
        <v>45982</v>
      </c>
      <c r="C270" s="210" t="s">
        <v>2349</v>
      </c>
      <c r="D270" s="210" t="s">
        <v>3616</v>
      </c>
      <c r="E270" s="210" t="s">
        <v>42</v>
      </c>
      <c r="F270" s="210">
        <v>1.0</v>
      </c>
      <c r="G270" s="210">
        <v>0.0</v>
      </c>
      <c r="H270" s="210">
        <v>500.0</v>
      </c>
      <c r="I270" s="211" t="s">
        <v>2017</v>
      </c>
      <c r="J270" s="210">
        <v>0.0</v>
      </c>
      <c r="K270" s="210">
        <v>0.0</v>
      </c>
      <c r="L270" s="210" t="str">
        <f t="shared" si="2"/>
        <v>ค่าห้องรายวัน</v>
      </c>
      <c r="M270" s="210" t="str">
        <f t="shared" si="3"/>
        <v/>
      </c>
    </row>
    <row r="271">
      <c r="A271" s="209">
        <v>45981.0</v>
      </c>
      <c r="B271" s="209">
        <f t="shared" si="1"/>
        <v>45981</v>
      </c>
      <c r="C271" s="210" t="s">
        <v>3617</v>
      </c>
      <c r="D271" s="210" t="s">
        <v>2017</v>
      </c>
      <c r="E271" s="210" t="s">
        <v>2017</v>
      </c>
      <c r="F271" s="210">
        <v>0.0</v>
      </c>
      <c r="G271" s="210">
        <v>200.0</v>
      </c>
      <c r="H271" s="210">
        <v>0.0</v>
      </c>
      <c r="I271" s="211" t="s">
        <v>2017</v>
      </c>
      <c r="J271" s="210">
        <v>543.0</v>
      </c>
      <c r="K271" s="210">
        <v>0.0</v>
      </c>
      <c r="L271" s="210" t="str">
        <f t="shared" si="2"/>
        <v/>
      </c>
      <c r="M271" s="210" t="str">
        <f t="shared" si="3"/>
        <v>หักมัดจำ</v>
      </c>
    </row>
    <row r="272">
      <c r="A272" s="209">
        <v>45981.0</v>
      </c>
      <c r="B272" s="209">
        <f t="shared" si="1"/>
        <v>45982</v>
      </c>
      <c r="C272" s="210" t="s">
        <v>2328</v>
      </c>
      <c r="D272" s="213" t="s">
        <v>2017</v>
      </c>
      <c r="E272" s="210" t="s">
        <v>64</v>
      </c>
      <c r="F272" s="210">
        <v>1.0</v>
      </c>
      <c r="G272" s="210">
        <v>0.0</v>
      </c>
      <c r="H272" s="210">
        <v>500.0</v>
      </c>
      <c r="I272" s="211" t="s">
        <v>2017</v>
      </c>
      <c r="J272" s="210">
        <v>0.0</v>
      </c>
      <c r="K272" s="210" t="s">
        <v>3477</v>
      </c>
      <c r="L272" s="210" t="str">
        <f t="shared" si="2"/>
        <v>ค่าห้องรายวัน</v>
      </c>
      <c r="M272" s="210" t="str">
        <f t="shared" si="3"/>
        <v/>
      </c>
    </row>
    <row r="273">
      <c r="A273" s="209">
        <v>45981.0</v>
      </c>
      <c r="B273" s="209">
        <f t="shared" si="1"/>
        <v>45982</v>
      </c>
      <c r="C273" s="210" t="s">
        <v>2356</v>
      </c>
      <c r="D273" s="210" t="s">
        <v>3618</v>
      </c>
      <c r="E273" s="210" t="s">
        <v>40</v>
      </c>
      <c r="F273" s="210">
        <v>1.0</v>
      </c>
      <c r="G273" s="210">
        <v>0.0</v>
      </c>
      <c r="H273" s="210">
        <v>400.0</v>
      </c>
      <c r="I273" s="211" t="s">
        <v>2017</v>
      </c>
      <c r="J273" s="210">
        <v>0.0</v>
      </c>
      <c r="K273" s="210">
        <v>0.0</v>
      </c>
      <c r="L273" s="210" t="str">
        <f t="shared" si="2"/>
        <v>ค่าห้องรายวัน</v>
      </c>
      <c r="M273" s="210" t="str">
        <f t="shared" si="3"/>
        <v/>
      </c>
    </row>
    <row r="274">
      <c r="A274" s="209">
        <v>45981.0</v>
      </c>
      <c r="B274" s="209">
        <f t="shared" si="1"/>
        <v>45981</v>
      </c>
      <c r="C274" s="210" t="s">
        <v>3468</v>
      </c>
      <c r="D274" s="210" t="s">
        <v>2017</v>
      </c>
      <c r="E274" s="210" t="s">
        <v>40</v>
      </c>
      <c r="F274" s="210">
        <v>0.0</v>
      </c>
      <c r="G274" s="210">
        <v>100.0</v>
      </c>
      <c r="H274" s="210">
        <v>0.0</v>
      </c>
      <c r="I274" s="211" t="s">
        <v>2017</v>
      </c>
      <c r="J274" s="210">
        <v>443.0</v>
      </c>
      <c r="K274" s="210">
        <v>0.0</v>
      </c>
      <c r="L274" s="210" t="str">
        <f t="shared" si="2"/>
        <v/>
      </c>
      <c r="M274" s="210" t="str">
        <f t="shared" si="3"/>
        <v>หักมัดจำ</v>
      </c>
    </row>
    <row r="275">
      <c r="A275" s="209">
        <v>45981.0</v>
      </c>
      <c r="B275" s="209">
        <f t="shared" si="1"/>
        <v>45982</v>
      </c>
      <c r="C275" s="210" t="s">
        <v>2359</v>
      </c>
      <c r="D275" s="213" t="s">
        <v>3619</v>
      </c>
      <c r="E275" s="210" t="s">
        <v>11</v>
      </c>
      <c r="F275" s="210">
        <v>1.0</v>
      </c>
      <c r="G275" s="210">
        <v>0.0</v>
      </c>
      <c r="H275" s="210">
        <v>400.0</v>
      </c>
      <c r="I275" s="211" t="s">
        <v>2017</v>
      </c>
      <c r="J275" s="210">
        <v>843.0</v>
      </c>
      <c r="K275" s="210">
        <v>100.0</v>
      </c>
      <c r="L275" s="210" t="str">
        <f t="shared" si="2"/>
        <v>ค่าห้องรายวัน</v>
      </c>
      <c r="M275" s="210" t="str">
        <f t="shared" si="3"/>
        <v/>
      </c>
    </row>
    <row r="276">
      <c r="A276" s="209">
        <v>45982.0</v>
      </c>
      <c r="B276" s="209">
        <f t="shared" si="1"/>
        <v>45983</v>
      </c>
      <c r="C276" s="210" t="s">
        <v>2362</v>
      </c>
      <c r="D276" s="210" t="s">
        <v>2017</v>
      </c>
      <c r="E276" s="210" t="s">
        <v>60</v>
      </c>
      <c r="F276" s="210">
        <v>1.0</v>
      </c>
      <c r="G276" s="210">
        <v>0.0</v>
      </c>
      <c r="H276" s="210">
        <v>700.0</v>
      </c>
      <c r="I276" s="211" t="s">
        <v>2017</v>
      </c>
      <c r="J276" s="210">
        <v>0.0</v>
      </c>
      <c r="K276" s="210">
        <v>0.0</v>
      </c>
      <c r="L276" s="210" t="str">
        <f t="shared" si="2"/>
        <v>ค่าห้องรายวัน</v>
      </c>
      <c r="M276" s="210" t="str">
        <f t="shared" si="3"/>
        <v/>
      </c>
    </row>
    <row r="277">
      <c r="A277" s="209">
        <v>45982.0</v>
      </c>
      <c r="B277" s="209">
        <f t="shared" si="1"/>
        <v>45982</v>
      </c>
      <c r="C277" s="210" t="s">
        <v>3494</v>
      </c>
      <c r="D277" s="210" t="s">
        <v>2017</v>
      </c>
      <c r="E277" s="210" t="s">
        <v>60</v>
      </c>
      <c r="F277" s="210">
        <v>0.0</v>
      </c>
      <c r="G277" s="210">
        <v>200.0</v>
      </c>
      <c r="H277" s="210">
        <v>0.0</v>
      </c>
      <c r="I277" s="211" t="s">
        <v>2017</v>
      </c>
      <c r="J277" s="210">
        <v>643.0</v>
      </c>
      <c r="K277" s="210">
        <v>0.0</v>
      </c>
      <c r="L277" s="210" t="str">
        <f t="shared" si="2"/>
        <v/>
      </c>
      <c r="M277" s="210" t="str">
        <f t="shared" si="3"/>
        <v>รายจ่ายอื่นๆ</v>
      </c>
    </row>
    <row r="278">
      <c r="A278" s="209">
        <v>45982.0</v>
      </c>
      <c r="B278" s="209">
        <f t="shared" si="1"/>
        <v>45983</v>
      </c>
      <c r="C278" s="210" t="s">
        <v>692</v>
      </c>
      <c r="D278" s="210" t="s">
        <v>2017</v>
      </c>
      <c r="E278" s="210" t="s">
        <v>41</v>
      </c>
      <c r="F278" s="210">
        <v>1.0</v>
      </c>
      <c r="G278" s="210">
        <v>0.0</v>
      </c>
      <c r="H278" s="210">
        <v>500.0</v>
      </c>
      <c r="I278" s="211" t="s">
        <v>2017</v>
      </c>
      <c r="J278" s="210">
        <v>0.0</v>
      </c>
      <c r="K278" s="210">
        <v>0.0</v>
      </c>
      <c r="L278" s="210" t="str">
        <f t="shared" si="2"/>
        <v>ค่าห้องรายวัน</v>
      </c>
      <c r="M278" s="210" t="str">
        <f t="shared" si="3"/>
        <v/>
      </c>
    </row>
    <row r="279">
      <c r="A279" s="209">
        <v>45982.0</v>
      </c>
      <c r="B279" s="209">
        <f t="shared" si="1"/>
        <v>45982</v>
      </c>
      <c r="C279" s="210" t="s">
        <v>3468</v>
      </c>
      <c r="D279" s="210" t="s">
        <v>2017</v>
      </c>
      <c r="E279" s="210" t="s">
        <v>41</v>
      </c>
      <c r="F279" s="210">
        <v>0.0</v>
      </c>
      <c r="G279" s="210">
        <v>100.0</v>
      </c>
      <c r="H279" s="210">
        <v>0.0</v>
      </c>
      <c r="I279" s="211" t="s">
        <v>2017</v>
      </c>
      <c r="J279" s="210">
        <v>543.0</v>
      </c>
      <c r="K279" s="210">
        <v>0.0</v>
      </c>
      <c r="L279" s="210" t="str">
        <f t="shared" si="2"/>
        <v/>
      </c>
      <c r="M279" s="210" t="str">
        <f t="shared" si="3"/>
        <v>หักมัดจำ</v>
      </c>
    </row>
    <row r="280">
      <c r="A280" s="209">
        <v>45982.0</v>
      </c>
      <c r="B280" s="209">
        <f t="shared" si="1"/>
        <v>45983</v>
      </c>
      <c r="C280" s="210" t="s">
        <v>2367</v>
      </c>
      <c r="D280" s="213" t="s">
        <v>2017</v>
      </c>
      <c r="E280" s="210" t="s">
        <v>59</v>
      </c>
      <c r="F280" s="210">
        <v>1.0</v>
      </c>
      <c r="G280" s="210">
        <v>0.0</v>
      </c>
      <c r="H280" s="210">
        <v>500.0</v>
      </c>
      <c r="I280" s="211" t="s">
        <v>2017</v>
      </c>
      <c r="J280" s="210">
        <v>1043.0</v>
      </c>
      <c r="K280" s="210" t="s">
        <v>3582</v>
      </c>
      <c r="L280" s="210" t="str">
        <f t="shared" si="2"/>
        <v>ค่าห้องรายวัน</v>
      </c>
      <c r="M280" s="210" t="str">
        <f t="shared" si="3"/>
        <v/>
      </c>
    </row>
    <row r="281">
      <c r="A281" s="209">
        <v>45982.0</v>
      </c>
      <c r="B281" s="209">
        <f t="shared" si="1"/>
        <v>45983</v>
      </c>
      <c r="C281" s="210" t="s">
        <v>2370</v>
      </c>
      <c r="D281" s="210" t="s">
        <v>3620</v>
      </c>
      <c r="E281" s="210" t="s">
        <v>42</v>
      </c>
      <c r="F281" s="210">
        <v>1.0</v>
      </c>
      <c r="G281" s="210">
        <v>0.0</v>
      </c>
      <c r="H281" s="210">
        <v>500.0</v>
      </c>
      <c r="I281" s="211" t="s">
        <v>2017</v>
      </c>
      <c r="J281" s="210">
        <v>0.0</v>
      </c>
      <c r="K281" s="210">
        <v>0.0</v>
      </c>
      <c r="L281" s="210" t="str">
        <f t="shared" si="2"/>
        <v>ค่าห้องรายวัน</v>
      </c>
      <c r="M281" s="210" t="str">
        <f t="shared" si="3"/>
        <v/>
      </c>
    </row>
    <row r="282">
      <c r="A282" s="209">
        <v>45982.0</v>
      </c>
      <c r="B282" s="209">
        <f t="shared" si="1"/>
        <v>45982</v>
      </c>
      <c r="C282" s="210" t="s">
        <v>3468</v>
      </c>
      <c r="D282" s="210" t="s">
        <v>2017</v>
      </c>
      <c r="E282" s="210" t="s">
        <v>42</v>
      </c>
      <c r="F282" s="210">
        <v>0.0</v>
      </c>
      <c r="G282" s="210">
        <v>100.0</v>
      </c>
      <c r="H282" s="210">
        <v>0.0</v>
      </c>
      <c r="I282" s="211" t="s">
        <v>2017</v>
      </c>
      <c r="J282" s="210">
        <v>943.0</v>
      </c>
      <c r="K282" s="210">
        <v>0.0</v>
      </c>
      <c r="L282" s="210" t="str">
        <f t="shared" si="2"/>
        <v/>
      </c>
      <c r="M282" s="210" t="str">
        <f t="shared" si="3"/>
        <v>หักมัดจำ</v>
      </c>
    </row>
    <row r="283">
      <c r="A283" s="209">
        <v>45982.0</v>
      </c>
      <c r="B283" s="209">
        <f t="shared" si="1"/>
        <v>45983</v>
      </c>
      <c r="C283" s="210" t="s">
        <v>1996</v>
      </c>
      <c r="D283" s="213" t="s">
        <v>3621</v>
      </c>
      <c r="E283" s="210" t="s">
        <v>43</v>
      </c>
      <c r="F283" s="210">
        <v>1.0</v>
      </c>
      <c r="G283" s="210">
        <v>0.0</v>
      </c>
      <c r="H283" s="210">
        <v>400.0</v>
      </c>
      <c r="I283" s="211" t="s">
        <v>2017</v>
      </c>
      <c r="J283" s="210">
        <v>1343.0</v>
      </c>
      <c r="K283" s="210">
        <v>100.0</v>
      </c>
      <c r="L283" s="210" t="str">
        <f t="shared" si="2"/>
        <v>ค่าห้องรายวัน</v>
      </c>
      <c r="M283" s="210" t="str">
        <f t="shared" si="3"/>
        <v/>
      </c>
    </row>
    <row r="284">
      <c r="A284" s="209">
        <v>45983.0</v>
      </c>
      <c r="B284" s="209">
        <f t="shared" si="1"/>
        <v>45984</v>
      </c>
      <c r="C284" s="210" t="s">
        <v>2375</v>
      </c>
      <c r="D284" s="213" t="s">
        <v>3620</v>
      </c>
      <c r="E284" s="210" t="s">
        <v>42</v>
      </c>
      <c r="F284" s="210">
        <v>1.0</v>
      </c>
      <c r="G284" s="210">
        <v>0.0</v>
      </c>
      <c r="H284" s="210">
        <v>400.0</v>
      </c>
      <c r="I284" s="211" t="s">
        <v>2017</v>
      </c>
      <c r="J284" s="210">
        <v>0.0</v>
      </c>
      <c r="K284" s="210" t="s">
        <v>3477</v>
      </c>
      <c r="L284" s="210" t="str">
        <f t="shared" si="2"/>
        <v>ค่าห้องรายวัน</v>
      </c>
      <c r="M284" s="210" t="str">
        <f t="shared" si="3"/>
        <v/>
      </c>
    </row>
    <row r="285">
      <c r="A285" s="209">
        <v>45983.0</v>
      </c>
      <c r="B285" s="209">
        <f t="shared" si="1"/>
        <v>45983</v>
      </c>
      <c r="C285" s="210" t="s">
        <v>3498</v>
      </c>
      <c r="D285" s="210" t="s">
        <v>2017</v>
      </c>
      <c r="E285" s="210" t="s">
        <v>2017</v>
      </c>
      <c r="F285" s="210">
        <v>0.0</v>
      </c>
      <c r="G285" s="210">
        <v>277.0</v>
      </c>
      <c r="H285" s="210">
        <v>0.0</v>
      </c>
      <c r="I285" s="211" t="s">
        <v>2017</v>
      </c>
      <c r="J285" s="210">
        <v>1066.0</v>
      </c>
      <c r="K285" s="210">
        <v>0.0</v>
      </c>
      <c r="L285" s="210" t="str">
        <f t="shared" si="2"/>
        <v/>
      </c>
      <c r="M285" s="210" t="str">
        <f t="shared" si="3"/>
        <v>ค่าวัสดุ/ซื้อของ</v>
      </c>
    </row>
    <row r="286">
      <c r="A286" s="209">
        <v>45983.0</v>
      </c>
      <c r="B286" s="209">
        <f t="shared" si="1"/>
        <v>45985</v>
      </c>
      <c r="C286" s="210" t="s">
        <v>2378</v>
      </c>
      <c r="D286" s="210" t="s">
        <v>2017</v>
      </c>
      <c r="E286" s="210" t="s">
        <v>44</v>
      </c>
      <c r="F286" s="210">
        <v>2.0</v>
      </c>
      <c r="G286" s="210">
        <v>0.0</v>
      </c>
      <c r="H286" s="210">
        <v>900.0</v>
      </c>
      <c r="I286" s="211" t="s">
        <v>2017</v>
      </c>
      <c r="J286" s="210">
        <v>0.0</v>
      </c>
      <c r="K286" s="210">
        <v>0.0</v>
      </c>
      <c r="L286" s="210" t="str">
        <f t="shared" si="2"/>
        <v>ค่าห้องรายวัน</v>
      </c>
      <c r="M286" s="210" t="str">
        <f t="shared" si="3"/>
        <v/>
      </c>
    </row>
    <row r="287">
      <c r="A287" s="209">
        <v>45983.0</v>
      </c>
      <c r="B287" s="209">
        <f t="shared" si="1"/>
        <v>45983</v>
      </c>
      <c r="C287" s="210" t="s">
        <v>3468</v>
      </c>
      <c r="D287" s="210" t="s">
        <v>2017</v>
      </c>
      <c r="E287" s="210" t="s">
        <v>44</v>
      </c>
      <c r="F287" s="210">
        <v>0.0</v>
      </c>
      <c r="G287" s="210">
        <v>100.0</v>
      </c>
      <c r="H287" s="210">
        <v>0.0</v>
      </c>
      <c r="I287" s="211" t="s">
        <v>2017</v>
      </c>
      <c r="J287" s="210">
        <v>966.0</v>
      </c>
      <c r="K287" s="210">
        <v>0.0</v>
      </c>
      <c r="L287" s="210" t="str">
        <f t="shared" si="2"/>
        <v/>
      </c>
      <c r="M287" s="210" t="str">
        <f t="shared" si="3"/>
        <v>หักมัดจำ</v>
      </c>
    </row>
    <row r="288">
      <c r="A288" s="209">
        <v>45983.0</v>
      </c>
      <c r="B288" s="209">
        <f t="shared" si="1"/>
        <v>45984</v>
      </c>
      <c r="C288" s="210" t="s">
        <v>3622</v>
      </c>
      <c r="D288" s="210" t="s">
        <v>3623</v>
      </c>
      <c r="E288" s="210" t="s">
        <v>59</v>
      </c>
      <c r="F288" s="210">
        <v>1.0</v>
      </c>
      <c r="G288" s="210">
        <v>0.0</v>
      </c>
      <c r="H288" s="210">
        <v>700.0</v>
      </c>
      <c r="I288" s="211" t="s">
        <v>2017</v>
      </c>
      <c r="J288" s="210">
        <v>0.0</v>
      </c>
      <c r="K288" s="210">
        <v>0.0</v>
      </c>
      <c r="L288" s="210" t="str">
        <f t="shared" si="2"/>
        <v>ค่าห้องรายวัน</v>
      </c>
      <c r="M288" s="210" t="str">
        <f t="shared" si="3"/>
        <v/>
      </c>
    </row>
    <row r="289">
      <c r="A289" s="209">
        <v>45983.0</v>
      </c>
      <c r="B289" s="209">
        <f t="shared" si="1"/>
        <v>45983</v>
      </c>
      <c r="C289" s="210" t="s">
        <v>3468</v>
      </c>
      <c r="D289" s="210" t="s">
        <v>2017</v>
      </c>
      <c r="E289" s="210" t="s">
        <v>59</v>
      </c>
      <c r="F289" s="210">
        <v>0.0</v>
      </c>
      <c r="G289" s="210">
        <v>200.0</v>
      </c>
      <c r="H289" s="210">
        <v>0.0</v>
      </c>
      <c r="I289" s="211" t="s">
        <v>2017</v>
      </c>
      <c r="J289" s="210">
        <v>766.0</v>
      </c>
      <c r="K289" s="210">
        <v>0.0</v>
      </c>
      <c r="L289" s="210" t="str">
        <f t="shared" si="2"/>
        <v/>
      </c>
      <c r="M289" s="210" t="str">
        <f t="shared" si="3"/>
        <v>หักมัดจำ</v>
      </c>
    </row>
    <row r="290">
      <c r="A290" s="209">
        <v>45983.0</v>
      </c>
      <c r="B290" s="209">
        <f t="shared" si="1"/>
        <v>45984</v>
      </c>
      <c r="C290" s="210" t="s">
        <v>3624</v>
      </c>
      <c r="D290" s="213" t="s">
        <v>3625</v>
      </c>
      <c r="E290" s="210" t="s">
        <v>43</v>
      </c>
      <c r="F290" s="210">
        <v>1.0</v>
      </c>
      <c r="G290" s="210">
        <v>0.0</v>
      </c>
      <c r="H290" s="210">
        <v>400.0</v>
      </c>
      <c r="I290" s="211" t="s">
        <v>2017</v>
      </c>
      <c r="J290" s="210">
        <v>1166.0</v>
      </c>
      <c r="K290" s="210">
        <v>100.0</v>
      </c>
      <c r="L290" s="210" t="str">
        <f t="shared" si="2"/>
        <v>ค่าห้องรายวัน</v>
      </c>
      <c r="M290" s="210" t="str">
        <f t="shared" si="3"/>
        <v/>
      </c>
    </row>
    <row r="291">
      <c r="A291" s="209">
        <v>45983.0</v>
      </c>
      <c r="B291" s="209">
        <f t="shared" si="1"/>
        <v>45984</v>
      </c>
      <c r="C291" s="210" t="s">
        <v>3626</v>
      </c>
      <c r="D291" s="213" t="s">
        <v>3627</v>
      </c>
      <c r="E291" s="210" t="s">
        <v>36</v>
      </c>
      <c r="F291" s="210">
        <v>1.0</v>
      </c>
      <c r="G291" s="210">
        <v>0.0</v>
      </c>
      <c r="H291" s="210">
        <v>400.0</v>
      </c>
      <c r="I291" s="211" t="s">
        <v>2017</v>
      </c>
      <c r="J291" s="210">
        <v>1566.0</v>
      </c>
      <c r="K291" s="210">
        <v>100.0</v>
      </c>
      <c r="L291" s="210" t="str">
        <f t="shared" si="2"/>
        <v>ค่าห้องรายวัน</v>
      </c>
      <c r="M291" s="210" t="str">
        <f t="shared" si="3"/>
        <v/>
      </c>
    </row>
    <row r="292">
      <c r="A292" s="209">
        <v>45983.0</v>
      </c>
      <c r="B292" s="209">
        <f t="shared" si="1"/>
        <v>45984</v>
      </c>
      <c r="C292" s="210" t="s">
        <v>3628</v>
      </c>
      <c r="D292" s="210" t="s">
        <v>2017</v>
      </c>
      <c r="E292" s="210" t="s">
        <v>19</v>
      </c>
      <c r="F292" s="210">
        <v>1.0</v>
      </c>
      <c r="G292" s="210">
        <v>0.0</v>
      </c>
      <c r="H292" s="210">
        <v>500.0</v>
      </c>
      <c r="I292" s="211" t="s">
        <v>2017</v>
      </c>
      <c r="J292" s="210">
        <v>0.0</v>
      </c>
      <c r="K292" s="210">
        <v>0.0</v>
      </c>
      <c r="L292" s="210" t="str">
        <f t="shared" si="2"/>
        <v>ค่าห้องรายวัน</v>
      </c>
      <c r="M292" s="210" t="str">
        <f t="shared" si="3"/>
        <v/>
      </c>
    </row>
    <row r="293">
      <c r="A293" s="209">
        <v>45983.0</v>
      </c>
      <c r="B293" s="209">
        <f t="shared" si="1"/>
        <v>45983</v>
      </c>
      <c r="C293" s="210" t="s">
        <v>3468</v>
      </c>
      <c r="D293" s="210" t="s">
        <v>2017</v>
      </c>
      <c r="E293" s="210" t="s">
        <v>19</v>
      </c>
      <c r="F293" s="210">
        <v>0.0</v>
      </c>
      <c r="G293" s="210">
        <v>100.0</v>
      </c>
      <c r="H293" s="210">
        <v>0.0</v>
      </c>
      <c r="I293" s="211" t="s">
        <v>2017</v>
      </c>
      <c r="J293" s="210">
        <v>1466.0</v>
      </c>
      <c r="K293" s="210">
        <v>0.0</v>
      </c>
      <c r="L293" s="210" t="str">
        <f t="shared" si="2"/>
        <v/>
      </c>
      <c r="M293" s="210" t="str">
        <f t="shared" si="3"/>
        <v>หักมัดจำ</v>
      </c>
    </row>
    <row r="294">
      <c r="A294" s="209">
        <v>45983.0</v>
      </c>
      <c r="B294" s="209">
        <f t="shared" si="1"/>
        <v>45984</v>
      </c>
      <c r="C294" s="210" t="s">
        <v>2328</v>
      </c>
      <c r="D294" s="213" t="s">
        <v>2017</v>
      </c>
      <c r="E294" s="210" t="s">
        <v>64</v>
      </c>
      <c r="F294" s="210">
        <v>1.0</v>
      </c>
      <c r="G294" s="210">
        <v>0.0</v>
      </c>
      <c r="H294" s="210">
        <v>500.0</v>
      </c>
      <c r="I294" s="211" t="s">
        <v>2017</v>
      </c>
      <c r="J294" s="210">
        <v>0.0</v>
      </c>
      <c r="K294" s="210" t="s">
        <v>3477</v>
      </c>
      <c r="L294" s="210" t="str">
        <f t="shared" si="2"/>
        <v>ค่าห้องรายวัน</v>
      </c>
      <c r="M294" s="210" t="str">
        <f t="shared" si="3"/>
        <v/>
      </c>
    </row>
    <row r="295">
      <c r="A295" s="209">
        <v>45983.0</v>
      </c>
      <c r="B295" s="209">
        <f t="shared" si="1"/>
        <v>45984</v>
      </c>
      <c r="C295" s="210" t="s">
        <v>2328</v>
      </c>
      <c r="D295" s="213" t="s">
        <v>2017</v>
      </c>
      <c r="E295" s="210" t="s">
        <v>64</v>
      </c>
      <c r="F295" s="210">
        <v>1.0</v>
      </c>
      <c r="G295" s="210">
        <v>0.0</v>
      </c>
      <c r="H295" s="210">
        <v>500.0</v>
      </c>
      <c r="I295" s="211" t="s">
        <v>2017</v>
      </c>
      <c r="J295" s="210">
        <v>0.0</v>
      </c>
      <c r="K295" s="210" t="s">
        <v>3629</v>
      </c>
      <c r="L295" s="210" t="str">
        <f t="shared" si="2"/>
        <v>ค่าห้องรายวัน</v>
      </c>
      <c r="M295" s="210" t="str">
        <f t="shared" si="3"/>
        <v/>
      </c>
    </row>
    <row r="296">
      <c r="A296" s="209">
        <v>45984.0</v>
      </c>
      <c r="B296" s="209">
        <f t="shared" si="1"/>
        <v>45984</v>
      </c>
      <c r="C296" s="210" t="s">
        <v>3462</v>
      </c>
      <c r="D296" s="210" t="s">
        <v>2017</v>
      </c>
      <c r="E296" s="210" t="s">
        <v>2017</v>
      </c>
      <c r="F296" s="210">
        <v>0.0</v>
      </c>
      <c r="G296" s="210">
        <v>0.0</v>
      </c>
      <c r="H296" s="210">
        <v>0.0</v>
      </c>
      <c r="I296" s="211" t="s">
        <v>3463</v>
      </c>
      <c r="J296" s="210">
        <v>2311.0</v>
      </c>
      <c r="K296" s="210">
        <v>0.0</v>
      </c>
      <c r="L296" s="210" t="str">
        <f t="shared" si="2"/>
        <v/>
      </c>
      <c r="M296" s="210" t="str">
        <f t="shared" si="3"/>
        <v/>
      </c>
    </row>
    <row r="297">
      <c r="A297" s="209">
        <v>45984.0</v>
      </c>
      <c r="B297" s="209">
        <f t="shared" si="1"/>
        <v>45984</v>
      </c>
      <c r="C297" s="210" t="s">
        <v>3630</v>
      </c>
      <c r="D297" s="210" t="s">
        <v>2017</v>
      </c>
      <c r="E297" s="210" t="s">
        <v>2017</v>
      </c>
      <c r="F297" s="210">
        <v>0.0</v>
      </c>
      <c r="G297" s="210">
        <v>361.0</v>
      </c>
      <c r="H297" s="210">
        <v>0.0</v>
      </c>
      <c r="I297" s="211" t="s">
        <v>2017</v>
      </c>
      <c r="J297" s="210">
        <v>1950.0</v>
      </c>
      <c r="K297" s="210">
        <v>0.0</v>
      </c>
      <c r="L297" s="210" t="str">
        <f t="shared" si="2"/>
        <v/>
      </c>
      <c r="M297" s="210" t="str">
        <f t="shared" si="3"/>
        <v>ค่าวัสดุ/ซื้อของ</v>
      </c>
    </row>
    <row r="298">
      <c r="A298" s="209">
        <v>45984.0</v>
      </c>
      <c r="B298" s="209">
        <f t="shared" si="1"/>
        <v>45985</v>
      </c>
      <c r="C298" s="210" t="s">
        <v>3631</v>
      </c>
      <c r="D298" s="210" t="s">
        <v>2017</v>
      </c>
      <c r="E298" s="210" t="s">
        <v>12</v>
      </c>
      <c r="F298" s="210">
        <v>1.0</v>
      </c>
      <c r="G298" s="210">
        <v>0.0</v>
      </c>
      <c r="H298" s="210">
        <v>400.0</v>
      </c>
      <c r="I298" s="211" t="s">
        <v>2017</v>
      </c>
      <c r="J298" s="210">
        <v>2350.0</v>
      </c>
      <c r="K298" s="210">
        <v>100.0</v>
      </c>
      <c r="L298" s="210" t="str">
        <f t="shared" si="2"/>
        <v>ค่าห้องรายวัน</v>
      </c>
      <c r="M298" s="210" t="str">
        <f t="shared" si="3"/>
        <v/>
      </c>
    </row>
    <row r="299">
      <c r="A299" s="209">
        <v>45984.0</v>
      </c>
      <c r="B299" s="209">
        <f t="shared" si="1"/>
        <v>45985</v>
      </c>
      <c r="C299" s="210" t="s">
        <v>3632</v>
      </c>
      <c r="D299" s="210" t="s">
        <v>2017</v>
      </c>
      <c r="E299" s="210" t="s">
        <v>10</v>
      </c>
      <c r="F299" s="210">
        <v>1.0</v>
      </c>
      <c r="G299" s="210">
        <v>0.0</v>
      </c>
      <c r="H299" s="210">
        <v>400.0</v>
      </c>
      <c r="I299" s="211" t="s">
        <v>2017</v>
      </c>
      <c r="J299" s="210">
        <v>2750.0</v>
      </c>
      <c r="K299" s="210">
        <v>100.0</v>
      </c>
      <c r="L299" s="210" t="str">
        <f t="shared" si="2"/>
        <v>ค่าห้องรายวัน</v>
      </c>
      <c r="M299" s="210" t="str">
        <f t="shared" si="3"/>
        <v/>
      </c>
    </row>
    <row r="300">
      <c r="A300" s="209">
        <v>45984.0</v>
      </c>
      <c r="B300" s="209">
        <f t="shared" si="1"/>
        <v>45985</v>
      </c>
      <c r="C300" s="210" t="s">
        <v>3633</v>
      </c>
      <c r="D300" s="210" t="s">
        <v>3634</v>
      </c>
      <c r="E300" s="210" t="s">
        <v>41</v>
      </c>
      <c r="F300" s="210">
        <v>1.0</v>
      </c>
      <c r="G300" s="210">
        <v>0.0</v>
      </c>
      <c r="H300" s="210">
        <v>400.0</v>
      </c>
      <c r="I300" s="211" t="s">
        <v>2017</v>
      </c>
      <c r="J300" s="210">
        <v>3150.0</v>
      </c>
      <c r="K300" s="210">
        <v>100.0</v>
      </c>
      <c r="L300" s="210" t="str">
        <f t="shared" si="2"/>
        <v>ค่าห้องรายวัน</v>
      </c>
      <c r="M300" s="210" t="str">
        <f t="shared" si="3"/>
        <v/>
      </c>
    </row>
    <row r="301">
      <c r="A301" s="209">
        <v>45984.0</v>
      </c>
      <c r="B301" s="209">
        <f t="shared" si="1"/>
        <v>45985</v>
      </c>
      <c r="C301" s="210" t="s">
        <v>1141</v>
      </c>
      <c r="D301" s="210" t="s">
        <v>3635</v>
      </c>
      <c r="E301" s="210" t="s">
        <v>42</v>
      </c>
      <c r="F301" s="210">
        <v>1.0</v>
      </c>
      <c r="G301" s="210">
        <v>0.0</v>
      </c>
      <c r="H301" s="210">
        <v>400.0</v>
      </c>
      <c r="I301" s="211" t="s">
        <v>2017</v>
      </c>
      <c r="J301" s="210">
        <v>3550.0</v>
      </c>
      <c r="K301" s="210">
        <v>100.0</v>
      </c>
      <c r="L301" s="210" t="str">
        <f t="shared" si="2"/>
        <v>ค่าห้องรายวัน</v>
      </c>
      <c r="M301" s="210" t="str">
        <f t="shared" si="3"/>
        <v/>
      </c>
    </row>
    <row r="302">
      <c r="A302" s="209">
        <v>45985.0</v>
      </c>
      <c r="B302" s="209">
        <f t="shared" si="1"/>
        <v>45986</v>
      </c>
      <c r="C302" s="210" t="s">
        <v>3633</v>
      </c>
      <c r="D302" s="210" t="s">
        <v>3636</v>
      </c>
      <c r="E302" s="210" t="s">
        <v>40</v>
      </c>
      <c r="F302" s="210">
        <v>1.0</v>
      </c>
      <c r="G302" s="210">
        <v>0.0</v>
      </c>
      <c r="H302" s="210">
        <v>400.0</v>
      </c>
      <c r="I302" s="211" t="s">
        <v>2017</v>
      </c>
      <c r="J302" s="210">
        <v>3950.0</v>
      </c>
      <c r="K302" s="210">
        <v>100.0</v>
      </c>
      <c r="L302" s="210" t="str">
        <f t="shared" si="2"/>
        <v>ค่าห้องรายวัน</v>
      </c>
      <c r="M302" s="210" t="str">
        <f t="shared" si="3"/>
        <v/>
      </c>
    </row>
    <row r="303">
      <c r="A303" s="209">
        <v>45985.0</v>
      </c>
      <c r="B303" s="209">
        <f t="shared" si="1"/>
        <v>45986</v>
      </c>
      <c r="C303" s="210" t="s">
        <v>3633</v>
      </c>
      <c r="D303" s="210" t="s">
        <v>2017</v>
      </c>
      <c r="E303" s="210" t="s">
        <v>39</v>
      </c>
      <c r="F303" s="210">
        <v>1.0</v>
      </c>
      <c r="G303" s="210">
        <v>0.0</v>
      </c>
      <c r="H303" s="210">
        <v>400.0</v>
      </c>
      <c r="I303" s="211" t="s">
        <v>2017</v>
      </c>
      <c r="J303" s="210">
        <v>4350.0</v>
      </c>
      <c r="K303" s="210">
        <v>100.0</v>
      </c>
      <c r="L303" s="210" t="str">
        <f t="shared" si="2"/>
        <v>ค่าห้องรายวัน</v>
      </c>
      <c r="M303" s="210" t="str">
        <f t="shared" si="3"/>
        <v/>
      </c>
    </row>
    <row r="304">
      <c r="A304" s="209">
        <v>45985.0</v>
      </c>
      <c r="B304" s="209">
        <f t="shared" si="1"/>
        <v>45986</v>
      </c>
      <c r="C304" s="210" t="s">
        <v>692</v>
      </c>
      <c r="D304" s="210" t="s">
        <v>2017</v>
      </c>
      <c r="E304" s="210" t="s">
        <v>43</v>
      </c>
      <c r="F304" s="210">
        <v>1.0</v>
      </c>
      <c r="G304" s="210">
        <v>0.0</v>
      </c>
      <c r="H304" s="210">
        <v>400.0</v>
      </c>
      <c r="I304" s="211" t="s">
        <v>3637</v>
      </c>
      <c r="J304" s="210">
        <v>4750.0</v>
      </c>
      <c r="K304" s="210">
        <v>0.0</v>
      </c>
      <c r="L304" s="210" t="str">
        <f t="shared" si="2"/>
        <v>ค่าห้องรายวัน</v>
      </c>
      <c r="M304" s="210" t="str">
        <f t="shared" si="3"/>
        <v/>
      </c>
    </row>
    <row r="305">
      <c r="A305" s="209">
        <v>45985.0</v>
      </c>
      <c r="B305" s="209">
        <f t="shared" si="1"/>
        <v>45986</v>
      </c>
      <c r="C305" s="210" t="s">
        <v>2359</v>
      </c>
      <c r="D305" s="210" t="s">
        <v>2017</v>
      </c>
      <c r="E305" s="210" t="s">
        <v>59</v>
      </c>
      <c r="F305" s="210">
        <v>1.0</v>
      </c>
      <c r="G305" s="210">
        <v>0.0</v>
      </c>
      <c r="H305" s="210">
        <v>500.0</v>
      </c>
      <c r="I305" s="211" t="s">
        <v>3638</v>
      </c>
      <c r="J305" s="210">
        <v>5250.0</v>
      </c>
      <c r="K305" s="210">
        <v>0.0</v>
      </c>
      <c r="L305" s="210" t="str">
        <f t="shared" si="2"/>
        <v>ค่าห้องรายวัน</v>
      </c>
      <c r="M305" s="210" t="str">
        <f t="shared" si="3"/>
        <v/>
      </c>
    </row>
    <row r="306">
      <c r="A306" s="209">
        <v>45985.0</v>
      </c>
      <c r="B306" s="209">
        <f t="shared" si="1"/>
        <v>45985</v>
      </c>
      <c r="C306" s="210" t="s">
        <v>3639</v>
      </c>
      <c r="D306" s="210" t="s">
        <v>2017</v>
      </c>
      <c r="E306" s="210" t="s">
        <v>2017</v>
      </c>
      <c r="F306" s="210">
        <v>0.0</v>
      </c>
      <c r="G306" s="210">
        <v>2528.0</v>
      </c>
      <c r="H306" s="210">
        <v>0.0</v>
      </c>
      <c r="I306" s="211" t="s">
        <v>2017</v>
      </c>
      <c r="J306" s="210">
        <v>2722.0</v>
      </c>
      <c r="K306" s="210">
        <v>0.0</v>
      </c>
      <c r="L306" s="210" t="str">
        <f t="shared" si="2"/>
        <v/>
      </c>
      <c r="M306" s="210" t="str">
        <f t="shared" si="3"/>
        <v>ค่าวัสดุ/ซื้อของ</v>
      </c>
    </row>
    <row r="307">
      <c r="A307" s="209">
        <v>45986.0</v>
      </c>
      <c r="B307" s="209">
        <f t="shared" si="1"/>
        <v>45987</v>
      </c>
      <c r="C307" s="210" t="s">
        <v>3640</v>
      </c>
      <c r="D307" s="213" t="s">
        <v>2017</v>
      </c>
      <c r="E307" s="210" t="s">
        <v>44</v>
      </c>
      <c r="F307" s="210">
        <v>1.0</v>
      </c>
      <c r="G307" s="210">
        <v>0.0</v>
      </c>
      <c r="H307" s="210">
        <v>400.0</v>
      </c>
      <c r="I307" s="211" t="s">
        <v>2017</v>
      </c>
      <c r="J307" s="210">
        <v>3122.0</v>
      </c>
      <c r="K307" s="210">
        <v>100.0</v>
      </c>
      <c r="L307" s="210" t="str">
        <f t="shared" si="2"/>
        <v>ค่าห้องรายวัน</v>
      </c>
      <c r="M307" s="210" t="str">
        <f t="shared" si="3"/>
        <v/>
      </c>
    </row>
    <row r="308">
      <c r="A308" s="209">
        <v>45986.0</v>
      </c>
      <c r="B308" s="209">
        <f t="shared" si="1"/>
        <v>45987</v>
      </c>
      <c r="C308" s="210" t="s">
        <v>3641</v>
      </c>
      <c r="D308" s="213" t="s">
        <v>2017</v>
      </c>
      <c r="E308" s="210" t="s">
        <v>40</v>
      </c>
      <c r="F308" s="210">
        <v>1.0</v>
      </c>
      <c r="G308" s="210">
        <v>0.0</v>
      </c>
      <c r="H308" s="210">
        <v>400.0</v>
      </c>
      <c r="I308" s="211" t="s">
        <v>2017</v>
      </c>
      <c r="J308" s="210">
        <v>3522.0</v>
      </c>
      <c r="K308" s="210">
        <v>100.0</v>
      </c>
      <c r="L308" s="210" t="str">
        <f t="shared" si="2"/>
        <v>ค่าห้องรายวัน</v>
      </c>
      <c r="M308" s="210" t="str">
        <f t="shared" si="3"/>
        <v/>
      </c>
    </row>
    <row r="309">
      <c r="A309" s="209">
        <v>45986.0</v>
      </c>
      <c r="B309" s="209">
        <f t="shared" si="1"/>
        <v>45987</v>
      </c>
      <c r="C309" s="210" t="s">
        <v>3642</v>
      </c>
      <c r="D309" s="213" t="s">
        <v>2017</v>
      </c>
      <c r="E309" s="210" t="s">
        <v>39</v>
      </c>
      <c r="F309" s="210">
        <v>1.0</v>
      </c>
      <c r="G309" s="210">
        <v>0.0</v>
      </c>
      <c r="H309" s="210">
        <v>400.0</v>
      </c>
      <c r="I309" s="211" t="s">
        <v>2017</v>
      </c>
      <c r="J309" s="210">
        <v>3922.0</v>
      </c>
      <c r="K309" s="210">
        <v>100.0</v>
      </c>
      <c r="L309" s="210" t="str">
        <f t="shared" si="2"/>
        <v>ค่าห้องรายวัน</v>
      </c>
      <c r="M309" s="210" t="str">
        <f t="shared" si="3"/>
        <v/>
      </c>
    </row>
    <row r="310">
      <c r="A310" s="209">
        <v>45986.0</v>
      </c>
      <c r="B310" s="209">
        <f t="shared" si="1"/>
        <v>45987</v>
      </c>
      <c r="C310" s="210" t="s">
        <v>3643</v>
      </c>
      <c r="D310" s="213" t="s">
        <v>3644</v>
      </c>
      <c r="E310" s="210" t="s">
        <v>42</v>
      </c>
      <c r="F310" s="210">
        <v>1.0</v>
      </c>
      <c r="G310" s="210">
        <v>0.0</v>
      </c>
      <c r="H310" s="210">
        <v>400.0</v>
      </c>
      <c r="I310" s="211" t="s">
        <v>2017</v>
      </c>
      <c r="J310" s="210">
        <v>4322.0</v>
      </c>
      <c r="K310" s="210">
        <v>100.0</v>
      </c>
      <c r="L310" s="210" t="str">
        <f t="shared" si="2"/>
        <v>ค่าห้องรายวัน</v>
      </c>
      <c r="M310" s="210" t="str">
        <f t="shared" si="3"/>
        <v/>
      </c>
    </row>
    <row r="311">
      <c r="A311" s="209">
        <v>45986.0</v>
      </c>
      <c r="B311" s="209">
        <f t="shared" si="1"/>
        <v>45987</v>
      </c>
      <c r="C311" s="210" t="s">
        <v>3645</v>
      </c>
      <c r="D311" s="210" t="s">
        <v>2017</v>
      </c>
      <c r="E311" s="210" t="s">
        <v>64</v>
      </c>
      <c r="F311" s="210">
        <v>1.0</v>
      </c>
      <c r="G311" s="210">
        <v>0.0</v>
      </c>
      <c r="H311" s="210">
        <v>500.0</v>
      </c>
      <c r="I311" s="211" t="s">
        <v>3485</v>
      </c>
      <c r="J311" s="210">
        <v>4822.0</v>
      </c>
      <c r="K311" s="210">
        <v>0.0</v>
      </c>
      <c r="L311" s="210" t="str">
        <f t="shared" si="2"/>
        <v>ค่าห้องรายวัน</v>
      </c>
      <c r="M311" s="210" t="str">
        <f t="shared" si="3"/>
        <v/>
      </c>
    </row>
    <row r="312">
      <c r="A312" s="209">
        <v>45986.0</v>
      </c>
      <c r="B312" s="209">
        <f t="shared" si="1"/>
        <v>45987</v>
      </c>
      <c r="C312" s="210" t="s">
        <v>3646</v>
      </c>
      <c r="D312" s="213" t="s">
        <v>2017</v>
      </c>
      <c r="E312" s="210" t="s">
        <v>38</v>
      </c>
      <c r="F312" s="210">
        <v>1.0</v>
      </c>
      <c r="G312" s="210">
        <v>0.0</v>
      </c>
      <c r="H312" s="210">
        <v>400.0</v>
      </c>
      <c r="I312" s="211" t="s">
        <v>2017</v>
      </c>
      <c r="J312" s="210">
        <v>5222.0</v>
      </c>
      <c r="K312" s="210">
        <v>100.0</v>
      </c>
      <c r="L312" s="210" t="str">
        <f t="shared" si="2"/>
        <v>ค่าห้องรายวัน</v>
      </c>
      <c r="M312" s="210" t="str">
        <f t="shared" si="3"/>
        <v/>
      </c>
    </row>
    <row r="313">
      <c r="A313" s="209">
        <v>45986.0</v>
      </c>
      <c r="B313" s="209">
        <f t="shared" si="1"/>
        <v>45987</v>
      </c>
      <c r="C313" s="210" t="s">
        <v>692</v>
      </c>
      <c r="D313" s="210" t="s">
        <v>2017</v>
      </c>
      <c r="E313" s="210" t="s">
        <v>43</v>
      </c>
      <c r="F313" s="210">
        <v>1.0</v>
      </c>
      <c r="G313" s="210">
        <v>0.0</v>
      </c>
      <c r="H313" s="210">
        <v>500.0</v>
      </c>
      <c r="I313" s="211" t="s">
        <v>3485</v>
      </c>
      <c r="J313" s="210">
        <v>0.0</v>
      </c>
      <c r="K313" s="210">
        <v>0.0</v>
      </c>
      <c r="L313" s="210" t="str">
        <f t="shared" si="2"/>
        <v>ค่าห้องรายวัน</v>
      </c>
      <c r="M313" s="210" t="str">
        <f t="shared" si="3"/>
        <v/>
      </c>
    </row>
    <row r="314">
      <c r="A314" s="209">
        <v>45986.0</v>
      </c>
      <c r="B314" s="209">
        <f t="shared" si="1"/>
        <v>45986</v>
      </c>
      <c r="C314" s="210" t="s">
        <v>3468</v>
      </c>
      <c r="D314" s="210" t="s">
        <v>2017</v>
      </c>
      <c r="E314" s="210" t="s">
        <v>43</v>
      </c>
      <c r="F314" s="210">
        <v>0.0</v>
      </c>
      <c r="G314" s="210">
        <v>100.0</v>
      </c>
      <c r="H314" s="210">
        <v>0.0</v>
      </c>
      <c r="I314" s="211" t="s">
        <v>2017</v>
      </c>
      <c r="J314" s="210">
        <v>5122.0</v>
      </c>
      <c r="K314" s="210">
        <v>0.0</v>
      </c>
      <c r="L314" s="210" t="str">
        <f t="shared" si="2"/>
        <v/>
      </c>
      <c r="M314" s="210" t="str">
        <f t="shared" si="3"/>
        <v>หักมัดจำ</v>
      </c>
    </row>
    <row r="315">
      <c r="A315" s="209">
        <v>45986.0</v>
      </c>
      <c r="B315" s="209">
        <f t="shared" si="1"/>
        <v>45987</v>
      </c>
      <c r="C315" s="210" t="s">
        <v>2359</v>
      </c>
      <c r="D315" s="210" t="s">
        <v>2017</v>
      </c>
      <c r="E315" s="210" t="s">
        <v>60</v>
      </c>
      <c r="F315" s="210">
        <v>1.0</v>
      </c>
      <c r="G315" s="210">
        <v>0.0</v>
      </c>
      <c r="H315" s="210">
        <v>500.0</v>
      </c>
      <c r="I315" s="211" t="s">
        <v>3336</v>
      </c>
      <c r="J315" s="210">
        <v>5622.0</v>
      </c>
      <c r="K315" s="210">
        <v>0.0</v>
      </c>
      <c r="L315" s="210" t="str">
        <f t="shared" si="2"/>
        <v>ค่าห้องรายวัน</v>
      </c>
      <c r="M315" s="210" t="str">
        <f t="shared" si="3"/>
        <v/>
      </c>
    </row>
    <row r="316">
      <c r="A316" s="209">
        <v>45987.0</v>
      </c>
      <c r="B316" s="209">
        <f t="shared" si="1"/>
        <v>45988</v>
      </c>
      <c r="C316" s="210" t="s">
        <v>3647</v>
      </c>
      <c r="D316" s="210" t="s">
        <v>2017</v>
      </c>
      <c r="E316" s="210" t="s">
        <v>41</v>
      </c>
      <c r="F316" s="210">
        <v>1.0</v>
      </c>
      <c r="G316" s="210">
        <v>0.0</v>
      </c>
      <c r="H316" s="210">
        <v>400.0</v>
      </c>
      <c r="I316" s="211" t="s">
        <v>3336</v>
      </c>
      <c r="J316" s="210">
        <v>6022.0</v>
      </c>
      <c r="K316" s="210">
        <v>0.0</v>
      </c>
      <c r="L316" s="210" t="str">
        <f t="shared" si="2"/>
        <v>ค่าห้องรายวัน</v>
      </c>
      <c r="M316" s="210" t="str">
        <f t="shared" si="3"/>
        <v/>
      </c>
    </row>
    <row r="317">
      <c r="A317" s="209">
        <v>45988.0</v>
      </c>
      <c r="B317" s="209">
        <f t="shared" si="1"/>
        <v>45988</v>
      </c>
      <c r="C317" s="210" t="s">
        <v>3531</v>
      </c>
      <c r="D317" s="210" t="s">
        <v>2017</v>
      </c>
      <c r="E317" s="210" t="s">
        <v>2017</v>
      </c>
      <c r="F317" s="210">
        <v>0.0</v>
      </c>
      <c r="G317" s="210">
        <v>7000.0</v>
      </c>
      <c r="H317" s="210">
        <v>0.0</v>
      </c>
      <c r="I317" s="211" t="s">
        <v>2017</v>
      </c>
      <c r="J317" s="210">
        <v>1231.0</v>
      </c>
      <c r="K317" s="210">
        <v>0.0</v>
      </c>
      <c r="L317" s="210" t="str">
        <f t="shared" si="2"/>
        <v/>
      </c>
      <c r="M317" s="210" t="str">
        <f t="shared" si="3"/>
        <v>รายจ่ายอื่นๆ</v>
      </c>
    </row>
    <row r="318">
      <c r="A318" s="209">
        <v>45988.0</v>
      </c>
      <c r="B318" s="209">
        <f t="shared" si="1"/>
        <v>45988</v>
      </c>
      <c r="C318" s="210" t="s">
        <v>3584</v>
      </c>
      <c r="D318" s="210" t="s">
        <v>2017</v>
      </c>
      <c r="E318" s="210" t="s">
        <v>2017</v>
      </c>
      <c r="F318" s="210">
        <v>0.0</v>
      </c>
      <c r="G318" s="210">
        <v>650.0</v>
      </c>
      <c r="H318" s="210">
        <v>0.0</v>
      </c>
      <c r="I318" s="211" t="s">
        <v>2017</v>
      </c>
      <c r="J318" s="210">
        <v>581.0</v>
      </c>
      <c r="K318" s="210">
        <v>0.0</v>
      </c>
      <c r="L318" s="210" t="str">
        <f t="shared" si="2"/>
        <v/>
      </c>
      <c r="M318" s="210" t="str">
        <f t="shared" si="3"/>
        <v>ค่าวัสดุ/ซื้อของ</v>
      </c>
    </row>
    <row r="319">
      <c r="A319" s="209">
        <v>45988.0</v>
      </c>
      <c r="B319" s="209">
        <f t="shared" si="1"/>
        <v>45989</v>
      </c>
      <c r="C319" s="210" t="s">
        <v>2328</v>
      </c>
      <c r="D319" s="210" t="s">
        <v>3648</v>
      </c>
      <c r="E319" s="210" t="s">
        <v>64</v>
      </c>
      <c r="F319" s="210">
        <v>1.0</v>
      </c>
      <c r="G319" s="210">
        <v>0.0</v>
      </c>
      <c r="H319" s="210">
        <v>700.0</v>
      </c>
      <c r="I319" s="211" t="s">
        <v>3485</v>
      </c>
      <c r="J319" s="210">
        <v>0.0</v>
      </c>
      <c r="K319" s="210">
        <v>0.0</v>
      </c>
      <c r="L319" s="210" t="str">
        <f t="shared" si="2"/>
        <v>ค่าห้องรายวัน</v>
      </c>
      <c r="M319" s="210" t="str">
        <f t="shared" si="3"/>
        <v/>
      </c>
    </row>
    <row r="320">
      <c r="A320" s="209">
        <v>45988.0</v>
      </c>
      <c r="B320" s="209">
        <f t="shared" si="1"/>
        <v>45988</v>
      </c>
      <c r="C320" s="210" t="s">
        <v>3468</v>
      </c>
      <c r="D320" s="210" t="s">
        <v>2017</v>
      </c>
      <c r="E320" s="210" t="s">
        <v>64</v>
      </c>
      <c r="F320" s="210">
        <v>0.0</v>
      </c>
      <c r="G320" s="210">
        <v>200.0</v>
      </c>
      <c r="H320" s="210">
        <v>0.0</v>
      </c>
      <c r="I320" s="211" t="s">
        <v>2017</v>
      </c>
      <c r="J320" s="210">
        <v>381.0</v>
      </c>
      <c r="K320" s="210">
        <v>0.0</v>
      </c>
      <c r="L320" s="210" t="str">
        <f t="shared" si="2"/>
        <v/>
      </c>
      <c r="M320" s="210" t="str">
        <f t="shared" si="3"/>
        <v>หักมัดจำ</v>
      </c>
    </row>
    <row r="321">
      <c r="A321" s="209">
        <v>45988.0</v>
      </c>
      <c r="B321" s="209">
        <f t="shared" si="1"/>
        <v>45989</v>
      </c>
      <c r="C321" s="210" t="s">
        <v>411</v>
      </c>
      <c r="D321" s="213" t="s">
        <v>2017</v>
      </c>
      <c r="E321" s="210" t="s">
        <v>2017</v>
      </c>
      <c r="F321" s="210">
        <v>1.0</v>
      </c>
      <c r="G321" s="210">
        <v>0.0</v>
      </c>
      <c r="H321" s="210">
        <v>400.0</v>
      </c>
      <c r="I321" s="211" t="s">
        <v>2017</v>
      </c>
      <c r="J321" s="210">
        <v>781.0</v>
      </c>
      <c r="K321" s="210">
        <v>100.0</v>
      </c>
      <c r="L321" s="210" t="str">
        <f t="shared" si="2"/>
        <v>รายรับอื่นๆ</v>
      </c>
      <c r="M321" s="210" t="str">
        <f t="shared" si="3"/>
        <v/>
      </c>
    </row>
    <row r="322">
      <c r="A322" s="209">
        <v>45988.0</v>
      </c>
      <c r="B322" s="209">
        <f t="shared" si="1"/>
        <v>45988</v>
      </c>
      <c r="C322" s="210" t="s">
        <v>3649</v>
      </c>
      <c r="D322" s="210" t="s">
        <v>2017</v>
      </c>
      <c r="E322" s="210" t="s">
        <v>2017</v>
      </c>
      <c r="F322" s="210">
        <v>0.0</v>
      </c>
      <c r="G322" s="210">
        <v>0.0</v>
      </c>
      <c r="H322" s="210">
        <v>300.0</v>
      </c>
      <c r="I322" s="211" t="s">
        <v>2017</v>
      </c>
      <c r="J322" s="210">
        <v>1081.0</v>
      </c>
      <c r="K322" s="210">
        <v>0.0</v>
      </c>
      <c r="L322" s="210" t="str">
        <f t="shared" si="2"/>
        <v>รายรับอื่นๆ</v>
      </c>
      <c r="M322" s="210" t="str">
        <f t="shared" si="3"/>
        <v/>
      </c>
    </row>
    <row r="323">
      <c r="A323" s="209">
        <v>45988.0</v>
      </c>
      <c r="B323" s="209">
        <f t="shared" si="1"/>
        <v>45989</v>
      </c>
      <c r="C323" s="210" t="s">
        <v>2381</v>
      </c>
      <c r="D323" s="210" t="s">
        <v>2017</v>
      </c>
      <c r="E323" s="210" t="s">
        <v>38</v>
      </c>
      <c r="F323" s="210">
        <v>1.0</v>
      </c>
      <c r="G323" s="210">
        <v>0.0</v>
      </c>
      <c r="H323" s="210">
        <v>400.0</v>
      </c>
      <c r="I323" s="211" t="s">
        <v>3485</v>
      </c>
      <c r="J323" s="210">
        <v>0.0</v>
      </c>
      <c r="K323" s="210">
        <v>0.0</v>
      </c>
      <c r="L323" s="210" t="str">
        <f t="shared" si="2"/>
        <v>ค่าห้องรายวัน</v>
      </c>
      <c r="M323" s="210" t="str">
        <f t="shared" si="3"/>
        <v/>
      </c>
    </row>
    <row r="324">
      <c r="A324" s="209">
        <v>45988.0</v>
      </c>
      <c r="B324" s="209">
        <f t="shared" si="1"/>
        <v>45989</v>
      </c>
      <c r="C324" s="210" t="s">
        <v>2381</v>
      </c>
      <c r="D324" s="210" t="s">
        <v>2017</v>
      </c>
      <c r="E324" s="210" t="s">
        <v>39</v>
      </c>
      <c r="F324" s="210">
        <v>1.0</v>
      </c>
      <c r="G324" s="210">
        <v>0.0</v>
      </c>
      <c r="H324" s="210">
        <v>400.0</v>
      </c>
      <c r="I324" s="211" t="s">
        <v>3485</v>
      </c>
      <c r="J324" s="210">
        <v>0.0</v>
      </c>
      <c r="K324" s="210">
        <v>0.0</v>
      </c>
      <c r="L324" s="210" t="str">
        <f t="shared" si="2"/>
        <v>ค่าห้องรายวัน</v>
      </c>
      <c r="M324" s="210" t="str">
        <f t="shared" si="3"/>
        <v/>
      </c>
    </row>
    <row r="325">
      <c r="A325" s="209">
        <v>45988.0</v>
      </c>
      <c r="B325" s="209">
        <f t="shared" si="1"/>
        <v>45989</v>
      </c>
      <c r="C325" s="210" t="s">
        <v>3650</v>
      </c>
      <c r="D325" s="213" t="s">
        <v>3651</v>
      </c>
      <c r="E325" s="210" t="s">
        <v>19</v>
      </c>
      <c r="F325" s="210">
        <v>1.0</v>
      </c>
      <c r="G325" s="210">
        <v>0.0</v>
      </c>
      <c r="H325" s="210">
        <v>400.0</v>
      </c>
      <c r="I325" s="211" t="s">
        <v>2017</v>
      </c>
      <c r="J325" s="210">
        <v>1481.0</v>
      </c>
      <c r="K325" s="210">
        <v>100.0</v>
      </c>
      <c r="L325" s="210" t="str">
        <f t="shared" si="2"/>
        <v>ค่าห้องรายวัน</v>
      </c>
      <c r="M325" s="210" t="str">
        <f t="shared" si="3"/>
        <v/>
      </c>
    </row>
    <row r="326">
      <c r="A326" s="209">
        <v>45988.0</v>
      </c>
      <c r="B326" s="209">
        <f t="shared" si="1"/>
        <v>45989</v>
      </c>
      <c r="C326" s="210" t="s">
        <v>3652</v>
      </c>
      <c r="D326" s="210" t="s">
        <v>2017</v>
      </c>
      <c r="E326" s="210" t="s">
        <v>39</v>
      </c>
      <c r="F326" s="210">
        <v>1.0</v>
      </c>
      <c r="G326" s="210">
        <v>0.0</v>
      </c>
      <c r="H326" s="210">
        <v>400.0</v>
      </c>
      <c r="I326" s="211" t="s">
        <v>3336</v>
      </c>
      <c r="J326" s="210">
        <v>1881.0</v>
      </c>
      <c r="K326" s="210">
        <v>0.0</v>
      </c>
      <c r="L326" s="210" t="str">
        <f t="shared" si="2"/>
        <v>ค่าห้องรายวัน</v>
      </c>
      <c r="M326" s="210" t="str">
        <f t="shared" si="3"/>
        <v/>
      </c>
    </row>
    <row r="327">
      <c r="A327" s="209">
        <v>45988.0</v>
      </c>
      <c r="B327" s="209">
        <f t="shared" si="1"/>
        <v>45989</v>
      </c>
      <c r="C327" s="210" t="s">
        <v>3652</v>
      </c>
      <c r="D327" s="210" t="s">
        <v>3653</v>
      </c>
      <c r="E327" s="210" t="s">
        <v>41</v>
      </c>
      <c r="F327" s="210">
        <v>1.0</v>
      </c>
      <c r="G327" s="210">
        <v>0.0</v>
      </c>
      <c r="H327" s="210">
        <v>500.0</v>
      </c>
      <c r="I327" s="211" t="s">
        <v>3485</v>
      </c>
      <c r="J327" s="210">
        <v>0.0</v>
      </c>
      <c r="K327" s="210">
        <v>0.0</v>
      </c>
      <c r="L327" s="210" t="str">
        <f t="shared" si="2"/>
        <v>ค่าห้องรายวัน</v>
      </c>
      <c r="M327" s="210" t="str">
        <f t="shared" si="3"/>
        <v/>
      </c>
    </row>
    <row r="328">
      <c r="A328" s="209">
        <v>45988.0</v>
      </c>
      <c r="B328" s="209">
        <f t="shared" si="1"/>
        <v>45988</v>
      </c>
      <c r="C328" s="210" t="s">
        <v>3468</v>
      </c>
      <c r="D328" s="210" t="s">
        <v>2017</v>
      </c>
      <c r="E328" s="210" t="s">
        <v>41</v>
      </c>
      <c r="F328" s="210">
        <v>0.0</v>
      </c>
      <c r="G328" s="210">
        <v>100.0</v>
      </c>
      <c r="H328" s="210">
        <v>0.0</v>
      </c>
      <c r="I328" s="211" t="s">
        <v>2017</v>
      </c>
      <c r="J328" s="210">
        <v>1781.0</v>
      </c>
      <c r="K328" s="210">
        <v>0.0</v>
      </c>
      <c r="L328" s="210" t="str">
        <f t="shared" si="2"/>
        <v/>
      </c>
      <c r="M328" s="210" t="str">
        <f t="shared" si="3"/>
        <v>หักมัดจำ</v>
      </c>
    </row>
    <row r="329">
      <c r="A329" s="209">
        <v>45988.0</v>
      </c>
      <c r="B329" s="209">
        <f t="shared" si="1"/>
        <v>45989</v>
      </c>
      <c r="C329" s="210" t="s">
        <v>2087</v>
      </c>
      <c r="D329" s="213" t="s">
        <v>3654</v>
      </c>
      <c r="E329" s="210" t="s">
        <v>59</v>
      </c>
      <c r="F329" s="210">
        <v>1.0</v>
      </c>
      <c r="G329" s="210">
        <v>0.0</v>
      </c>
      <c r="H329" s="210">
        <v>500.0</v>
      </c>
      <c r="I329" s="211" t="s">
        <v>2017</v>
      </c>
      <c r="J329" s="210">
        <v>2281.0</v>
      </c>
      <c r="K329" s="210">
        <v>200.0</v>
      </c>
      <c r="L329" s="210" t="str">
        <f t="shared" si="2"/>
        <v>ค่าห้องรายวัน</v>
      </c>
      <c r="M329" s="210" t="str">
        <f t="shared" si="3"/>
        <v/>
      </c>
    </row>
    <row r="330">
      <c r="A330" s="209">
        <v>45988.0</v>
      </c>
      <c r="B330" s="209">
        <f t="shared" si="1"/>
        <v>45989</v>
      </c>
      <c r="C330" s="210" t="s">
        <v>111</v>
      </c>
      <c r="D330" s="213" t="s">
        <v>3655</v>
      </c>
      <c r="E330" s="210" t="s">
        <v>42</v>
      </c>
      <c r="F330" s="210">
        <v>1.0</v>
      </c>
      <c r="G330" s="210">
        <v>0.0</v>
      </c>
      <c r="H330" s="210">
        <v>400.0</v>
      </c>
      <c r="I330" s="211" t="s">
        <v>2017</v>
      </c>
      <c r="J330" s="210">
        <v>2251.0</v>
      </c>
      <c r="K330" s="210">
        <v>100.0</v>
      </c>
      <c r="L330" s="210" t="str">
        <f t="shared" si="2"/>
        <v>ค่าห้องรายวัน</v>
      </c>
      <c r="M330" s="210" t="str">
        <f t="shared" si="3"/>
        <v/>
      </c>
    </row>
    <row r="331">
      <c r="A331" s="209">
        <v>45988.0</v>
      </c>
      <c r="B331" s="209">
        <f t="shared" si="1"/>
        <v>45989</v>
      </c>
      <c r="C331" s="210" t="s">
        <v>2510</v>
      </c>
      <c r="D331" s="210" t="s">
        <v>3542</v>
      </c>
      <c r="E331" s="210" t="s">
        <v>60</v>
      </c>
      <c r="F331" s="210">
        <v>1.0</v>
      </c>
      <c r="G331" s="210">
        <v>0.0</v>
      </c>
      <c r="H331" s="210">
        <v>500.0</v>
      </c>
      <c r="I331" s="211" t="s">
        <v>2017</v>
      </c>
      <c r="J331" s="210">
        <v>3181.0</v>
      </c>
      <c r="K331" s="210">
        <v>0.0</v>
      </c>
      <c r="L331" s="210" t="str">
        <f t="shared" si="2"/>
        <v>ค่าห้องรายวัน</v>
      </c>
      <c r="M331" s="210" t="str">
        <f t="shared" si="3"/>
        <v/>
      </c>
    </row>
    <row r="332">
      <c r="A332" s="209">
        <v>45989.0</v>
      </c>
      <c r="B332" s="209">
        <f t="shared" si="1"/>
        <v>45989</v>
      </c>
      <c r="C332" s="210" t="s">
        <v>3630</v>
      </c>
      <c r="D332" s="210" t="s">
        <v>2017</v>
      </c>
      <c r="E332" s="210" t="s">
        <v>2017</v>
      </c>
      <c r="F332" s="210">
        <v>0.0</v>
      </c>
      <c r="G332" s="210">
        <v>390.0</v>
      </c>
      <c r="H332" s="210">
        <v>0.0</v>
      </c>
      <c r="I332" s="211" t="s">
        <v>2017</v>
      </c>
      <c r="J332" s="210">
        <v>2791.0</v>
      </c>
      <c r="K332" s="210">
        <v>0.0</v>
      </c>
      <c r="L332" s="210" t="str">
        <f t="shared" si="2"/>
        <v/>
      </c>
      <c r="M332" s="210" t="str">
        <f t="shared" si="3"/>
        <v>ค่าวัสดุ/ซื้อของ</v>
      </c>
    </row>
    <row r="333">
      <c r="A333" s="209">
        <v>45989.0</v>
      </c>
      <c r="B333" s="209">
        <f t="shared" si="1"/>
        <v>45989</v>
      </c>
      <c r="C333" s="210" t="s">
        <v>3656</v>
      </c>
      <c r="D333" s="210" t="s">
        <v>2017</v>
      </c>
      <c r="E333" s="210" t="s">
        <v>2017</v>
      </c>
      <c r="F333" s="210">
        <v>0.0</v>
      </c>
      <c r="G333" s="210">
        <v>1500.0</v>
      </c>
      <c r="H333" s="210">
        <v>0.0</v>
      </c>
      <c r="I333" s="211" t="s">
        <v>2017</v>
      </c>
      <c r="J333" s="210">
        <v>1291.0</v>
      </c>
      <c r="K333" s="210">
        <v>0.0</v>
      </c>
      <c r="L333" s="210" t="str">
        <f t="shared" si="2"/>
        <v/>
      </c>
      <c r="M333" s="210" t="str">
        <f t="shared" si="3"/>
        <v>รายจ่ายอื่นๆ</v>
      </c>
    </row>
    <row r="334">
      <c r="A334" s="209">
        <v>45989.0</v>
      </c>
      <c r="B334" s="209">
        <f t="shared" si="1"/>
        <v>45990</v>
      </c>
      <c r="C334" s="210" t="s">
        <v>3657</v>
      </c>
      <c r="D334" s="210" t="s">
        <v>3658</v>
      </c>
      <c r="E334" s="210" t="s">
        <v>60</v>
      </c>
      <c r="F334" s="210">
        <v>1.0</v>
      </c>
      <c r="G334" s="210">
        <v>0.0</v>
      </c>
      <c r="H334" s="210">
        <v>700.0</v>
      </c>
      <c r="I334" s="211" t="s">
        <v>3485</v>
      </c>
      <c r="J334" s="210">
        <v>0.0</v>
      </c>
      <c r="K334" s="210">
        <v>0.0</v>
      </c>
      <c r="L334" s="210" t="str">
        <f t="shared" si="2"/>
        <v>ค่าห้องรายวัน</v>
      </c>
      <c r="M334" s="210" t="str">
        <f t="shared" si="3"/>
        <v/>
      </c>
    </row>
    <row r="335">
      <c r="A335" s="209">
        <v>45989.0</v>
      </c>
      <c r="B335" s="209">
        <f t="shared" si="1"/>
        <v>45989</v>
      </c>
      <c r="C335" s="210" t="s">
        <v>3468</v>
      </c>
      <c r="D335" s="210" t="s">
        <v>2017</v>
      </c>
      <c r="E335" s="210" t="s">
        <v>60</v>
      </c>
      <c r="F335" s="210">
        <v>0.0</v>
      </c>
      <c r="G335" s="210">
        <v>200.0</v>
      </c>
      <c r="H335" s="210">
        <v>0.0</v>
      </c>
      <c r="I335" s="211" t="s">
        <v>2017</v>
      </c>
      <c r="J335" s="210">
        <v>1091.0</v>
      </c>
      <c r="K335" s="210">
        <v>0.0</v>
      </c>
      <c r="L335" s="210" t="str">
        <f t="shared" si="2"/>
        <v/>
      </c>
      <c r="M335" s="210" t="str">
        <f t="shared" si="3"/>
        <v>หักมัดจำ</v>
      </c>
    </row>
    <row r="336">
      <c r="A336" s="209">
        <v>45989.0</v>
      </c>
      <c r="B336" s="209">
        <f t="shared" si="1"/>
        <v>45990</v>
      </c>
      <c r="C336" s="210" t="s">
        <v>2381</v>
      </c>
      <c r="D336" s="210" t="s">
        <v>2017</v>
      </c>
      <c r="E336" s="210" t="s">
        <v>40</v>
      </c>
      <c r="F336" s="210">
        <v>1.0</v>
      </c>
      <c r="G336" s="210">
        <v>0.0</v>
      </c>
      <c r="H336" s="210">
        <v>400.0</v>
      </c>
      <c r="I336" s="211" t="s">
        <v>3336</v>
      </c>
      <c r="J336" s="210">
        <v>1491.0</v>
      </c>
      <c r="K336" s="210">
        <v>0.0</v>
      </c>
      <c r="L336" s="210" t="str">
        <f t="shared" si="2"/>
        <v>ค่าห้องรายวัน</v>
      </c>
      <c r="M336" s="210" t="str">
        <f t="shared" si="3"/>
        <v/>
      </c>
    </row>
    <row r="337">
      <c r="A337" s="209">
        <v>45989.0</v>
      </c>
      <c r="B337" s="209">
        <f t="shared" si="1"/>
        <v>45990</v>
      </c>
      <c r="C337" s="210" t="s">
        <v>2367</v>
      </c>
      <c r="D337" s="213" t="s">
        <v>3659</v>
      </c>
      <c r="E337" s="210" t="s">
        <v>59</v>
      </c>
      <c r="F337" s="210">
        <v>1.0</v>
      </c>
      <c r="G337" s="210">
        <v>0.0</v>
      </c>
      <c r="H337" s="210">
        <v>500.0</v>
      </c>
      <c r="I337" s="211" t="s">
        <v>2017</v>
      </c>
      <c r="J337" s="210">
        <v>1991.0</v>
      </c>
      <c r="K337" s="210">
        <v>200.0</v>
      </c>
      <c r="L337" s="210" t="str">
        <f t="shared" si="2"/>
        <v>ค่าห้องรายวัน</v>
      </c>
      <c r="M337" s="210" t="str">
        <f t="shared" si="3"/>
        <v/>
      </c>
    </row>
    <row r="338">
      <c r="A338" s="209">
        <v>45989.0</v>
      </c>
      <c r="B338" s="209" t="str">
        <f t="shared" si="1"/>
        <v>#VALUE!</v>
      </c>
      <c r="C338" s="210" t="s">
        <v>2328</v>
      </c>
      <c r="D338" s="210" t="s">
        <v>2017</v>
      </c>
      <c r="E338" s="210" t="s">
        <v>2017</v>
      </c>
      <c r="F338" s="210" t="s">
        <v>64</v>
      </c>
      <c r="G338" s="210">
        <v>1.0</v>
      </c>
      <c r="H338" s="210">
        <v>0.0</v>
      </c>
      <c r="I338" s="211">
        <v>0.0</v>
      </c>
      <c r="J338" s="210">
        <v>500.0</v>
      </c>
      <c r="K338" s="210">
        <v>0.0</v>
      </c>
      <c r="L338" s="210" t="str">
        <f t="shared" si="2"/>
        <v/>
      </c>
      <c r="M338" s="210" t="str">
        <f t="shared" si="3"/>
        <v>รายจ่ายอื่นๆ</v>
      </c>
    </row>
    <row r="339">
      <c r="A339" s="209">
        <v>45989.0</v>
      </c>
      <c r="B339" s="209">
        <f t="shared" si="1"/>
        <v>45990</v>
      </c>
      <c r="C339" s="210" t="s">
        <v>2381</v>
      </c>
      <c r="D339" s="210" t="s">
        <v>2017</v>
      </c>
      <c r="E339" s="210" t="s">
        <v>39</v>
      </c>
      <c r="F339" s="210">
        <v>1.0</v>
      </c>
      <c r="G339" s="210">
        <v>0.0</v>
      </c>
      <c r="H339" s="210">
        <v>400.0</v>
      </c>
      <c r="I339" s="211" t="s">
        <v>3336</v>
      </c>
      <c r="J339" s="210">
        <v>2391.0</v>
      </c>
      <c r="K339" s="210">
        <v>0.0</v>
      </c>
      <c r="L339" s="210" t="str">
        <f t="shared" si="2"/>
        <v>ค่าห้องรายวัน</v>
      </c>
      <c r="M339" s="210" t="str">
        <f t="shared" si="3"/>
        <v/>
      </c>
    </row>
    <row r="340">
      <c r="A340" s="209">
        <v>45989.0</v>
      </c>
      <c r="B340" s="209">
        <f t="shared" si="1"/>
        <v>45990</v>
      </c>
      <c r="C340" s="210" t="s">
        <v>3660</v>
      </c>
      <c r="D340" s="213" t="s">
        <v>3661</v>
      </c>
      <c r="E340" s="210" t="s">
        <v>10</v>
      </c>
      <c r="F340" s="210">
        <v>1.0</v>
      </c>
      <c r="G340" s="210">
        <v>0.0</v>
      </c>
      <c r="H340" s="210">
        <v>400.0</v>
      </c>
      <c r="I340" s="211" t="s">
        <v>2017</v>
      </c>
      <c r="J340" s="210">
        <v>2791.0</v>
      </c>
      <c r="K340" s="210">
        <v>100.0</v>
      </c>
      <c r="L340" s="210" t="str">
        <f t="shared" si="2"/>
        <v>ค่าห้องรายวัน</v>
      </c>
      <c r="M340" s="210" t="str">
        <f t="shared" si="3"/>
        <v/>
      </c>
    </row>
    <row r="341">
      <c r="A341" s="209">
        <v>45989.0</v>
      </c>
      <c r="B341" s="209">
        <f t="shared" si="1"/>
        <v>45990</v>
      </c>
      <c r="C341" s="210" t="s">
        <v>2550</v>
      </c>
      <c r="D341" s="210" t="s">
        <v>3542</v>
      </c>
      <c r="E341" s="210" t="s">
        <v>61</v>
      </c>
      <c r="F341" s="210">
        <v>1.0</v>
      </c>
      <c r="G341" s="210">
        <v>0.0</v>
      </c>
      <c r="H341" s="210">
        <v>600.0</v>
      </c>
      <c r="I341" s="211" t="s">
        <v>2017</v>
      </c>
      <c r="J341" s="210">
        <v>3391.0</v>
      </c>
      <c r="K341" s="210">
        <v>0.0</v>
      </c>
      <c r="L341" s="210" t="str">
        <f t="shared" si="2"/>
        <v>ค่าห้องรายวัน</v>
      </c>
      <c r="M341" s="210" t="str">
        <f t="shared" si="3"/>
        <v/>
      </c>
    </row>
    <row r="342">
      <c r="A342" s="209">
        <v>45990.0</v>
      </c>
      <c r="B342" s="209">
        <f t="shared" si="1"/>
        <v>45990</v>
      </c>
      <c r="C342" s="210" t="s">
        <v>3662</v>
      </c>
      <c r="D342" s="210" t="s">
        <v>2017</v>
      </c>
      <c r="E342" s="210" t="s">
        <v>2017</v>
      </c>
      <c r="F342" s="210">
        <v>0.0</v>
      </c>
      <c r="G342" s="210">
        <v>39.0</v>
      </c>
      <c r="H342" s="210">
        <v>0.0</v>
      </c>
      <c r="I342" s="211" t="s">
        <v>2017</v>
      </c>
      <c r="J342" s="210">
        <v>3352.0</v>
      </c>
      <c r="K342" s="210">
        <v>0.0</v>
      </c>
      <c r="L342" s="210" t="str">
        <f t="shared" si="2"/>
        <v/>
      </c>
      <c r="M342" s="210" t="str">
        <f t="shared" si="3"/>
        <v>ค่าวัสดุ/ซื้อของ</v>
      </c>
    </row>
    <row r="343">
      <c r="A343" s="209">
        <v>45990.0</v>
      </c>
      <c r="B343" s="209">
        <f t="shared" si="1"/>
        <v>45990</v>
      </c>
      <c r="C343" s="210" t="s">
        <v>3587</v>
      </c>
      <c r="D343" s="210" t="s">
        <v>2017</v>
      </c>
      <c r="E343" s="210" t="s">
        <v>2017</v>
      </c>
      <c r="F343" s="210">
        <v>0.0</v>
      </c>
      <c r="G343" s="210">
        <v>2000.0</v>
      </c>
      <c r="H343" s="210">
        <v>0.0</v>
      </c>
      <c r="I343" s="211" t="s">
        <v>2017</v>
      </c>
      <c r="J343" s="210">
        <v>1352.0</v>
      </c>
      <c r="K343" s="210">
        <v>0.0</v>
      </c>
      <c r="L343" s="210" t="str">
        <f t="shared" si="2"/>
        <v/>
      </c>
      <c r="M343" s="210" t="str">
        <f t="shared" si="3"/>
        <v>ค่าวัสดุ/ซื้อของ</v>
      </c>
    </row>
    <row r="344">
      <c r="A344" s="209">
        <v>45990.0</v>
      </c>
      <c r="B344" s="209">
        <f t="shared" si="1"/>
        <v>45990</v>
      </c>
      <c r="C344" s="210" t="s">
        <v>3663</v>
      </c>
      <c r="D344" s="210" t="s">
        <v>2017</v>
      </c>
      <c r="E344" s="210" t="s">
        <v>2017</v>
      </c>
      <c r="F344" s="210">
        <v>0.0</v>
      </c>
      <c r="G344" s="210">
        <v>215.0</v>
      </c>
      <c r="H344" s="210">
        <v>0.0</v>
      </c>
      <c r="I344" s="211" t="s">
        <v>2017</v>
      </c>
      <c r="J344" s="210">
        <v>1137.0</v>
      </c>
      <c r="K344" s="210">
        <v>0.0</v>
      </c>
      <c r="L344" s="210" t="str">
        <f t="shared" si="2"/>
        <v/>
      </c>
      <c r="M344" s="210" t="str">
        <f t="shared" si="3"/>
        <v>ค่าวัสดุ/ซื้อของ</v>
      </c>
    </row>
    <row r="345">
      <c r="A345" s="209">
        <v>45990.0</v>
      </c>
      <c r="B345" s="209">
        <f t="shared" si="1"/>
        <v>45991</v>
      </c>
      <c r="C345" s="210" t="s">
        <v>3664</v>
      </c>
      <c r="D345" s="210" t="s">
        <v>3665</v>
      </c>
      <c r="E345" s="210" t="s">
        <v>19</v>
      </c>
      <c r="F345" s="210">
        <v>1.0</v>
      </c>
      <c r="G345" s="210">
        <v>0.0</v>
      </c>
      <c r="H345" s="210">
        <v>500.0</v>
      </c>
      <c r="I345" s="211" t="s">
        <v>3485</v>
      </c>
      <c r="J345" s="210">
        <v>0.0</v>
      </c>
      <c r="K345" s="210">
        <v>0.0</v>
      </c>
      <c r="L345" s="210" t="str">
        <f t="shared" si="2"/>
        <v>ค่าห้องรายวัน</v>
      </c>
      <c r="M345" s="210" t="str">
        <f t="shared" si="3"/>
        <v/>
      </c>
    </row>
    <row r="346">
      <c r="A346" s="209">
        <v>45990.0</v>
      </c>
      <c r="B346" s="209">
        <f t="shared" si="1"/>
        <v>45990</v>
      </c>
      <c r="C346" s="210" t="s">
        <v>3468</v>
      </c>
      <c r="D346" s="210" t="s">
        <v>2017</v>
      </c>
      <c r="E346" s="210" t="s">
        <v>19</v>
      </c>
      <c r="F346" s="210">
        <v>0.0</v>
      </c>
      <c r="G346" s="210">
        <v>100.0</v>
      </c>
      <c r="H346" s="210">
        <v>0.0</v>
      </c>
      <c r="I346" s="211" t="s">
        <v>2017</v>
      </c>
      <c r="J346" s="210">
        <v>1037.0</v>
      </c>
      <c r="K346" s="210">
        <v>0.0</v>
      </c>
      <c r="L346" s="210" t="str">
        <f t="shared" si="2"/>
        <v/>
      </c>
      <c r="M346" s="210" t="str">
        <f t="shared" si="3"/>
        <v>หักมัดจำ</v>
      </c>
    </row>
    <row r="347">
      <c r="A347" s="209">
        <v>45990.0</v>
      </c>
      <c r="B347" s="209">
        <f t="shared" si="1"/>
        <v>45991</v>
      </c>
      <c r="C347" s="210" t="s">
        <v>3666</v>
      </c>
      <c r="D347" s="210" t="s">
        <v>2017</v>
      </c>
      <c r="E347" s="210" t="s">
        <v>40</v>
      </c>
      <c r="F347" s="210">
        <v>1.0</v>
      </c>
      <c r="G347" s="210">
        <v>0.0</v>
      </c>
      <c r="H347" s="210">
        <v>400.0</v>
      </c>
      <c r="I347" s="211" t="s">
        <v>3336</v>
      </c>
      <c r="J347" s="210">
        <v>1437.0</v>
      </c>
      <c r="K347" s="210">
        <v>0.0</v>
      </c>
      <c r="L347" s="210" t="str">
        <f t="shared" si="2"/>
        <v>ค่าห้องรายวัน</v>
      </c>
      <c r="M347" s="210" t="str">
        <f t="shared" si="3"/>
        <v/>
      </c>
    </row>
    <row r="348">
      <c r="A348" s="209">
        <v>45990.0</v>
      </c>
      <c r="B348" s="209">
        <f t="shared" si="1"/>
        <v>45992</v>
      </c>
      <c r="C348" s="210" t="s">
        <v>3667</v>
      </c>
      <c r="D348" s="210" t="s">
        <v>3668</v>
      </c>
      <c r="E348" s="210" t="s">
        <v>12</v>
      </c>
      <c r="F348" s="210">
        <v>2.0</v>
      </c>
      <c r="G348" s="210">
        <v>0.0</v>
      </c>
      <c r="H348" s="210">
        <v>900.0</v>
      </c>
      <c r="I348" s="211" t="s">
        <v>3485</v>
      </c>
      <c r="J348" s="210">
        <v>0.0</v>
      </c>
      <c r="K348" s="210">
        <v>0.0</v>
      </c>
      <c r="L348" s="210" t="str">
        <f t="shared" si="2"/>
        <v>ค่าห้องรายวัน</v>
      </c>
      <c r="M348" s="210" t="str">
        <f t="shared" si="3"/>
        <v/>
      </c>
    </row>
    <row r="349">
      <c r="A349" s="209">
        <v>45990.0</v>
      </c>
      <c r="B349" s="209">
        <f t="shared" si="1"/>
        <v>45990</v>
      </c>
      <c r="C349" s="210" t="s">
        <v>3468</v>
      </c>
      <c r="D349" s="210" t="s">
        <v>2017</v>
      </c>
      <c r="E349" s="210" t="s">
        <v>12</v>
      </c>
      <c r="F349" s="210">
        <v>0.0</v>
      </c>
      <c r="G349" s="210">
        <v>100.0</v>
      </c>
      <c r="H349" s="210">
        <v>0.0</v>
      </c>
      <c r="I349" s="211" t="s">
        <v>2017</v>
      </c>
      <c r="J349" s="210">
        <v>1437.0</v>
      </c>
      <c r="K349" s="210">
        <v>0.0</v>
      </c>
      <c r="L349" s="210" t="str">
        <f t="shared" si="2"/>
        <v/>
      </c>
      <c r="M349" s="210" t="str">
        <f t="shared" si="3"/>
        <v>หักมัดจำ</v>
      </c>
    </row>
    <row r="350">
      <c r="A350" s="209">
        <v>45990.0</v>
      </c>
      <c r="B350" s="209">
        <f t="shared" si="1"/>
        <v>45991</v>
      </c>
      <c r="C350" s="210" t="s">
        <v>2381</v>
      </c>
      <c r="D350" s="210" t="s">
        <v>2017</v>
      </c>
      <c r="E350" s="210" t="s">
        <v>39</v>
      </c>
      <c r="F350" s="210">
        <v>1.0</v>
      </c>
      <c r="G350" s="210">
        <v>0.0</v>
      </c>
      <c r="H350" s="210">
        <v>400.0</v>
      </c>
      <c r="I350" s="211" t="s">
        <v>3336</v>
      </c>
      <c r="J350" s="210">
        <v>1837.0</v>
      </c>
      <c r="K350" s="210">
        <v>0.0</v>
      </c>
      <c r="L350" s="210" t="str">
        <f t="shared" si="2"/>
        <v>ค่าห้องรายวัน</v>
      </c>
      <c r="M350" s="210" t="str">
        <f t="shared" si="3"/>
        <v/>
      </c>
    </row>
    <row r="351">
      <c r="A351" s="209">
        <v>45990.0</v>
      </c>
      <c r="B351" s="209">
        <f t="shared" si="1"/>
        <v>45991</v>
      </c>
      <c r="C351" s="210" t="s">
        <v>3669</v>
      </c>
      <c r="D351" s="210" t="s">
        <v>3670</v>
      </c>
      <c r="E351" s="210" t="s">
        <v>41</v>
      </c>
      <c r="F351" s="210">
        <v>1.0</v>
      </c>
      <c r="G351" s="210">
        <v>0.0</v>
      </c>
      <c r="H351" s="210">
        <v>500.0</v>
      </c>
      <c r="I351" s="211" t="s">
        <v>3485</v>
      </c>
      <c r="J351" s="210">
        <v>0.0</v>
      </c>
      <c r="K351" s="210">
        <v>0.0</v>
      </c>
      <c r="L351" s="210" t="str">
        <f t="shared" si="2"/>
        <v>ค่าห้องรายวัน</v>
      </c>
      <c r="M351" s="210" t="str">
        <f t="shared" si="3"/>
        <v/>
      </c>
    </row>
    <row r="352">
      <c r="A352" s="209">
        <v>45990.0</v>
      </c>
      <c r="B352" s="209">
        <f t="shared" si="1"/>
        <v>45990</v>
      </c>
      <c r="C352" s="210" t="s">
        <v>3494</v>
      </c>
      <c r="D352" s="210" t="s">
        <v>2017</v>
      </c>
      <c r="E352" s="210" t="s">
        <v>41</v>
      </c>
      <c r="F352" s="210">
        <v>0.0</v>
      </c>
      <c r="G352" s="210">
        <v>100.0</v>
      </c>
      <c r="H352" s="210">
        <v>0.0</v>
      </c>
      <c r="I352" s="211" t="s">
        <v>2017</v>
      </c>
      <c r="J352" s="210">
        <v>1737.0</v>
      </c>
      <c r="K352" s="210">
        <v>0.0</v>
      </c>
      <c r="L352" s="210" t="str">
        <f t="shared" si="2"/>
        <v/>
      </c>
      <c r="M352" s="210" t="str">
        <f t="shared" si="3"/>
        <v>รายจ่ายอื่นๆ</v>
      </c>
    </row>
    <row r="353">
      <c r="A353" s="209">
        <v>45990.0</v>
      </c>
      <c r="B353" s="209">
        <f t="shared" si="1"/>
        <v>45991</v>
      </c>
      <c r="C353" s="210" t="s">
        <v>3671</v>
      </c>
      <c r="D353" s="213" t="s">
        <v>3492</v>
      </c>
      <c r="E353" s="210" t="s">
        <v>42</v>
      </c>
      <c r="F353" s="210">
        <v>1.0</v>
      </c>
      <c r="G353" s="210">
        <v>0.0</v>
      </c>
      <c r="H353" s="210">
        <v>400.0</v>
      </c>
      <c r="I353" s="211" t="s">
        <v>2017</v>
      </c>
      <c r="J353" s="210">
        <v>2137.0</v>
      </c>
      <c r="K353" s="210">
        <v>100.0</v>
      </c>
      <c r="L353" s="210" t="str">
        <f t="shared" si="2"/>
        <v>ค่าห้องรายวัน</v>
      </c>
      <c r="M353" s="210" t="str">
        <f t="shared" si="3"/>
        <v/>
      </c>
    </row>
    <row r="354">
      <c r="A354" s="209">
        <v>45990.0</v>
      </c>
      <c r="B354" s="209">
        <f t="shared" si="1"/>
        <v>45991</v>
      </c>
      <c r="C354" s="210" t="s">
        <v>3672</v>
      </c>
      <c r="D354" s="213" t="s">
        <v>3673</v>
      </c>
      <c r="E354" s="210" t="s">
        <v>59</v>
      </c>
      <c r="F354" s="210">
        <v>1.0</v>
      </c>
      <c r="G354" s="210">
        <v>0.0</v>
      </c>
      <c r="H354" s="210">
        <v>500.0</v>
      </c>
      <c r="I354" s="211" t="s">
        <v>2017</v>
      </c>
      <c r="J354" s="210">
        <v>2637.0</v>
      </c>
      <c r="K354" s="210">
        <v>200.0</v>
      </c>
      <c r="L354" s="210" t="str">
        <f t="shared" si="2"/>
        <v>ค่าห้องรายวัน</v>
      </c>
      <c r="M354" s="210" t="str">
        <f t="shared" si="3"/>
        <v/>
      </c>
    </row>
    <row r="355">
      <c r="A355" s="209">
        <v>45990.0</v>
      </c>
      <c r="B355" s="209">
        <f t="shared" si="1"/>
        <v>45991</v>
      </c>
      <c r="C355" s="210" t="s">
        <v>3674</v>
      </c>
      <c r="D355" s="210" t="s">
        <v>2017</v>
      </c>
      <c r="E355" s="210" t="s">
        <v>64</v>
      </c>
      <c r="F355" s="210">
        <v>1.0</v>
      </c>
      <c r="G355" s="210">
        <v>0.0</v>
      </c>
      <c r="H355" s="210">
        <v>500.0</v>
      </c>
      <c r="I355" s="211" t="s">
        <v>2017</v>
      </c>
      <c r="J355" s="210">
        <v>3137.0</v>
      </c>
      <c r="K355" s="210">
        <v>0.0</v>
      </c>
      <c r="L355" s="210" t="str">
        <f t="shared" si="2"/>
        <v>ค่าห้องรายวัน</v>
      </c>
      <c r="M355" s="210" t="str">
        <f t="shared" si="3"/>
        <v/>
      </c>
    </row>
    <row r="356">
      <c r="A356" s="209">
        <v>45990.0</v>
      </c>
      <c r="B356" s="209">
        <f t="shared" si="1"/>
        <v>45991</v>
      </c>
      <c r="C356" s="210" t="s">
        <v>315</v>
      </c>
      <c r="D356" s="213" t="s">
        <v>3675</v>
      </c>
      <c r="E356" s="210" t="s">
        <v>43</v>
      </c>
      <c r="F356" s="210">
        <v>1.0</v>
      </c>
      <c r="G356" s="210">
        <v>0.0</v>
      </c>
      <c r="H356" s="210">
        <v>400.0</v>
      </c>
      <c r="I356" s="211" t="s">
        <v>2017</v>
      </c>
      <c r="J356" s="210">
        <v>3537.0</v>
      </c>
      <c r="K356" s="210">
        <v>100.0</v>
      </c>
      <c r="L356" s="210" t="str">
        <f t="shared" si="2"/>
        <v>ค่าห้องรายวัน</v>
      </c>
      <c r="M356" s="210" t="str">
        <f t="shared" si="3"/>
        <v/>
      </c>
    </row>
    <row r="357">
      <c r="A357" s="209">
        <v>45990.0</v>
      </c>
      <c r="B357" s="209">
        <f t="shared" si="1"/>
        <v>45991</v>
      </c>
      <c r="C357" s="210" t="s">
        <v>3676</v>
      </c>
      <c r="D357" s="210" t="s">
        <v>3677</v>
      </c>
      <c r="E357" s="210" t="s">
        <v>34</v>
      </c>
      <c r="F357" s="210">
        <v>1.0</v>
      </c>
      <c r="G357" s="210">
        <v>0.0</v>
      </c>
      <c r="H357" s="210">
        <v>500.0</v>
      </c>
      <c r="I357" s="211" t="s">
        <v>3485</v>
      </c>
      <c r="J357" s="210">
        <v>0.0</v>
      </c>
      <c r="K357" s="210">
        <v>0.0</v>
      </c>
      <c r="L357" s="210" t="str">
        <f t="shared" si="2"/>
        <v>ค่าห้องรายวัน</v>
      </c>
      <c r="M357" s="210" t="str">
        <f t="shared" si="3"/>
        <v/>
      </c>
    </row>
    <row r="358">
      <c r="A358" s="209">
        <v>45990.0</v>
      </c>
      <c r="B358" s="209">
        <f t="shared" si="1"/>
        <v>45990</v>
      </c>
      <c r="C358" s="210" t="s">
        <v>3494</v>
      </c>
      <c r="D358" s="210" t="s">
        <v>3677</v>
      </c>
      <c r="E358" s="210" t="s">
        <v>34</v>
      </c>
      <c r="F358" s="210">
        <v>0.0</v>
      </c>
      <c r="G358" s="210">
        <v>100.0</v>
      </c>
      <c r="H358" s="210">
        <v>0.0</v>
      </c>
      <c r="I358" s="211" t="s">
        <v>2017</v>
      </c>
      <c r="J358" s="210">
        <v>3437.0</v>
      </c>
      <c r="K358" s="210">
        <v>0.0</v>
      </c>
      <c r="L358" s="210" t="str">
        <f t="shared" si="2"/>
        <v/>
      </c>
      <c r="M358" s="210" t="str">
        <f t="shared" si="3"/>
        <v>รายจ่ายอื่นๆ</v>
      </c>
    </row>
    <row r="359">
      <c r="A359" s="209">
        <v>45991.0</v>
      </c>
      <c r="B359" s="209">
        <f t="shared" si="1"/>
        <v>45992</v>
      </c>
      <c r="C359" s="210" t="s">
        <v>2556</v>
      </c>
      <c r="D359" s="210" t="s">
        <v>3670</v>
      </c>
      <c r="E359" s="210" t="s">
        <v>41</v>
      </c>
      <c r="F359" s="210">
        <v>1.0</v>
      </c>
      <c r="G359" s="210">
        <v>0.0</v>
      </c>
      <c r="H359" s="210">
        <v>400.0</v>
      </c>
      <c r="I359" s="211" t="s">
        <v>3336</v>
      </c>
      <c r="J359" s="210">
        <v>3837.0</v>
      </c>
      <c r="K359" s="210">
        <v>0.0</v>
      </c>
      <c r="L359" s="210" t="str">
        <f t="shared" si="2"/>
        <v>ค่าห้องรายวัน</v>
      </c>
      <c r="M359" s="210" t="str">
        <f t="shared" si="3"/>
        <v/>
      </c>
    </row>
    <row r="360">
      <c r="A360" s="209">
        <v>45991.0</v>
      </c>
      <c r="B360" s="209">
        <f t="shared" si="1"/>
        <v>45991</v>
      </c>
      <c r="C360" s="210" t="s">
        <v>3531</v>
      </c>
      <c r="D360" s="210" t="s">
        <v>2017</v>
      </c>
      <c r="E360" s="210" t="s">
        <v>2017</v>
      </c>
      <c r="F360" s="210">
        <v>0.0</v>
      </c>
      <c r="G360" s="210">
        <v>2000.0</v>
      </c>
      <c r="H360" s="210">
        <v>0.0</v>
      </c>
      <c r="I360" s="211" t="s">
        <v>2017</v>
      </c>
      <c r="J360" s="210">
        <v>1837.0</v>
      </c>
      <c r="K360" s="210">
        <v>0.0</v>
      </c>
      <c r="L360" s="210" t="str">
        <f t="shared" si="2"/>
        <v/>
      </c>
      <c r="M360" s="210" t="str">
        <f t="shared" si="3"/>
        <v>รายจ่ายอื่นๆ</v>
      </c>
    </row>
    <row r="361">
      <c r="A361" s="209">
        <v>45991.0</v>
      </c>
      <c r="B361" s="209">
        <f t="shared" si="1"/>
        <v>45993</v>
      </c>
      <c r="C361" s="210" t="s">
        <v>3678</v>
      </c>
      <c r="D361" s="210" t="s">
        <v>3679</v>
      </c>
      <c r="E361" s="210" t="s">
        <v>38</v>
      </c>
      <c r="F361" s="210">
        <v>2.0</v>
      </c>
      <c r="G361" s="210">
        <v>0.0</v>
      </c>
      <c r="H361" s="210">
        <v>900.0</v>
      </c>
      <c r="I361" s="211" t="s">
        <v>3485</v>
      </c>
      <c r="J361" s="210">
        <v>0.0</v>
      </c>
      <c r="K361" s="210">
        <v>0.0</v>
      </c>
      <c r="L361" s="210" t="str">
        <f t="shared" si="2"/>
        <v>ค่าห้องรายวัน</v>
      </c>
      <c r="M361" s="210" t="str">
        <f t="shared" si="3"/>
        <v/>
      </c>
    </row>
    <row r="362">
      <c r="A362" s="209">
        <v>45991.0</v>
      </c>
      <c r="B362" s="209">
        <f t="shared" si="1"/>
        <v>45991</v>
      </c>
      <c r="C362" s="210" t="s">
        <v>3468</v>
      </c>
      <c r="D362" s="210" t="s">
        <v>2017</v>
      </c>
      <c r="E362" s="210" t="s">
        <v>38</v>
      </c>
      <c r="F362" s="210">
        <v>0.0</v>
      </c>
      <c r="G362" s="210">
        <v>100.0</v>
      </c>
      <c r="H362" s="210">
        <v>0.0</v>
      </c>
      <c r="I362" s="211" t="s">
        <v>2017</v>
      </c>
      <c r="J362" s="210">
        <v>1737.0</v>
      </c>
      <c r="K362" s="210">
        <v>0.0</v>
      </c>
      <c r="L362" s="210" t="str">
        <f t="shared" si="2"/>
        <v/>
      </c>
      <c r="M362" s="210" t="str">
        <f t="shared" si="3"/>
        <v>หักมัดจำ</v>
      </c>
    </row>
    <row r="363">
      <c r="A363" s="209">
        <v>45991.0</v>
      </c>
      <c r="B363" s="209">
        <f t="shared" si="1"/>
        <v>45992</v>
      </c>
      <c r="C363" s="210" t="s">
        <v>692</v>
      </c>
      <c r="D363" s="213" t="s">
        <v>2017</v>
      </c>
      <c r="E363" s="210" t="s">
        <v>43</v>
      </c>
      <c r="F363" s="210">
        <v>1.0</v>
      </c>
      <c r="G363" s="210">
        <v>0.0</v>
      </c>
      <c r="H363" s="210">
        <v>400.0</v>
      </c>
      <c r="I363" s="211" t="s">
        <v>2017</v>
      </c>
      <c r="J363" s="210">
        <v>2137.0</v>
      </c>
      <c r="K363" s="210">
        <v>100.0</v>
      </c>
      <c r="L363" s="210" t="str">
        <f t="shared" si="2"/>
        <v>ค่าห้องรายวัน</v>
      </c>
      <c r="M363" s="210" t="str">
        <f t="shared" si="3"/>
        <v/>
      </c>
    </row>
    <row r="364">
      <c r="A364" s="209">
        <v>45991.0</v>
      </c>
      <c r="B364" s="209">
        <f t="shared" si="1"/>
        <v>45992</v>
      </c>
      <c r="C364" s="210" t="s">
        <v>2381</v>
      </c>
      <c r="D364" s="210" t="s">
        <v>2017</v>
      </c>
      <c r="E364" s="210" t="s">
        <v>40</v>
      </c>
      <c r="F364" s="210">
        <v>1.0</v>
      </c>
      <c r="G364" s="210">
        <v>0.0</v>
      </c>
      <c r="H364" s="210">
        <v>400.0</v>
      </c>
      <c r="I364" s="211" t="s">
        <v>3336</v>
      </c>
      <c r="J364" s="210">
        <v>2537.0</v>
      </c>
      <c r="K364" s="210">
        <v>0.0</v>
      </c>
      <c r="L364" s="210" t="str">
        <f t="shared" si="2"/>
        <v>ค่าห้องรายวัน</v>
      </c>
      <c r="M364" s="210" t="str">
        <f t="shared" si="3"/>
        <v/>
      </c>
    </row>
    <row r="365">
      <c r="A365" s="209">
        <v>45991.0</v>
      </c>
      <c r="B365" s="209">
        <f t="shared" si="1"/>
        <v>45992</v>
      </c>
      <c r="C365" s="210" t="s">
        <v>3680</v>
      </c>
      <c r="D365" s="213" t="s">
        <v>3681</v>
      </c>
      <c r="E365" s="210" t="s">
        <v>10</v>
      </c>
      <c r="F365" s="210">
        <v>1.0</v>
      </c>
      <c r="G365" s="210">
        <v>0.0</v>
      </c>
      <c r="H365" s="210">
        <v>400.0</v>
      </c>
      <c r="I365" s="211" t="s">
        <v>3485</v>
      </c>
      <c r="J365" s="210">
        <v>0.0</v>
      </c>
      <c r="K365" s="210">
        <v>100.0</v>
      </c>
      <c r="L365" s="210" t="str">
        <f t="shared" si="2"/>
        <v>ค่าห้องรายวัน</v>
      </c>
      <c r="M365" s="210" t="str">
        <f t="shared" si="3"/>
        <v/>
      </c>
    </row>
    <row r="366">
      <c r="A366" s="209">
        <v>45991.0</v>
      </c>
      <c r="B366" s="209">
        <f t="shared" si="1"/>
        <v>45991</v>
      </c>
      <c r="C366" s="210" t="s">
        <v>3494</v>
      </c>
      <c r="D366" s="210" t="s">
        <v>3681</v>
      </c>
      <c r="E366" s="210" t="s">
        <v>10</v>
      </c>
      <c r="F366" s="210">
        <v>0.0</v>
      </c>
      <c r="G366" s="210">
        <v>100.0</v>
      </c>
      <c r="H366" s="210">
        <v>0.0</v>
      </c>
      <c r="I366" s="211" t="s">
        <v>2017</v>
      </c>
      <c r="J366" s="210">
        <v>2437.0</v>
      </c>
      <c r="K366" s="210">
        <v>0.0</v>
      </c>
      <c r="L366" s="210" t="str">
        <f t="shared" si="2"/>
        <v/>
      </c>
      <c r="M366" s="210" t="str">
        <f t="shared" si="3"/>
        <v>รายจ่ายอื่นๆ</v>
      </c>
    </row>
    <row r="367">
      <c r="A367" s="209">
        <v>45991.0</v>
      </c>
      <c r="B367" s="209">
        <f t="shared" si="1"/>
        <v>45992</v>
      </c>
      <c r="C367" s="210" t="s">
        <v>3682</v>
      </c>
      <c r="D367" s="213" t="s">
        <v>3683</v>
      </c>
      <c r="E367" s="210" t="s">
        <v>37</v>
      </c>
      <c r="F367" s="210">
        <v>1.0</v>
      </c>
      <c r="G367" s="210">
        <v>0.0</v>
      </c>
      <c r="H367" s="210">
        <v>400.0</v>
      </c>
      <c r="I367" s="211" t="s">
        <v>2017</v>
      </c>
      <c r="J367" s="210">
        <v>2837.0</v>
      </c>
      <c r="K367" s="210">
        <v>100.0</v>
      </c>
      <c r="L367" s="210" t="str">
        <f t="shared" si="2"/>
        <v>ค่าห้องรายวัน</v>
      </c>
      <c r="M367" s="210" t="str">
        <f t="shared" si="3"/>
        <v/>
      </c>
    </row>
    <row r="368">
      <c r="A368" s="209">
        <v>45991.0</v>
      </c>
      <c r="B368" s="209">
        <f t="shared" si="1"/>
        <v>45992</v>
      </c>
      <c r="C368" s="210" t="s">
        <v>2381</v>
      </c>
      <c r="D368" s="210" t="s">
        <v>2017</v>
      </c>
      <c r="E368" s="210" t="s">
        <v>39</v>
      </c>
      <c r="F368" s="210">
        <v>1.0</v>
      </c>
      <c r="G368" s="210">
        <v>0.0</v>
      </c>
      <c r="H368" s="210">
        <v>400.0</v>
      </c>
      <c r="I368" s="211" t="s">
        <v>2017</v>
      </c>
      <c r="J368" s="210">
        <v>3237.0</v>
      </c>
      <c r="K368" s="210">
        <v>0.0</v>
      </c>
      <c r="L368" s="210" t="str">
        <f t="shared" si="2"/>
        <v>ค่าห้องรายวัน</v>
      </c>
      <c r="M368" s="210" t="str">
        <f t="shared" si="3"/>
        <v/>
      </c>
    </row>
    <row r="369">
      <c r="A369" s="209">
        <v>45991.0</v>
      </c>
      <c r="B369" s="209">
        <f t="shared" si="1"/>
        <v>45992</v>
      </c>
      <c r="C369" s="210" t="s">
        <v>3672</v>
      </c>
      <c r="D369" s="213" t="s">
        <v>3684</v>
      </c>
      <c r="E369" s="210" t="s">
        <v>9</v>
      </c>
      <c r="F369" s="210">
        <v>1.0</v>
      </c>
      <c r="G369" s="210">
        <v>0.0</v>
      </c>
      <c r="H369" s="210">
        <v>400.0</v>
      </c>
      <c r="I369" s="211" t="s">
        <v>2017</v>
      </c>
      <c r="J369" s="210">
        <v>3637.0</v>
      </c>
      <c r="K369" s="210">
        <v>100.0</v>
      </c>
      <c r="L369" s="210" t="str">
        <f t="shared" si="2"/>
        <v>ค่าห้องรายวัน</v>
      </c>
      <c r="M369" s="210" t="str">
        <f t="shared" si="3"/>
        <v/>
      </c>
    </row>
    <row r="370">
      <c r="A370" s="209">
        <v>45991.0</v>
      </c>
      <c r="B370" s="209">
        <f t="shared" si="1"/>
        <v>45992</v>
      </c>
      <c r="C370" s="210" t="s">
        <v>3685</v>
      </c>
      <c r="D370" s="213" t="s">
        <v>2017</v>
      </c>
      <c r="E370" s="210" t="s">
        <v>9</v>
      </c>
      <c r="F370" s="210">
        <v>1.0</v>
      </c>
      <c r="G370" s="210">
        <v>0.0</v>
      </c>
      <c r="H370" s="210">
        <v>400.0</v>
      </c>
      <c r="I370" s="211" t="s">
        <v>2017</v>
      </c>
      <c r="J370" s="210">
        <v>4037.0</v>
      </c>
      <c r="K370" s="210">
        <v>100.0</v>
      </c>
      <c r="L370" s="210" t="str">
        <f t="shared" si="2"/>
        <v>ค่าห้องรายวัน</v>
      </c>
      <c r="M370" s="210" t="str">
        <f t="shared" si="3"/>
        <v/>
      </c>
    </row>
    <row r="371">
      <c r="A371" s="209">
        <v>45992.0</v>
      </c>
      <c r="B371" s="209">
        <f t="shared" si="1"/>
        <v>45992</v>
      </c>
      <c r="C371" s="210" t="s">
        <v>3686</v>
      </c>
      <c r="D371" s="210" t="s">
        <v>2017</v>
      </c>
      <c r="E371" s="210" t="s">
        <v>2017</v>
      </c>
      <c r="F371" s="210">
        <v>0.0</v>
      </c>
      <c r="G371" s="210">
        <v>775.0</v>
      </c>
      <c r="H371" s="210">
        <v>0.0</v>
      </c>
      <c r="I371" s="211" t="s">
        <v>2017</v>
      </c>
      <c r="J371" s="210">
        <v>3262.0</v>
      </c>
      <c r="K371" s="210">
        <v>0.0</v>
      </c>
      <c r="L371" s="210" t="str">
        <f t="shared" si="2"/>
        <v/>
      </c>
      <c r="M371" s="210" t="str">
        <f t="shared" si="3"/>
        <v>ค่าวัสดุ/ซื้อของ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63"/>
    <col customWidth="1" min="2" max="2" width="16.5"/>
    <col customWidth="1" min="3" max="3" width="12.75"/>
    <col customWidth="1" min="4" max="4" width="32.13"/>
    <col customWidth="1" min="5" max="5" width="12.63"/>
    <col customWidth="1" min="6" max="6" width="40.63"/>
    <col customWidth="1" min="7" max="7" width="38.38"/>
    <col customWidth="1" min="8" max="8" width="12.63"/>
    <col customWidth="1" min="9" max="9" width="27.75"/>
    <col customWidth="1" min="10" max="10" width="22.0"/>
    <col customWidth="1" min="11" max="11" width="16.25"/>
  </cols>
  <sheetData>
    <row r="1" ht="57.75" customHeight="1">
      <c r="A1" s="215"/>
      <c r="B1" s="216"/>
      <c r="C1" s="215"/>
      <c r="D1" s="215"/>
      <c r="E1" s="215"/>
      <c r="F1" s="217" t="s">
        <v>3422</v>
      </c>
      <c r="G1" s="218" t="s">
        <v>3385</v>
      </c>
      <c r="H1" s="218">
        <v>2568.0</v>
      </c>
      <c r="I1" s="219"/>
      <c r="J1" s="219"/>
      <c r="K1" s="216"/>
    </row>
    <row r="2">
      <c r="A2" s="220" t="s">
        <v>3687</v>
      </c>
      <c r="B2" s="221" t="s">
        <v>3688</v>
      </c>
      <c r="C2" s="220" t="s">
        <v>3689</v>
      </c>
      <c r="D2" s="220" t="s">
        <v>3690</v>
      </c>
      <c r="E2" s="220" t="s">
        <v>3691</v>
      </c>
      <c r="F2" s="222" t="s">
        <v>3692</v>
      </c>
      <c r="G2" s="220" t="s">
        <v>3693</v>
      </c>
      <c r="H2" s="220" t="s">
        <v>3694</v>
      </c>
      <c r="I2" s="220" t="s">
        <v>3695</v>
      </c>
      <c r="J2" s="220" t="s">
        <v>3696</v>
      </c>
      <c r="K2" s="221" t="s">
        <v>3697</v>
      </c>
    </row>
    <row r="3" ht="27.75" customHeight="1">
      <c r="A3" s="223">
        <v>1.0</v>
      </c>
      <c r="B3" s="224">
        <v>45992.0</v>
      </c>
      <c r="C3" s="225" t="s">
        <v>40</v>
      </c>
      <c r="D3" s="226" t="s">
        <v>2381</v>
      </c>
      <c r="E3" s="225" t="s">
        <v>76</v>
      </c>
      <c r="F3" s="227"/>
      <c r="G3" s="226"/>
      <c r="H3" s="225" t="s">
        <v>3698</v>
      </c>
      <c r="I3" s="225" t="s">
        <v>3699</v>
      </c>
      <c r="J3" s="225" t="s">
        <v>3699</v>
      </c>
      <c r="K3" s="224">
        <v>45963.0</v>
      </c>
    </row>
    <row r="4" ht="27.75" customHeight="1">
      <c r="A4" s="228">
        <v>2.0</v>
      </c>
      <c r="B4" s="229">
        <v>45992.0</v>
      </c>
      <c r="C4" s="230" t="s">
        <v>59</v>
      </c>
      <c r="D4" s="231" t="s">
        <v>2367</v>
      </c>
      <c r="E4" s="230" t="s">
        <v>76</v>
      </c>
      <c r="F4" s="232"/>
      <c r="G4" s="231"/>
      <c r="H4" s="230" t="s">
        <v>3698</v>
      </c>
      <c r="I4" s="230" t="s">
        <v>3699</v>
      </c>
      <c r="J4" s="230" t="s">
        <v>3699</v>
      </c>
      <c r="K4" s="233">
        <v>45963.0</v>
      </c>
    </row>
    <row r="5" ht="27.75" customHeight="1">
      <c r="A5" s="228">
        <v>3.0</v>
      </c>
      <c r="B5" s="229">
        <v>45992.0</v>
      </c>
      <c r="C5" s="230" t="s">
        <v>37</v>
      </c>
      <c r="D5" s="231" t="s">
        <v>2381</v>
      </c>
      <c r="E5" s="230" t="s">
        <v>76</v>
      </c>
      <c r="F5" s="232"/>
      <c r="G5" s="231"/>
      <c r="H5" s="230" t="s">
        <v>3698</v>
      </c>
      <c r="I5" s="230" t="s">
        <v>3699</v>
      </c>
      <c r="J5" s="230" t="s">
        <v>3699</v>
      </c>
      <c r="K5" s="233">
        <v>45963.0</v>
      </c>
    </row>
    <row r="6" ht="27.75" customHeight="1">
      <c r="A6" s="228">
        <v>4.0</v>
      </c>
      <c r="B6" s="229">
        <v>45992.0</v>
      </c>
      <c r="C6" s="230" t="s">
        <v>39</v>
      </c>
      <c r="D6" s="231" t="s">
        <v>2381</v>
      </c>
      <c r="E6" s="230" t="s">
        <v>76</v>
      </c>
      <c r="F6" s="232"/>
      <c r="G6" s="231"/>
      <c r="H6" s="230" t="s">
        <v>3698</v>
      </c>
      <c r="I6" s="230" t="s">
        <v>3699</v>
      </c>
      <c r="J6" s="230" t="s">
        <v>3699</v>
      </c>
      <c r="K6" s="233">
        <v>45963.0</v>
      </c>
    </row>
    <row r="7" ht="27.75" customHeight="1">
      <c r="A7" s="228">
        <v>5.0</v>
      </c>
      <c r="B7" s="229">
        <v>45992.0</v>
      </c>
      <c r="C7" s="230" t="s">
        <v>41</v>
      </c>
      <c r="D7" s="231" t="s">
        <v>315</v>
      </c>
      <c r="E7" s="230" t="s">
        <v>76</v>
      </c>
      <c r="F7" s="232"/>
      <c r="G7" s="231"/>
      <c r="H7" s="230" t="s">
        <v>3698</v>
      </c>
      <c r="I7" s="230" t="s">
        <v>3699</v>
      </c>
      <c r="J7" s="230" t="s">
        <v>3699</v>
      </c>
      <c r="K7" s="233">
        <v>45963.0</v>
      </c>
    </row>
    <row r="8" ht="27.75" customHeight="1">
      <c r="A8" s="228">
        <v>6.0</v>
      </c>
      <c r="B8" s="229">
        <v>45992.0</v>
      </c>
      <c r="C8" s="230" t="s">
        <v>64</v>
      </c>
      <c r="D8" s="231" t="s">
        <v>2392</v>
      </c>
      <c r="E8" s="230" t="s">
        <v>76</v>
      </c>
      <c r="F8" s="232"/>
      <c r="G8" s="231"/>
      <c r="H8" s="230" t="s">
        <v>3698</v>
      </c>
      <c r="I8" s="230" t="s">
        <v>3699</v>
      </c>
      <c r="J8" s="230" t="s">
        <v>3699</v>
      </c>
      <c r="K8" s="233">
        <v>45963.0</v>
      </c>
    </row>
    <row r="9" ht="27.75" customHeight="1">
      <c r="A9" s="228">
        <v>7.0</v>
      </c>
      <c r="B9" s="229">
        <v>45993.0</v>
      </c>
      <c r="C9" s="230" t="s">
        <v>41</v>
      </c>
      <c r="D9" s="231" t="s">
        <v>2395</v>
      </c>
      <c r="E9" s="230" t="s">
        <v>76</v>
      </c>
      <c r="F9" s="231">
        <v>1.774808059486E12</v>
      </c>
      <c r="G9" s="231"/>
      <c r="H9" s="230" t="s">
        <v>3698</v>
      </c>
      <c r="I9" s="230" t="s">
        <v>3699</v>
      </c>
      <c r="J9" s="230" t="s">
        <v>3699</v>
      </c>
      <c r="K9" s="233">
        <v>45963.0</v>
      </c>
    </row>
    <row r="10" ht="27.75" customHeight="1">
      <c r="A10" s="228">
        <v>8.0</v>
      </c>
      <c r="B10" s="229">
        <v>45993.0</v>
      </c>
      <c r="C10" s="230" t="s">
        <v>10</v>
      </c>
      <c r="D10" s="231" t="s">
        <v>2398</v>
      </c>
      <c r="E10" s="230" t="s">
        <v>76</v>
      </c>
      <c r="F10" s="231">
        <v>2.320793392462E12</v>
      </c>
      <c r="G10" s="231"/>
      <c r="H10" s="230" t="s">
        <v>3698</v>
      </c>
      <c r="I10" s="230" t="s">
        <v>3699</v>
      </c>
      <c r="J10" s="230" t="s">
        <v>3699</v>
      </c>
      <c r="K10" s="233">
        <v>45963.0</v>
      </c>
    </row>
    <row r="11" ht="27.75" customHeight="1">
      <c r="A11" s="228">
        <v>9.0</v>
      </c>
      <c r="B11" s="229">
        <v>45993.0</v>
      </c>
      <c r="C11" s="230" t="s">
        <v>40</v>
      </c>
      <c r="D11" s="231" t="s">
        <v>2381</v>
      </c>
      <c r="E11" s="230" t="s">
        <v>76</v>
      </c>
      <c r="F11" s="231"/>
      <c r="G11" s="231"/>
      <c r="H11" s="230" t="s">
        <v>3698</v>
      </c>
      <c r="I11" s="230" t="s">
        <v>3699</v>
      </c>
      <c r="J11" s="230" t="s">
        <v>3699</v>
      </c>
      <c r="K11" s="233">
        <v>45963.0</v>
      </c>
    </row>
    <row r="12" ht="27.75" customHeight="1">
      <c r="A12" s="228">
        <v>10.0</v>
      </c>
      <c r="B12" s="229">
        <v>45993.0</v>
      </c>
      <c r="C12" s="230" t="s">
        <v>38</v>
      </c>
      <c r="D12" s="231" t="s">
        <v>2381</v>
      </c>
      <c r="E12" s="230" t="s">
        <v>76</v>
      </c>
      <c r="F12" s="231">
        <v>2.310153923828E12</v>
      </c>
      <c r="G12" s="231" t="s">
        <v>860</v>
      </c>
      <c r="H12" s="230" t="s">
        <v>3698</v>
      </c>
      <c r="I12" s="230" t="s">
        <v>3699</v>
      </c>
      <c r="J12" s="230" t="s">
        <v>3699</v>
      </c>
      <c r="K12" s="233">
        <v>45963.0</v>
      </c>
    </row>
    <row r="13" ht="27.75" customHeight="1">
      <c r="A13" s="228">
        <v>11.0</v>
      </c>
      <c r="B13" s="229">
        <v>45993.0</v>
      </c>
      <c r="C13" s="230" t="s">
        <v>12</v>
      </c>
      <c r="D13" s="231" t="s">
        <v>2405</v>
      </c>
      <c r="E13" s="230" t="s">
        <v>76</v>
      </c>
      <c r="F13" s="231">
        <v>8.848316044749E12</v>
      </c>
      <c r="G13" s="231"/>
      <c r="H13" s="230" t="s">
        <v>3698</v>
      </c>
      <c r="I13" s="230" t="s">
        <v>3699</v>
      </c>
      <c r="J13" s="230" t="s">
        <v>3699</v>
      </c>
      <c r="K13" s="233">
        <v>45963.0</v>
      </c>
    </row>
    <row r="14" ht="27.75" customHeight="1">
      <c r="A14" s="228">
        <v>12.0</v>
      </c>
      <c r="B14" s="229">
        <v>45993.0</v>
      </c>
      <c r="C14" s="230" t="s">
        <v>39</v>
      </c>
      <c r="D14" s="231" t="s">
        <v>2381</v>
      </c>
      <c r="E14" s="230" t="s">
        <v>76</v>
      </c>
      <c r="F14" s="231"/>
      <c r="G14" s="231" t="s">
        <v>868</v>
      </c>
      <c r="H14" s="230" t="s">
        <v>3698</v>
      </c>
      <c r="I14" s="230" t="s">
        <v>3699</v>
      </c>
      <c r="J14" s="230" t="s">
        <v>3699</v>
      </c>
      <c r="K14" s="233">
        <v>45964.0</v>
      </c>
    </row>
    <row r="15" ht="27.75" customHeight="1">
      <c r="A15" s="228">
        <v>13.0</v>
      </c>
      <c r="B15" s="229">
        <v>45993.0</v>
      </c>
      <c r="C15" s="230" t="s">
        <v>63</v>
      </c>
      <c r="D15" s="231" t="s">
        <v>2410</v>
      </c>
      <c r="E15" s="230" t="s">
        <v>76</v>
      </c>
      <c r="F15" s="231"/>
      <c r="G15" s="231"/>
      <c r="H15" s="230" t="s">
        <v>3698</v>
      </c>
      <c r="I15" s="230" t="s">
        <v>3699</v>
      </c>
      <c r="J15" s="230" t="s">
        <v>3699</v>
      </c>
      <c r="K15" s="233">
        <v>45964.0</v>
      </c>
    </row>
    <row r="16" ht="27.75" customHeight="1">
      <c r="A16" s="228">
        <v>14.0</v>
      </c>
      <c r="B16" s="229">
        <v>45993.0</v>
      </c>
      <c r="C16" s="230" t="s">
        <v>42</v>
      </c>
      <c r="D16" s="231" t="s">
        <v>2413</v>
      </c>
      <c r="E16" s="230" t="s">
        <v>76</v>
      </c>
      <c r="F16" s="231"/>
      <c r="G16" s="231"/>
      <c r="H16" s="230" t="s">
        <v>3698</v>
      </c>
      <c r="I16" s="230" t="s">
        <v>3699</v>
      </c>
      <c r="J16" s="230" t="s">
        <v>3699</v>
      </c>
      <c r="K16" s="233">
        <v>45965.0</v>
      </c>
    </row>
    <row r="17" ht="27.75" customHeight="1">
      <c r="A17" s="228">
        <v>15.0</v>
      </c>
      <c r="B17" s="229">
        <v>45994.0</v>
      </c>
      <c r="C17" s="230" t="s">
        <v>38</v>
      </c>
      <c r="D17" s="231" t="s">
        <v>2381</v>
      </c>
      <c r="E17" s="230" t="s">
        <v>76</v>
      </c>
      <c r="F17" s="231"/>
      <c r="G17" s="231"/>
      <c r="H17" s="230" t="s">
        <v>3698</v>
      </c>
      <c r="I17" s="230" t="s">
        <v>3699</v>
      </c>
      <c r="J17" s="230" t="s">
        <v>3699</v>
      </c>
      <c r="K17" s="233">
        <v>45965.0</v>
      </c>
    </row>
    <row r="18" ht="27.75" customHeight="1">
      <c r="A18" s="228">
        <v>16.0</v>
      </c>
      <c r="B18" s="229">
        <v>45994.0</v>
      </c>
      <c r="C18" s="230" t="s">
        <v>40</v>
      </c>
      <c r="D18" s="231" t="s">
        <v>2381</v>
      </c>
      <c r="E18" s="230" t="s">
        <v>76</v>
      </c>
      <c r="F18" s="231"/>
      <c r="G18" s="231"/>
      <c r="H18" s="230" t="s">
        <v>3698</v>
      </c>
      <c r="I18" s="230" t="s">
        <v>3699</v>
      </c>
      <c r="J18" s="230" t="s">
        <v>3699</v>
      </c>
      <c r="K18" s="233">
        <v>45965.0</v>
      </c>
    </row>
    <row r="19" ht="27.75" customHeight="1">
      <c r="A19" s="228">
        <v>17.0</v>
      </c>
      <c r="B19" s="229">
        <v>45994.0</v>
      </c>
      <c r="C19" s="230" t="s">
        <v>64</v>
      </c>
      <c r="D19" s="231" t="s">
        <v>2420</v>
      </c>
      <c r="E19" s="230" t="s">
        <v>76</v>
      </c>
      <c r="F19" s="231"/>
      <c r="G19" s="231"/>
      <c r="H19" s="230" t="s">
        <v>3698</v>
      </c>
      <c r="I19" s="230" t="s">
        <v>3699</v>
      </c>
      <c r="J19" s="230" t="s">
        <v>3699</v>
      </c>
      <c r="K19" s="233">
        <v>45965.0</v>
      </c>
    </row>
    <row r="20" ht="27.75" customHeight="1">
      <c r="A20" s="228">
        <v>18.0</v>
      </c>
      <c r="B20" s="229">
        <v>45994.0</v>
      </c>
      <c r="C20" s="230" t="s">
        <v>64</v>
      </c>
      <c r="D20" s="231" t="s">
        <v>606</v>
      </c>
      <c r="E20" s="230" t="s">
        <v>76</v>
      </c>
      <c r="F20" s="231"/>
      <c r="G20" s="231"/>
      <c r="H20" s="230" t="s">
        <v>3698</v>
      </c>
      <c r="I20" s="230" t="s">
        <v>3699</v>
      </c>
      <c r="J20" s="230" t="s">
        <v>3699</v>
      </c>
      <c r="K20" s="233">
        <v>45965.0</v>
      </c>
    </row>
    <row r="21" ht="27.75" customHeight="1">
      <c r="A21" s="228">
        <v>19.0</v>
      </c>
      <c r="B21" s="229">
        <v>45994.0</v>
      </c>
      <c r="C21" s="230" t="s">
        <v>39</v>
      </c>
      <c r="D21" s="231" t="s">
        <v>2381</v>
      </c>
      <c r="E21" s="230" t="s">
        <v>76</v>
      </c>
      <c r="F21" s="231"/>
      <c r="G21" s="231"/>
      <c r="H21" s="230" t="s">
        <v>3698</v>
      </c>
      <c r="I21" s="230" t="s">
        <v>3699</v>
      </c>
      <c r="J21" s="230" t="s">
        <v>3699</v>
      </c>
      <c r="K21" s="233">
        <v>45965.0</v>
      </c>
    </row>
    <row r="22" ht="27.75" customHeight="1">
      <c r="A22" s="228">
        <v>20.0</v>
      </c>
      <c r="B22" s="229">
        <v>45994.0</v>
      </c>
      <c r="C22" s="230" t="s">
        <v>44</v>
      </c>
      <c r="D22" s="231" t="s">
        <v>2427</v>
      </c>
      <c r="E22" s="230" t="s">
        <v>76</v>
      </c>
      <c r="F22" s="231"/>
      <c r="G22" s="231" t="s">
        <v>893</v>
      </c>
      <c r="H22" s="230" t="s">
        <v>3698</v>
      </c>
      <c r="I22" s="230" t="s">
        <v>3699</v>
      </c>
      <c r="J22" s="230" t="s">
        <v>3699</v>
      </c>
      <c r="K22" s="233">
        <v>45965.0</v>
      </c>
    </row>
    <row r="23" ht="27.75" customHeight="1">
      <c r="A23" s="228">
        <v>21.0</v>
      </c>
      <c r="B23" s="229">
        <v>45994.0</v>
      </c>
      <c r="C23" s="230" t="s">
        <v>19</v>
      </c>
      <c r="D23" s="231" t="s">
        <v>2430</v>
      </c>
      <c r="E23" s="230" t="s">
        <v>76</v>
      </c>
      <c r="F23" s="231"/>
      <c r="G23" s="231"/>
      <c r="H23" s="230" t="s">
        <v>3698</v>
      </c>
      <c r="I23" s="230" t="s">
        <v>3699</v>
      </c>
      <c r="J23" s="230" t="s">
        <v>3699</v>
      </c>
      <c r="K23" s="233">
        <v>45965.0</v>
      </c>
    </row>
    <row r="24" ht="27.75" customHeight="1">
      <c r="A24" s="228">
        <v>22.0</v>
      </c>
      <c r="B24" s="229">
        <v>45994.0</v>
      </c>
      <c r="C24" s="230" t="s">
        <v>19</v>
      </c>
      <c r="D24" s="230" t="s">
        <v>2433</v>
      </c>
      <c r="E24" s="230" t="s">
        <v>76</v>
      </c>
      <c r="F24" s="231"/>
      <c r="G24" s="231"/>
      <c r="H24" s="230" t="s">
        <v>3698</v>
      </c>
      <c r="I24" s="230" t="s">
        <v>3699</v>
      </c>
      <c r="J24" s="230" t="s">
        <v>3699</v>
      </c>
      <c r="K24" s="233">
        <v>45965.0</v>
      </c>
    </row>
    <row r="25" ht="27.75" customHeight="1">
      <c r="A25" s="228">
        <v>23.0</v>
      </c>
      <c r="B25" s="229">
        <v>45994.0</v>
      </c>
      <c r="C25" s="230" t="s">
        <v>41</v>
      </c>
      <c r="D25" s="231" t="s">
        <v>692</v>
      </c>
      <c r="E25" s="230" t="s">
        <v>76</v>
      </c>
      <c r="F25" s="230"/>
      <c r="G25" s="231"/>
      <c r="H25" s="230" t="s">
        <v>3698</v>
      </c>
      <c r="I25" s="230" t="s">
        <v>3699</v>
      </c>
      <c r="J25" s="230" t="s">
        <v>3699</v>
      </c>
      <c r="K25" s="233">
        <v>45966.0</v>
      </c>
    </row>
    <row r="26" ht="27.75" customHeight="1">
      <c r="A26" s="228">
        <v>24.0</v>
      </c>
      <c r="B26" s="229">
        <v>45995.0</v>
      </c>
      <c r="C26" s="230" t="s">
        <v>42</v>
      </c>
      <c r="D26" s="231" t="s">
        <v>2438</v>
      </c>
      <c r="E26" s="230" t="s">
        <v>76</v>
      </c>
      <c r="F26" s="230"/>
      <c r="G26" s="231"/>
      <c r="H26" s="230" t="s">
        <v>3698</v>
      </c>
      <c r="I26" s="230" t="s">
        <v>3699</v>
      </c>
      <c r="J26" s="230" t="s">
        <v>3699</v>
      </c>
      <c r="K26" s="233">
        <v>45966.0</v>
      </c>
    </row>
    <row r="27" ht="27.75" customHeight="1">
      <c r="A27" s="228">
        <v>25.0</v>
      </c>
      <c r="B27" s="229">
        <v>45995.0</v>
      </c>
      <c r="C27" s="230" t="s">
        <v>38</v>
      </c>
      <c r="D27" s="231" t="s">
        <v>2381</v>
      </c>
      <c r="E27" s="230" t="s">
        <v>76</v>
      </c>
      <c r="F27" s="231">
        <v>2.809609011816E12</v>
      </c>
      <c r="G27" s="231"/>
      <c r="H27" s="230" t="s">
        <v>3698</v>
      </c>
      <c r="I27" s="230" t="s">
        <v>3699</v>
      </c>
      <c r="J27" s="230" t="s">
        <v>3699</v>
      </c>
      <c r="K27" s="233">
        <v>45966.0</v>
      </c>
    </row>
    <row r="28" ht="27.75" customHeight="1">
      <c r="A28" s="228">
        <v>26.0</v>
      </c>
      <c r="B28" s="229">
        <v>45995.0</v>
      </c>
      <c r="C28" s="230" t="s">
        <v>40</v>
      </c>
      <c r="D28" s="231" t="s">
        <v>2381</v>
      </c>
      <c r="E28" s="230" t="s">
        <v>76</v>
      </c>
      <c r="F28" s="231">
        <v>5.536014716727E12</v>
      </c>
      <c r="G28" s="231" t="s">
        <v>912</v>
      </c>
      <c r="H28" s="230" t="s">
        <v>3698</v>
      </c>
      <c r="I28" s="230" t="s">
        <v>3699</v>
      </c>
      <c r="J28" s="230" t="s">
        <v>3699</v>
      </c>
      <c r="K28" s="233">
        <v>45966.0</v>
      </c>
    </row>
    <row r="29" ht="27.75" customHeight="1">
      <c r="A29" s="228">
        <v>27.0</v>
      </c>
      <c r="B29" s="229">
        <v>45995.0</v>
      </c>
      <c r="C29" s="230" t="s">
        <v>41</v>
      </c>
      <c r="D29" s="231" t="s">
        <v>692</v>
      </c>
      <c r="E29" s="230" t="s">
        <v>76</v>
      </c>
      <c r="F29" s="231">
        <v>5.977989136118E12</v>
      </c>
      <c r="G29" s="231"/>
      <c r="H29" s="230" t="s">
        <v>3698</v>
      </c>
      <c r="I29" s="230" t="s">
        <v>3699</v>
      </c>
      <c r="J29" s="230" t="s">
        <v>3699</v>
      </c>
      <c r="K29" s="233">
        <v>45966.0</v>
      </c>
    </row>
    <row r="30" ht="27.75" customHeight="1">
      <c r="A30" s="228">
        <v>28.0</v>
      </c>
      <c r="B30" s="229">
        <v>45995.0</v>
      </c>
      <c r="C30" s="230" t="s">
        <v>11</v>
      </c>
      <c r="D30" s="231" t="s">
        <v>2447</v>
      </c>
      <c r="E30" s="230" t="s">
        <v>76</v>
      </c>
      <c r="F30" s="231"/>
      <c r="G30" s="231"/>
      <c r="H30" s="230" t="s">
        <v>3698</v>
      </c>
      <c r="I30" s="230" t="s">
        <v>3699</v>
      </c>
      <c r="J30" s="230" t="s">
        <v>3699</v>
      </c>
      <c r="K30" s="233">
        <v>45966.0</v>
      </c>
    </row>
    <row r="31" ht="27.75" customHeight="1">
      <c r="A31" s="228">
        <v>29.0</v>
      </c>
      <c r="B31" s="229">
        <v>45995.0</v>
      </c>
      <c r="C31" s="230" t="s">
        <v>12</v>
      </c>
      <c r="D31" s="231" t="s">
        <v>2447</v>
      </c>
      <c r="E31" s="230" t="s">
        <v>76</v>
      </c>
      <c r="F31" s="231"/>
      <c r="G31" s="231"/>
      <c r="H31" s="230" t="s">
        <v>3698</v>
      </c>
      <c r="I31" s="230" t="s">
        <v>3699</v>
      </c>
      <c r="J31" s="230" t="s">
        <v>3699</v>
      </c>
      <c r="K31" s="233">
        <v>45966.0</v>
      </c>
    </row>
    <row r="32" ht="27.75" customHeight="1">
      <c r="A32" s="228">
        <v>30.0</v>
      </c>
      <c r="B32" s="229">
        <v>45995.0</v>
      </c>
      <c r="C32" s="230" t="s">
        <v>13</v>
      </c>
      <c r="D32" s="231" t="s">
        <v>2447</v>
      </c>
      <c r="E32" s="230" t="s">
        <v>76</v>
      </c>
      <c r="F32" s="230"/>
      <c r="G32" s="231"/>
      <c r="H32" s="230" t="s">
        <v>3698</v>
      </c>
      <c r="I32" s="230" t="s">
        <v>3699</v>
      </c>
      <c r="J32" s="230" t="s">
        <v>3699</v>
      </c>
      <c r="K32" s="233">
        <v>45966.0</v>
      </c>
    </row>
    <row r="33" ht="27.75" customHeight="1">
      <c r="A33" s="228">
        <v>31.0</v>
      </c>
      <c r="B33" s="229">
        <v>45995.0</v>
      </c>
      <c r="C33" s="230" t="s">
        <v>39</v>
      </c>
      <c r="D33" s="231" t="s">
        <v>2381</v>
      </c>
      <c r="E33" s="230" t="s">
        <v>76</v>
      </c>
      <c r="F33" s="230"/>
      <c r="G33" s="231"/>
      <c r="H33" s="230" t="s">
        <v>3698</v>
      </c>
      <c r="I33" s="230" t="s">
        <v>3699</v>
      </c>
      <c r="J33" s="230" t="s">
        <v>3699</v>
      </c>
      <c r="K33" s="233">
        <v>45966.0</v>
      </c>
    </row>
    <row r="34" ht="27.75" customHeight="1">
      <c r="A34" s="228">
        <v>32.0</v>
      </c>
      <c r="B34" s="229">
        <v>45995.0</v>
      </c>
      <c r="C34" s="230" t="s">
        <v>10</v>
      </c>
      <c r="D34" s="231" t="s">
        <v>2447</v>
      </c>
      <c r="E34" s="230" t="s">
        <v>76</v>
      </c>
      <c r="F34" s="231"/>
      <c r="G34" s="231"/>
      <c r="H34" s="230" t="s">
        <v>3698</v>
      </c>
      <c r="I34" s="230" t="s">
        <v>3699</v>
      </c>
      <c r="J34" s="230" t="s">
        <v>3699</v>
      </c>
      <c r="K34" s="233">
        <v>45971.0</v>
      </c>
    </row>
    <row r="35" ht="27.75" customHeight="1">
      <c r="A35" s="228">
        <v>33.0</v>
      </c>
      <c r="B35" s="229">
        <v>45996.0</v>
      </c>
      <c r="C35" s="230" t="s">
        <v>64</v>
      </c>
      <c r="D35" s="231" t="s">
        <v>2458</v>
      </c>
      <c r="E35" s="230" t="s">
        <v>76</v>
      </c>
      <c r="F35" s="231"/>
      <c r="G35" s="231"/>
      <c r="H35" s="230" t="s">
        <v>3698</v>
      </c>
      <c r="I35" s="230" t="s">
        <v>3699</v>
      </c>
      <c r="J35" s="230" t="s">
        <v>3699</v>
      </c>
      <c r="K35" s="233">
        <v>45971.0</v>
      </c>
    </row>
    <row r="36" ht="27.75" customHeight="1">
      <c r="A36" s="228">
        <v>34.0</v>
      </c>
      <c r="B36" s="229">
        <v>45996.0</v>
      </c>
      <c r="C36" s="230" t="s">
        <v>40</v>
      </c>
      <c r="D36" s="231" t="s">
        <v>2381</v>
      </c>
      <c r="E36" s="230" t="s">
        <v>76</v>
      </c>
      <c r="F36" s="231"/>
      <c r="G36" s="231"/>
      <c r="H36" s="230" t="s">
        <v>3698</v>
      </c>
      <c r="I36" s="230" t="s">
        <v>3699</v>
      </c>
      <c r="J36" s="230" t="s">
        <v>3699</v>
      </c>
      <c r="K36" s="233">
        <v>45971.0</v>
      </c>
    </row>
    <row r="37" ht="27.75" customHeight="1">
      <c r="A37" s="228">
        <v>35.0</v>
      </c>
      <c r="B37" s="229">
        <v>45996.0</v>
      </c>
      <c r="C37" s="230" t="s">
        <v>38</v>
      </c>
      <c r="D37" s="231" t="s">
        <v>2381</v>
      </c>
      <c r="E37" s="230" t="s">
        <v>76</v>
      </c>
      <c r="F37" s="231"/>
      <c r="G37" s="231"/>
      <c r="H37" s="230" t="s">
        <v>3698</v>
      </c>
      <c r="I37" s="230" t="s">
        <v>3699</v>
      </c>
      <c r="J37" s="230" t="s">
        <v>3699</v>
      </c>
      <c r="K37" s="233">
        <v>45971.0</v>
      </c>
    </row>
    <row r="38" ht="27.75" customHeight="1">
      <c r="A38" s="228">
        <v>36.0</v>
      </c>
      <c r="B38" s="229">
        <v>45996.0</v>
      </c>
      <c r="C38" s="230" t="s">
        <v>39</v>
      </c>
      <c r="D38" s="231" t="s">
        <v>2381</v>
      </c>
      <c r="E38" s="230" t="s">
        <v>76</v>
      </c>
      <c r="F38" s="231"/>
      <c r="G38" s="231"/>
      <c r="H38" s="230" t="s">
        <v>3698</v>
      </c>
      <c r="I38" s="230" t="s">
        <v>3699</v>
      </c>
      <c r="J38" s="230" t="s">
        <v>3699</v>
      </c>
      <c r="K38" s="233">
        <v>45971.0</v>
      </c>
    </row>
    <row r="39" ht="27.75" customHeight="1">
      <c r="A39" s="228">
        <v>37.0</v>
      </c>
      <c r="B39" s="229">
        <v>45996.0</v>
      </c>
      <c r="C39" s="230" t="s">
        <v>59</v>
      </c>
      <c r="D39" s="231" t="s">
        <v>2467</v>
      </c>
      <c r="E39" s="230" t="s">
        <v>76</v>
      </c>
      <c r="F39" s="231"/>
      <c r="G39" s="231"/>
      <c r="H39" s="230" t="s">
        <v>3698</v>
      </c>
      <c r="I39" s="230" t="s">
        <v>3699</v>
      </c>
      <c r="J39" s="230" t="s">
        <v>3699</v>
      </c>
      <c r="K39" s="233">
        <v>45971.0</v>
      </c>
    </row>
    <row r="40" ht="27.75" customHeight="1">
      <c r="A40" s="228">
        <v>38.0</v>
      </c>
      <c r="B40" s="229">
        <v>45997.0</v>
      </c>
      <c r="C40" s="230" t="s">
        <v>44</v>
      </c>
      <c r="D40" s="231" t="s">
        <v>2470</v>
      </c>
      <c r="E40" s="230" t="s">
        <v>76</v>
      </c>
      <c r="F40" s="231"/>
      <c r="G40" s="231" t="s">
        <v>949</v>
      </c>
      <c r="H40" s="230" t="s">
        <v>3698</v>
      </c>
      <c r="I40" s="230" t="s">
        <v>3699</v>
      </c>
      <c r="J40" s="230" t="s">
        <v>3699</v>
      </c>
      <c r="K40" s="233">
        <v>45971.0</v>
      </c>
    </row>
    <row r="41" ht="27.75" customHeight="1">
      <c r="A41" s="228">
        <v>39.0</v>
      </c>
      <c r="B41" s="229">
        <v>45997.0</v>
      </c>
      <c r="C41" s="230" t="s">
        <v>41</v>
      </c>
      <c r="D41" s="231" t="s">
        <v>2473</v>
      </c>
      <c r="E41" s="230" t="s">
        <v>76</v>
      </c>
      <c r="F41" s="231"/>
      <c r="G41" s="231"/>
      <c r="H41" s="230" t="s">
        <v>3698</v>
      </c>
      <c r="I41" s="230" t="s">
        <v>3699</v>
      </c>
      <c r="J41" s="230" t="s">
        <v>3699</v>
      </c>
      <c r="K41" s="233">
        <v>45971.0</v>
      </c>
    </row>
    <row r="42" ht="27.75" customHeight="1">
      <c r="A42" s="228">
        <v>40.0</v>
      </c>
      <c r="B42" s="229">
        <v>45997.0</v>
      </c>
      <c r="C42" s="230" t="s">
        <v>12</v>
      </c>
      <c r="D42" s="231" t="s">
        <v>2476</v>
      </c>
      <c r="E42" s="230" t="s">
        <v>76</v>
      </c>
      <c r="F42" s="232"/>
      <c r="G42" s="231"/>
      <c r="H42" s="230" t="s">
        <v>3698</v>
      </c>
      <c r="I42" s="230" t="s">
        <v>3699</v>
      </c>
      <c r="J42" s="230" t="s">
        <v>3699</v>
      </c>
      <c r="K42" s="233">
        <v>45971.0</v>
      </c>
    </row>
    <row r="43" ht="27.75" customHeight="1">
      <c r="A43" s="228">
        <v>41.0</v>
      </c>
      <c r="B43" s="229">
        <v>45998.0</v>
      </c>
      <c r="C43" s="230" t="s">
        <v>40</v>
      </c>
      <c r="D43" s="231" t="s">
        <v>2479</v>
      </c>
      <c r="E43" s="230" t="s">
        <v>76</v>
      </c>
      <c r="F43" s="232"/>
      <c r="G43" s="231"/>
      <c r="H43" s="230" t="s">
        <v>3698</v>
      </c>
      <c r="I43" s="230" t="s">
        <v>3699</v>
      </c>
      <c r="J43" s="230" t="s">
        <v>3699</v>
      </c>
      <c r="K43" s="233">
        <v>45971.0</v>
      </c>
    </row>
    <row r="44" ht="27.75" customHeight="1">
      <c r="A44" s="228">
        <v>42.0</v>
      </c>
      <c r="B44" s="229">
        <v>45998.0</v>
      </c>
      <c r="C44" s="230" t="s">
        <v>43</v>
      </c>
      <c r="D44" s="231" t="s">
        <v>178</v>
      </c>
      <c r="E44" s="230" t="s">
        <v>76</v>
      </c>
      <c r="F44" s="232"/>
      <c r="G44" s="231"/>
      <c r="H44" s="230" t="s">
        <v>3698</v>
      </c>
      <c r="I44" s="230" t="s">
        <v>3699</v>
      </c>
      <c r="J44" s="230" t="s">
        <v>3699</v>
      </c>
      <c r="K44" s="233">
        <v>45972.0</v>
      </c>
    </row>
    <row r="45" ht="27.75" customHeight="1">
      <c r="A45" s="228">
        <v>43.0</v>
      </c>
      <c r="B45" s="229">
        <v>45998.0</v>
      </c>
      <c r="C45" s="230" t="s">
        <v>41</v>
      </c>
      <c r="D45" s="231" t="s">
        <v>2484</v>
      </c>
      <c r="E45" s="230" t="s">
        <v>76</v>
      </c>
      <c r="F45" s="232"/>
      <c r="G45" s="231"/>
      <c r="H45" s="230" t="s">
        <v>3698</v>
      </c>
      <c r="I45" s="230" t="s">
        <v>3699</v>
      </c>
      <c r="J45" s="230" t="s">
        <v>3699</v>
      </c>
      <c r="K45" s="233">
        <v>45972.0</v>
      </c>
    </row>
    <row r="46" ht="27.75" customHeight="1">
      <c r="A46" s="228">
        <v>44.0</v>
      </c>
      <c r="B46" s="229">
        <v>45998.0</v>
      </c>
      <c r="C46" s="230" t="s">
        <v>42</v>
      </c>
      <c r="D46" s="231" t="s">
        <v>315</v>
      </c>
      <c r="E46" s="230" t="s">
        <v>76</v>
      </c>
      <c r="F46" s="232"/>
      <c r="G46" s="231"/>
      <c r="H46" s="230" t="s">
        <v>3698</v>
      </c>
      <c r="I46" s="230" t="s">
        <v>3699</v>
      </c>
      <c r="J46" s="230" t="s">
        <v>3699</v>
      </c>
      <c r="K46" s="233">
        <v>45972.0</v>
      </c>
    </row>
    <row r="47" ht="27.75" customHeight="1">
      <c r="A47" s="228">
        <v>45.0</v>
      </c>
      <c r="B47" s="229">
        <v>45998.0</v>
      </c>
      <c r="C47" s="230" t="s">
        <v>59</v>
      </c>
      <c r="D47" s="231" t="s">
        <v>2367</v>
      </c>
      <c r="E47" s="230" t="s">
        <v>76</v>
      </c>
      <c r="F47" s="232"/>
      <c r="G47" s="231"/>
      <c r="H47" s="230" t="s">
        <v>3698</v>
      </c>
      <c r="I47" s="230" t="s">
        <v>3699</v>
      </c>
      <c r="J47" s="230" t="s">
        <v>3699</v>
      </c>
      <c r="K47" s="233">
        <v>45972.0</v>
      </c>
    </row>
    <row r="48" ht="27.75" customHeight="1">
      <c r="A48" s="228">
        <v>46.0</v>
      </c>
      <c r="B48" s="229">
        <v>45999.0</v>
      </c>
      <c r="C48" s="230" t="s">
        <v>40</v>
      </c>
      <c r="D48" s="231" t="s">
        <v>2491</v>
      </c>
      <c r="E48" s="230" t="s">
        <v>76</v>
      </c>
      <c r="F48" s="232"/>
      <c r="G48" s="231" t="s">
        <v>974</v>
      </c>
      <c r="H48" s="230" t="s">
        <v>3698</v>
      </c>
      <c r="I48" s="230" t="s">
        <v>3699</v>
      </c>
      <c r="J48" s="230" t="s">
        <v>3699</v>
      </c>
      <c r="K48" s="233">
        <v>45972.0</v>
      </c>
    </row>
    <row r="49" ht="27.75" customHeight="1">
      <c r="A49" s="228">
        <v>47.0</v>
      </c>
      <c r="B49" s="229">
        <v>45999.0</v>
      </c>
      <c r="C49" s="230" t="s">
        <v>39</v>
      </c>
      <c r="D49" s="231" t="s">
        <v>2494</v>
      </c>
      <c r="E49" s="230" t="s">
        <v>76</v>
      </c>
      <c r="F49" s="232"/>
      <c r="G49" s="231"/>
      <c r="H49" s="230" t="s">
        <v>3698</v>
      </c>
      <c r="I49" s="230" t="s">
        <v>3699</v>
      </c>
      <c r="J49" s="230" t="s">
        <v>3699</v>
      </c>
      <c r="K49" s="233">
        <v>45972.0</v>
      </c>
    </row>
    <row r="50" ht="27.75" customHeight="1">
      <c r="A50" s="228">
        <v>48.0</v>
      </c>
      <c r="B50" s="229">
        <v>45999.0</v>
      </c>
      <c r="C50" s="230" t="s">
        <v>59</v>
      </c>
      <c r="D50" s="231" t="s">
        <v>2497</v>
      </c>
      <c r="E50" s="230" t="s">
        <v>76</v>
      </c>
      <c r="F50" s="232"/>
      <c r="G50" s="231"/>
      <c r="H50" s="230" t="s">
        <v>3698</v>
      </c>
      <c r="I50" s="230" t="s">
        <v>3699</v>
      </c>
      <c r="J50" s="230" t="s">
        <v>3699</v>
      </c>
      <c r="K50" s="233">
        <v>45972.0</v>
      </c>
    </row>
    <row r="51" ht="27.75" customHeight="1">
      <c r="A51" s="228">
        <v>49.0</v>
      </c>
      <c r="B51" s="229">
        <v>45999.0</v>
      </c>
      <c r="C51" s="230" t="s">
        <v>64</v>
      </c>
      <c r="D51" s="231" t="s">
        <v>3700</v>
      </c>
      <c r="E51" s="230" t="s">
        <v>76</v>
      </c>
      <c r="F51" s="232"/>
      <c r="G51" s="231"/>
      <c r="H51" s="230" t="s">
        <v>3698</v>
      </c>
      <c r="I51" s="230" t="s">
        <v>3699</v>
      </c>
      <c r="J51" s="230" t="s">
        <v>3699</v>
      </c>
      <c r="K51" s="233">
        <v>45972.0</v>
      </c>
    </row>
    <row r="52" ht="27.75" customHeight="1">
      <c r="A52" s="228">
        <v>50.0</v>
      </c>
      <c r="B52" s="229">
        <v>45999.0</v>
      </c>
      <c r="C52" s="230" t="s">
        <v>41</v>
      </c>
      <c r="D52" s="231" t="s">
        <v>354</v>
      </c>
      <c r="E52" s="230" t="s">
        <v>76</v>
      </c>
      <c r="F52" s="232"/>
      <c r="G52" s="231"/>
      <c r="H52" s="230" t="s">
        <v>3698</v>
      </c>
      <c r="I52" s="230" t="s">
        <v>3699</v>
      </c>
      <c r="J52" s="230" t="s">
        <v>3699</v>
      </c>
      <c r="K52" s="233">
        <v>45972.0</v>
      </c>
    </row>
    <row r="53" ht="27.75" customHeight="1">
      <c r="A53" s="228">
        <v>51.0</v>
      </c>
      <c r="B53" s="229">
        <v>45999.0</v>
      </c>
      <c r="C53" s="230" t="s">
        <v>60</v>
      </c>
      <c r="D53" s="231" t="s">
        <v>2367</v>
      </c>
      <c r="E53" s="230" t="s">
        <v>76</v>
      </c>
      <c r="F53" s="232"/>
      <c r="G53" s="231"/>
      <c r="H53" s="230" t="s">
        <v>3698</v>
      </c>
      <c r="I53" s="230" t="s">
        <v>3699</v>
      </c>
      <c r="J53" s="230" t="s">
        <v>3699</v>
      </c>
      <c r="K53" s="233">
        <v>45972.0</v>
      </c>
    </row>
    <row r="54" ht="27.75" customHeight="1">
      <c r="A54" s="228">
        <v>52.0</v>
      </c>
      <c r="B54" s="229">
        <v>45999.0</v>
      </c>
      <c r="C54" s="230" t="s">
        <v>34</v>
      </c>
      <c r="D54" s="231" t="s">
        <v>2507</v>
      </c>
      <c r="E54" s="230" t="s">
        <v>76</v>
      </c>
      <c r="F54" s="232"/>
      <c r="G54" s="231"/>
      <c r="H54" s="230" t="s">
        <v>3698</v>
      </c>
      <c r="I54" s="230" t="s">
        <v>3699</v>
      </c>
      <c r="J54" s="230" t="s">
        <v>3699</v>
      </c>
      <c r="K54" s="233">
        <v>45972.0</v>
      </c>
    </row>
    <row r="55" ht="27.75" customHeight="1">
      <c r="A55" s="228">
        <v>53.0</v>
      </c>
      <c r="B55" s="229">
        <v>45999.0</v>
      </c>
      <c r="C55" s="230" t="s">
        <v>61</v>
      </c>
      <c r="D55" s="231" t="s">
        <v>2510</v>
      </c>
      <c r="E55" s="230" t="s">
        <v>76</v>
      </c>
      <c r="F55" s="232"/>
      <c r="G55" s="231"/>
      <c r="H55" s="230" t="s">
        <v>3698</v>
      </c>
      <c r="I55" s="230" t="s">
        <v>3699</v>
      </c>
      <c r="J55" s="230" t="s">
        <v>3699</v>
      </c>
      <c r="K55" s="233">
        <v>45972.0</v>
      </c>
    </row>
    <row r="56" ht="27.75" customHeight="1">
      <c r="A56" s="228">
        <v>54.0</v>
      </c>
      <c r="B56" s="229">
        <v>45999.0</v>
      </c>
      <c r="C56" s="230" t="s">
        <v>42</v>
      </c>
      <c r="D56" s="231" t="s">
        <v>2513</v>
      </c>
      <c r="E56" s="230" t="s">
        <v>76</v>
      </c>
      <c r="F56" s="232"/>
      <c r="G56" s="231"/>
      <c r="H56" s="230" t="s">
        <v>3698</v>
      </c>
      <c r="I56" s="230" t="s">
        <v>3699</v>
      </c>
      <c r="J56" s="230" t="s">
        <v>3699</v>
      </c>
      <c r="K56" s="233">
        <v>45972.0</v>
      </c>
    </row>
    <row r="57" ht="27.75" customHeight="1">
      <c r="A57" s="228">
        <v>55.0</v>
      </c>
      <c r="B57" s="229">
        <v>45999.0</v>
      </c>
      <c r="C57" s="230" t="s">
        <v>38</v>
      </c>
      <c r="D57" s="231" t="s">
        <v>2516</v>
      </c>
      <c r="E57" s="230" t="s">
        <v>76</v>
      </c>
      <c r="F57" s="232"/>
      <c r="G57" s="231"/>
      <c r="H57" s="230" t="s">
        <v>3698</v>
      </c>
      <c r="I57" s="230" t="s">
        <v>3699</v>
      </c>
      <c r="J57" s="230" t="s">
        <v>3699</v>
      </c>
      <c r="K57" s="233">
        <v>45973.0</v>
      </c>
    </row>
    <row r="58" ht="27.75" customHeight="1">
      <c r="A58" s="228">
        <v>56.0</v>
      </c>
      <c r="B58" s="229">
        <v>45999.0</v>
      </c>
      <c r="C58" s="230" t="s">
        <v>37</v>
      </c>
      <c r="D58" s="231" t="s">
        <v>2519</v>
      </c>
      <c r="E58" s="230" t="s">
        <v>76</v>
      </c>
      <c r="F58" s="232"/>
      <c r="G58" s="231"/>
      <c r="H58" s="230" t="s">
        <v>3698</v>
      </c>
      <c r="I58" s="230" t="s">
        <v>3699</v>
      </c>
      <c r="J58" s="230" t="s">
        <v>3699</v>
      </c>
      <c r="K58" s="233">
        <v>45973.0</v>
      </c>
    </row>
    <row r="59" ht="27.75" customHeight="1">
      <c r="A59" s="228">
        <v>57.0</v>
      </c>
      <c r="B59" s="229">
        <v>46000.0</v>
      </c>
      <c r="C59" s="230" t="s">
        <v>19</v>
      </c>
      <c r="D59" s="231" t="s">
        <v>2522</v>
      </c>
      <c r="E59" s="230" t="s">
        <v>76</v>
      </c>
      <c r="F59" s="232"/>
      <c r="G59" s="231"/>
      <c r="H59" s="230" t="s">
        <v>3698</v>
      </c>
      <c r="I59" s="230" t="s">
        <v>3699</v>
      </c>
      <c r="J59" s="230" t="s">
        <v>3699</v>
      </c>
      <c r="K59" s="233">
        <v>45973.0</v>
      </c>
    </row>
    <row r="60" ht="27.75" customHeight="1">
      <c r="A60" s="228">
        <v>58.0</v>
      </c>
      <c r="B60" s="229">
        <v>46000.0</v>
      </c>
      <c r="C60" s="230" t="s">
        <v>34</v>
      </c>
      <c r="D60" s="231" t="s">
        <v>692</v>
      </c>
      <c r="E60" s="230" t="s">
        <v>76</v>
      </c>
      <c r="F60" s="232"/>
      <c r="G60" s="231"/>
      <c r="H60" s="230" t="s">
        <v>3698</v>
      </c>
      <c r="I60" s="230" t="s">
        <v>3699</v>
      </c>
      <c r="J60" s="230" t="s">
        <v>3699</v>
      </c>
      <c r="K60" s="233">
        <v>45973.0</v>
      </c>
    </row>
    <row r="61" ht="27.75" customHeight="1">
      <c r="A61" s="228">
        <v>59.0</v>
      </c>
      <c r="B61" s="229">
        <v>46000.0</v>
      </c>
      <c r="C61" s="230" t="s">
        <v>40</v>
      </c>
      <c r="D61" s="231" t="s">
        <v>2527</v>
      </c>
      <c r="E61" s="230" t="s">
        <v>76</v>
      </c>
      <c r="F61" s="232"/>
      <c r="G61" s="231"/>
      <c r="H61" s="230" t="s">
        <v>3698</v>
      </c>
      <c r="I61" s="230" t="s">
        <v>3699</v>
      </c>
      <c r="J61" s="230" t="s">
        <v>3699</v>
      </c>
      <c r="K61" s="233">
        <v>45973.0</v>
      </c>
    </row>
    <row r="62" ht="27.75" customHeight="1">
      <c r="A62" s="228">
        <v>60.0</v>
      </c>
      <c r="B62" s="229">
        <v>46000.0</v>
      </c>
      <c r="C62" s="230" t="s">
        <v>41</v>
      </c>
      <c r="D62" s="231" t="s">
        <v>2530</v>
      </c>
      <c r="E62" s="230" t="s">
        <v>76</v>
      </c>
      <c r="F62" s="234">
        <v>2.003100722258E12</v>
      </c>
      <c r="G62" s="231"/>
      <c r="H62" s="230" t="s">
        <v>3698</v>
      </c>
      <c r="I62" s="230" t="s">
        <v>3699</v>
      </c>
      <c r="J62" s="230" t="s">
        <v>3699</v>
      </c>
      <c r="K62" s="233">
        <v>45973.0</v>
      </c>
    </row>
    <row r="63" ht="27.75" customHeight="1">
      <c r="A63" s="228">
        <v>61.0</v>
      </c>
      <c r="B63" s="229">
        <v>24816.0</v>
      </c>
      <c r="C63" s="230" t="s">
        <v>19</v>
      </c>
      <c r="D63" s="231" t="s">
        <v>2522</v>
      </c>
      <c r="E63" s="230" t="s">
        <v>76</v>
      </c>
      <c r="F63" s="234">
        <v>9.623178779906E12</v>
      </c>
      <c r="G63" s="231"/>
      <c r="H63" s="230" t="s">
        <v>3698</v>
      </c>
      <c r="I63" s="230" t="s">
        <v>3699</v>
      </c>
      <c r="J63" s="230" t="s">
        <v>3699</v>
      </c>
      <c r="K63" s="233">
        <v>45973.0</v>
      </c>
    </row>
    <row r="64" ht="27.75" customHeight="1">
      <c r="A64" s="228">
        <v>62.0</v>
      </c>
      <c r="B64" s="229">
        <v>46001.0</v>
      </c>
      <c r="C64" s="230" t="s">
        <v>40</v>
      </c>
      <c r="D64" s="231" t="s">
        <v>2535</v>
      </c>
      <c r="E64" s="230" t="s">
        <v>76</v>
      </c>
      <c r="F64" s="234"/>
      <c r="G64" s="231"/>
      <c r="H64" s="230" t="s">
        <v>3698</v>
      </c>
      <c r="I64" s="230" t="s">
        <v>3699</v>
      </c>
      <c r="J64" s="230" t="s">
        <v>3699</v>
      </c>
      <c r="K64" s="233">
        <v>45973.0</v>
      </c>
    </row>
    <row r="65" ht="27.75" customHeight="1">
      <c r="A65" s="228">
        <v>63.0</v>
      </c>
      <c r="B65" s="229">
        <v>46001.0</v>
      </c>
      <c r="C65" s="230" t="s">
        <v>43</v>
      </c>
      <c r="D65" s="231" t="s">
        <v>2392</v>
      </c>
      <c r="E65" s="230" t="s">
        <v>76</v>
      </c>
      <c r="F65" s="234"/>
      <c r="G65" s="231"/>
      <c r="H65" s="230" t="s">
        <v>3698</v>
      </c>
      <c r="I65" s="230" t="s">
        <v>3699</v>
      </c>
      <c r="J65" s="230" t="s">
        <v>3699</v>
      </c>
      <c r="K65" s="233">
        <v>45973.0</v>
      </c>
    </row>
    <row r="66" ht="27.75" customHeight="1">
      <c r="A66" s="228">
        <v>64.0</v>
      </c>
      <c r="B66" s="229">
        <v>46001.0</v>
      </c>
      <c r="C66" s="230" t="s">
        <v>59</v>
      </c>
      <c r="D66" s="231" t="s">
        <v>2367</v>
      </c>
      <c r="E66" s="230" t="s">
        <v>76</v>
      </c>
      <c r="F66" s="234"/>
      <c r="G66" s="231"/>
      <c r="H66" s="230" t="s">
        <v>3698</v>
      </c>
      <c r="I66" s="230" t="s">
        <v>3699</v>
      </c>
      <c r="J66" s="230" t="s">
        <v>3699</v>
      </c>
      <c r="K66" s="233">
        <v>45973.0</v>
      </c>
    </row>
    <row r="67" ht="27.75" customHeight="1">
      <c r="A67" s="228">
        <v>65.0</v>
      </c>
      <c r="B67" s="229">
        <v>46001.0</v>
      </c>
      <c r="C67" s="230" t="s">
        <v>16</v>
      </c>
      <c r="D67" s="231" t="s">
        <v>2542</v>
      </c>
      <c r="E67" s="230" t="s">
        <v>76</v>
      </c>
      <c r="F67" s="234"/>
      <c r="G67" s="231"/>
      <c r="H67" s="230" t="s">
        <v>3698</v>
      </c>
      <c r="I67" s="230" t="s">
        <v>3699</v>
      </c>
      <c r="J67" s="230" t="s">
        <v>3699</v>
      </c>
      <c r="K67" s="233">
        <v>45974.0</v>
      </c>
    </row>
    <row r="68" ht="27.75" customHeight="1">
      <c r="A68" s="228">
        <v>66.0</v>
      </c>
      <c r="B68" s="229">
        <v>46001.0</v>
      </c>
      <c r="C68" s="230" t="s">
        <v>38</v>
      </c>
      <c r="D68" s="231" t="s">
        <v>2545</v>
      </c>
      <c r="E68" s="230" t="s">
        <v>76</v>
      </c>
      <c r="F68" s="234"/>
      <c r="G68" s="231"/>
      <c r="H68" s="230" t="s">
        <v>3698</v>
      </c>
      <c r="I68" s="230" t="s">
        <v>3699</v>
      </c>
      <c r="J68" s="230" t="s">
        <v>3699</v>
      </c>
      <c r="K68" s="233">
        <v>45974.0</v>
      </c>
    </row>
    <row r="69" ht="27.75" customHeight="1">
      <c r="A69" s="228">
        <v>67.0</v>
      </c>
      <c r="B69" s="229">
        <v>46001.0</v>
      </c>
      <c r="C69" s="230" t="s">
        <v>39</v>
      </c>
      <c r="D69" s="231" t="s">
        <v>2545</v>
      </c>
      <c r="E69" s="230" t="s">
        <v>76</v>
      </c>
      <c r="F69" s="232"/>
      <c r="G69" s="231"/>
      <c r="H69" s="230" t="s">
        <v>3698</v>
      </c>
      <c r="I69" s="230" t="s">
        <v>3699</v>
      </c>
      <c r="J69" s="230" t="s">
        <v>3699</v>
      </c>
      <c r="K69" s="233">
        <v>45974.0</v>
      </c>
    </row>
    <row r="70" ht="27.75" customHeight="1">
      <c r="A70" s="228">
        <v>25.0</v>
      </c>
      <c r="B70" s="229">
        <v>46001.0</v>
      </c>
      <c r="C70" s="230" t="s">
        <v>60</v>
      </c>
      <c r="D70" s="231" t="s">
        <v>2550</v>
      </c>
      <c r="E70" s="230" t="s">
        <v>76</v>
      </c>
      <c r="F70" s="232"/>
      <c r="G70" s="231"/>
      <c r="H70" s="230" t="s">
        <v>3698</v>
      </c>
      <c r="I70" s="230" t="s">
        <v>3699</v>
      </c>
      <c r="J70" s="230" t="s">
        <v>3699</v>
      </c>
      <c r="K70" s="233">
        <v>45975.0</v>
      </c>
    </row>
    <row r="71" ht="27.75" customHeight="1">
      <c r="A71" s="228">
        <v>69.0</v>
      </c>
      <c r="B71" s="229">
        <v>46002.0</v>
      </c>
      <c r="C71" s="230" t="s">
        <v>12</v>
      </c>
      <c r="D71" s="231" t="s">
        <v>2553</v>
      </c>
      <c r="E71" s="230" t="s">
        <v>76</v>
      </c>
      <c r="F71" s="232"/>
      <c r="G71" s="231"/>
      <c r="H71" s="230" t="s">
        <v>3698</v>
      </c>
      <c r="I71" s="230" t="s">
        <v>3699</v>
      </c>
      <c r="J71" s="230" t="s">
        <v>3699</v>
      </c>
      <c r="K71" s="233">
        <v>45974.0</v>
      </c>
    </row>
    <row r="72" ht="27.75" customHeight="1">
      <c r="A72" s="228">
        <v>70.0</v>
      </c>
      <c r="B72" s="229">
        <v>46002.0</v>
      </c>
      <c r="C72" s="230" t="s">
        <v>41</v>
      </c>
      <c r="D72" s="231" t="s">
        <v>2556</v>
      </c>
      <c r="E72" s="230" t="s">
        <v>76</v>
      </c>
      <c r="F72" s="232"/>
      <c r="G72" s="231"/>
      <c r="H72" s="230" t="s">
        <v>3698</v>
      </c>
      <c r="I72" s="230" t="s">
        <v>3699</v>
      </c>
      <c r="J72" s="230" t="s">
        <v>3699</v>
      </c>
      <c r="K72" s="233">
        <v>45974.0</v>
      </c>
    </row>
    <row r="73" ht="27.75" customHeight="1">
      <c r="A73" s="228">
        <v>71.0</v>
      </c>
      <c r="B73" s="229">
        <v>46002.0</v>
      </c>
      <c r="C73" s="230" t="s">
        <v>19</v>
      </c>
      <c r="D73" s="231" t="s">
        <v>2559</v>
      </c>
      <c r="E73" s="230" t="s">
        <v>76</v>
      </c>
      <c r="F73" s="232"/>
      <c r="G73" s="231"/>
      <c r="H73" s="230" t="s">
        <v>3698</v>
      </c>
      <c r="I73" s="230" t="s">
        <v>3699</v>
      </c>
      <c r="J73" s="230" t="s">
        <v>3699</v>
      </c>
      <c r="K73" s="233">
        <v>45974.0</v>
      </c>
    </row>
    <row r="74" ht="27.75" customHeight="1">
      <c r="A74" s="228">
        <v>72.0</v>
      </c>
      <c r="B74" s="229">
        <v>46002.0</v>
      </c>
      <c r="C74" s="230" t="s">
        <v>64</v>
      </c>
      <c r="D74" s="231" t="s">
        <v>2392</v>
      </c>
      <c r="E74" s="230" t="s">
        <v>76</v>
      </c>
      <c r="F74" s="232"/>
      <c r="G74" s="231"/>
      <c r="H74" s="230" t="s">
        <v>3698</v>
      </c>
      <c r="I74" s="230" t="s">
        <v>3699</v>
      </c>
      <c r="J74" s="230" t="s">
        <v>3699</v>
      </c>
      <c r="K74" s="233">
        <v>45974.0</v>
      </c>
    </row>
    <row r="75" ht="27.75" customHeight="1">
      <c r="A75" s="228">
        <v>73.0</v>
      </c>
      <c r="B75" s="229">
        <v>46002.0</v>
      </c>
      <c r="C75" s="230" t="s">
        <v>40</v>
      </c>
      <c r="D75" s="231" t="s">
        <v>692</v>
      </c>
      <c r="E75" s="230" t="s">
        <v>76</v>
      </c>
      <c r="F75" s="232"/>
      <c r="G75" s="231"/>
      <c r="H75" s="230" t="s">
        <v>3698</v>
      </c>
      <c r="I75" s="230" t="s">
        <v>3699</v>
      </c>
      <c r="J75" s="230" t="s">
        <v>3699</v>
      </c>
      <c r="K75" s="233">
        <v>45975.0</v>
      </c>
    </row>
    <row r="76" ht="27.75" customHeight="1">
      <c r="A76" s="228">
        <v>74.0</v>
      </c>
      <c r="B76" s="229">
        <v>46002.0</v>
      </c>
      <c r="C76" s="230" t="s">
        <v>39</v>
      </c>
      <c r="D76" s="231" t="s">
        <v>2566</v>
      </c>
      <c r="E76" s="230" t="s">
        <v>76</v>
      </c>
      <c r="F76" s="234">
        <v>7.125550623404E12</v>
      </c>
      <c r="G76" s="231"/>
      <c r="H76" s="230" t="s">
        <v>3698</v>
      </c>
      <c r="I76" s="230" t="s">
        <v>3699</v>
      </c>
      <c r="J76" s="230" t="s">
        <v>3699</v>
      </c>
      <c r="K76" s="233">
        <v>45974.0</v>
      </c>
    </row>
    <row r="77" ht="27.75" customHeight="1">
      <c r="A77" s="228">
        <v>75.0</v>
      </c>
      <c r="B77" s="229">
        <v>46002.0</v>
      </c>
      <c r="C77" s="230" t="s">
        <v>42</v>
      </c>
      <c r="D77" s="231" t="s">
        <v>692</v>
      </c>
      <c r="E77" s="230" t="s">
        <v>76</v>
      </c>
      <c r="F77" s="232"/>
      <c r="G77" s="231"/>
      <c r="H77" s="230" t="s">
        <v>3698</v>
      </c>
      <c r="I77" s="230" t="s">
        <v>3699</v>
      </c>
      <c r="J77" s="230" t="s">
        <v>3699</v>
      </c>
      <c r="K77" s="233">
        <v>45975.0</v>
      </c>
    </row>
    <row r="78" ht="27.75" customHeight="1">
      <c r="A78" s="228">
        <v>76.0</v>
      </c>
      <c r="B78" s="229">
        <v>46002.0</v>
      </c>
      <c r="C78" s="230" t="s">
        <v>11</v>
      </c>
      <c r="D78" s="231" t="s">
        <v>2571</v>
      </c>
      <c r="E78" s="230" t="s">
        <v>76</v>
      </c>
      <c r="F78" s="232"/>
      <c r="G78" s="231"/>
      <c r="H78" s="230" t="s">
        <v>3698</v>
      </c>
      <c r="I78" s="230" t="s">
        <v>3699</v>
      </c>
      <c r="J78" s="230" t="s">
        <v>3699</v>
      </c>
      <c r="K78" s="233">
        <v>45977.0</v>
      </c>
    </row>
    <row r="79" ht="27.75" customHeight="1">
      <c r="A79" s="228">
        <v>77.0</v>
      </c>
      <c r="B79" s="229">
        <v>46003.0</v>
      </c>
      <c r="C79" s="230" t="s">
        <v>12</v>
      </c>
      <c r="D79" s="231" t="s">
        <v>2574</v>
      </c>
      <c r="E79" s="230" t="s">
        <v>76</v>
      </c>
      <c r="F79" s="232"/>
      <c r="G79" s="231"/>
      <c r="H79" s="230" t="s">
        <v>3698</v>
      </c>
      <c r="I79" s="230" t="s">
        <v>3699</v>
      </c>
      <c r="J79" s="230" t="s">
        <v>3699</v>
      </c>
      <c r="K79" s="233">
        <v>45975.0</v>
      </c>
    </row>
    <row r="80" ht="27.75" customHeight="1">
      <c r="A80" s="228">
        <v>78.0</v>
      </c>
      <c r="B80" s="229">
        <v>46003.0</v>
      </c>
      <c r="C80" s="230" t="s">
        <v>40</v>
      </c>
      <c r="D80" s="231" t="s">
        <v>2577</v>
      </c>
      <c r="E80" s="230" t="s">
        <v>76</v>
      </c>
      <c r="F80" s="232"/>
      <c r="G80" s="231"/>
      <c r="H80" s="230" t="s">
        <v>3698</v>
      </c>
      <c r="I80" s="230" t="s">
        <v>3699</v>
      </c>
      <c r="J80" s="230" t="s">
        <v>3699</v>
      </c>
      <c r="K80" s="233">
        <v>45975.0</v>
      </c>
    </row>
    <row r="81" ht="27.75" customHeight="1">
      <c r="A81" s="228">
        <v>79.0</v>
      </c>
      <c r="B81" s="229">
        <v>46003.0</v>
      </c>
      <c r="C81" s="230" t="s">
        <v>42</v>
      </c>
      <c r="D81" s="231" t="s">
        <v>2580</v>
      </c>
      <c r="E81" s="230" t="s">
        <v>76</v>
      </c>
      <c r="F81" s="232"/>
      <c r="G81" s="231"/>
      <c r="H81" s="230" t="s">
        <v>3698</v>
      </c>
      <c r="I81" s="230" t="s">
        <v>3699</v>
      </c>
      <c r="J81" s="230" t="s">
        <v>3699</v>
      </c>
      <c r="K81" s="233">
        <v>45975.0</v>
      </c>
    </row>
    <row r="82" ht="27.75" customHeight="1">
      <c r="A82" s="228">
        <v>80.0</v>
      </c>
      <c r="B82" s="229">
        <v>46003.0</v>
      </c>
      <c r="C82" s="230" t="s">
        <v>43</v>
      </c>
      <c r="D82" s="231" t="s">
        <v>2583</v>
      </c>
      <c r="E82" s="230" t="s">
        <v>76</v>
      </c>
      <c r="F82" s="232"/>
      <c r="G82" s="231"/>
      <c r="H82" s="230" t="s">
        <v>3698</v>
      </c>
      <c r="I82" s="230" t="s">
        <v>3699</v>
      </c>
      <c r="J82" s="230" t="s">
        <v>3699</v>
      </c>
      <c r="K82" s="233">
        <v>45975.0</v>
      </c>
    </row>
    <row r="83" ht="27.75" customHeight="1">
      <c r="A83" s="228">
        <v>81.0</v>
      </c>
      <c r="B83" s="229">
        <v>46003.0</v>
      </c>
      <c r="C83" s="230" t="s">
        <v>41</v>
      </c>
      <c r="D83" s="231" t="s">
        <v>2586</v>
      </c>
      <c r="E83" s="230" t="s">
        <v>76</v>
      </c>
      <c r="F83" s="235"/>
      <c r="G83" s="231"/>
      <c r="H83" s="230" t="s">
        <v>3698</v>
      </c>
      <c r="I83" s="230" t="s">
        <v>3699</v>
      </c>
      <c r="J83" s="230" t="s">
        <v>3699</v>
      </c>
      <c r="K83" s="233">
        <v>45975.0</v>
      </c>
    </row>
    <row r="84" ht="27.75" customHeight="1">
      <c r="A84" s="228">
        <v>82.0</v>
      </c>
      <c r="B84" s="229">
        <v>46003.0</v>
      </c>
      <c r="C84" s="230" t="s">
        <v>11</v>
      </c>
      <c r="D84" s="231" t="s">
        <v>2589</v>
      </c>
      <c r="E84" s="230" t="s">
        <v>76</v>
      </c>
      <c r="F84" s="234">
        <v>7.193167229254E12</v>
      </c>
      <c r="G84" s="231"/>
      <c r="H84" s="230" t="s">
        <v>3698</v>
      </c>
      <c r="I84" s="230" t="s">
        <v>3699</v>
      </c>
      <c r="J84" s="230" t="s">
        <v>3699</v>
      </c>
      <c r="K84" s="233">
        <v>45975.0</v>
      </c>
    </row>
    <row r="85" ht="27.75" customHeight="1">
      <c r="A85" s="228">
        <v>83.0</v>
      </c>
      <c r="B85" s="229">
        <v>46003.0</v>
      </c>
      <c r="C85" s="230" t="s">
        <v>39</v>
      </c>
      <c r="D85" s="231" t="s">
        <v>2592</v>
      </c>
      <c r="E85" s="230" t="s">
        <v>76</v>
      </c>
      <c r="F85" s="234"/>
      <c r="G85" s="231"/>
      <c r="H85" s="230" t="s">
        <v>3698</v>
      </c>
      <c r="I85" s="230" t="s">
        <v>3699</v>
      </c>
      <c r="J85" s="230" t="s">
        <v>3699</v>
      </c>
      <c r="K85" s="233">
        <v>45975.0</v>
      </c>
    </row>
    <row r="86" ht="27.75" customHeight="1">
      <c r="A86" s="228">
        <v>84.0</v>
      </c>
      <c r="B86" s="229">
        <v>46003.0</v>
      </c>
      <c r="C86" s="230" t="s">
        <v>6</v>
      </c>
      <c r="D86" s="231" t="s">
        <v>2595</v>
      </c>
      <c r="E86" s="230" t="s">
        <v>76</v>
      </c>
      <c r="F86" s="232"/>
      <c r="G86" s="231"/>
      <c r="H86" s="230" t="s">
        <v>3698</v>
      </c>
      <c r="I86" s="230" t="s">
        <v>3699</v>
      </c>
      <c r="J86" s="230" t="s">
        <v>3699</v>
      </c>
      <c r="K86" s="233">
        <v>45975.0</v>
      </c>
    </row>
    <row r="87" ht="27.75" customHeight="1">
      <c r="A87" s="228">
        <v>85.0</v>
      </c>
      <c r="B87" s="229">
        <v>46004.0</v>
      </c>
      <c r="C87" s="230" t="s">
        <v>19</v>
      </c>
      <c r="D87" s="231" t="s">
        <v>2598</v>
      </c>
      <c r="E87" s="230" t="s">
        <v>76</v>
      </c>
      <c r="F87" s="232"/>
      <c r="G87" s="231"/>
      <c r="H87" s="230" t="s">
        <v>3698</v>
      </c>
      <c r="I87" s="230" t="s">
        <v>3699</v>
      </c>
      <c r="J87" s="230" t="s">
        <v>3699</v>
      </c>
      <c r="K87" s="233">
        <v>45975.0</v>
      </c>
    </row>
    <row r="88" ht="27.75" customHeight="1">
      <c r="A88" s="228">
        <v>86.0</v>
      </c>
      <c r="B88" s="229">
        <v>46004.0</v>
      </c>
      <c r="C88" s="230" t="s">
        <v>41</v>
      </c>
      <c r="D88" s="231" t="s">
        <v>2601</v>
      </c>
      <c r="E88" s="230" t="s">
        <v>76</v>
      </c>
      <c r="F88" s="232"/>
      <c r="G88" s="231"/>
      <c r="H88" s="230" t="s">
        <v>3698</v>
      </c>
      <c r="I88" s="230" t="s">
        <v>3699</v>
      </c>
      <c r="J88" s="230" t="s">
        <v>3699</v>
      </c>
      <c r="K88" s="233">
        <v>45975.0</v>
      </c>
    </row>
    <row r="89" ht="27.75" customHeight="1">
      <c r="A89" s="228">
        <v>87.0</v>
      </c>
      <c r="B89" s="229">
        <v>46004.0</v>
      </c>
      <c r="C89" s="230" t="s">
        <v>12</v>
      </c>
      <c r="D89" s="231" t="s">
        <v>2604</v>
      </c>
      <c r="E89" s="230" t="s">
        <v>76</v>
      </c>
      <c r="F89" s="232"/>
      <c r="G89" s="231" t="s">
        <v>864</v>
      </c>
      <c r="H89" s="230" t="s">
        <v>3698</v>
      </c>
      <c r="I89" s="230" t="s">
        <v>3699</v>
      </c>
      <c r="J89" s="230" t="s">
        <v>3699</v>
      </c>
      <c r="K89" s="233">
        <v>45975.0</v>
      </c>
    </row>
    <row r="90" ht="27.75" customHeight="1">
      <c r="A90" s="228">
        <v>88.0</v>
      </c>
      <c r="B90" s="229">
        <v>46004.0</v>
      </c>
      <c r="C90" s="230" t="s">
        <v>60</v>
      </c>
      <c r="D90" s="231" t="s">
        <v>2550</v>
      </c>
      <c r="E90" s="230" t="s">
        <v>76</v>
      </c>
      <c r="F90" s="232"/>
      <c r="G90" s="231"/>
      <c r="H90" s="230" t="s">
        <v>3698</v>
      </c>
      <c r="I90" s="230" t="s">
        <v>3699</v>
      </c>
      <c r="J90" s="230" t="s">
        <v>3699</v>
      </c>
      <c r="K90" s="233">
        <v>45975.0</v>
      </c>
    </row>
    <row r="91" ht="27.75" customHeight="1">
      <c r="A91" s="228">
        <v>89.0</v>
      </c>
      <c r="B91" s="229">
        <v>46004.0</v>
      </c>
      <c r="C91" s="230" t="s">
        <v>39</v>
      </c>
      <c r="D91" s="231" t="s">
        <v>2609</v>
      </c>
      <c r="E91" s="230" t="s">
        <v>76</v>
      </c>
      <c r="F91" s="232"/>
      <c r="G91" s="231"/>
      <c r="H91" s="230" t="s">
        <v>3698</v>
      </c>
      <c r="I91" s="230" t="s">
        <v>3699</v>
      </c>
      <c r="J91" s="230" t="s">
        <v>3699</v>
      </c>
      <c r="K91" s="233">
        <v>45975.0</v>
      </c>
    </row>
    <row r="92" ht="27.75" customHeight="1">
      <c r="A92" s="228">
        <v>90.0</v>
      </c>
      <c r="B92" s="229">
        <v>46005.0</v>
      </c>
      <c r="C92" s="230" t="s">
        <v>11</v>
      </c>
      <c r="D92" s="231" t="s">
        <v>2612</v>
      </c>
      <c r="E92" s="230" t="s">
        <v>76</v>
      </c>
      <c r="F92" s="232"/>
      <c r="G92" s="231"/>
      <c r="H92" s="230" t="s">
        <v>3698</v>
      </c>
      <c r="I92" s="230" t="s">
        <v>3699</v>
      </c>
      <c r="J92" s="230" t="s">
        <v>3699</v>
      </c>
      <c r="K92" s="233">
        <v>45975.0</v>
      </c>
    </row>
    <row r="93" ht="27.75" customHeight="1">
      <c r="A93" s="228">
        <v>91.0</v>
      </c>
      <c r="B93" s="229">
        <v>46005.0</v>
      </c>
      <c r="C93" s="230" t="s">
        <v>12</v>
      </c>
      <c r="D93" s="231" t="s">
        <v>2609</v>
      </c>
      <c r="E93" s="230" t="s">
        <v>76</v>
      </c>
      <c r="F93" s="232"/>
      <c r="G93" s="231"/>
      <c r="H93" s="230" t="s">
        <v>3698</v>
      </c>
      <c r="I93" s="230" t="s">
        <v>3699</v>
      </c>
      <c r="J93" s="230" t="s">
        <v>3699</v>
      </c>
      <c r="K93" s="233">
        <v>45976.0</v>
      </c>
    </row>
    <row r="94" ht="27.75" customHeight="1">
      <c r="A94" s="228">
        <v>92.0</v>
      </c>
      <c r="B94" s="229">
        <v>46006.0</v>
      </c>
      <c r="C94" s="230" t="s">
        <v>19</v>
      </c>
      <c r="D94" s="231" t="s">
        <v>2617</v>
      </c>
      <c r="E94" s="230" t="s">
        <v>76</v>
      </c>
      <c r="F94" s="232"/>
      <c r="G94" s="231"/>
      <c r="H94" s="230" t="s">
        <v>3698</v>
      </c>
      <c r="I94" s="230" t="s">
        <v>3699</v>
      </c>
      <c r="J94" s="230" t="s">
        <v>3699</v>
      </c>
      <c r="K94" s="233">
        <v>45977.0</v>
      </c>
    </row>
    <row r="95" ht="27.75" customHeight="1">
      <c r="A95" s="228">
        <v>93.0</v>
      </c>
      <c r="B95" s="229">
        <v>46006.0</v>
      </c>
      <c r="C95" s="230" t="s">
        <v>59</v>
      </c>
      <c r="D95" s="231" t="s">
        <v>2620</v>
      </c>
      <c r="E95" s="230" t="s">
        <v>76</v>
      </c>
      <c r="F95" s="232"/>
      <c r="G95" s="231"/>
      <c r="H95" s="230" t="s">
        <v>3698</v>
      </c>
      <c r="I95" s="230" t="s">
        <v>3699</v>
      </c>
      <c r="J95" s="230" t="s">
        <v>3699</v>
      </c>
      <c r="K95" s="233">
        <v>45977.0</v>
      </c>
    </row>
    <row r="96" ht="27.75" customHeight="1">
      <c r="A96" s="228">
        <v>94.0</v>
      </c>
      <c r="B96" s="229">
        <v>46006.0</v>
      </c>
      <c r="C96" s="230" t="s">
        <v>39</v>
      </c>
      <c r="D96" s="231" t="s">
        <v>2367</v>
      </c>
      <c r="E96" s="230" t="s">
        <v>76</v>
      </c>
      <c r="F96" s="236">
        <v>3.021452582801E12</v>
      </c>
      <c r="G96" s="231"/>
      <c r="H96" s="230" t="s">
        <v>3698</v>
      </c>
      <c r="I96" s="230" t="s">
        <v>3699</v>
      </c>
      <c r="J96" s="230" t="s">
        <v>3699</v>
      </c>
      <c r="K96" s="233">
        <v>45977.0</v>
      </c>
    </row>
    <row r="97" ht="27.75" customHeight="1">
      <c r="A97" s="228">
        <v>95.0</v>
      </c>
      <c r="B97" s="229">
        <v>46006.0</v>
      </c>
      <c r="C97" s="230" t="s">
        <v>40</v>
      </c>
      <c r="D97" s="231" t="s">
        <v>2625</v>
      </c>
      <c r="E97" s="230" t="s">
        <v>76</v>
      </c>
      <c r="F97" s="236">
        <v>8.45547887254E12</v>
      </c>
      <c r="G97" s="231"/>
      <c r="H97" s="230" t="s">
        <v>3698</v>
      </c>
      <c r="I97" s="230" t="s">
        <v>3699</v>
      </c>
      <c r="J97" s="230" t="s">
        <v>3699</v>
      </c>
      <c r="K97" s="233">
        <v>45977.0</v>
      </c>
    </row>
    <row r="98" ht="27.75" customHeight="1">
      <c r="A98" s="228">
        <v>96.0</v>
      </c>
      <c r="B98" s="229">
        <v>46006.0</v>
      </c>
      <c r="C98" s="230" t="s">
        <v>41</v>
      </c>
      <c r="D98" s="231" t="s">
        <v>315</v>
      </c>
      <c r="E98" s="230" t="s">
        <v>76</v>
      </c>
      <c r="F98" s="236"/>
      <c r="G98" s="231"/>
      <c r="H98" s="230" t="s">
        <v>3698</v>
      </c>
      <c r="I98" s="230" t="s">
        <v>3699</v>
      </c>
      <c r="J98" s="230" t="s">
        <v>3699</v>
      </c>
      <c r="K98" s="233">
        <v>45977.0</v>
      </c>
    </row>
    <row r="99" ht="27.75" customHeight="1">
      <c r="A99" s="228">
        <v>97.0</v>
      </c>
      <c r="B99" s="229">
        <v>46007.0</v>
      </c>
      <c r="C99" s="230" t="s">
        <v>42</v>
      </c>
      <c r="D99" s="231" t="s">
        <v>2630</v>
      </c>
      <c r="E99" s="230" t="s">
        <v>76</v>
      </c>
      <c r="F99" s="236"/>
      <c r="G99" s="231"/>
      <c r="H99" s="230" t="s">
        <v>3698</v>
      </c>
      <c r="I99" s="230" t="s">
        <v>3699</v>
      </c>
      <c r="J99" s="230" t="s">
        <v>3699</v>
      </c>
      <c r="K99" s="233">
        <v>45977.0</v>
      </c>
    </row>
    <row r="100" ht="27.75" customHeight="1">
      <c r="A100" s="228">
        <v>98.0</v>
      </c>
      <c r="B100" s="229">
        <v>46007.0</v>
      </c>
      <c r="C100" s="230" t="s">
        <v>12</v>
      </c>
      <c r="D100" s="231" t="s">
        <v>1943</v>
      </c>
      <c r="E100" s="230" t="s">
        <v>76</v>
      </c>
      <c r="F100" s="236">
        <v>2.069305590053E12</v>
      </c>
      <c r="G100" s="231"/>
      <c r="H100" s="230" t="s">
        <v>3698</v>
      </c>
      <c r="I100" s="230" t="s">
        <v>3699</v>
      </c>
      <c r="J100" s="230" t="s">
        <v>3699</v>
      </c>
      <c r="K100" s="233">
        <v>45977.0</v>
      </c>
    </row>
    <row r="101" ht="27.75" customHeight="1">
      <c r="A101" s="228">
        <v>99.0</v>
      </c>
      <c r="B101" s="229">
        <v>46008.0</v>
      </c>
      <c r="C101" s="230" t="s">
        <v>12</v>
      </c>
      <c r="D101" s="231" t="s">
        <v>1943</v>
      </c>
      <c r="E101" s="230" t="s">
        <v>76</v>
      </c>
      <c r="F101" s="232"/>
      <c r="G101" s="231"/>
      <c r="H101" s="230" t="s">
        <v>3698</v>
      </c>
      <c r="I101" s="230" t="s">
        <v>3699</v>
      </c>
      <c r="J101" s="230" t="s">
        <v>3699</v>
      </c>
      <c r="K101" s="233">
        <v>45977.0</v>
      </c>
    </row>
    <row r="102" ht="27.75" customHeight="1">
      <c r="A102" s="228">
        <v>100.0</v>
      </c>
      <c r="B102" s="229">
        <v>46008.0</v>
      </c>
      <c r="C102" s="230" t="s">
        <v>9</v>
      </c>
      <c r="D102" s="231" t="s">
        <v>480</v>
      </c>
      <c r="E102" s="230" t="s">
        <v>76</v>
      </c>
      <c r="F102" s="232"/>
      <c r="G102" s="231"/>
      <c r="H102" s="230" t="s">
        <v>3698</v>
      </c>
      <c r="I102" s="230" t="s">
        <v>3699</v>
      </c>
      <c r="J102" s="230" t="s">
        <v>3699</v>
      </c>
      <c r="K102" s="233">
        <v>45977.0</v>
      </c>
    </row>
    <row r="103" ht="27.75" customHeight="1">
      <c r="A103" s="228">
        <v>101.0</v>
      </c>
      <c r="B103" s="229">
        <v>46008.0</v>
      </c>
      <c r="C103" s="230" t="s">
        <v>42</v>
      </c>
      <c r="D103" s="231" t="s">
        <v>516</v>
      </c>
      <c r="E103" s="230" t="s">
        <v>76</v>
      </c>
      <c r="F103" s="232"/>
      <c r="G103" s="231"/>
      <c r="H103" s="230" t="s">
        <v>3698</v>
      </c>
      <c r="I103" s="230" t="s">
        <v>3699</v>
      </c>
      <c r="J103" s="230" t="s">
        <v>3699</v>
      </c>
      <c r="K103" s="233">
        <v>45977.0</v>
      </c>
    </row>
    <row r="104" ht="27.75" customHeight="1">
      <c r="A104" s="228">
        <v>102.0</v>
      </c>
      <c r="B104" s="229">
        <v>46008.0</v>
      </c>
      <c r="C104" s="230" t="s">
        <v>19</v>
      </c>
      <c r="D104" s="231" t="s">
        <v>2641</v>
      </c>
      <c r="E104" s="230" t="s">
        <v>76</v>
      </c>
      <c r="F104" s="232"/>
      <c r="G104" s="231"/>
      <c r="H104" s="230" t="s">
        <v>3698</v>
      </c>
      <c r="I104" s="230" t="s">
        <v>3699</v>
      </c>
      <c r="J104" s="230" t="s">
        <v>3699</v>
      </c>
      <c r="K104" s="233">
        <v>45977.0</v>
      </c>
    </row>
    <row r="105" ht="27.75" customHeight="1">
      <c r="A105" s="228">
        <v>103.0</v>
      </c>
      <c r="B105" s="229">
        <v>46008.0</v>
      </c>
      <c r="C105" s="230" t="s">
        <v>6</v>
      </c>
      <c r="D105" s="231" t="s">
        <v>2644</v>
      </c>
      <c r="E105" s="230" t="s">
        <v>76</v>
      </c>
      <c r="F105" s="232"/>
      <c r="G105" s="231"/>
      <c r="H105" s="230" t="s">
        <v>3698</v>
      </c>
      <c r="I105" s="230" t="s">
        <v>3699</v>
      </c>
      <c r="J105" s="230" t="s">
        <v>3699</v>
      </c>
      <c r="K105" s="233">
        <v>45977.0</v>
      </c>
    </row>
    <row r="106" ht="27.75" customHeight="1">
      <c r="A106" s="228">
        <v>104.0</v>
      </c>
      <c r="B106" s="229">
        <v>46008.0</v>
      </c>
      <c r="C106" s="230" t="s">
        <v>40</v>
      </c>
      <c r="D106" s="231" t="s">
        <v>2647</v>
      </c>
      <c r="E106" s="230" t="s">
        <v>76</v>
      </c>
      <c r="F106" s="232"/>
      <c r="G106" s="231"/>
      <c r="H106" s="230" t="s">
        <v>3698</v>
      </c>
      <c r="I106" s="230" t="s">
        <v>3699</v>
      </c>
      <c r="J106" s="230" t="s">
        <v>3699</v>
      </c>
      <c r="K106" s="233">
        <v>45979.0</v>
      </c>
    </row>
    <row r="107" ht="27.75" customHeight="1">
      <c r="A107" s="228">
        <v>105.0</v>
      </c>
      <c r="B107" s="229">
        <v>46008.0</v>
      </c>
      <c r="C107" s="230" t="s">
        <v>39</v>
      </c>
      <c r="D107" s="231" t="s">
        <v>2650</v>
      </c>
      <c r="E107" s="230" t="s">
        <v>76</v>
      </c>
      <c r="F107" s="232"/>
      <c r="G107" s="231"/>
      <c r="H107" s="230" t="s">
        <v>3698</v>
      </c>
      <c r="I107" s="230" t="s">
        <v>3699</v>
      </c>
      <c r="J107" s="230" t="s">
        <v>3699</v>
      </c>
      <c r="K107" s="233">
        <v>45979.0</v>
      </c>
    </row>
    <row r="108" ht="27.75" customHeight="1">
      <c r="A108" s="228">
        <v>106.0</v>
      </c>
      <c r="B108" s="229">
        <v>46008.0</v>
      </c>
      <c r="C108" s="230" t="s">
        <v>38</v>
      </c>
      <c r="D108" s="231" t="s">
        <v>1996</v>
      </c>
      <c r="E108" s="230" t="s">
        <v>76</v>
      </c>
      <c r="F108" s="232"/>
      <c r="G108" s="231"/>
      <c r="H108" s="230" t="s">
        <v>3698</v>
      </c>
      <c r="I108" s="230" t="s">
        <v>3699</v>
      </c>
      <c r="J108" s="230" t="s">
        <v>3699</v>
      </c>
      <c r="K108" s="233">
        <v>45979.0</v>
      </c>
    </row>
    <row r="109" ht="27.75" customHeight="1">
      <c r="A109" s="228">
        <v>107.0</v>
      </c>
      <c r="B109" s="229">
        <v>46008.0</v>
      </c>
      <c r="C109" s="230" t="s">
        <v>37</v>
      </c>
      <c r="D109" s="231" t="s">
        <v>2655</v>
      </c>
      <c r="E109" s="230" t="s">
        <v>76</v>
      </c>
      <c r="F109" s="232"/>
      <c r="G109" s="231"/>
      <c r="H109" s="230" t="s">
        <v>3698</v>
      </c>
      <c r="I109" s="230" t="s">
        <v>3699</v>
      </c>
      <c r="J109" s="230" t="s">
        <v>3699</v>
      </c>
      <c r="K109" s="233">
        <v>45979.0</v>
      </c>
    </row>
    <row r="110" ht="27.75" customHeight="1">
      <c r="A110" s="228">
        <v>108.0</v>
      </c>
      <c r="B110" s="229">
        <v>46008.0</v>
      </c>
      <c r="C110" s="230" t="s">
        <v>37</v>
      </c>
      <c r="D110" s="231" t="s">
        <v>1187</v>
      </c>
      <c r="E110" s="230" t="s">
        <v>76</v>
      </c>
      <c r="F110" s="232"/>
      <c r="G110" s="231"/>
      <c r="H110" s="230" t="s">
        <v>3698</v>
      </c>
      <c r="I110" s="230" t="s">
        <v>3699</v>
      </c>
      <c r="J110" s="230" t="s">
        <v>3699</v>
      </c>
      <c r="K110" s="233">
        <v>45979.0</v>
      </c>
    </row>
    <row r="111" ht="27.75" customHeight="1">
      <c r="A111" s="228">
        <v>109.0</v>
      </c>
      <c r="B111" s="229">
        <v>46008.0</v>
      </c>
      <c r="C111" s="230" t="s">
        <v>64</v>
      </c>
      <c r="D111" s="231" t="s">
        <v>2550</v>
      </c>
      <c r="E111" s="230" t="s">
        <v>76</v>
      </c>
      <c r="F111" s="232"/>
      <c r="G111" s="231"/>
      <c r="H111" s="230" t="s">
        <v>3698</v>
      </c>
      <c r="I111" s="230" t="s">
        <v>3699</v>
      </c>
      <c r="J111" s="230" t="s">
        <v>3699</v>
      </c>
      <c r="K111" s="233">
        <v>45979.0</v>
      </c>
    </row>
    <row r="112" ht="27.75" customHeight="1">
      <c r="A112" s="228">
        <v>110.0</v>
      </c>
      <c r="B112" s="229">
        <v>46009.0</v>
      </c>
      <c r="C112" s="230" t="s">
        <v>19</v>
      </c>
      <c r="D112" s="231" t="s">
        <v>2641</v>
      </c>
      <c r="E112" s="230" t="s">
        <v>76</v>
      </c>
      <c r="F112" s="232"/>
      <c r="G112" s="231"/>
      <c r="H112" s="230" t="s">
        <v>3698</v>
      </c>
      <c r="I112" s="230" t="s">
        <v>3699</v>
      </c>
      <c r="J112" s="230" t="s">
        <v>3699</v>
      </c>
      <c r="K112" s="233">
        <v>45979.0</v>
      </c>
    </row>
    <row r="113" ht="27.75" customHeight="1">
      <c r="A113" s="228">
        <v>111.0</v>
      </c>
      <c r="B113" s="229">
        <v>46009.0</v>
      </c>
      <c r="C113" s="230" t="s">
        <v>36</v>
      </c>
      <c r="D113" s="231" t="s">
        <v>2664</v>
      </c>
      <c r="E113" s="230" t="s">
        <v>76</v>
      </c>
      <c r="F113" s="232"/>
      <c r="G113" s="231" t="s">
        <v>1169</v>
      </c>
      <c r="H113" s="230" t="s">
        <v>3698</v>
      </c>
      <c r="I113" s="230" t="s">
        <v>3699</v>
      </c>
      <c r="J113" s="230" t="s">
        <v>3699</v>
      </c>
      <c r="K113" s="233">
        <v>45979.0</v>
      </c>
    </row>
    <row r="114" ht="27.75" customHeight="1">
      <c r="A114" s="228">
        <v>112.0</v>
      </c>
      <c r="B114" s="229">
        <v>46009.0</v>
      </c>
      <c r="C114" s="230" t="s">
        <v>13</v>
      </c>
      <c r="D114" s="231" t="s">
        <v>2667</v>
      </c>
      <c r="E114" s="230" t="s">
        <v>76</v>
      </c>
      <c r="F114" s="232"/>
      <c r="G114" s="231"/>
      <c r="H114" s="230" t="s">
        <v>3698</v>
      </c>
      <c r="I114" s="230" t="s">
        <v>3699</v>
      </c>
      <c r="J114" s="230" t="s">
        <v>3699</v>
      </c>
      <c r="K114" s="233">
        <v>45979.0</v>
      </c>
    </row>
    <row r="115" ht="27.75" customHeight="1">
      <c r="A115" s="228">
        <v>113.0</v>
      </c>
      <c r="B115" s="229">
        <v>46009.0</v>
      </c>
      <c r="C115" s="230" t="s">
        <v>64</v>
      </c>
      <c r="D115" s="231" t="s">
        <v>1254</v>
      </c>
      <c r="E115" s="230" t="s">
        <v>76</v>
      </c>
      <c r="F115" s="232"/>
      <c r="G115" s="231"/>
      <c r="H115" s="230" t="s">
        <v>3698</v>
      </c>
      <c r="I115" s="230" t="s">
        <v>3699</v>
      </c>
      <c r="J115" s="230" t="s">
        <v>3699</v>
      </c>
      <c r="K115" s="233">
        <v>45979.0</v>
      </c>
    </row>
    <row r="116" ht="27.75" customHeight="1">
      <c r="A116" s="228">
        <v>114.0</v>
      </c>
      <c r="B116" s="229">
        <v>46009.0</v>
      </c>
      <c r="C116" s="230" t="s">
        <v>34</v>
      </c>
      <c r="D116" s="231" t="s">
        <v>2550</v>
      </c>
      <c r="E116" s="230" t="s">
        <v>76</v>
      </c>
      <c r="F116" s="232"/>
      <c r="G116" s="231"/>
      <c r="H116" s="230" t="s">
        <v>3698</v>
      </c>
      <c r="I116" s="230" t="s">
        <v>3699</v>
      </c>
      <c r="J116" s="230" t="s">
        <v>3699</v>
      </c>
      <c r="K116" s="233">
        <v>45979.0</v>
      </c>
    </row>
    <row r="117" ht="27.75" customHeight="1">
      <c r="A117" s="228">
        <v>115.0</v>
      </c>
      <c r="B117" s="229">
        <v>46010.0</v>
      </c>
      <c r="C117" s="230" t="s">
        <v>53</v>
      </c>
      <c r="D117" s="231" t="s">
        <v>2674</v>
      </c>
      <c r="E117" s="230" t="s">
        <v>76</v>
      </c>
      <c r="F117" s="232"/>
      <c r="G117" s="231"/>
      <c r="H117" s="230" t="s">
        <v>3698</v>
      </c>
      <c r="I117" s="230" t="s">
        <v>3699</v>
      </c>
      <c r="J117" s="230" t="s">
        <v>3699</v>
      </c>
      <c r="K117" s="233">
        <v>45979.0</v>
      </c>
    </row>
    <row r="118" ht="27.75" customHeight="1">
      <c r="A118" s="228">
        <v>116.0</v>
      </c>
      <c r="B118" s="229">
        <v>46010.0</v>
      </c>
      <c r="C118" s="230" t="s">
        <v>54</v>
      </c>
      <c r="D118" s="231" t="s">
        <v>2674</v>
      </c>
      <c r="E118" s="230" t="s">
        <v>76</v>
      </c>
      <c r="F118" s="232"/>
      <c r="G118" s="231"/>
      <c r="H118" s="230" t="s">
        <v>3698</v>
      </c>
      <c r="I118" s="230" t="s">
        <v>3699</v>
      </c>
      <c r="J118" s="230" t="s">
        <v>3699</v>
      </c>
      <c r="K118" s="233">
        <v>45979.0</v>
      </c>
    </row>
    <row r="119" ht="27.75" customHeight="1">
      <c r="A119" s="228">
        <v>117.0</v>
      </c>
      <c r="B119" s="229">
        <v>46010.0</v>
      </c>
      <c r="C119" s="230" t="s">
        <v>6</v>
      </c>
      <c r="D119" s="231" t="s">
        <v>945</v>
      </c>
      <c r="E119" s="230" t="s">
        <v>76</v>
      </c>
      <c r="F119" s="232"/>
      <c r="G119" s="231"/>
      <c r="H119" s="230" t="s">
        <v>3698</v>
      </c>
      <c r="I119" s="230" t="s">
        <v>3699</v>
      </c>
      <c r="J119" s="230" t="s">
        <v>3699</v>
      </c>
      <c r="K119" s="233">
        <v>45979.0</v>
      </c>
    </row>
    <row r="120" ht="27.75" customHeight="1">
      <c r="A120" s="228">
        <v>118.0</v>
      </c>
      <c r="B120" s="229">
        <v>46010.0</v>
      </c>
      <c r="C120" s="230" t="s">
        <v>9</v>
      </c>
      <c r="D120" s="231" t="s">
        <v>2681</v>
      </c>
      <c r="E120" s="230" t="s">
        <v>76</v>
      </c>
      <c r="F120" s="232"/>
      <c r="G120" s="231"/>
      <c r="H120" s="230" t="s">
        <v>3698</v>
      </c>
      <c r="I120" s="230" t="s">
        <v>3699</v>
      </c>
      <c r="J120" s="230" t="s">
        <v>3699</v>
      </c>
      <c r="K120" s="233">
        <v>45979.0</v>
      </c>
    </row>
    <row r="121" ht="27.75" customHeight="1">
      <c r="A121" s="228">
        <v>119.0</v>
      </c>
      <c r="B121" s="229">
        <v>46010.0</v>
      </c>
      <c r="C121" s="230" t="s">
        <v>11</v>
      </c>
      <c r="D121" s="231" t="s">
        <v>2684</v>
      </c>
      <c r="E121" s="230" t="s">
        <v>76</v>
      </c>
      <c r="F121" s="232"/>
      <c r="G121" s="231"/>
      <c r="H121" s="230" t="s">
        <v>3698</v>
      </c>
      <c r="I121" s="230" t="s">
        <v>3699</v>
      </c>
      <c r="J121" s="230" t="s">
        <v>3699</v>
      </c>
      <c r="K121" s="233">
        <v>45979.0</v>
      </c>
    </row>
    <row r="122" ht="27.75" customHeight="1">
      <c r="A122" s="228">
        <v>120.0</v>
      </c>
      <c r="B122" s="229">
        <v>46010.0</v>
      </c>
      <c r="C122" s="230" t="s">
        <v>12</v>
      </c>
      <c r="D122" s="231" t="s">
        <v>2684</v>
      </c>
      <c r="E122" s="230" t="s">
        <v>76</v>
      </c>
      <c r="F122" s="232"/>
      <c r="G122" s="231"/>
      <c r="H122" s="230" t="s">
        <v>3698</v>
      </c>
      <c r="I122" s="230" t="s">
        <v>3699</v>
      </c>
      <c r="J122" s="230" t="s">
        <v>3699</v>
      </c>
      <c r="K122" s="233">
        <v>45979.0</v>
      </c>
    </row>
    <row r="123" ht="27.75" customHeight="1">
      <c r="A123" s="228">
        <v>121.0</v>
      </c>
      <c r="B123" s="229">
        <v>46010.0</v>
      </c>
      <c r="C123" s="230" t="s">
        <v>10</v>
      </c>
      <c r="D123" s="231" t="s">
        <v>519</v>
      </c>
      <c r="E123" s="230" t="s">
        <v>76</v>
      </c>
      <c r="F123" s="232"/>
      <c r="G123" s="231"/>
      <c r="H123" s="230" t="s">
        <v>3698</v>
      </c>
      <c r="I123" s="230" t="s">
        <v>3699</v>
      </c>
      <c r="J123" s="230" t="s">
        <v>3699</v>
      </c>
      <c r="K123" s="233">
        <v>45979.0</v>
      </c>
    </row>
    <row r="124" ht="27.75" customHeight="1">
      <c r="A124" s="228">
        <v>122.0</v>
      </c>
      <c r="B124" s="229">
        <v>46010.0</v>
      </c>
      <c r="C124" s="230" t="s">
        <v>19</v>
      </c>
      <c r="D124" s="231" t="s">
        <v>2641</v>
      </c>
      <c r="E124" s="230" t="s">
        <v>76</v>
      </c>
      <c r="F124" s="232"/>
      <c r="G124" s="231"/>
      <c r="H124" s="230" t="s">
        <v>3698</v>
      </c>
      <c r="I124" s="230" t="s">
        <v>3699</v>
      </c>
      <c r="J124" s="230" t="s">
        <v>3699</v>
      </c>
      <c r="K124" s="233">
        <v>45979.0</v>
      </c>
    </row>
    <row r="125" ht="27.75" customHeight="1">
      <c r="A125" s="228">
        <v>123.0</v>
      </c>
      <c r="B125" s="229">
        <v>46010.0</v>
      </c>
      <c r="C125" s="230" t="s">
        <v>48</v>
      </c>
      <c r="D125" s="231" t="s">
        <v>2693</v>
      </c>
      <c r="E125" s="230" t="s">
        <v>76</v>
      </c>
      <c r="F125" s="232"/>
      <c r="G125" s="231"/>
      <c r="H125" s="230" t="s">
        <v>3698</v>
      </c>
      <c r="I125" s="230" t="s">
        <v>3699</v>
      </c>
      <c r="J125" s="230" t="s">
        <v>3699</v>
      </c>
      <c r="K125" s="233">
        <v>45979.0</v>
      </c>
    </row>
    <row r="126" ht="27.75" customHeight="1">
      <c r="A126" s="228">
        <v>124.0</v>
      </c>
      <c r="B126" s="229">
        <v>46010.0</v>
      </c>
      <c r="C126" s="230" t="s">
        <v>47</v>
      </c>
      <c r="D126" s="231" t="s">
        <v>2696</v>
      </c>
      <c r="E126" s="230" t="s">
        <v>76</v>
      </c>
      <c r="F126" s="232"/>
      <c r="G126" s="231"/>
      <c r="H126" s="230" t="s">
        <v>3698</v>
      </c>
      <c r="I126" s="230" t="s">
        <v>3699</v>
      </c>
      <c r="J126" s="230" t="s">
        <v>3699</v>
      </c>
      <c r="K126" s="233">
        <v>45979.0</v>
      </c>
    </row>
    <row r="127" ht="27.75" customHeight="1">
      <c r="A127" s="228">
        <v>125.0</v>
      </c>
      <c r="B127" s="229">
        <v>46010.0</v>
      </c>
      <c r="C127" s="230" t="s">
        <v>64</v>
      </c>
      <c r="D127" s="231" t="s">
        <v>2115</v>
      </c>
      <c r="E127" s="230" t="s">
        <v>76</v>
      </c>
      <c r="F127" s="232"/>
      <c r="G127" s="231"/>
      <c r="H127" s="230" t="s">
        <v>3698</v>
      </c>
      <c r="I127" s="230" t="s">
        <v>3699</v>
      </c>
      <c r="J127" s="230" t="s">
        <v>3699</v>
      </c>
      <c r="K127" s="233">
        <v>45979.0</v>
      </c>
    </row>
    <row r="128" ht="27.75" customHeight="1">
      <c r="A128" s="228">
        <v>126.0</v>
      </c>
      <c r="B128" s="229">
        <v>46010.0</v>
      </c>
      <c r="C128" s="230" t="s">
        <v>49</v>
      </c>
      <c r="D128" s="231" t="s">
        <v>2701</v>
      </c>
      <c r="E128" s="230" t="s">
        <v>76</v>
      </c>
      <c r="F128" s="232"/>
      <c r="G128" s="231"/>
      <c r="H128" s="230" t="s">
        <v>3698</v>
      </c>
      <c r="I128" s="230" t="s">
        <v>3699</v>
      </c>
      <c r="J128" s="230" t="s">
        <v>3699</v>
      </c>
      <c r="K128" s="233">
        <v>45979.0</v>
      </c>
    </row>
    <row r="129" ht="27.75" customHeight="1">
      <c r="A129" s="228">
        <v>127.0</v>
      </c>
      <c r="B129" s="229">
        <v>46011.0</v>
      </c>
      <c r="C129" s="230" t="s">
        <v>39</v>
      </c>
      <c r="D129" s="231" t="s">
        <v>2115</v>
      </c>
      <c r="E129" s="230" t="s">
        <v>76</v>
      </c>
      <c r="F129" s="232"/>
      <c r="G129" s="231"/>
      <c r="H129" s="230" t="s">
        <v>3698</v>
      </c>
      <c r="I129" s="230" t="s">
        <v>3699</v>
      </c>
      <c r="J129" s="230" t="s">
        <v>3699</v>
      </c>
      <c r="K129" s="233">
        <v>45979.0</v>
      </c>
    </row>
    <row r="130" ht="27.75" customHeight="1">
      <c r="A130" s="228">
        <v>128.0</v>
      </c>
      <c r="B130" s="229">
        <v>46012.0</v>
      </c>
      <c r="C130" s="230" t="s">
        <v>44</v>
      </c>
      <c r="D130" s="231" t="s">
        <v>2706</v>
      </c>
      <c r="E130" s="230" t="s">
        <v>76</v>
      </c>
      <c r="F130" s="232"/>
      <c r="G130" s="231" t="s">
        <v>1221</v>
      </c>
      <c r="H130" s="230" t="s">
        <v>3698</v>
      </c>
      <c r="I130" s="230" t="s">
        <v>3699</v>
      </c>
      <c r="J130" s="230" t="s">
        <v>3699</v>
      </c>
      <c r="K130" s="233">
        <v>45979.0</v>
      </c>
    </row>
    <row r="131" ht="27.75" customHeight="1">
      <c r="A131" s="228">
        <v>129.0</v>
      </c>
      <c r="B131" s="229">
        <v>46012.0</v>
      </c>
      <c r="C131" s="230" t="s">
        <v>59</v>
      </c>
      <c r="D131" s="231" t="s">
        <v>2367</v>
      </c>
      <c r="E131" s="230" t="s">
        <v>76</v>
      </c>
      <c r="F131" s="232"/>
      <c r="G131" s="231"/>
      <c r="H131" s="230" t="s">
        <v>3698</v>
      </c>
      <c r="I131" s="230" t="s">
        <v>3699</v>
      </c>
      <c r="J131" s="230" t="s">
        <v>3699</v>
      </c>
      <c r="K131" s="233">
        <v>45979.0</v>
      </c>
    </row>
    <row r="132" ht="27.75" customHeight="1">
      <c r="A132" s="228">
        <v>130.0</v>
      </c>
      <c r="B132" s="229">
        <v>46012.0</v>
      </c>
      <c r="C132" s="230" t="s">
        <v>40</v>
      </c>
      <c r="D132" s="231" t="s">
        <v>2711</v>
      </c>
      <c r="E132" s="230" t="s">
        <v>76</v>
      </c>
      <c r="F132" s="232"/>
      <c r="G132" s="231"/>
      <c r="H132" s="230" t="s">
        <v>3698</v>
      </c>
      <c r="I132" s="230" t="s">
        <v>3699</v>
      </c>
      <c r="J132" s="230" t="s">
        <v>3699</v>
      </c>
      <c r="K132" s="233">
        <v>45978.0</v>
      </c>
    </row>
    <row r="133" ht="27.75" customHeight="1">
      <c r="A133" s="228">
        <v>131.0</v>
      </c>
      <c r="B133" s="229">
        <v>46013.0</v>
      </c>
      <c r="C133" s="230" t="s">
        <v>19</v>
      </c>
      <c r="D133" s="231" t="s">
        <v>692</v>
      </c>
      <c r="E133" s="230" t="s">
        <v>76</v>
      </c>
      <c r="F133" s="232"/>
      <c r="G133" s="231"/>
      <c r="H133" s="230" t="s">
        <v>3698</v>
      </c>
      <c r="I133" s="230" t="s">
        <v>3699</v>
      </c>
      <c r="J133" s="230" t="s">
        <v>3699</v>
      </c>
      <c r="K133" s="233">
        <v>45978.0</v>
      </c>
    </row>
    <row r="134" ht="27.75" customHeight="1">
      <c r="A134" s="228">
        <v>132.0</v>
      </c>
      <c r="B134" s="229">
        <v>46013.0</v>
      </c>
      <c r="C134" s="230" t="s">
        <v>12</v>
      </c>
      <c r="D134" s="231" t="s">
        <v>2716</v>
      </c>
      <c r="E134" s="230" t="s">
        <v>76</v>
      </c>
      <c r="F134" s="232"/>
      <c r="G134" s="231"/>
      <c r="H134" s="230" t="s">
        <v>3698</v>
      </c>
      <c r="I134" s="230" t="s">
        <v>3699</v>
      </c>
      <c r="J134" s="230" t="s">
        <v>3699</v>
      </c>
      <c r="K134" s="233">
        <v>45979.0</v>
      </c>
    </row>
    <row r="135" ht="27.75" customHeight="1">
      <c r="A135" s="228">
        <v>133.0</v>
      </c>
      <c r="B135" s="229">
        <v>46014.0</v>
      </c>
      <c r="C135" s="230" t="s">
        <v>19</v>
      </c>
      <c r="D135" s="231" t="s">
        <v>2719</v>
      </c>
      <c r="E135" s="230" t="s">
        <v>76</v>
      </c>
      <c r="F135" s="232"/>
      <c r="G135" s="231"/>
      <c r="H135" s="230" t="s">
        <v>3698</v>
      </c>
      <c r="I135" s="230" t="s">
        <v>3699</v>
      </c>
      <c r="J135" s="230" t="s">
        <v>3699</v>
      </c>
      <c r="K135" s="233">
        <v>45979.0</v>
      </c>
    </row>
    <row r="136" ht="27.75" customHeight="1">
      <c r="A136" s="228">
        <v>134.0</v>
      </c>
      <c r="B136" s="229">
        <v>46014.0</v>
      </c>
      <c r="C136" s="230" t="s">
        <v>10</v>
      </c>
      <c r="D136" s="231" t="s">
        <v>2722</v>
      </c>
      <c r="E136" s="230" t="s">
        <v>76</v>
      </c>
      <c r="F136" s="232">
        <v>9.083672706118E12</v>
      </c>
      <c r="G136" s="231"/>
      <c r="H136" s="230" t="s">
        <v>3698</v>
      </c>
      <c r="I136" s="230" t="s">
        <v>3699</v>
      </c>
      <c r="J136" s="230" t="s">
        <v>3699</v>
      </c>
      <c r="K136" s="233">
        <v>45978.0</v>
      </c>
    </row>
    <row r="137" ht="27.75" customHeight="1">
      <c r="A137" s="228">
        <v>135.0</v>
      </c>
      <c r="B137" s="229">
        <v>46014.0</v>
      </c>
      <c r="C137" s="230" t="s">
        <v>6</v>
      </c>
      <c r="D137" s="231" t="s">
        <v>2725</v>
      </c>
      <c r="E137" s="230" t="s">
        <v>76</v>
      </c>
      <c r="F137" s="232"/>
      <c r="G137" s="231"/>
      <c r="H137" s="230" t="s">
        <v>3698</v>
      </c>
      <c r="I137" s="230" t="s">
        <v>3699</v>
      </c>
      <c r="J137" s="230" t="s">
        <v>3699</v>
      </c>
      <c r="K137" s="233">
        <v>45978.0</v>
      </c>
    </row>
    <row r="138" ht="27.75" customHeight="1">
      <c r="A138" s="228">
        <v>136.0</v>
      </c>
      <c r="B138" s="229">
        <v>46014.0</v>
      </c>
      <c r="C138" s="230" t="s">
        <v>31</v>
      </c>
      <c r="D138" s="231" t="s">
        <v>2728</v>
      </c>
      <c r="E138" s="230" t="s">
        <v>76</v>
      </c>
      <c r="F138" s="232"/>
      <c r="G138" s="231"/>
      <c r="H138" s="230" t="s">
        <v>3698</v>
      </c>
      <c r="I138" s="230" t="s">
        <v>3699</v>
      </c>
      <c r="J138" s="230" t="s">
        <v>3699</v>
      </c>
      <c r="K138" s="233">
        <v>45979.0</v>
      </c>
    </row>
    <row r="139" ht="27.75" customHeight="1">
      <c r="A139" s="228">
        <v>137.0</v>
      </c>
      <c r="B139" s="229">
        <v>46014.0</v>
      </c>
      <c r="C139" s="230" t="s">
        <v>32</v>
      </c>
      <c r="D139" s="231" t="s">
        <v>2728</v>
      </c>
      <c r="E139" s="230" t="s">
        <v>76</v>
      </c>
      <c r="F139" s="232"/>
      <c r="G139" s="231"/>
      <c r="H139" s="230" t="s">
        <v>3698</v>
      </c>
      <c r="I139" s="230" t="s">
        <v>3699</v>
      </c>
      <c r="J139" s="230" t="s">
        <v>3699</v>
      </c>
      <c r="K139" s="233">
        <v>45978.0</v>
      </c>
    </row>
    <row r="140" ht="27.75" customHeight="1">
      <c r="A140" s="228">
        <v>138.0</v>
      </c>
      <c r="B140" s="229">
        <v>46014.0</v>
      </c>
      <c r="C140" s="230" t="s">
        <v>50</v>
      </c>
      <c r="D140" s="231" t="s">
        <v>1129</v>
      </c>
      <c r="E140" s="230" t="s">
        <v>76</v>
      </c>
      <c r="F140" s="232"/>
      <c r="G140" s="231"/>
      <c r="H140" s="230" t="s">
        <v>3698</v>
      </c>
      <c r="I140" s="230" t="s">
        <v>3699</v>
      </c>
      <c r="J140" s="230" t="s">
        <v>3699</v>
      </c>
      <c r="K140" s="233">
        <v>45978.0</v>
      </c>
    </row>
    <row r="141" ht="27.75" customHeight="1">
      <c r="A141" s="228">
        <v>139.0</v>
      </c>
      <c r="B141" s="229">
        <v>46014.0</v>
      </c>
      <c r="C141" s="230" t="s">
        <v>12</v>
      </c>
      <c r="D141" s="231" t="s">
        <v>2367</v>
      </c>
      <c r="E141" s="230" t="s">
        <v>76</v>
      </c>
      <c r="F141" s="232"/>
      <c r="G141" s="231"/>
      <c r="H141" s="230" t="s">
        <v>3698</v>
      </c>
      <c r="I141" s="230" t="s">
        <v>3699</v>
      </c>
      <c r="J141" s="230" t="s">
        <v>3699</v>
      </c>
      <c r="K141" s="233">
        <v>45979.0</v>
      </c>
    </row>
    <row r="142" ht="27.75" customHeight="1">
      <c r="A142" s="228">
        <v>140.0</v>
      </c>
      <c r="B142" s="229">
        <v>46014.0</v>
      </c>
      <c r="C142" s="230" t="s">
        <v>23</v>
      </c>
      <c r="D142" s="231" t="s">
        <v>2737</v>
      </c>
      <c r="E142" s="230" t="s">
        <v>76</v>
      </c>
      <c r="F142" s="236">
        <v>1.0642189003E11</v>
      </c>
      <c r="G142" s="231"/>
      <c r="H142" s="230" t="s">
        <v>3698</v>
      </c>
      <c r="I142" s="230" t="s">
        <v>3699</v>
      </c>
      <c r="J142" s="230" t="s">
        <v>3699</v>
      </c>
      <c r="K142" s="233">
        <v>45979.0</v>
      </c>
    </row>
    <row r="143" ht="27.75" customHeight="1">
      <c r="A143" s="228">
        <v>141.0</v>
      </c>
      <c r="B143" s="229">
        <v>46014.0</v>
      </c>
      <c r="C143" s="230" t="s">
        <v>55</v>
      </c>
      <c r="D143" s="231" t="s">
        <v>2740</v>
      </c>
      <c r="E143" s="230" t="s">
        <v>76</v>
      </c>
      <c r="F143" s="236">
        <v>4.973543657794E12</v>
      </c>
      <c r="G143" s="231"/>
      <c r="H143" s="230" t="s">
        <v>3698</v>
      </c>
      <c r="I143" s="230" t="s">
        <v>3699</v>
      </c>
      <c r="J143" s="230" t="s">
        <v>3699</v>
      </c>
      <c r="K143" s="233">
        <v>45979.0</v>
      </c>
    </row>
    <row r="144" ht="27.75" customHeight="1">
      <c r="A144" s="228">
        <v>142.0</v>
      </c>
      <c r="B144" s="229">
        <v>46014.0</v>
      </c>
      <c r="C144" s="230" t="s">
        <v>56</v>
      </c>
      <c r="D144" s="231" t="s">
        <v>2740</v>
      </c>
      <c r="E144" s="230" t="s">
        <v>76</v>
      </c>
      <c r="F144" s="232"/>
      <c r="G144" s="231"/>
      <c r="H144" s="230" t="s">
        <v>3698</v>
      </c>
      <c r="I144" s="230" t="s">
        <v>3699</v>
      </c>
      <c r="J144" s="230" t="s">
        <v>3699</v>
      </c>
      <c r="K144" s="233">
        <v>45980.0</v>
      </c>
    </row>
    <row r="145" ht="27.75" customHeight="1">
      <c r="A145" s="228">
        <v>143.0</v>
      </c>
      <c r="B145" s="229">
        <v>24830.0</v>
      </c>
      <c r="C145" s="230" t="s">
        <v>46</v>
      </c>
      <c r="D145" s="231" t="s">
        <v>2745</v>
      </c>
      <c r="E145" s="230" t="s">
        <v>76</v>
      </c>
      <c r="F145" s="232"/>
      <c r="G145" s="231"/>
      <c r="H145" s="230" t="s">
        <v>3698</v>
      </c>
      <c r="I145" s="230" t="s">
        <v>3699</v>
      </c>
      <c r="J145" s="230" t="s">
        <v>3699</v>
      </c>
      <c r="K145" s="233">
        <v>45979.0</v>
      </c>
    </row>
    <row r="146" ht="27.75" customHeight="1">
      <c r="A146" s="228">
        <v>144.0</v>
      </c>
      <c r="B146" s="229">
        <v>24830.0</v>
      </c>
      <c r="C146" s="230" t="s">
        <v>47</v>
      </c>
      <c r="D146" s="231" t="s">
        <v>2745</v>
      </c>
      <c r="E146" s="230" t="s">
        <v>76</v>
      </c>
      <c r="F146" s="232"/>
      <c r="G146" s="231"/>
      <c r="H146" s="230" t="s">
        <v>3698</v>
      </c>
      <c r="I146" s="230" t="s">
        <v>3699</v>
      </c>
      <c r="J146" s="230" t="s">
        <v>3699</v>
      </c>
      <c r="K146" s="233">
        <v>45979.0</v>
      </c>
    </row>
    <row r="147" ht="27.75" customHeight="1">
      <c r="A147" s="228">
        <v>145.0</v>
      </c>
      <c r="B147" s="229">
        <v>24830.0</v>
      </c>
      <c r="C147" s="230" t="s">
        <v>48</v>
      </c>
      <c r="D147" s="231" t="s">
        <v>2745</v>
      </c>
      <c r="E147" s="230" t="s">
        <v>76</v>
      </c>
      <c r="F147" s="232"/>
      <c r="G147" s="231"/>
      <c r="H147" s="230" t="s">
        <v>3698</v>
      </c>
      <c r="I147" s="230" t="s">
        <v>3699</v>
      </c>
      <c r="J147" s="230" t="s">
        <v>3699</v>
      </c>
      <c r="K147" s="233">
        <v>45979.0</v>
      </c>
    </row>
    <row r="148" ht="27.75" customHeight="1">
      <c r="A148" s="228">
        <v>146.0</v>
      </c>
      <c r="B148" s="229">
        <v>24830.0</v>
      </c>
      <c r="C148" s="230" t="s">
        <v>64</v>
      </c>
      <c r="D148" s="231" t="s">
        <v>2745</v>
      </c>
      <c r="E148" s="230" t="s">
        <v>76</v>
      </c>
      <c r="F148" s="232"/>
      <c r="G148" s="231"/>
      <c r="H148" s="230" t="s">
        <v>3698</v>
      </c>
      <c r="I148" s="230" t="s">
        <v>3699</v>
      </c>
      <c r="J148" s="230" t="s">
        <v>3699</v>
      </c>
      <c r="K148" s="233">
        <v>45979.0</v>
      </c>
    </row>
    <row r="149" ht="27.75" customHeight="1">
      <c r="A149" s="228">
        <v>147.0</v>
      </c>
      <c r="B149" s="229">
        <v>24830.0</v>
      </c>
      <c r="C149" s="230" t="s">
        <v>6</v>
      </c>
      <c r="D149" s="231" t="s">
        <v>2754</v>
      </c>
      <c r="E149" s="230" t="s">
        <v>76</v>
      </c>
      <c r="F149" s="232"/>
      <c r="G149" s="231"/>
      <c r="H149" s="230" t="s">
        <v>3698</v>
      </c>
      <c r="I149" s="230" t="s">
        <v>3699</v>
      </c>
      <c r="J149" s="230" t="s">
        <v>3699</v>
      </c>
      <c r="K149" s="233">
        <v>45979.0</v>
      </c>
    </row>
    <row r="150" ht="27.75" customHeight="1">
      <c r="A150" s="228">
        <v>148.0</v>
      </c>
      <c r="B150" s="229">
        <v>24830.0</v>
      </c>
      <c r="C150" s="230" t="s">
        <v>45</v>
      </c>
      <c r="D150" s="231" t="s">
        <v>2757</v>
      </c>
      <c r="E150" s="230" t="s">
        <v>76</v>
      </c>
      <c r="F150" s="237"/>
      <c r="G150" s="231"/>
      <c r="H150" s="230" t="s">
        <v>3698</v>
      </c>
      <c r="I150" s="230" t="s">
        <v>3699</v>
      </c>
      <c r="J150" s="230" t="s">
        <v>3699</v>
      </c>
      <c r="K150" s="233">
        <v>45979.0</v>
      </c>
    </row>
    <row r="151" ht="27.75" customHeight="1">
      <c r="A151" s="228">
        <v>149.0</v>
      </c>
      <c r="B151" s="229">
        <v>24830.0</v>
      </c>
      <c r="C151" s="230" t="s">
        <v>63</v>
      </c>
      <c r="D151" s="231" t="s">
        <v>2757</v>
      </c>
      <c r="E151" s="230" t="s">
        <v>76</v>
      </c>
      <c r="F151" s="237"/>
      <c r="G151" s="231"/>
      <c r="H151" s="230" t="s">
        <v>3698</v>
      </c>
      <c r="I151" s="230" t="s">
        <v>3699</v>
      </c>
      <c r="J151" s="230" t="s">
        <v>3699</v>
      </c>
      <c r="K151" s="233">
        <v>45979.0</v>
      </c>
    </row>
    <row r="152" ht="27.75" customHeight="1">
      <c r="A152" s="228">
        <v>150.0</v>
      </c>
      <c r="B152" s="229">
        <v>24830.0</v>
      </c>
      <c r="C152" s="230" t="s">
        <v>59</v>
      </c>
      <c r="D152" s="231" t="s">
        <v>2762</v>
      </c>
      <c r="E152" s="230" t="s">
        <v>76</v>
      </c>
      <c r="F152" s="232"/>
      <c r="G152" s="231"/>
      <c r="H152" s="230" t="s">
        <v>3698</v>
      </c>
      <c r="I152" s="230" t="s">
        <v>3699</v>
      </c>
      <c r="J152" s="230" t="s">
        <v>3699</v>
      </c>
      <c r="K152" s="233">
        <v>45979.0</v>
      </c>
    </row>
    <row r="153" ht="27.75" customHeight="1">
      <c r="A153" s="228">
        <v>151.0</v>
      </c>
      <c r="B153" s="229">
        <v>24830.0</v>
      </c>
      <c r="C153" s="230" t="s">
        <v>60</v>
      </c>
      <c r="D153" s="231" t="s">
        <v>2762</v>
      </c>
      <c r="E153" s="230" t="s">
        <v>76</v>
      </c>
      <c r="F153" s="232"/>
      <c r="G153" s="231"/>
      <c r="H153" s="230" t="s">
        <v>3698</v>
      </c>
      <c r="I153" s="230" t="s">
        <v>3699</v>
      </c>
      <c r="J153" s="230" t="s">
        <v>3699</v>
      </c>
      <c r="K153" s="233">
        <v>45979.0</v>
      </c>
    </row>
    <row r="154" ht="27.75" customHeight="1">
      <c r="A154" s="228">
        <v>152.0</v>
      </c>
      <c r="B154" s="229">
        <v>24830.0</v>
      </c>
      <c r="C154" s="230" t="s">
        <v>31</v>
      </c>
      <c r="D154" s="231" t="s">
        <v>2767</v>
      </c>
      <c r="E154" s="230" t="s">
        <v>76</v>
      </c>
      <c r="F154" s="232"/>
      <c r="G154" s="231"/>
      <c r="H154" s="230" t="s">
        <v>3698</v>
      </c>
      <c r="I154" s="230" t="s">
        <v>3699</v>
      </c>
      <c r="J154" s="230" t="s">
        <v>3699</v>
      </c>
      <c r="K154" s="233">
        <v>45980.0</v>
      </c>
    </row>
    <row r="155" ht="27.75" customHeight="1">
      <c r="A155" s="228">
        <v>153.0</v>
      </c>
      <c r="B155" s="229">
        <v>24830.0</v>
      </c>
      <c r="C155" s="230" t="s">
        <v>32</v>
      </c>
      <c r="D155" s="231" t="s">
        <v>2767</v>
      </c>
      <c r="E155" s="230" t="s">
        <v>76</v>
      </c>
      <c r="F155" s="232"/>
      <c r="G155" s="231"/>
      <c r="H155" s="230" t="s">
        <v>3698</v>
      </c>
      <c r="I155" s="230" t="s">
        <v>3699</v>
      </c>
      <c r="J155" s="230" t="s">
        <v>3699</v>
      </c>
      <c r="K155" s="233">
        <v>45980.0</v>
      </c>
    </row>
    <row r="156" ht="27.75" customHeight="1">
      <c r="A156" s="228">
        <v>154.0</v>
      </c>
      <c r="B156" s="229">
        <v>24830.0</v>
      </c>
      <c r="C156" s="230" t="s">
        <v>39</v>
      </c>
      <c r="D156" s="231" t="s">
        <v>2772</v>
      </c>
      <c r="E156" s="230" t="s">
        <v>76</v>
      </c>
      <c r="F156" s="232"/>
      <c r="G156" s="231"/>
      <c r="H156" s="230" t="s">
        <v>3698</v>
      </c>
      <c r="I156" s="230" t="s">
        <v>3699</v>
      </c>
      <c r="J156" s="230" t="s">
        <v>3699</v>
      </c>
      <c r="K156" s="233">
        <v>45980.0</v>
      </c>
    </row>
    <row r="157" ht="27.75" customHeight="1">
      <c r="A157" s="228">
        <v>155.0</v>
      </c>
      <c r="B157" s="229">
        <v>24830.0</v>
      </c>
      <c r="C157" s="230" t="s">
        <v>40</v>
      </c>
      <c r="D157" s="231" t="s">
        <v>2772</v>
      </c>
      <c r="E157" s="230" t="s">
        <v>76</v>
      </c>
      <c r="F157" s="232"/>
      <c r="G157" s="231"/>
      <c r="H157" s="230" t="s">
        <v>3698</v>
      </c>
      <c r="I157" s="230" t="s">
        <v>3699</v>
      </c>
      <c r="J157" s="230" t="s">
        <v>3699</v>
      </c>
      <c r="K157" s="233">
        <v>45980.0</v>
      </c>
    </row>
    <row r="158" ht="27.75" customHeight="1">
      <c r="A158" s="228">
        <v>156.0</v>
      </c>
      <c r="B158" s="229">
        <v>24830.0</v>
      </c>
      <c r="C158" s="230" t="s">
        <v>41</v>
      </c>
      <c r="D158" s="231" t="s">
        <v>2772</v>
      </c>
      <c r="E158" s="230" t="s">
        <v>76</v>
      </c>
      <c r="F158" s="232"/>
      <c r="G158" s="231"/>
      <c r="H158" s="230" t="s">
        <v>3698</v>
      </c>
      <c r="I158" s="230" t="s">
        <v>3699</v>
      </c>
      <c r="J158" s="230" t="s">
        <v>3699</v>
      </c>
      <c r="K158" s="233">
        <v>45980.0</v>
      </c>
    </row>
    <row r="159" ht="27.75" customHeight="1">
      <c r="A159" s="228">
        <v>157.0</v>
      </c>
      <c r="B159" s="229">
        <v>46016.0</v>
      </c>
      <c r="C159" s="230" t="s">
        <v>34</v>
      </c>
      <c r="D159" s="231" t="s">
        <v>2772</v>
      </c>
      <c r="E159" s="230" t="s">
        <v>76</v>
      </c>
      <c r="F159" s="232"/>
      <c r="G159" s="231"/>
      <c r="H159" s="230" t="s">
        <v>3698</v>
      </c>
      <c r="I159" s="230" t="s">
        <v>3699</v>
      </c>
      <c r="J159" s="230" t="s">
        <v>3699</v>
      </c>
      <c r="K159" s="233">
        <v>45980.0</v>
      </c>
    </row>
    <row r="160" ht="27.75" customHeight="1">
      <c r="A160" s="228">
        <v>158.0</v>
      </c>
      <c r="B160" s="229">
        <v>46016.0</v>
      </c>
      <c r="C160" s="230" t="s">
        <v>36</v>
      </c>
      <c r="D160" s="231" t="s">
        <v>2772</v>
      </c>
      <c r="E160" s="230" t="s">
        <v>76</v>
      </c>
      <c r="F160" s="232"/>
      <c r="G160" s="231"/>
      <c r="H160" s="230" t="s">
        <v>3698</v>
      </c>
      <c r="I160" s="230" t="s">
        <v>3699</v>
      </c>
      <c r="J160" s="230" t="s">
        <v>3699</v>
      </c>
      <c r="K160" s="233">
        <v>45980.0</v>
      </c>
    </row>
    <row r="161" ht="27.75" customHeight="1">
      <c r="A161" s="228">
        <v>159.0</v>
      </c>
      <c r="B161" s="229">
        <v>46016.0</v>
      </c>
      <c r="C161" s="230" t="s">
        <v>37</v>
      </c>
      <c r="D161" s="231" t="s">
        <v>2772</v>
      </c>
      <c r="E161" s="230" t="s">
        <v>76</v>
      </c>
      <c r="F161" s="232"/>
      <c r="G161" s="231"/>
      <c r="H161" s="230" t="s">
        <v>3698</v>
      </c>
      <c r="I161" s="230" t="s">
        <v>3699</v>
      </c>
      <c r="J161" s="230" t="s">
        <v>3699</v>
      </c>
      <c r="K161" s="233">
        <v>45981.0</v>
      </c>
    </row>
    <row r="162" ht="27.75" customHeight="1">
      <c r="A162" s="228">
        <v>160.0</v>
      </c>
      <c r="B162" s="229">
        <v>46016.0</v>
      </c>
      <c r="C162" s="230" t="s">
        <v>38</v>
      </c>
      <c r="D162" s="231" t="s">
        <v>2772</v>
      </c>
      <c r="E162" s="230" t="s">
        <v>76</v>
      </c>
      <c r="F162" s="232"/>
      <c r="G162" s="231"/>
      <c r="H162" s="230" t="s">
        <v>3698</v>
      </c>
      <c r="I162" s="230" t="s">
        <v>3699</v>
      </c>
      <c r="J162" s="230" t="s">
        <v>3699</v>
      </c>
      <c r="K162" s="233">
        <v>45981.0</v>
      </c>
    </row>
    <row r="163" ht="27.75" customHeight="1">
      <c r="A163" s="228">
        <v>161.0</v>
      </c>
      <c r="B163" s="229">
        <v>46016.0</v>
      </c>
      <c r="C163" s="230" t="s">
        <v>39</v>
      </c>
      <c r="D163" s="231" t="s">
        <v>2772</v>
      </c>
      <c r="E163" s="230" t="s">
        <v>76</v>
      </c>
      <c r="F163" s="232"/>
      <c r="G163" s="231"/>
      <c r="H163" s="230" t="s">
        <v>3698</v>
      </c>
      <c r="I163" s="230" t="s">
        <v>3699</v>
      </c>
      <c r="J163" s="230" t="s">
        <v>3699</v>
      </c>
      <c r="K163" s="233">
        <v>45981.0</v>
      </c>
    </row>
    <row r="164" ht="27.75" customHeight="1">
      <c r="A164" s="228">
        <v>162.0</v>
      </c>
      <c r="B164" s="229">
        <v>46016.0</v>
      </c>
      <c r="C164" s="230" t="s">
        <v>40</v>
      </c>
      <c r="D164" s="231" t="s">
        <v>2772</v>
      </c>
      <c r="E164" s="230" t="s">
        <v>76</v>
      </c>
      <c r="F164" s="232"/>
      <c r="G164" s="231"/>
      <c r="H164" s="230" t="s">
        <v>3698</v>
      </c>
      <c r="I164" s="230" t="s">
        <v>3699</v>
      </c>
      <c r="J164" s="230" t="s">
        <v>3699</v>
      </c>
      <c r="K164" s="233">
        <v>45981.0</v>
      </c>
    </row>
    <row r="165" ht="27.75" customHeight="1">
      <c r="A165" s="228">
        <v>163.0</v>
      </c>
      <c r="B165" s="229">
        <v>46016.0</v>
      </c>
      <c r="C165" s="230" t="s">
        <v>41</v>
      </c>
      <c r="D165" s="231" t="s">
        <v>2772</v>
      </c>
      <c r="E165" s="230" t="s">
        <v>76</v>
      </c>
      <c r="F165" s="232"/>
      <c r="G165" s="231"/>
      <c r="H165" s="230" t="s">
        <v>3698</v>
      </c>
      <c r="I165" s="230" t="s">
        <v>3699</v>
      </c>
      <c r="J165" s="230" t="s">
        <v>3699</v>
      </c>
      <c r="K165" s="233">
        <v>45981.0</v>
      </c>
    </row>
    <row r="166" ht="27.75" customHeight="1">
      <c r="A166" s="228">
        <v>164.0</v>
      </c>
      <c r="B166" s="229">
        <v>46016.0</v>
      </c>
      <c r="C166" s="230" t="s">
        <v>11</v>
      </c>
      <c r="D166" s="231" t="s">
        <v>2793</v>
      </c>
      <c r="E166" s="230" t="s">
        <v>76</v>
      </c>
      <c r="F166" s="232"/>
      <c r="G166" s="231"/>
      <c r="H166" s="230" t="s">
        <v>3698</v>
      </c>
      <c r="I166" s="230" t="s">
        <v>3699</v>
      </c>
      <c r="J166" s="230" t="s">
        <v>3699</v>
      </c>
      <c r="K166" s="233">
        <v>45981.0</v>
      </c>
    </row>
    <row r="167" ht="27.75" customHeight="1">
      <c r="A167" s="228">
        <v>165.0</v>
      </c>
      <c r="B167" s="229">
        <v>46016.0</v>
      </c>
      <c r="C167" s="230" t="s">
        <v>19</v>
      </c>
      <c r="D167" s="231" t="s">
        <v>692</v>
      </c>
      <c r="E167" s="230" t="s">
        <v>76</v>
      </c>
      <c r="F167" s="232"/>
      <c r="G167" s="231"/>
      <c r="H167" s="230" t="s">
        <v>3698</v>
      </c>
      <c r="I167" s="230" t="s">
        <v>3699</v>
      </c>
      <c r="J167" s="230" t="s">
        <v>3699</v>
      </c>
      <c r="K167" s="233">
        <v>45981.0</v>
      </c>
    </row>
    <row r="168" ht="27.75" customHeight="1">
      <c r="A168" s="228">
        <v>166.0</v>
      </c>
      <c r="B168" s="229">
        <v>46016.0</v>
      </c>
      <c r="C168" s="230" t="s">
        <v>59</v>
      </c>
      <c r="D168" s="231" t="s">
        <v>2793</v>
      </c>
      <c r="E168" s="230" t="s">
        <v>76</v>
      </c>
      <c r="F168" s="232"/>
      <c r="G168" s="231"/>
      <c r="H168" s="230" t="s">
        <v>3698</v>
      </c>
      <c r="I168" s="230" t="s">
        <v>3699</v>
      </c>
      <c r="J168" s="230" t="s">
        <v>3699</v>
      </c>
      <c r="K168" s="233">
        <v>45982.0</v>
      </c>
    </row>
    <row r="169" ht="27.75" customHeight="1">
      <c r="A169" s="228">
        <v>167.0</v>
      </c>
      <c r="B169" s="229">
        <v>46016.0</v>
      </c>
      <c r="C169" s="230" t="s">
        <v>64</v>
      </c>
      <c r="D169" s="231" t="s">
        <v>2800</v>
      </c>
      <c r="E169" s="230" t="s">
        <v>76</v>
      </c>
      <c r="F169" s="232"/>
      <c r="G169" s="231"/>
      <c r="H169" s="230" t="s">
        <v>3698</v>
      </c>
      <c r="I169" s="230" t="s">
        <v>3699</v>
      </c>
      <c r="J169" s="230" t="s">
        <v>3699</v>
      </c>
      <c r="K169" s="233">
        <v>45982.0</v>
      </c>
    </row>
    <row r="170" ht="27.75" customHeight="1">
      <c r="A170" s="228">
        <v>125.0</v>
      </c>
      <c r="B170" s="229">
        <v>46016.0</v>
      </c>
      <c r="C170" s="230" t="s">
        <v>6</v>
      </c>
      <c r="D170" s="231" t="s">
        <v>1885</v>
      </c>
      <c r="E170" s="230" t="s">
        <v>76</v>
      </c>
      <c r="F170" s="232"/>
      <c r="G170" s="231"/>
      <c r="H170" s="230" t="s">
        <v>3698</v>
      </c>
      <c r="I170" s="230" t="s">
        <v>3699</v>
      </c>
      <c r="J170" s="230" t="s">
        <v>3699</v>
      </c>
      <c r="K170" s="233">
        <v>45982.0</v>
      </c>
    </row>
    <row r="171" ht="27.75" customHeight="1">
      <c r="A171" s="228">
        <v>169.0</v>
      </c>
      <c r="B171" s="229">
        <v>46016.0</v>
      </c>
      <c r="C171" s="230" t="s">
        <v>9</v>
      </c>
      <c r="D171" s="231" t="s">
        <v>2805</v>
      </c>
      <c r="E171" s="230" t="s">
        <v>76</v>
      </c>
      <c r="F171" s="232"/>
      <c r="G171" s="231"/>
      <c r="H171" s="230" t="s">
        <v>3698</v>
      </c>
      <c r="I171" s="230" t="s">
        <v>3699</v>
      </c>
      <c r="J171" s="230" t="s">
        <v>3699</v>
      </c>
      <c r="K171" s="233">
        <v>45983.0</v>
      </c>
    </row>
    <row r="172" ht="27.75" customHeight="1">
      <c r="A172" s="228">
        <v>170.0</v>
      </c>
      <c r="B172" s="229">
        <v>46016.0</v>
      </c>
      <c r="C172" s="230" t="s">
        <v>60</v>
      </c>
      <c r="D172" s="231" t="s">
        <v>2510</v>
      </c>
      <c r="E172" s="230" t="s">
        <v>76</v>
      </c>
      <c r="F172" s="232"/>
      <c r="G172" s="231"/>
      <c r="H172" s="230" t="s">
        <v>3698</v>
      </c>
      <c r="I172" s="230" t="s">
        <v>3699</v>
      </c>
      <c r="J172" s="230" t="s">
        <v>3699</v>
      </c>
      <c r="K172" s="233">
        <v>45983.0</v>
      </c>
    </row>
    <row r="173" ht="27.75" customHeight="1">
      <c r="A173" s="228">
        <v>171.0</v>
      </c>
      <c r="B173" s="229">
        <v>46017.0</v>
      </c>
      <c r="C173" s="230" t="s">
        <v>59</v>
      </c>
      <c r="D173" s="231" t="s">
        <v>2367</v>
      </c>
      <c r="E173" s="230" t="s">
        <v>76</v>
      </c>
      <c r="F173" s="232"/>
      <c r="G173" s="231"/>
      <c r="H173" s="230" t="s">
        <v>3698</v>
      </c>
      <c r="I173" s="230" t="s">
        <v>3699</v>
      </c>
      <c r="J173" s="230" t="s">
        <v>3699</v>
      </c>
      <c r="K173" s="233">
        <v>45983.0</v>
      </c>
    </row>
    <row r="174" ht="27.75" customHeight="1">
      <c r="A174" s="228">
        <v>172.0</v>
      </c>
      <c r="B174" s="229">
        <v>46017.0</v>
      </c>
      <c r="C174" s="230" t="s">
        <v>40</v>
      </c>
      <c r="D174" s="231" t="s">
        <v>2115</v>
      </c>
      <c r="E174" s="230" t="s">
        <v>76</v>
      </c>
      <c r="F174" s="232"/>
      <c r="G174" s="231"/>
      <c r="H174" s="230" t="s">
        <v>3698</v>
      </c>
      <c r="I174" s="230" t="s">
        <v>3699</v>
      </c>
      <c r="J174" s="230" t="s">
        <v>3699</v>
      </c>
      <c r="K174" s="233">
        <v>45984.0</v>
      </c>
    </row>
    <row r="175" ht="27.75" customHeight="1">
      <c r="A175" s="228">
        <v>173.0</v>
      </c>
      <c r="B175" s="229">
        <v>46017.0</v>
      </c>
      <c r="C175" s="230" t="s">
        <v>19</v>
      </c>
      <c r="D175" s="231" t="s">
        <v>2814</v>
      </c>
      <c r="E175" s="230" t="s">
        <v>76</v>
      </c>
      <c r="F175" s="232"/>
      <c r="G175" s="231"/>
      <c r="H175" s="230" t="s">
        <v>3698</v>
      </c>
      <c r="I175" s="230" t="s">
        <v>3699</v>
      </c>
      <c r="J175" s="230" t="s">
        <v>3699</v>
      </c>
      <c r="K175" s="233">
        <v>45985.0</v>
      </c>
    </row>
    <row r="176" ht="27.75" customHeight="1">
      <c r="A176" s="228">
        <v>174.0</v>
      </c>
      <c r="B176" s="229">
        <v>46017.0</v>
      </c>
      <c r="C176" s="230" t="s">
        <v>42</v>
      </c>
      <c r="D176" s="231" t="s">
        <v>692</v>
      </c>
      <c r="E176" s="230" t="s">
        <v>76</v>
      </c>
      <c r="F176" s="232"/>
      <c r="G176" s="231"/>
      <c r="H176" s="230" t="s">
        <v>3698</v>
      </c>
      <c r="I176" s="230" t="s">
        <v>3699</v>
      </c>
      <c r="J176" s="230" t="s">
        <v>3699</v>
      </c>
      <c r="K176" s="233">
        <v>45984.0</v>
      </c>
    </row>
    <row r="177" ht="27.75" customHeight="1">
      <c r="A177" s="228">
        <v>175.0</v>
      </c>
      <c r="B177" s="229">
        <v>46018.0</v>
      </c>
      <c r="C177" s="230" t="s">
        <v>43</v>
      </c>
      <c r="D177" s="231" t="s">
        <v>2819</v>
      </c>
      <c r="E177" s="230" t="s">
        <v>76</v>
      </c>
      <c r="F177" s="232"/>
      <c r="G177" s="231"/>
      <c r="H177" s="230" t="s">
        <v>3698</v>
      </c>
      <c r="I177" s="230" t="s">
        <v>3699</v>
      </c>
      <c r="J177" s="230" t="s">
        <v>3699</v>
      </c>
      <c r="K177" s="233">
        <v>45984.0</v>
      </c>
    </row>
    <row r="178" ht="27.75" customHeight="1">
      <c r="A178" s="228">
        <v>176.0</v>
      </c>
      <c r="B178" s="229">
        <v>46018.0</v>
      </c>
      <c r="C178" s="230" t="s">
        <v>37</v>
      </c>
      <c r="D178" s="231" t="s">
        <v>2367</v>
      </c>
      <c r="E178" s="230" t="s">
        <v>76</v>
      </c>
      <c r="F178" s="232"/>
      <c r="G178" s="231"/>
      <c r="H178" s="230" t="s">
        <v>3698</v>
      </c>
      <c r="I178" s="230" t="s">
        <v>3699</v>
      </c>
      <c r="J178" s="230" t="s">
        <v>3699</v>
      </c>
      <c r="K178" s="233">
        <v>45984.0</v>
      </c>
    </row>
    <row r="179" ht="27.75" customHeight="1">
      <c r="A179" s="228">
        <v>177.0</v>
      </c>
      <c r="B179" s="229">
        <v>46018.0</v>
      </c>
      <c r="C179" s="230" t="s">
        <v>10</v>
      </c>
      <c r="D179" s="231" t="s">
        <v>2824</v>
      </c>
      <c r="E179" s="230" t="s">
        <v>76</v>
      </c>
      <c r="F179" s="232"/>
      <c r="G179" s="231"/>
      <c r="H179" s="230" t="s">
        <v>3698</v>
      </c>
      <c r="I179" s="230" t="s">
        <v>3699</v>
      </c>
      <c r="J179" s="230" t="s">
        <v>3699</v>
      </c>
      <c r="K179" s="233">
        <v>45984.0</v>
      </c>
    </row>
    <row r="180" ht="27.75" customHeight="1">
      <c r="A180" s="228">
        <v>178.0</v>
      </c>
      <c r="B180" s="229">
        <v>46018.0</v>
      </c>
      <c r="C180" s="230" t="s">
        <v>11</v>
      </c>
      <c r="D180" s="231" t="s">
        <v>2824</v>
      </c>
      <c r="E180" s="230" t="s">
        <v>76</v>
      </c>
      <c r="F180" s="232"/>
      <c r="G180" s="231"/>
      <c r="H180" s="230" t="s">
        <v>3698</v>
      </c>
      <c r="I180" s="230" t="s">
        <v>3699</v>
      </c>
      <c r="J180" s="230" t="s">
        <v>3699</v>
      </c>
      <c r="K180" s="233">
        <v>45987.0</v>
      </c>
    </row>
    <row r="181" ht="27.75" customHeight="1">
      <c r="A181" s="228">
        <v>179.0</v>
      </c>
      <c r="B181" s="229">
        <v>46018.0</v>
      </c>
      <c r="C181" s="230" t="s">
        <v>12</v>
      </c>
      <c r="D181" s="231" t="s">
        <v>2824</v>
      </c>
      <c r="E181" s="230" t="s">
        <v>76</v>
      </c>
      <c r="F181" s="232"/>
      <c r="G181" s="231"/>
      <c r="H181" s="230" t="s">
        <v>3698</v>
      </c>
      <c r="I181" s="230" t="s">
        <v>3699</v>
      </c>
      <c r="J181" s="230" t="s">
        <v>3699</v>
      </c>
      <c r="K181" s="233">
        <v>45987.0</v>
      </c>
    </row>
    <row r="182" ht="27.75" customHeight="1">
      <c r="A182" s="228">
        <v>180.0</v>
      </c>
      <c r="B182" s="229">
        <v>46018.0</v>
      </c>
      <c r="C182" s="230" t="s">
        <v>41</v>
      </c>
      <c r="D182" s="231" t="s">
        <v>2831</v>
      </c>
      <c r="E182" s="230" t="s">
        <v>76</v>
      </c>
      <c r="F182" s="232"/>
      <c r="G182" s="231"/>
      <c r="H182" s="230" t="s">
        <v>3698</v>
      </c>
      <c r="I182" s="230" t="s">
        <v>3699</v>
      </c>
      <c r="J182" s="230" t="s">
        <v>3699</v>
      </c>
      <c r="K182" s="233">
        <v>45987.0</v>
      </c>
    </row>
    <row r="183" ht="27.75" customHeight="1">
      <c r="A183" s="228">
        <v>181.0</v>
      </c>
      <c r="B183" s="229">
        <v>46018.0</v>
      </c>
      <c r="C183" s="230" t="s">
        <v>42</v>
      </c>
      <c r="D183" s="231" t="s">
        <v>2834</v>
      </c>
      <c r="E183" s="230" t="s">
        <v>76</v>
      </c>
      <c r="F183" s="232"/>
      <c r="G183" s="231" t="s">
        <v>1380</v>
      </c>
      <c r="H183" s="230" t="s">
        <v>3698</v>
      </c>
      <c r="I183" s="230" t="s">
        <v>3699</v>
      </c>
      <c r="J183" s="230" t="s">
        <v>3699</v>
      </c>
      <c r="K183" s="233">
        <v>45987.0</v>
      </c>
    </row>
    <row r="184" ht="27.75" customHeight="1">
      <c r="A184" s="228">
        <v>182.0</v>
      </c>
      <c r="B184" s="229">
        <v>46018.0</v>
      </c>
      <c r="C184" s="230" t="s">
        <v>34</v>
      </c>
      <c r="D184" s="231" t="s">
        <v>1159</v>
      </c>
      <c r="E184" s="230" t="s">
        <v>76</v>
      </c>
      <c r="F184" s="232"/>
      <c r="G184" s="231"/>
      <c r="H184" s="230" t="s">
        <v>3698</v>
      </c>
      <c r="I184" s="230" t="s">
        <v>3699</v>
      </c>
      <c r="J184" s="230" t="s">
        <v>3699</v>
      </c>
      <c r="K184" s="233">
        <v>45987.0</v>
      </c>
    </row>
    <row r="185" ht="27.75" customHeight="1">
      <c r="A185" s="228">
        <v>183.0</v>
      </c>
      <c r="B185" s="229">
        <v>46018.0</v>
      </c>
      <c r="C185" s="230" t="s">
        <v>64</v>
      </c>
      <c r="D185" s="231" t="s">
        <v>2367</v>
      </c>
      <c r="E185" s="230" t="s">
        <v>76</v>
      </c>
      <c r="F185" s="232"/>
      <c r="G185" s="231"/>
      <c r="H185" s="230" t="s">
        <v>3698</v>
      </c>
      <c r="I185" s="230" t="s">
        <v>3699</v>
      </c>
      <c r="J185" s="230" t="s">
        <v>3699</v>
      </c>
      <c r="K185" s="233">
        <v>45987.0</v>
      </c>
    </row>
    <row r="186" ht="27.75" customHeight="1">
      <c r="A186" s="228">
        <v>184.0</v>
      </c>
      <c r="B186" s="229">
        <v>46018.0</v>
      </c>
      <c r="C186" s="230" t="s">
        <v>60</v>
      </c>
      <c r="D186" s="231" t="s">
        <v>2367</v>
      </c>
      <c r="E186" s="230" t="s">
        <v>76</v>
      </c>
      <c r="F186" s="232"/>
      <c r="G186" s="231"/>
      <c r="H186" s="230" t="s">
        <v>3698</v>
      </c>
      <c r="I186" s="230" t="s">
        <v>3699</v>
      </c>
      <c r="J186" s="230" t="s">
        <v>3699</v>
      </c>
      <c r="K186" s="233">
        <v>45987.0</v>
      </c>
    </row>
    <row r="187" ht="27.75" customHeight="1">
      <c r="A187" s="228">
        <v>185.0</v>
      </c>
      <c r="B187" s="229">
        <v>46018.0</v>
      </c>
      <c r="C187" s="230" t="s">
        <v>6</v>
      </c>
      <c r="D187" s="231" t="s">
        <v>2843</v>
      </c>
      <c r="E187" s="230" t="s">
        <v>76</v>
      </c>
      <c r="F187" s="232"/>
      <c r="G187" s="231"/>
      <c r="H187" s="230" t="s">
        <v>3698</v>
      </c>
      <c r="I187" s="230" t="s">
        <v>3699</v>
      </c>
      <c r="J187" s="230" t="s">
        <v>3699</v>
      </c>
      <c r="K187" s="233">
        <v>45987.0</v>
      </c>
    </row>
    <row r="188" ht="27.75" customHeight="1">
      <c r="A188" s="228">
        <v>186.0</v>
      </c>
      <c r="B188" s="229">
        <v>46019.0</v>
      </c>
      <c r="C188" s="230" t="s">
        <v>19</v>
      </c>
      <c r="D188" s="231" t="s">
        <v>2846</v>
      </c>
      <c r="E188" s="230" t="s">
        <v>76</v>
      </c>
      <c r="F188" s="232"/>
      <c r="G188" s="231"/>
      <c r="H188" s="230" t="s">
        <v>3698</v>
      </c>
      <c r="I188" s="230" t="s">
        <v>3699</v>
      </c>
      <c r="J188" s="230" t="s">
        <v>3699</v>
      </c>
      <c r="K188" s="233">
        <v>45989.0</v>
      </c>
    </row>
    <row r="189" ht="27.75" customHeight="1">
      <c r="A189" s="228">
        <v>187.0</v>
      </c>
      <c r="B189" s="229">
        <v>46019.0</v>
      </c>
      <c r="C189" s="230" t="s">
        <v>59</v>
      </c>
      <c r="D189" s="231" t="s">
        <v>2849</v>
      </c>
      <c r="E189" s="230" t="s">
        <v>76</v>
      </c>
      <c r="F189" s="232"/>
      <c r="G189" s="231"/>
      <c r="H189" s="230" t="s">
        <v>3698</v>
      </c>
      <c r="I189" s="230" t="s">
        <v>3699</v>
      </c>
      <c r="J189" s="230" t="s">
        <v>3699</v>
      </c>
      <c r="K189" s="233">
        <v>45989.0</v>
      </c>
    </row>
    <row r="190" ht="27.75" customHeight="1">
      <c r="A190" s="228">
        <v>188.0</v>
      </c>
      <c r="B190" s="229">
        <v>46019.0</v>
      </c>
      <c r="C190" s="230" t="s">
        <v>60</v>
      </c>
      <c r="D190" s="231" t="s">
        <v>2852</v>
      </c>
      <c r="E190" s="230" t="s">
        <v>76</v>
      </c>
      <c r="F190" s="232"/>
      <c r="G190" s="231"/>
      <c r="H190" s="230" t="s">
        <v>3698</v>
      </c>
      <c r="I190" s="230" t="s">
        <v>3699</v>
      </c>
      <c r="J190" s="230" t="s">
        <v>3699</v>
      </c>
      <c r="K190" s="233">
        <v>45989.0</v>
      </c>
    </row>
    <row r="191" ht="27.75" customHeight="1">
      <c r="A191" s="228">
        <v>189.0</v>
      </c>
      <c r="B191" s="229">
        <v>46020.0</v>
      </c>
      <c r="C191" s="230" t="s">
        <v>10</v>
      </c>
      <c r="D191" s="231" t="s">
        <v>2855</v>
      </c>
      <c r="E191" s="230" t="s">
        <v>76</v>
      </c>
      <c r="F191" s="232"/>
      <c r="G191" s="231" t="s">
        <v>1405</v>
      </c>
      <c r="H191" s="230" t="s">
        <v>3698</v>
      </c>
      <c r="I191" s="230" t="s">
        <v>3699</v>
      </c>
      <c r="J191" s="230" t="s">
        <v>3699</v>
      </c>
      <c r="K191" s="233">
        <v>45989.0</v>
      </c>
    </row>
    <row r="192" ht="27.75" customHeight="1">
      <c r="A192" s="228">
        <v>190.0</v>
      </c>
      <c r="B192" s="229">
        <v>46020.0</v>
      </c>
      <c r="C192" s="230" t="s">
        <v>19</v>
      </c>
      <c r="D192" s="231" t="s">
        <v>2858</v>
      </c>
      <c r="E192" s="230" t="s">
        <v>76</v>
      </c>
      <c r="F192" s="232"/>
      <c r="G192" s="231"/>
      <c r="H192" s="230" t="s">
        <v>3698</v>
      </c>
      <c r="I192" s="230" t="s">
        <v>3699</v>
      </c>
      <c r="J192" s="230" t="s">
        <v>3699</v>
      </c>
      <c r="K192" s="233">
        <v>45989.0</v>
      </c>
    </row>
    <row r="193" ht="27.75" customHeight="1">
      <c r="A193" s="228">
        <v>191.0</v>
      </c>
      <c r="B193" s="229">
        <v>46020.0</v>
      </c>
      <c r="C193" s="230" t="s">
        <v>59</v>
      </c>
      <c r="D193" s="231" t="s">
        <v>2367</v>
      </c>
      <c r="E193" s="230" t="s">
        <v>76</v>
      </c>
      <c r="F193" s="232"/>
      <c r="G193" s="231"/>
      <c r="H193" s="230" t="s">
        <v>3698</v>
      </c>
      <c r="I193" s="230" t="s">
        <v>3699</v>
      </c>
      <c r="J193" s="230" t="s">
        <v>3699</v>
      </c>
      <c r="K193" s="233">
        <v>45989.0</v>
      </c>
    </row>
    <row r="194" ht="27.75" customHeight="1">
      <c r="A194" s="228">
        <v>192.0</v>
      </c>
      <c r="B194" s="229">
        <v>46020.0</v>
      </c>
      <c r="C194" s="230" t="s">
        <v>60</v>
      </c>
      <c r="D194" s="231" t="s">
        <v>2550</v>
      </c>
      <c r="E194" s="230" t="s">
        <v>76</v>
      </c>
      <c r="F194" s="232"/>
      <c r="G194" s="231"/>
      <c r="H194" s="230" t="s">
        <v>3698</v>
      </c>
      <c r="I194" s="230" t="s">
        <v>3699</v>
      </c>
      <c r="J194" s="230" t="s">
        <v>3699</v>
      </c>
      <c r="K194" s="233">
        <v>45989.0</v>
      </c>
    </row>
    <row r="195" ht="27.75" customHeight="1">
      <c r="A195" s="228">
        <v>193.0</v>
      </c>
      <c r="B195" s="229">
        <v>46020.0</v>
      </c>
      <c r="C195" s="230" t="s">
        <v>12</v>
      </c>
      <c r="D195" s="231" t="s">
        <v>2865</v>
      </c>
      <c r="E195" s="230" t="s">
        <v>76</v>
      </c>
      <c r="F195" s="232"/>
      <c r="G195" s="231"/>
      <c r="H195" s="230" t="s">
        <v>3698</v>
      </c>
      <c r="I195" s="230" t="s">
        <v>3699</v>
      </c>
      <c r="J195" s="230" t="s">
        <v>3699</v>
      </c>
      <c r="K195" s="233">
        <v>45990.0</v>
      </c>
    </row>
    <row r="196" ht="27.75" customHeight="1">
      <c r="A196" s="228">
        <v>194.0</v>
      </c>
      <c r="B196" s="229">
        <v>46022.0</v>
      </c>
      <c r="C196" s="230" t="s">
        <v>19</v>
      </c>
      <c r="D196" s="231" t="s">
        <v>2553</v>
      </c>
      <c r="E196" s="230" t="s">
        <v>76</v>
      </c>
      <c r="F196" s="232"/>
      <c r="G196" s="231"/>
      <c r="H196" s="230" t="s">
        <v>3698</v>
      </c>
      <c r="I196" s="230" t="s">
        <v>3699</v>
      </c>
      <c r="J196" s="230" t="s">
        <v>3699</v>
      </c>
      <c r="K196" s="233">
        <v>45990.0</v>
      </c>
    </row>
    <row r="197" ht="27.75" customHeight="1">
      <c r="A197" s="228">
        <v>195.0</v>
      </c>
      <c r="B197" s="229">
        <v>46022.0</v>
      </c>
      <c r="C197" s="230" t="s">
        <v>11</v>
      </c>
      <c r="D197" s="231" t="s">
        <v>2870</v>
      </c>
      <c r="E197" s="230" t="s">
        <v>76</v>
      </c>
      <c r="F197" s="232"/>
      <c r="G197" s="231"/>
      <c r="H197" s="230" t="s">
        <v>3698</v>
      </c>
      <c r="I197" s="230" t="s">
        <v>3699</v>
      </c>
      <c r="J197" s="230" t="s">
        <v>3699</v>
      </c>
      <c r="K197" s="233">
        <v>45990.0</v>
      </c>
    </row>
    <row r="198" ht="27.75" customHeight="1">
      <c r="A198" s="228">
        <v>196.0</v>
      </c>
      <c r="B198" s="229">
        <v>46022.0</v>
      </c>
      <c r="C198" s="230" t="s">
        <v>12</v>
      </c>
      <c r="D198" s="231" t="s">
        <v>2870</v>
      </c>
      <c r="E198" s="230" t="s">
        <v>76</v>
      </c>
      <c r="F198" s="232"/>
      <c r="G198" s="231"/>
      <c r="H198" s="230" t="s">
        <v>3698</v>
      </c>
      <c r="I198" s="230" t="s">
        <v>3699</v>
      </c>
      <c r="J198" s="230" t="s">
        <v>3699</v>
      </c>
      <c r="K198" s="233">
        <v>45990.0</v>
      </c>
    </row>
    <row r="199" ht="27.75" customHeight="1">
      <c r="A199" s="228">
        <v>197.0</v>
      </c>
      <c r="B199" s="229">
        <v>46022.0</v>
      </c>
      <c r="C199" s="230" t="s">
        <v>13</v>
      </c>
      <c r="D199" s="231" t="s">
        <v>2870</v>
      </c>
      <c r="E199" s="230" t="s">
        <v>76</v>
      </c>
      <c r="F199" s="232"/>
      <c r="G199" s="231"/>
      <c r="H199" s="230" t="s">
        <v>3698</v>
      </c>
      <c r="I199" s="230" t="s">
        <v>3699</v>
      </c>
      <c r="J199" s="230" t="s">
        <v>3699</v>
      </c>
      <c r="K199" s="233">
        <v>45992.0</v>
      </c>
    </row>
    <row r="200" ht="27.75" customHeight="1">
      <c r="A200" s="228">
        <v>198.0</v>
      </c>
      <c r="B200" s="229">
        <v>46022.0</v>
      </c>
      <c r="C200" s="230" t="s">
        <v>10</v>
      </c>
      <c r="D200" s="231" t="s">
        <v>2877</v>
      </c>
      <c r="E200" s="230" t="s">
        <v>76</v>
      </c>
      <c r="F200" s="232"/>
      <c r="G200" s="231"/>
      <c r="H200" s="230" t="s">
        <v>3698</v>
      </c>
      <c r="I200" s="230" t="s">
        <v>3699</v>
      </c>
      <c r="J200" s="230" t="s">
        <v>3699</v>
      </c>
      <c r="K200" s="233">
        <v>45991.0</v>
      </c>
    </row>
    <row r="201" ht="27.75" customHeight="1">
      <c r="A201" s="228">
        <v>199.0</v>
      </c>
      <c r="B201" s="229">
        <v>46022.0</v>
      </c>
      <c r="C201" s="230" t="s">
        <v>9</v>
      </c>
      <c r="D201" s="231" t="s">
        <v>2880</v>
      </c>
      <c r="E201" s="230" t="s">
        <v>76</v>
      </c>
      <c r="F201" s="232"/>
      <c r="G201" s="231"/>
      <c r="H201" s="230" t="s">
        <v>3698</v>
      </c>
      <c r="I201" s="230" t="s">
        <v>3699</v>
      </c>
      <c r="J201" s="230" t="s">
        <v>3699</v>
      </c>
      <c r="K201" s="233">
        <v>45991.0</v>
      </c>
    </row>
    <row r="202" ht="27.75" customHeight="1">
      <c r="A202" s="228">
        <v>200.0</v>
      </c>
      <c r="B202" s="229">
        <v>46022.0</v>
      </c>
      <c r="C202" s="230" t="s">
        <v>64</v>
      </c>
      <c r="D202" s="231" t="s">
        <v>2883</v>
      </c>
      <c r="E202" s="230" t="s">
        <v>76</v>
      </c>
      <c r="F202" s="232"/>
      <c r="G202" s="231"/>
      <c r="H202" s="230" t="s">
        <v>3698</v>
      </c>
      <c r="I202" s="230" t="s">
        <v>3699</v>
      </c>
      <c r="J202" s="230" t="s">
        <v>3699</v>
      </c>
      <c r="K202" s="233">
        <v>45992.0</v>
      </c>
    </row>
    <row r="203" ht="27.75" customHeight="1">
      <c r="A203" s="228">
        <v>201.0</v>
      </c>
      <c r="B203" s="229">
        <v>46022.0</v>
      </c>
      <c r="C203" s="230" t="s">
        <v>39</v>
      </c>
      <c r="D203" s="231" t="s">
        <v>2886</v>
      </c>
      <c r="E203" s="230" t="s">
        <v>76</v>
      </c>
      <c r="F203" s="232"/>
      <c r="G203" s="231"/>
      <c r="H203" s="230" t="s">
        <v>3698</v>
      </c>
      <c r="I203" s="230" t="s">
        <v>3699</v>
      </c>
      <c r="J203" s="230" t="s">
        <v>3699</v>
      </c>
      <c r="K203" s="233">
        <v>45991.0</v>
      </c>
    </row>
    <row r="204" ht="27.75" customHeight="1">
      <c r="A204" s="228">
        <v>202.0</v>
      </c>
      <c r="B204" s="229">
        <v>46022.0</v>
      </c>
      <c r="C204" s="230" t="s">
        <v>40</v>
      </c>
      <c r="D204" s="231" t="s">
        <v>2367</v>
      </c>
      <c r="E204" s="230" t="s">
        <v>76</v>
      </c>
      <c r="F204" s="232"/>
      <c r="G204" s="231"/>
      <c r="H204" s="230" t="s">
        <v>3698</v>
      </c>
      <c r="I204" s="230" t="s">
        <v>3699</v>
      </c>
      <c r="J204" s="230" t="s">
        <v>3699</v>
      </c>
      <c r="K204" s="233">
        <v>45991.0</v>
      </c>
    </row>
    <row r="205" ht="27.75" customHeight="1">
      <c r="A205" s="228">
        <v>203.0</v>
      </c>
      <c r="B205" s="229">
        <v>46022.0</v>
      </c>
      <c r="C205" s="230" t="s">
        <v>41</v>
      </c>
      <c r="D205" s="231" t="s">
        <v>2891</v>
      </c>
      <c r="E205" s="230" t="s">
        <v>76</v>
      </c>
      <c r="F205" s="232"/>
      <c r="G205" s="231"/>
      <c r="H205" s="230" t="s">
        <v>3698</v>
      </c>
      <c r="I205" s="230" t="s">
        <v>3699</v>
      </c>
      <c r="J205" s="230" t="s">
        <v>3699</v>
      </c>
      <c r="K205" s="233">
        <v>45991.0</v>
      </c>
    </row>
    <row r="206" ht="27.75" customHeight="1">
      <c r="A206" s="228">
        <v>204.0</v>
      </c>
      <c r="B206" s="229">
        <v>46022.0</v>
      </c>
      <c r="C206" s="230" t="s">
        <v>42</v>
      </c>
      <c r="D206" s="231" t="s">
        <v>2894</v>
      </c>
      <c r="E206" s="230" t="s">
        <v>76</v>
      </c>
      <c r="F206" s="232"/>
      <c r="G206" s="231"/>
      <c r="H206" s="230" t="s">
        <v>3698</v>
      </c>
      <c r="I206" s="230" t="s">
        <v>3699</v>
      </c>
      <c r="J206" s="230" t="s">
        <v>3699</v>
      </c>
      <c r="K206" s="233">
        <v>45991.0</v>
      </c>
    </row>
    <row r="207" ht="27.75" customHeight="1">
      <c r="A207" s="228">
        <v>205.0</v>
      </c>
      <c r="B207" s="229">
        <v>46022.0</v>
      </c>
      <c r="C207" s="230" t="s">
        <v>43</v>
      </c>
      <c r="D207" s="231" t="s">
        <v>2897</v>
      </c>
      <c r="E207" s="230" t="s">
        <v>76</v>
      </c>
      <c r="F207" s="232"/>
      <c r="G207" s="231"/>
      <c r="H207" s="230" t="s">
        <v>3698</v>
      </c>
      <c r="I207" s="230" t="s">
        <v>3699</v>
      </c>
      <c r="J207" s="230" t="s">
        <v>3699</v>
      </c>
      <c r="K207" s="233">
        <v>45991.0</v>
      </c>
    </row>
    <row r="208">
      <c r="A208" s="238"/>
      <c r="B208" s="239"/>
      <c r="C208" s="240"/>
      <c r="D208" s="241" t="s">
        <v>2017</v>
      </c>
      <c r="E208" s="240"/>
      <c r="F208" s="242"/>
      <c r="G208" s="241"/>
      <c r="H208" s="240"/>
      <c r="I208" s="240"/>
      <c r="J208" s="240"/>
      <c r="K208" s="243"/>
    </row>
    <row r="209">
      <c r="A209" s="238"/>
      <c r="B209" s="239"/>
      <c r="C209" s="240"/>
      <c r="D209" s="241" t="s">
        <v>2017</v>
      </c>
      <c r="E209" s="240"/>
      <c r="F209" s="242"/>
      <c r="G209" s="241"/>
      <c r="H209" s="240"/>
      <c r="I209" s="240"/>
      <c r="J209" s="240"/>
      <c r="K209" s="243"/>
    </row>
    <row r="210">
      <c r="A210" s="238"/>
      <c r="B210" s="239"/>
      <c r="C210" s="240"/>
      <c r="D210" s="241" t="s">
        <v>2017</v>
      </c>
      <c r="E210" s="240"/>
      <c r="F210" s="242"/>
      <c r="G210" s="241"/>
      <c r="H210" s="240"/>
      <c r="I210" s="240"/>
      <c r="J210" s="240"/>
      <c r="K210" s="243"/>
    </row>
    <row r="211">
      <c r="A211" s="238"/>
      <c r="B211" s="239"/>
      <c r="C211" s="240"/>
      <c r="D211" s="241" t="s">
        <v>2017</v>
      </c>
      <c r="E211" s="240"/>
      <c r="F211" s="242"/>
      <c r="G211" s="241"/>
      <c r="H211" s="240"/>
      <c r="I211" s="240"/>
      <c r="J211" s="240"/>
      <c r="K211" s="243"/>
    </row>
    <row r="212">
      <c r="A212" s="238"/>
      <c r="B212" s="239"/>
      <c r="C212" s="240"/>
      <c r="D212" s="241" t="s">
        <v>2017</v>
      </c>
      <c r="E212" s="240"/>
      <c r="F212" s="242"/>
      <c r="G212" s="241"/>
      <c r="H212" s="240"/>
      <c r="I212" s="240"/>
      <c r="J212" s="240"/>
      <c r="K212" s="243"/>
    </row>
    <row r="213">
      <c r="A213" s="238"/>
      <c r="B213" s="239"/>
      <c r="C213" s="240"/>
      <c r="D213" s="241" t="s">
        <v>2017</v>
      </c>
      <c r="E213" s="240"/>
      <c r="F213" s="242"/>
      <c r="G213" s="241"/>
      <c r="H213" s="240"/>
      <c r="I213" s="240"/>
      <c r="J213" s="240"/>
      <c r="K213" s="243"/>
    </row>
    <row r="214">
      <c r="A214" s="238"/>
      <c r="B214" s="239"/>
      <c r="C214" s="240"/>
      <c r="D214" s="241" t="s">
        <v>2017</v>
      </c>
      <c r="E214" s="240"/>
      <c r="F214" s="242"/>
      <c r="G214" s="241"/>
      <c r="H214" s="240"/>
      <c r="I214" s="240"/>
      <c r="J214" s="240"/>
      <c r="K214" s="243"/>
    </row>
    <row r="215">
      <c r="A215" s="238"/>
      <c r="B215" s="239"/>
      <c r="C215" s="240"/>
      <c r="D215" s="241" t="s">
        <v>2017</v>
      </c>
      <c r="E215" s="240"/>
      <c r="F215" s="242"/>
      <c r="G215" s="241"/>
      <c r="H215" s="240"/>
      <c r="I215" s="240"/>
      <c r="J215" s="240"/>
      <c r="K215" s="243"/>
    </row>
    <row r="216">
      <c r="A216" s="238"/>
      <c r="B216" s="239"/>
      <c r="C216" s="240"/>
      <c r="D216" s="241" t="s">
        <v>2017</v>
      </c>
      <c r="E216" s="240"/>
      <c r="F216" s="242"/>
      <c r="G216" s="241"/>
      <c r="H216" s="240"/>
      <c r="I216" s="240"/>
      <c r="J216" s="240"/>
      <c r="K216" s="243"/>
    </row>
    <row r="217">
      <c r="A217" s="238"/>
      <c r="B217" s="239"/>
      <c r="C217" s="240"/>
      <c r="D217" s="241" t="s">
        <v>2017</v>
      </c>
      <c r="E217" s="240"/>
      <c r="F217" s="242"/>
      <c r="G217" s="241"/>
      <c r="H217" s="240"/>
      <c r="I217" s="240"/>
      <c r="J217" s="240"/>
      <c r="K217" s="243"/>
    </row>
    <row r="218">
      <c r="A218" s="238"/>
      <c r="B218" s="239"/>
      <c r="C218" s="240"/>
      <c r="D218" s="241" t="s">
        <v>2017</v>
      </c>
      <c r="E218" s="240"/>
      <c r="F218" s="242"/>
      <c r="G218" s="241"/>
      <c r="H218" s="240"/>
      <c r="I218" s="240"/>
      <c r="J218" s="240"/>
      <c r="K218" s="243"/>
    </row>
    <row r="219">
      <c r="A219" s="238"/>
      <c r="B219" s="239"/>
      <c r="C219" s="240"/>
      <c r="D219" s="241" t="s">
        <v>2017</v>
      </c>
      <c r="E219" s="240"/>
      <c r="F219" s="242"/>
      <c r="G219" s="241"/>
      <c r="H219" s="240"/>
      <c r="I219" s="240"/>
      <c r="J219" s="240"/>
      <c r="K219" s="243"/>
    </row>
    <row r="220">
      <c r="A220" s="238"/>
      <c r="B220" s="239"/>
      <c r="C220" s="240"/>
      <c r="D220" s="241" t="s">
        <v>2017</v>
      </c>
      <c r="E220" s="240"/>
      <c r="F220" s="242"/>
      <c r="G220" s="241"/>
      <c r="H220" s="240"/>
      <c r="I220" s="240"/>
      <c r="J220" s="240"/>
      <c r="K220" s="243"/>
    </row>
    <row r="221">
      <c r="A221" s="238"/>
      <c r="B221" s="239"/>
      <c r="C221" s="240"/>
      <c r="D221" s="241" t="s">
        <v>2017</v>
      </c>
      <c r="E221" s="240"/>
      <c r="F221" s="242"/>
      <c r="G221" s="241"/>
      <c r="H221" s="240"/>
      <c r="I221" s="240"/>
      <c r="J221" s="240"/>
      <c r="K221" s="243"/>
    </row>
    <row r="222">
      <c r="A222" s="238"/>
      <c r="B222" s="239"/>
      <c r="C222" s="240"/>
      <c r="D222" s="241" t="s">
        <v>2017</v>
      </c>
      <c r="E222" s="240"/>
      <c r="F222" s="242"/>
      <c r="G222" s="241"/>
      <c r="H222" s="240"/>
      <c r="I222" s="240"/>
      <c r="J222" s="240"/>
      <c r="K222" s="243"/>
    </row>
    <row r="223">
      <c r="A223" s="238"/>
      <c r="B223" s="239"/>
      <c r="C223" s="240"/>
      <c r="D223" s="241" t="s">
        <v>2017</v>
      </c>
      <c r="E223" s="240"/>
      <c r="F223" s="242"/>
      <c r="G223" s="241"/>
      <c r="H223" s="240"/>
      <c r="I223" s="240"/>
      <c r="J223" s="240"/>
      <c r="K223" s="243"/>
    </row>
    <row r="224">
      <c r="A224" s="238"/>
      <c r="B224" s="239"/>
      <c r="C224" s="240"/>
      <c r="D224" s="241" t="s">
        <v>2017</v>
      </c>
      <c r="E224" s="240"/>
      <c r="F224" s="242"/>
      <c r="G224" s="241"/>
      <c r="H224" s="240"/>
      <c r="I224" s="240"/>
      <c r="J224" s="240"/>
      <c r="K224" s="243"/>
    </row>
    <row r="225">
      <c r="A225" s="238"/>
      <c r="B225" s="239"/>
      <c r="C225" s="240"/>
      <c r="D225" s="241" t="s">
        <v>2017</v>
      </c>
      <c r="E225" s="240"/>
      <c r="F225" s="242"/>
      <c r="G225" s="241"/>
      <c r="H225" s="240"/>
      <c r="I225" s="240"/>
      <c r="J225" s="240"/>
      <c r="K225" s="243"/>
    </row>
    <row r="226">
      <c r="A226" s="238"/>
      <c r="B226" s="239"/>
      <c r="C226" s="240"/>
      <c r="D226" s="241" t="s">
        <v>2017</v>
      </c>
      <c r="E226" s="240"/>
      <c r="F226" s="242"/>
      <c r="G226" s="241"/>
      <c r="H226" s="240"/>
      <c r="I226" s="240"/>
      <c r="J226" s="240"/>
      <c r="K226" s="243"/>
    </row>
    <row r="227">
      <c r="A227" s="238"/>
      <c r="B227" s="239"/>
      <c r="C227" s="240"/>
      <c r="D227" s="241" t="s">
        <v>2017</v>
      </c>
      <c r="E227" s="240"/>
      <c r="F227" s="242"/>
      <c r="G227" s="241"/>
      <c r="H227" s="240"/>
      <c r="I227" s="240"/>
      <c r="J227" s="240"/>
      <c r="K227" s="243"/>
    </row>
    <row r="228">
      <c r="A228" s="238"/>
      <c r="B228" s="239"/>
      <c r="C228" s="240"/>
      <c r="D228" s="241" t="s">
        <v>2017</v>
      </c>
      <c r="E228" s="240"/>
      <c r="F228" s="242"/>
      <c r="G228" s="241"/>
      <c r="H228" s="240"/>
      <c r="I228" s="240"/>
      <c r="J228" s="240"/>
      <c r="K228" s="243"/>
    </row>
    <row r="229">
      <c r="A229" s="238"/>
      <c r="B229" s="239"/>
      <c r="C229" s="240"/>
      <c r="D229" s="241" t="s">
        <v>2017</v>
      </c>
      <c r="E229" s="240"/>
      <c r="F229" s="242"/>
      <c r="G229" s="241"/>
      <c r="H229" s="240"/>
      <c r="I229" s="240"/>
      <c r="J229" s="240"/>
      <c r="K229" s="243"/>
    </row>
    <row r="230">
      <c r="A230" s="238"/>
      <c r="B230" s="239"/>
      <c r="C230" s="240"/>
      <c r="D230" s="241" t="s">
        <v>2017</v>
      </c>
      <c r="E230" s="240"/>
      <c r="F230" s="242"/>
      <c r="G230" s="241"/>
      <c r="H230" s="240"/>
      <c r="I230" s="240"/>
      <c r="J230" s="240"/>
      <c r="K230" s="243"/>
    </row>
    <row r="231">
      <c r="A231" s="238"/>
      <c r="B231" s="239"/>
      <c r="C231" s="240"/>
      <c r="D231" s="241" t="s">
        <v>2017</v>
      </c>
      <c r="E231" s="240"/>
      <c r="F231" s="242"/>
      <c r="G231" s="241"/>
      <c r="H231" s="240"/>
      <c r="I231" s="240"/>
      <c r="J231" s="240"/>
      <c r="K231" s="243"/>
    </row>
    <row r="232">
      <c r="A232" s="238"/>
      <c r="B232" s="239"/>
      <c r="C232" s="240"/>
      <c r="D232" s="241" t="s">
        <v>2017</v>
      </c>
      <c r="E232" s="240"/>
      <c r="F232" s="242"/>
      <c r="G232" s="241"/>
      <c r="H232" s="240"/>
      <c r="I232" s="240"/>
      <c r="J232" s="240"/>
      <c r="K232" s="243"/>
    </row>
    <row r="233">
      <c r="A233" s="238"/>
      <c r="B233" s="239"/>
      <c r="C233" s="240"/>
      <c r="D233" s="241" t="s">
        <v>2017</v>
      </c>
      <c r="E233" s="240"/>
      <c r="F233" s="242"/>
      <c r="G233" s="241"/>
      <c r="H233" s="240"/>
      <c r="I233" s="240"/>
      <c r="J233" s="240"/>
      <c r="K233" s="243"/>
    </row>
    <row r="234">
      <c r="A234" s="238"/>
      <c r="B234" s="239"/>
      <c r="C234" s="240"/>
      <c r="D234" s="241" t="s">
        <v>2017</v>
      </c>
      <c r="E234" s="240"/>
      <c r="F234" s="242"/>
      <c r="G234" s="241"/>
      <c r="H234" s="240"/>
      <c r="I234" s="240"/>
      <c r="J234" s="240"/>
      <c r="K234" s="243"/>
    </row>
    <row r="235">
      <c r="A235" s="238"/>
      <c r="B235" s="239"/>
      <c r="C235" s="240"/>
      <c r="D235" s="241" t="s">
        <v>2017</v>
      </c>
      <c r="E235" s="240"/>
      <c r="F235" s="242"/>
      <c r="G235" s="241"/>
      <c r="H235" s="240"/>
      <c r="I235" s="240"/>
      <c r="J235" s="240"/>
      <c r="K235" s="243"/>
    </row>
    <row r="236">
      <c r="A236" s="238"/>
      <c r="B236" s="239"/>
      <c r="C236" s="240"/>
      <c r="D236" s="241" t="s">
        <v>2017</v>
      </c>
      <c r="E236" s="240"/>
      <c r="F236" s="242"/>
      <c r="G236" s="241"/>
      <c r="H236" s="240"/>
      <c r="I236" s="240"/>
      <c r="J236" s="240"/>
      <c r="K236" s="243"/>
    </row>
    <row r="237">
      <c r="A237" s="238"/>
      <c r="B237" s="239"/>
      <c r="C237" s="240"/>
      <c r="D237" s="241" t="s">
        <v>2017</v>
      </c>
      <c r="E237" s="240"/>
      <c r="F237" s="242"/>
      <c r="G237" s="241"/>
      <c r="H237" s="240"/>
      <c r="I237" s="240"/>
      <c r="J237" s="240"/>
      <c r="K237" s="243"/>
    </row>
    <row r="238">
      <c r="A238" s="238"/>
      <c r="B238" s="239"/>
      <c r="C238" s="240"/>
      <c r="D238" s="241" t="s">
        <v>2017</v>
      </c>
      <c r="E238" s="240"/>
      <c r="F238" s="242"/>
      <c r="G238" s="241"/>
      <c r="H238" s="240"/>
      <c r="I238" s="240"/>
      <c r="J238" s="240"/>
      <c r="K238" s="243"/>
    </row>
    <row r="239">
      <c r="A239" s="238"/>
      <c r="B239" s="239"/>
      <c r="C239" s="240"/>
      <c r="D239" s="241" t="s">
        <v>2017</v>
      </c>
      <c r="E239" s="240"/>
      <c r="F239" s="242"/>
      <c r="G239" s="241"/>
      <c r="H239" s="240"/>
      <c r="I239" s="240"/>
      <c r="J239" s="240"/>
      <c r="K239" s="243"/>
    </row>
    <row r="240">
      <c r="A240" s="238"/>
      <c r="B240" s="239"/>
      <c r="C240" s="240"/>
      <c r="D240" s="241" t="s">
        <v>2017</v>
      </c>
      <c r="E240" s="240"/>
      <c r="F240" s="242"/>
      <c r="G240" s="241"/>
      <c r="H240" s="240"/>
      <c r="I240" s="240"/>
      <c r="J240" s="240"/>
      <c r="K240" s="243"/>
    </row>
    <row r="241">
      <c r="A241" s="238"/>
      <c r="B241" s="239"/>
      <c r="C241" s="240"/>
      <c r="D241" s="241" t="s">
        <v>2017</v>
      </c>
      <c r="E241" s="240"/>
      <c r="F241" s="242"/>
      <c r="G241" s="241"/>
      <c r="H241" s="240"/>
      <c r="I241" s="240"/>
      <c r="J241" s="240"/>
      <c r="K241" s="243"/>
    </row>
    <row r="242">
      <c r="A242" s="238"/>
      <c r="B242" s="239"/>
      <c r="C242" s="240"/>
      <c r="D242" s="241" t="s">
        <v>2017</v>
      </c>
      <c r="E242" s="240"/>
      <c r="F242" s="242"/>
      <c r="G242" s="241"/>
      <c r="H242" s="240"/>
      <c r="I242" s="240"/>
      <c r="J242" s="240"/>
      <c r="K242" s="243"/>
    </row>
    <row r="243">
      <c r="A243" s="238"/>
      <c r="B243" s="239"/>
      <c r="C243" s="240"/>
      <c r="D243" s="241" t="s">
        <v>2017</v>
      </c>
      <c r="E243" s="240"/>
      <c r="F243" s="242"/>
      <c r="G243" s="241"/>
      <c r="H243" s="240"/>
      <c r="I243" s="240"/>
      <c r="J243" s="240"/>
      <c r="K243" s="243"/>
    </row>
    <row r="244">
      <c r="A244" s="238"/>
      <c r="B244" s="239"/>
      <c r="C244" s="240"/>
      <c r="D244" s="241" t="s">
        <v>2017</v>
      </c>
      <c r="E244" s="240"/>
      <c r="F244" s="242"/>
      <c r="G244" s="241"/>
      <c r="H244" s="240"/>
      <c r="I244" s="240"/>
      <c r="J244" s="240"/>
      <c r="K244" s="243"/>
    </row>
    <row r="245">
      <c r="A245" s="238"/>
      <c r="B245" s="239"/>
      <c r="C245" s="240"/>
      <c r="D245" s="241" t="s">
        <v>2017</v>
      </c>
      <c r="E245" s="240"/>
      <c r="F245" s="242"/>
      <c r="G245" s="241"/>
      <c r="H245" s="240"/>
      <c r="I245" s="240"/>
      <c r="J245" s="240"/>
      <c r="K245" s="243"/>
    </row>
    <row r="246">
      <c r="A246" s="238"/>
      <c r="B246" s="239"/>
      <c r="C246" s="240"/>
      <c r="D246" s="241" t="s">
        <v>2017</v>
      </c>
      <c r="E246" s="240"/>
      <c r="F246" s="242"/>
      <c r="G246" s="241"/>
      <c r="H246" s="240"/>
      <c r="I246" s="240"/>
      <c r="J246" s="240"/>
      <c r="K246" s="243"/>
    </row>
    <row r="247">
      <c r="A247" s="238"/>
      <c r="B247" s="239"/>
      <c r="C247" s="240"/>
      <c r="D247" s="241" t="s">
        <v>2017</v>
      </c>
      <c r="E247" s="240"/>
      <c r="F247" s="242"/>
      <c r="G247" s="241"/>
      <c r="H247" s="240"/>
      <c r="I247" s="240"/>
      <c r="J247" s="240"/>
      <c r="K247" s="243"/>
    </row>
    <row r="248">
      <c r="A248" s="238"/>
      <c r="B248" s="239"/>
      <c r="C248" s="240"/>
      <c r="D248" s="241" t="s">
        <v>2017</v>
      </c>
      <c r="E248" s="240"/>
      <c r="F248" s="242"/>
      <c r="G248" s="241"/>
      <c r="H248" s="240"/>
      <c r="I248" s="240"/>
      <c r="J248" s="240"/>
      <c r="K248" s="243"/>
    </row>
    <row r="249">
      <c r="A249" s="238"/>
      <c r="B249" s="239"/>
      <c r="C249" s="240"/>
      <c r="D249" s="241" t="s">
        <v>2017</v>
      </c>
      <c r="E249" s="240"/>
      <c r="F249" s="242"/>
      <c r="G249" s="241"/>
      <c r="H249" s="240"/>
      <c r="I249" s="240"/>
      <c r="J249" s="240"/>
      <c r="K249" s="243"/>
    </row>
    <row r="250">
      <c r="A250" s="238"/>
      <c r="B250" s="239"/>
      <c r="C250" s="240"/>
      <c r="D250" s="241" t="s">
        <v>2017</v>
      </c>
      <c r="E250" s="240"/>
      <c r="F250" s="242"/>
      <c r="G250" s="241"/>
      <c r="H250" s="240"/>
      <c r="I250" s="240"/>
      <c r="J250" s="240"/>
      <c r="K250" s="243"/>
    </row>
    <row r="251">
      <c r="A251" s="238"/>
      <c r="B251" s="239"/>
      <c r="C251" s="240"/>
      <c r="D251" s="241" t="s">
        <v>2017</v>
      </c>
      <c r="E251" s="240"/>
      <c r="F251" s="242"/>
      <c r="G251" s="241"/>
      <c r="H251" s="240"/>
      <c r="I251" s="240"/>
      <c r="J251" s="240"/>
      <c r="K251" s="243"/>
    </row>
    <row r="252">
      <c r="A252" s="238"/>
      <c r="B252" s="239"/>
      <c r="C252" s="240"/>
      <c r="D252" s="241" t="s">
        <v>2017</v>
      </c>
      <c r="E252" s="240"/>
      <c r="F252" s="242"/>
      <c r="G252" s="241"/>
      <c r="H252" s="240"/>
      <c r="I252" s="240"/>
      <c r="J252" s="240"/>
      <c r="K252" s="243"/>
    </row>
    <row r="253">
      <c r="A253" s="238"/>
      <c r="B253" s="239"/>
      <c r="C253" s="240"/>
      <c r="D253" s="241" t="s">
        <v>2017</v>
      </c>
      <c r="E253" s="240"/>
      <c r="F253" s="242"/>
      <c r="G253" s="241"/>
      <c r="H253" s="240"/>
      <c r="I253" s="240"/>
      <c r="J253" s="240"/>
      <c r="K253" s="243"/>
    </row>
    <row r="254">
      <c r="A254" s="238"/>
      <c r="B254" s="239"/>
      <c r="C254" s="240"/>
      <c r="D254" s="241" t="s">
        <v>2017</v>
      </c>
      <c r="E254" s="240"/>
      <c r="F254" s="242"/>
      <c r="G254" s="241"/>
      <c r="H254" s="240"/>
      <c r="I254" s="240"/>
      <c r="J254" s="240"/>
      <c r="K254" s="243"/>
    </row>
    <row r="255">
      <c r="A255" s="238"/>
      <c r="B255" s="239"/>
      <c r="C255" s="240"/>
      <c r="D255" s="241" t="s">
        <v>2017</v>
      </c>
      <c r="E255" s="240"/>
      <c r="F255" s="242"/>
      <c r="G255" s="241"/>
      <c r="H255" s="240"/>
      <c r="I255" s="240"/>
      <c r="J255" s="240"/>
      <c r="K255" s="243"/>
    </row>
    <row r="256">
      <c r="A256" s="238"/>
      <c r="B256" s="239"/>
      <c r="C256" s="240"/>
      <c r="D256" s="241" t="s">
        <v>2017</v>
      </c>
      <c r="E256" s="240"/>
      <c r="F256" s="242"/>
      <c r="G256" s="241"/>
      <c r="H256" s="240"/>
      <c r="I256" s="240"/>
      <c r="J256" s="240"/>
      <c r="K256" s="243"/>
    </row>
    <row r="257">
      <c r="A257" s="238"/>
      <c r="B257" s="239"/>
      <c r="C257" s="240"/>
      <c r="D257" s="241" t="s">
        <v>2017</v>
      </c>
      <c r="E257" s="240"/>
      <c r="F257" s="242"/>
      <c r="G257" s="241"/>
      <c r="H257" s="240"/>
      <c r="I257" s="240"/>
      <c r="J257" s="240"/>
      <c r="K257" s="243"/>
    </row>
    <row r="258">
      <c r="A258" s="238"/>
      <c r="B258" s="239"/>
      <c r="C258" s="240"/>
      <c r="D258" s="241" t="s">
        <v>2017</v>
      </c>
      <c r="E258" s="240"/>
      <c r="F258" s="242"/>
      <c r="G258" s="241"/>
      <c r="H258" s="240"/>
      <c r="I258" s="240"/>
      <c r="J258" s="240"/>
      <c r="K258" s="243"/>
    </row>
    <row r="259">
      <c r="A259" s="238"/>
      <c r="B259" s="239"/>
      <c r="C259" s="240"/>
      <c r="D259" s="241" t="s">
        <v>2017</v>
      </c>
      <c r="E259" s="240"/>
      <c r="F259" s="242"/>
      <c r="G259" s="241"/>
      <c r="H259" s="240"/>
      <c r="I259" s="240"/>
      <c r="J259" s="240"/>
      <c r="K259" s="243"/>
    </row>
    <row r="260">
      <c r="A260" s="238"/>
      <c r="B260" s="239"/>
      <c r="C260" s="240"/>
      <c r="D260" s="241" t="s">
        <v>2017</v>
      </c>
      <c r="E260" s="240"/>
      <c r="F260" s="242"/>
      <c r="G260" s="241"/>
      <c r="H260" s="240"/>
      <c r="I260" s="240"/>
      <c r="J260" s="240"/>
      <c r="K260" s="243"/>
    </row>
    <row r="261">
      <c r="A261" s="238"/>
      <c r="B261" s="239"/>
      <c r="C261" s="240"/>
      <c r="D261" s="241" t="s">
        <v>2017</v>
      </c>
      <c r="E261" s="240"/>
      <c r="F261" s="242"/>
      <c r="G261" s="241"/>
      <c r="H261" s="240"/>
      <c r="I261" s="240"/>
      <c r="J261" s="240"/>
      <c r="K261" s="243"/>
    </row>
    <row r="262">
      <c r="A262" s="238"/>
      <c r="B262" s="239"/>
      <c r="C262" s="240"/>
      <c r="D262" s="241" t="s">
        <v>2017</v>
      </c>
      <c r="E262" s="240"/>
      <c r="F262" s="242"/>
      <c r="G262" s="241"/>
      <c r="H262" s="240"/>
      <c r="I262" s="240"/>
      <c r="J262" s="240"/>
      <c r="K262" s="243"/>
    </row>
    <row r="263">
      <c r="A263" s="238"/>
      <c r="B263" s="239"/>
      <c r="C263" s="240"/>
      <c r="D263" s="241" t="s">
        <v>2017</v>
      </c>
      <c r="E263" s="240"/>
      <c r="F263" s="242"/>
      <c r="G263" s="241"/>
      <c r="H263" s="240"/>
      <c r="I263" s="240"/>
      <c r="J263" s="240"/>
      <c r="K263" s="243"/>
    </row>
    <row r="264">
      <c r="A264" s="238"/>
      <c r="B264" s="239"/>
      <c r="C264" s="240"/>
      <c r="D264" s="241" t="s">
        <v>2017</v>
      </c>
      <c r="E264" s="240"/>
      <c r="F264" s="242"/>
      <c r="G264" s="241"/>
      <c r="H264" s="240"/>
      <c r="I264" s="240"/>
      <c r="J264" s="240"/>
      <c r="K264" s="243"/>
    </row>
    <row r="265">
      <c r="A265" s="238"/>
      <c r="B265" s="239"/>
      <c r="C265" s="240"/>
      <c r="D265" s="241" t="s">
        <v>2017</v>
      </c>
      <c r="E265" s="240"/>
      <c r="F265" s="242"/>
      <c r="G265" s="241"/>
      <c r="H265" s="240"/>
      <c r="I265" s="240"/>
      <c r="J265" s="240"/>
      <c r="K265" s="243"/>
    </row>
    <row r="266">
      <c r="A266" s="238"/>
      <c r="B266" s="239"/>
      <c r="C266" s="240"/>
      <c r="D266" s="241" t="s">
        <v>2017</v>
      </c>
      <c r="E266" s="240"/>
      <c r="F266" s="242"/>
      <c r="G266" s="241"/>
      <c r="H266" s="240"/>
      <c r="I266" s="240"/>
      <c r="J266" s="240"/>
      <c r="K266" s="243"/>
    </row>
    <row r="267">
      <c r="A267" s="238"/>
      <c r="B267" s="239"/>
      <c r="C267" s="240"/>
      <c r="D267" s="241" t="s">
        <v>2017</v>
      </c>
      <c r="E267" s="240"/>
      <c r="F267" s="242"/>
      <c r="G267" s="241"/>
      <c r="H267" s="240"/>
      <c r="I267" s="240"/>
      <c r="J267" s="240"/>
      <c r="K267" s="243"/>
    </row>
    <row r="268">
      <c r="A268" s="238"/>
      <c r="B268" s="239"/>
      <c r="C268" s="240"/>
      <c r="D268" s="241" t="s">
        <v>2017</v>
      </c>
      <c r="E268" s="240"/>
      <c r="F268" s="242"/>
      <c r="G268" s="241"/>
      <c r="H268" s="240"/>
      <c r="I268" s="240"/>
      <c r="J268" s="240"/>
      <c r="K268" s="243"/>
    </row>
    <row r="269">
      <c r="A269" s="238"/>
      <c r="B269" s="239"/>
      <c r="C269" s="240"/>
      <c r="D269" s="241" t="s">
        <v>2017</v>
      </c>
      <c r="E269" s="240"/>
      <c r="F269" s="242"/>
      <c r="G269" s="241"/>
      <c r="H269" s="240"/>
      <c r="I269" s="240"/>
      <c r="J269" s="240"/>
      <c r="K269" s="243"/>
    </row>
    <row r="270">
      <c r="A270" s="238"/>
      <c r="B270" s="239"/>
      <c r="C270" s="240"/>
      <c r="D270" s="241" t="s">
        <v>2017</v>
      </c>
      <c r="E270" s="240"/>
      <c r="F270" s="242"/>
      <c r="G270" s="241"/>
      <c r="H270" s="240"/>
      <c r="I270" s="240"/>
      <c r="J270" s="240"/>
      <c r="K270" s="243"/>
    </row>
    <row r="271">
      <c r="A271" s="238"/>
      <c r="B271" s="239"/>
      <c r="C271" s="240"/>
      <c r="D271" s="241" t="s">
        <v>2017</v>
      </c>
      <c r="E271" s="240"/>
      <c r="F271" s="242"/>
      <c r="G271" s="241"/>
      <c r="H271" s="240"/>
      <c r="I271" s="240"/>
      <c r="J271" s="240"/>
      <c r="K271" s="243"/>
    </row>
    <row r="272">
      <c r="A272" s="238"/>
      <c r="B272" s="239"/>
      <c r="C272" s="240"/>
      <c r="D272" s="241" t="s">
        <v>2017</v>
      </c>
      <c r="E272" s="240"/>
      <c r="F272" s="242"/>
      <c r="G272" s="241"/>
      <c r="H272" s="240"/>
      <c r="I272" s="240"/>
      <c r="J272" s="240"/>
      <c r="K272" s="243"/>
    </row>
    <row r="273">
      <c r="A273" s="238"/>
      <c r="B273" s="239"/>
      <c r="C273" s="240"/>
      <c r="D273" s="241" t="s">
        <v>2017</v>
      </c>
      <c r="E273" s="240"/>
      <c r="F273" s="242"/>
      <c r="G273" s="241"/>
      <c r="H273" s="240"/>
      <c r="I273" s="240"/>
      <c r="J273" s="240"/>
      <c r="K273" s="243"/>
    </row>
    <row r="274">
      <c r="A274" s="238"/>
      <c r="B274" s="239"/>
      <c r="C274" s="240"/>
      <c r="D274" s="241" t="s">
        <v>2017</v>
      </c>
      <c r="E274" s="240"/>
      <c r="F274" s="242"/>
      <c r="G274" s="241"/>
      <c r="H274" s="240"/>
      <c r="I274" s="240"/>
      <c r="J274" s="240"/>
      <c r="K274" s="243"/>
    </row>
    <row r="275">
      <c r="A275" s="238"/>
      <c r="B275" s="239"/>
      <c r="C275" s="240"/>
      <c r="D275" s="241" t="s">
        <v>2017</v>
      </c>
      <c r="E275" s="240"/>
      <c r="F275" s="242"/>
      <c r="G275" s="241"/>
      <c r="H275" s="240"/>
      <c r="I275" s="240"/>
      <c r="J275" s="240"/>
      <c r="K275" s="243"/>
    </row>
    <row r="276">
      <c r="A276" s="238"/>
      <c r="B276" s="239"/>
      <c r="C276" s="240"/>
      <c r="D276" s="241" t="s">
        <v>2017</v>
      </c>
      <c r="E276" s="240"/>
      <c r="F276" s="242"/>
      <c r="G276" s="241"/>
      <c r="H276" s="240"/>
      <c r="I276" s="240"/>
      <c r="J276" s="240"/>
      <c r="K276" s="243"/>
    </row>
    <row r="277">
      <c r="A277" s="238"/>
      <c r="B277" s="239"/>
      <c r="C277" s="240"/>
      <c r="D277" s="241" t="s">
        <v>2017</v>
      </c>
      <c r="E277" s="240"/>
      <c r="F277" s="242"/>
      <c r="G277" s="241"/>
      <c r="H277" s="240"/>
      <c r="I277" s="240"/>
      <c r="J277" s="240"/>
      <c r="K277" s="243"/>
    </row>
    <row r="278">
      <c r="A278" s="238"/>
      <c r="B278" s="239"/>
      <c r="C278" s="240"/>
      <c r="D278" s="241" t="s">
        <v>2017</v>
      </c>
      <c r="E278" s="240"/>
      <c r="F278" s="242"/>
      <c r="G278" s="241"/>
      <c r="H278" s="240"/>
      <c r="I278" s="240"/>
      <c r="J278" s="240"/>
      <c r="K278" s="243"/>
    </row>
    <row r="279">
      <c r="A279" s="238"/>
      <c r="B279" s="239"/>
      <c r="C279" s="240"/>
      <c r="D279" s="241" t="s">
        <v>2017</v>
      </c>
      <c r="E279" s="240"/>
      <c r="F279" s="242"/>
      <c r="G279" s="241"/>
      <c r="H279" s="240"/>
      <c r="I279" s="240"/>
      <c r="J279" s="240"/>
      <c r="K279" s="243"/>
    </row>
    <row r="280">
      <c r="A280" s="238"/>
      <c r="B280" s="239"/>
      <c r="C280" s="240"/>
      <c r="D280" s="241" t="s">
        <v>2017</v>
      </c>
      <c r="E280" s="240"/>
      <c r="F280" s="242"/>
      <c r="G280" s="241"/>
      <c r="H280" s="240"/>
      <c r="I280" s="240"/>
      <c r="J280" s="240"/>
      <c r="K280" s="243"/>
    </row>
    <row r="281">
      <c r="A281" s="238"/>
      <c r="B281" s="239"/>
      <c r="C281" s="240"/>
      <c r="D281" s="241" t="s">
        <v>2017</v>
      </c>
      <c r="E281" s="240"/>
      <c r="F281" s="242"/>
      <c r="G281" s="241"/>
      <c r="H281" s="240"/>
      <c r="I281" s="240"/>
      <c r="J281" s="240"/>
      <c r="K281" s="243"/>
    </row>
    <row r="282">
      <c r="A282" s="238"/>
      <c r="B282" s="239"/>
      <c r="C282" s="240"/>
      <c r="D282" s="241" t="s">
        <v>2017</v>
      </c>
      <c r="E282" s="240"/>
      <c r="F282" s="242"/>
      <c r="G282" s="241"/>
      <c r="H282" s="240"/>
      <c r="I282" s="240"/>
      <c r="J282" s="240"/>
      <c r="K282" s="243"/>
    </row>
    <row r="283">
      <c r="A283" s="238"/>
      <c r="B283" s="239"/>
      <c r="C283" s="240"/>
      <c r="D283" s="241" t="s">
        <v>2017</v>
      </c>
      <c r="E283" s="240"/>
      <c r="F283" s="242"/>
      <c r="G283" s="241"/>
      <c r="H283" s="240"/>
      <c r="I283" s="240"/>
      <c r="J283" s="240"/>
      <c r="K283" s="243"/>
    </row>
    <row r="284">
      <c r="A284" s="238"/>
      <c r="B284" s="239"/>
      <c r="C284" s="240"/>
      <c r="D284" s="241" t="s">
        <v>2017</v>
      </c>
      <c r="E284" s="240"/>
      <c r="F284" s="242"/>
      <c r="G284" s="241"/>
      <c r="H284" s="240"/>
      <c r="I284" s="240"/>
      <c r="J284" s="240"/>
      <c r="K284" s="243"/>
    </row>
    <row r="285">
      <c r="A285" s="238"/>
      <c r="B285" s="239"/>
      <c r="C285" s="240"/>
      <c r="D285" s="241" t="s">
        <v>2017</v>
      </c>
      <c r="E285" s="240"/>
      <c r="F285" s="242"/>
      <c r="G285" s="241"/>
      <c r="H285" s="240"/>
      <c r="I285" s="240"/>
      <c r="J285" s="240"/>
      <c r="K285" s="243"/>
    </row>
    <row r="286">
      <c r="A286" s="238"/>
      <c r="B286" s="239"/>
      <c r="C286" s="240"/>
      <c r="D286" s="241" t="s">
        <v>2017</v>
      </c>
      <c r="E286" s="240"/>
      <c r="F286" s="242"/>
      <c r="G286" s="241"/>
      <c r="H286" s="240"/>
      <c r="I286" s="240"/>
      <c r="J286" s="240"/>
      <c r="K286" s="243"/>
    </row>
    <row r="287">
      <c r="A287" s="238"/>
      <c r="B287" s="239"/>
      <c r="C287" s="240"/>
      <c r="D287" s="241" t="s">
        <v>2017</v>
      </c>
      <c r="E287" s="240"/>
      <c r="F287" s="242"/>
      <c r="G287" s="241"/>
      <c r="H287" s="240"/>
      <c r="I287" s="240"/>
      <c r="J287" s="240"/>
      <c r="K287" s="243"/>
    </row>
    <row r="288">
      <c r="A288" s="238"/>
      <c r="B288" s="239"/>
      <c r="C288" s="240"/>
      <c r="D288" s="241" t="s">
        <v>2017</v>
      </c>
      <c r="E288" s="240"/>
      <c r="F288" s="242"/>
      <c r="G288" s="241"/>
      <c r="H288" s="240"/>
      <c r="I288" s="240"/>
      <c r="J288" s="240"/>
      <c r="K288" s="243"/>
    </row>
    <row r="289">
      <c r="A289" s="238"/>
      <c r="B289" s="239"/>
      <c r="C289" s="240"/>
      <c r="D289" s="241" t="s">
        <v>2017</v>
      </c>
      <c r="E289" s="240"/>
      <c r="F289" s="242"/>
      <c r="G289" s="241"/>
      <c r="H289" s="240"/>
      <c r="I289" s="240"/>
      <c r="J289" s="240"/>
      <c r="K289" s="243"/>
    </row>
    <row r="290">
      <c r="A290" s="238"/>
      <c r="B290" s="239"/>
      <c r="C290" s="240"/>
      <c r="D290" s="241" t="s">
        <v>2017</v>
      </c>
      <c r="E290" s="240"/>
      <c r="F290" s="242"/>
      <c r="G290" s="241"/>
      <c r="H290" s="240"/>
      <c r="I290" s="240"/>
      <c r="J290" s="240"/>
      <c r="K290" s="243"/>
    </row>
    <row r="291">
      <c r="A291" s="238"/>
      <c r="B291" s="239"/>
      <c r="C291" s="240"/>
      <c r="D291" s="241" t="s">
        <v>2017</v>
      </c>
      <c r="E291" s="240"/>
      <c r="F291" s="242"/>
      <c r="G291" s="241"/>
      <c r="H291" s="240"/>
      <c r="I291" s="240"/>
      <c r="J291" s="240"/>
      <c r="K291" s="243"/>
    </row>
  </sheetData>
  <dataValidations>
    <dataValidation type="list" allowBlank="1" showErrorMessage="1" sqref="G1">
      <formula1>Setting!$G$2:$G$13</formula1>
    </dataValidation>
  </dataValidation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75"/>
    <col customWidth="1" min="3" max="3" width="34.88"/>
    <col customWidth="1" min="4" max="4" width="21.63"/>
    <col customWidth="1" min="5" max="5" width="16.38"/>
    <col customWidth="1" min="6" max="6" width="2.5"/>
    <col customWidth="1" min="7" max="7" width="3.88"/>
    <col customWidth="1" min="8" max="8" width="2.5"/>
    <col customWidth="1" min="9" max="9" width="14.38"/>
    <col customWidth="1" min="10" max="10" width="40.38"/>
    <col customWidth="1" min="11" max="11" width="21.63"/>
    <col customWidth="1" min="12" max="12" width="16.38"/>
    <col customWidth="1" min="13" max="13" width="2.5"/>
  </cols>
  <sheetData>
    <row r="1" ht="57.0" customHeight="1">
      <c r="A1" s="244"/>
      <c r="B1" s="245" t="str">
        <f>Setting!J7</f>
        <v/>
      </c>
      <c r="C1" s="246"/>
      <c r="D1" s="247"/>
      <c r="E1" s="248" t="s">
        <v>3701</v>
      </c>
      <c r="F1" s="249"/>
      <c r="G1" s="250"/>
      <c r="H1" s="249"/>
      <c r="I1" s="251" t="str">
        <f t="shared" ref="I1:I2" si="1">B1</f>
        <v/>
      </c>
      <c r="J1" s="246"/>
      <c r="K1" s="246"/>
      <c r="L1" s="248" t="str">
        <f>E1</f>
        <v>ใบเสร็จรับเงิน / ใบกำกับภาษี        
</v>
      </c>
      <c r="M1" s="251"/>
    </row>
    <row r="2">
      <c r="A2" s="252"/>
      <c r="B2" s="253" t="str">
        <f>Setting!J2</f>
        <v>บริษัท วิพัฒน์โฮเทล.ดีเวลอปเมนท์ จำกัด</v>
      </c>
      <c r="C2" s="254"/>
      <c r="D2" s="255"/>
      <c r="E2" s="256" t="s">
        <v>3702</v>
      </c>
      <c r="F2" s="252"/>
      <c r="G2" s="255"/>
      <c r="H2" s="252"/>
      <c r="I2" s="253" t="str">
        <f t="shared" si="1"/>
        <v>บริษัท วิพัฒน์โฮเทล.ดีเวลอปเมนท์ จำกัด</v>
      </c>
      <c r="J2" s="254"/>
      <c r="K2" s="255"/>
      <c r="L2" s="256" t="s">
        <v>3703</v>
      </c>
      <c r="M2" s="251"/>
    </row>
    <row r="3" ht="18.75" customHeight="1">
      <c r="A3" s="257"/>
      <c r="B3" s="258"/>
      <c r="C3" s="254"/>
      <c r="D3" s="259" t="s">
        <v>3704</v>
      </c>
      <c r="E3" s="260" t="s">
        <v>3276</v>
      </c>
      <c r="F3" s="257"/>
      <c r="G3" s="255"/>
      <c r="H3" s="257"/>
      <c r="I3" s="258"/>
      <c r="J3" s="254"/>
      <c r="K3" s="259" t="s">
        <v>3704</v>
      </c>
      <c r="L3" s="261" t="str">
        <f t="shared" ref="L3:L4" si="2">E3</f>
        <v>VP02101</v>
      </c>
      <c r="M3" s="251"/>
    </row>
    <row r="4" ht="15.75" customHeight="1">
      <c r="A4" s="262"/>
      <c r="B4" s="263" t="s">
        <v>3347</v>
      </c>
      <c r="C4" s="254"/>
      <c r="D4" s="264" t="s">
        <v>3454</v>
      </c>
      <c r="E4" s="265">
        <f>IFERROR(VLOOKUP(TRIM($E$3), '2-2 จองห้อง'!$A:$P, 8, FALSE), "")</f>
        <v>25197</v>
      </c>
      <c r="F4" s="262"/>
      <c r="G4" s="255"/>
      <c r="H4" s="262"/>
      <c r="I4" s="266" t="str">
        <f t="shared" ref="I4:I6" si="3">B4</f>
        <v>426 หมู่ที่9 ตำบลบึงกาฬ อำเภอเมืองบึงกาฬ จังหวัดบึงกาฬ 38000</v>
      </c>
      <c r="J4" s="254"/>
      <c r="K4" s="259" t="s">
        <v>3454</v>
      </c>
      <c r="L4" s="267">
        <f t="shared" si="2"/>
        <v>25197</v>
      </c>
      <c r="M4" s="251"/>
    </row>
    <row r="5" ht="15.75" customHeight="1">
      <c r="A5" s="262"/>
      <c r="B5" s="268" t="s">
        <v>3354</v>
      </c>
      <c r="C5" s="254"/>
      <c r="D5" s="269"/>
      <c r="E5" s="270"/>
      <c r="F5" s="262"/>
      <c r="G5" s="262"/>
      <c r="H5" s="262"/>
      <c r="I5" s="266" t="str">
        <f t="shared" si="3"/>
        <v>โทร 080-6254859,042-492641</v>
      </c>
      <c r="J5" s="254"/>
      <c r="K5" s="271"/>
      <c r="L5" s="255"/>
      <c r="M5" s="251"/>
    </row>
    <row r="6" ht="15.75" customHeight="1">
      <c r="A6" s="262"/>
      <c r="B6" s="262" t="s">
        <v>3360</v>
      </c>
      <c r="C6" s="254"/>
      <c r="D6" s="254"/>
      <c r="E6" s="272"/>
      <c r="F6" s="262"/>
      <c r="G6" s="262"/>
      <c r="H6" s="262"/>
      <c r="I6" s="266" t="str">
        <f t="shared" si="3"/>
        <v>เลขประจำตัวผู้เสียภาษีอากร  0-3855-59000-07-5</v>
      </c>
      <c r="J6" s="254"/>
      <c r="K6" s="254"/>
      <c r="L6" s="272"/>
      <c r="M6" s="251"/>
    </row>
    <row r="7" ht="15.75" customHeight="1">
      <c r="A7" s="262"/>
      <c r="B7" s="266"/>
      <c r="C7" s="246"/>
      <c r="D7" s="246"/>
      <c r="E7" s="246"/>
      <c r="F7" s="262"/>
      <c r="G7" s="262"/>
      <c r="H7" s="262"/>
      <c r="I7" s="266"/>
      <c r="J7" s="246"/>
      <c r="K7" s="246"/>
      <c r="L7" s="246"/>
      <c r="M7" s="251"/>
    </row>
    <row r="8" ht="15.75" customHeight="1">
      <c r="A8" s="273"/>
      <c r="B8" s="274" t="s">
        <v>66</v>
      </c>
      <c r="C8" s="246"/>
      <c r="D8" s="246"/>
      <c r="E8" s="246"/>
      <c r="F8" s="273"/>
      <c r="G8" s="273"/>
      <c r="H8" s="273"/>
      <c r="I8" s="274" t="s">
        <v>66</v>
      </c>
      <c r="J8" s="246"/>
      <c r="K8" s="246"/>
      <c r="L8" s="246"/>
      <c r="M8" s="251"/>
    </row>
    <row r="9" ht="15.75" customHeight="1">
      <c r="A9" s="275"/>
      <c r="B9" s="276" t="str">
        <f>IFERROR(VLOOKUP(TRIM($E$3), '2-2 จองห้อง'!$A:$E, 5, FALSE), "")</f>
        <v>ก.ส.ท.ช</v>
      </c>
      <c r="C9" s="246"/>
      <c r="D9" s="246"/>
      <c r="E9" s="255"/>
      <c r="F9" s="277"/>
      <c r="G9" s="275"/>
      <c r="H9" s="275"/>
      <c r="I9" s="278" t="str">
        <f t="shared" ref="I9:I12" si="4">B9</f>
        <v>ก.ส.ท.ช</v>
      </c>
      <c r="J9" s="246"/>
      <c r="K9" s="246"/>
      <c r="L9" s="246"/>
      <c r="M9" s="251"/>
    </row>
    <row r="10" ht="15.75" customHeight="1">
      <c r="A10" s="275"/>
      <c r="B10" s="276" t="str">
        <f t="array" ref="B10">IFERROR(INDEX('2-1 ลูกค้า'!$D:$D, MATCH(VLOOKUP(TRIM($E$3), '2-2 จองห้อง'!$A:$D, 4, FALSE), '2-1 ลูกค้า'!$H:$H, 0)), "-")</f>
        <v/>
      </c>
      <c r="C10" s="246"/>
      <c r="D10" s="246"/>
      <c r="E10" s="246"/>
      <c r="F10" s="275"/>
      <c r="G10" s="275"/>
      <c r="H10" s="275"/>
      <c r="I10" s="278" t="str">
        <f t="shared" si="4"/>
        <v/>
      </c>
      <c r="J10" s="246"/>
      <c r="K10" s="246"/>
      <c r="L10" s="246"/>
      <c r="M10" s="251"/>
    </row>
    <row r="11" ht="15.75" customHeight="1">
      <c r="A11" s="275"/>
      <c r="B11" s="279" t="str">
        <f>IFERROR(VLOOKUP(TRIM($E$3), '2-2 จองห้อง'!$A:$F, 6, FALSE), "-")</f>
        <v/>
      </c>
      <c r="C11" s="280" t="str">
        <f t="array" ref="C11">IFERROR(INDEX('2-1 ลูกค้า'!$F:$F, MATCH(VLOOKUP(TRIM($E$3), '2-2 จองห้อง'!$A:$D, 4, FALSE), '2-1 ลูกค้า'!$H:$H, 0)), "-")</f>
        <v/>
      </c>
      <c r="D11" s="246"/>
      <c r="E11" s="246"/>
      <c r="F11" s="275"/>
      <c r="G11" s="275"/>
      <c r="H11" s="275"/>
      <c r="I11" s="281" t="str">
        <f t="shared" si="4"/>
        <v/>
      </c>
      <c r="J11" s="255"/>
      <c r="K11" s="246"/>
      <c r="L11" s="246"/>
      <c r="M11" s="251"/>
    </row>
    <row r="12" ht="15.75" customHeight="1">
      <c r="A12" s="275"/>
      <c r="B12" s="282" t="str">
        <f>IFERROR(VLOOKUP(E3, 'ข้อมูลดิบ'!B:F, 4, FALSE), "")</f>
        <v/>
      </c>
      <c r="C12" s="282"/>
      <c r="D12" s="246"/>
      <c r="E12" s="246"/>
      <c r="F12" s="275"/>
      <c r="G12" s="275"/>
      <c r="H12" s="275"/>
      <c r="I12" s="246" t="str">
        <f t="shared" si="4"/>
        <v/>
      </c>
      <c r="J12" s="246"/>
      <c r="K12" s="246"/>
      <c r="L12" s="246"/>
      <c r="M12" s="251"/>
    </row>
    <row r="13" ht="24.75" customHeight="1">
      <c r="A13" s="283"/>
      <c r="B13" s="284" t="s">
        <v>3330</v>
      </c>
      <c r="C13" s="285" t="s">
        <v>3423</v>
      </c>
      <c r="D13" s="285" t="s">
        <v>3705</v>
      </c>
      <c r="E13" s="286" t="s">
        <v>3706</v>
      </c>
      <c r="F13" s="283"/>
      <c r="G13" s="283"/>
      <c r="H13" s="283"/>
      <c r="I13" s="284" t="s">
        <v>3330</v>
      </c>
      <c r="J13" s="285" t="s">
        <v>3423</v>
      </c>
      <c r="K13" s="285" t="s">
        <v>3705</v>
      </c>
      <c r="L13" s="286" t="s">
        <v>3706</v>
      </c>
      <c r="M13" s="287"/>
    </row>
    <row r="14" ht="27.0" customHeight="1">
      <c r="A14" s="288"/>
      <c r="B14" s="289">
        <f>IF(C14&lt;&gt;"",1,"")</f>
        <v>1</v>
      </c>
      <c r="C14" s="290" t="str">
        <f t="array" ref="C14">IFERROR(LET(
   booking_id, TRIM($E$3),
   booking_sheet, '2-2 จองห้อง'!$A:$I,
   row_index, MATCH(booking_id, '2-2 จองห้อง'!$A:$A, 0),
   room_no, INDEX('2-2 จองห้อง'!$B:$B, row_index),
   room_type, INDEX('2-2 จองห้อง'!$E:$E, row_index),
   check_in, INDEX('2-2 จองห้อง'!$G:$G, row_index),
   check_out, INDEX('2-2 จองห้อง'!$H:$H, row_index),
   "ค่าห้องพัก " &amp; room_type &amp; " " &amp; room_no &amp; " (" &amp; TEXT(check_in, "dd/mm/yy") &amp; " - " &amp; TEXT(check_out, "dd/mm/yy") &amp; ")"
), "")</f>
        <v>ค่าห้องพัก ก.ส.ท.ช B107 (24/12/68 - 25/12/68)</v>
      </c>
      <c r="D14" s="291" t="str">
        <f>IFERROR(VLOOKUP(TRIM($E$3), '2-2 จองห้อง'!$A:$J, 9, FALSE) &amp; " คืน", "")</f>
        <v>1 คืน</v>
      </c>
      <c r="E14" s="292">
        <f>IFERROR(VLOOKUP(TRIM($E$3), '2-2 จองห้อง'!$A:$M, 12, FALSE), 0)</f>
        <v>400</v>
      </c>
      <c r="F14" s="288"/>
      <c r="G14" s="288"/>
      <c r="H14" s="288"/>
      <c r="I14" s="289">
        <f t="shared" ref="I14:L14" si="5">B14</f>
        <v>1</v>
      </c>
      <c r="J14" s="293" t="str">
        <f t="shared" si="5"/>
        <v>ค่าห้องพัก ก.ส.ท.ช B107 (24/12/68 - 25/12/68)</v>
      </c>
      <c r="K14" s="289" t="str">
        <f t="shared" si="5"/>
        <v>1 คืน</v>
      </c>
      <c r="L14" s="294">
        <f t="shared" si="5"/>
        <v>400</v>
      </c>
      <c r="M14" s="295"/>
    </row>
    <row r="15" ht="19.5" customHeight="1">
      <c r="A15" s="288"/>
      <c r="B15" s="289"/>
      <c r="C15" s="289"/>
      <c r="D15" s="289"/>
      <c r="E15" s="296"/>
      <c r="F15" s="288"/>
      <c r="G15" s="288"/>
      <c r="H15" s="288"/>
      <c r="I15" s="289"/>
      <c r="J15" s="289"/>
      <c r="K15" s="289"/>
      <c r="L15" s="296"/>
      <c r="M15" s="251"/>
    </row>
    <row r="16" ht="19.5" customHeight="1">
      <c r="A16" s="288"/>
      <c r="B16" s="289"/>
      <c r="C16" s="289"/>
      <c r="D16" s="289"/>
      <c r="E16" s="296"/>
      <c r="F16" s="288"/>
      <c r="G16" s="288"/>
      <c r="H16" s="288"/>
      <c r="I16" s="289"/>
      <c r="J16" s="289"/>
      <c r="K16" s="289"/>
      <c r="L16" s="296"/>
      <c r="M16" s="251"/>
    </row>
    <row r="17" ht="19.5" customHeight="1">
      <c r="A17" s="288"/>
      <c r="B17" s="289"/>
      <c r="C17" s="289"/>
      <c r="D17" s="289"/>
      <c r="E17" s="296"/>
      <c r="F17" s="288"/>
      <c r="G17" s="288"/>
      <c r="H17" s="288"/>
      <c r="I17" s="289"/>
      <c r="J17" s="289"/>
      <c r="K17" s="289"/>
      <c r="L17" s="296"/>
      <c r="M17" s="251"/>
    </row>
    <row r="18" ht="19.5" customHeight="1">
      <c r="A18" s="288"/>
      <c r="B18" s="289"/>
      <c r="C18" s="289"/>
      <c r="D18" s="289"/>
      <c r="E18" s="296"/>
      <c r="F18" s="288"/>
      <c r="G18" s="288"/>
      <c r="H18" s="288"/>
      <c r="I18" s="289"/>
      <c r="J18" s="289"/>
      <c r="K18" s="289"/>
      <c r="L18" s="296"/>
      <c r="M18" s="251"/>
    </row>
    <row r="19" ht="19.5" customHeight="1">
      <c r="A19" s="288"/>
      <c r="B19" s="289"/>
      <c r="C19" s="289"/>
      <c r="D19" s="289"/>
      <c r="E19" s="296"/>
      <c r="F19" s="288"/>
      <c r="G19" s="288"/>
      <c r="H19" s="288"/>
      <c r="I19" s="289"/>
      <c r="J19" s="289"/>
      <c r="K19" s="289"/>
      <c r="L19" s="296"/>
      <c r="M19" s="251"/>
    </row>
    <row r="20" ht="19.5" customHeight="1">
      <c r="A20" s="288"/>
      <c r="B20" s="289"/>
      <c r="C20" s="289"/>
      <c r="D20" s="289"/>
      <c r="E20" s="296"/>
      <c r="F20" s="288"/>
      <c r="G20" s="288"/>
      <c r="H20" s="288"/>
      <c r="I20" s="289"/>
      <c r="J20" s="289"/>
      <c r="K20" s="289"/>
      <c r="L20" s="296"/>
      <c r="M20" s="251"/>
    </row>
    <row r="21" ht="19.5" customHeight="1">
      <c r="A21" s="288"/>
      <c r="B21" s="289"/>
      <c r="C21" s="289"/>
      <c r="D21" s="289"/>
      <c r="E21" s="296"/>
      <c r="F21" s="288"/>
      <c r="G21" s="288"/>
      <c r="H21" s="288"/>
      <c r="I21" s="289"/>
      <c r="J21" s="289"/>
      <c r="K21" s="289"/>
      <c r="L21" s="296"/>
      <c r="M21" s="251"/>
    </row>
    <row r="22" ht="19.5" customHeight="1">
      <c r="A22" s="288"/>
      <c r="B22" s="289"/>
      <c r="C22" s="289"/>
      <c r="D22" s="289"/>
      <c r="E22" s="296"/>
      <c r="F22" s="288"/>
      <c r="G22" s="288"/>
      <c r="H22" s="288"/>
      <c r="I22" s="289"/>
      <c r="J22" s="289"/>
      <c r="K22" s="289"/>
      <c r="L22" s="296"/>
      <c r="M22" s="251"/>
    </row>
    <row r="23" ht="19.5" customHeight="1">
      <c r="A23" s="288"/>
      <c r="B23" s="289"/>
      <c r="C23" s="289"/>
      <c r="D23" s="289"/>
      <c r="E23" s="296"/>
      <c r="F23" s="288"/>
      <c r="G23" s="288"/>
      <c r="H23" s="288"/>
      <c r="I23" s="289" t="str">
        <f>IF(J23&lt;&gt;"",10,"")</f>
        <v/>
      </c>
      <c r="J23" s="289"/>
      <c r="K23" s="289"/>
      <c r="L23" s="296"/>
      <c r="M23" s="251"/>
    </row>
    <row r="24" ht="19.5" customHeight="1">
      <c r="A24" s="288"/>
      <c r="B24" s="289"/>
      <c r="C24" s="289"/>
      <c r="D24" s="289"/>
      <c r="E24" s="296"/>
      <c r="F24" s="288"/>
      <c r="G24" s="288"/>
      <c r="H24" s="288"/>
      <c r="I24" s="289" t="str">
        <f>IF(J24&lt;&gt;"",11,"")</f>
        <v/>
      </c>
      <c r="J24" s="289"/>
      <c r="K24" s="289"/>
      <c r="L24" s="296"/>
      <c r="M24" s="251"/>
    </row>
    <row r="25" ht="15.75" customHeight="1">
      <c r="A25" s="297"/>
      <c r="B25" s="298"/>
      <c r="C25" s="298"/>
      <c r="D25" s="298"/>
      <c r="E25" s="298"/>
      <c r="F25" s="297"/>
      <c r="G25" s="297"/>
      <c r="H25" s="297"/>
      <c r="I25" s="298"/>
      <c r="J25" s="298"/>
      <c r="K25" s="298"/>
      <c r="L25" s="298"/>
      <c r="M25" s="251"/>
    </row>
    <row r="26" ht="15.75" customHeight="1">
      <c r="A26" s="297"/>
      <c r="B26" s="298"/>
      <c r="C26" s="289"/>
      <c r="D26" s="299" t="s">
        <v>3707</v>
      </c>
      <c r="E26" s="300">
        <f>SUM(E14:E25)</f>
        <v>400</v>
      </c>
      <c r="F26" s="297"/>
      <c r="G26" s="297"/>
      <c r="H26" s="297"/>
      <c r="I26" s="298"/>
      <c r="J26" s="289"/>
      <c r="K26" s="299" t="s">
        <v>3707</v>
      </c>
      <c r="L26" s="300">
        <f>SUM(L14:L25)</f>
        <v>400</v>
      </c>
      <c r="M26" s="251"/>
    </row>
    <row r="27" ht="25.5" customHeight="1">
      <c r="A27" s="275"/>
      <c r="B27" s="246"/>
      <c r="C27" s="246"/>
      <c r="D27" s="299" t="s">
        <v>3708</v>
      </c>
      <c r="E27" s="296">
        <f>E26-(E26/1.07)</f>
        <v>26.1682243</v>
      </c>
      <c r="F27" s="275"/>
      <c r="G27" s="275"/>
      <c r="H27" s="275"/>
      <c r="I27" s="246"/>
      <c r="J27" s="246"/>
      <c r="K27" s="299" t="s">
        <v>3708</v>
      </c>
      <c r="L27" s="296">
        <f>L26-(L26/1.07)</f>
        <v>26.1682243</v>
      </c>
      <c r="M27" s="251"/>
    </row>
    <row r="28" ht="15.75" customHeight="1">
      <c r="A28" s="275"/>
      <c r="B28" s="246"/>
      <c r="C28" s="246"/>
      <c r="D28" s="299" t="s">
        <v>3709</v>
      </c>
      <c r="E28" s="296">
        <f>E26-E27</f>
        <v>373.8317757</v>
      </c>
      <c r="F28" s="275"/>
      <c r="G28" s="275"/>
      <c r="H28" s="275"/>
      <c r="I28" s="246"/>
      <c r="J28" s="246"/>
      <c r="K28" s="299" t="s">
        <v>3709</v>
      </c>
      <c r="L28" s="296">
        <f>L26-L27</f>
        <v>373.8317757</v>
      </c>
      <c r="M28" s="251"/>
    </row>
    <row r="29" ht="21.0" customHeight="1">
      <c r="A29" s="275"/>
      <c r="B29" s="246"/>
      <c r="C29" s="301" t="str">
        <f>"("&amp;BAHTTEXT(E29)&amp;")"</f>
        <v>(สี่ร้อยบาทถ้วน)</v>
      </c>
      <c r="D29" s="299" t="s">
        <v>3710</v>
      </c>
      <c r="E29" s="296">
        <f>E27+E28</f>
        <v>400</v>
      </c>
      <c r="F29" s="275"/>
      <c r="G29" s="275"/>
      <c r="H29" s="275"/>
      <c r="I29" s="246"/>
      <c r="J29" s="302" t="str">
        <f>C29</f>
        <v>(สี่ร้อยบาทถ้วน)</v>
      </c>
      <c r="K29" s="299" t="s">
        <v>3710</v>
      </c>
      <c r="L29" s="296">
        <f>L27+L28</f>
        <v>400</v>
      </c>
      <c r="M29" s="251"/>
    </row>
    <row r="30" ht="15.75" customHeight="1">
      <c r="A30" s="275"/>
      <c r="B30" s="246"/>
      <c r="C30" s="246"/>
      <c r="D30" s="303"/>
      <c r="E30" s="246"/>
      <c r="F30" s="275"/>
      <c r="G30" s="275"/>
      <c r="H30" s="275"/>
      <c r="I30" s="246"/>
      <c r="J30" s="246"/>
      <c r="K30" s="303"/>
      <c r="L30" s="246"/>
      <c r="M30" s="251"/>
    </row>
    <row r="31" ht="15.75" customHeight="1">
      <c r="A31" s="275"/>
      <c r="B31" s="246"/>
      <c r="C31" s="246"/>
      <c r="D31" s="246"/>
      <c r="E31" s="246"/>
      <c r="F31" s="275"/>
      <c r="G31" s="275"/>
      <c r="H31" s="275"/>
      <c r="I31" s="246"/>
      <c r="J31" s="246"/>
      <c r="K31" s="246"/>
      <c r="L31" s="246"/>
      <c r="M31" s="251"/>
    </row>
    <row r="32" ht="15.75" customHeight="1">
      <c r="A32" s="275"/>
      <c r="B32" s="246"/>
      <c r="C32" s="246"/>
      <c r="D32" s="246"/>
      <c r="E32" s="246"/>
      <c r="F32" s="275"/>
      <c r="G32" s="275"/>
      <c r="H32" s="275"/>
      <c r="I32" s="246"/>
      <c r="J32" s="246"/>
      <c r="K32" s="246"/>
      <c r="L32" s="246"/>
      <c r="M32" s="251"/>
    </row>
    <row r="33" ht="15.75" customHeight="1">
      <c r="A33" s="275"/>
      <c r="B33" s="246"/>
      <c r="C33" s="246"/>
      <c r="D33" s="246"/>
      <c r="E33" s="246"/>
      <c r="F33" s="275"/>
      <c r="G33" s="275"/>
      <c r="H33" s="275"/>
      <c r="I33" s="246"/>
      <c r="J33" s="246"/>
      <c r="K33" s="246"/>
      <c r="L33" s="246"/>
      <c r="M33" s="251"/>
    </row>
    <row r="34" ht="15.75" customHeight="1">
      <c r="A34" s="275"/>
      <c r="B34" s="246"/>
      <c r="C34" s="246"/>
      <c r="D34" s="246"/>
      <c r="E34" s="246"/>
      <c r="F34" s="275"/>
      <c r="G34" s="275"/>
      <c r="H34" s="275"/>
      <c r="I34" s="246"/>
      <c r="J34" s="246"/>
      <c r="K34" s="255"/>
      <c r="L34" s="246"/>
      <c r="M34" s="251"/>
    </row>
    <row r="35" ht="15.75" customHeight="1">
      <c r="A35" s="275"/>
      <c r="B35" s="246"/>
      <c r="C35" s="246"/>
      <c r="D35" s="246"/>
      <c r="E35" s="246"/>
      <c r="F35" s="275"/>
      <c r="G35" s="275"/>
      <c r="H35" s="275"/>
      <c r="I35" s="246"/>
      <c r="J35" s="246"/>
      <c r="K35" s="250" t="str">
        <f>D36</f>
        <v/>
      </c>
      <c r="L35" s="246"/>
      <c r="M35" s="251"/>
    </row>
    <row r="36" ht="15.75" customHeight="1">
      <c r="A36" s="257"/>
      <c r="B36" s="255"/>
      <c r="C36" s="278"/>
      <c r="D36" s="246"/>
      <c r="E36" s="246"/>
      <c r="F36" s="257"/>
      <c r="G36" s="257"/>
      <c r="H36" s="257"/>
      <c r="I36" s="255"/>
      <c r="J36" s="246"/>
      <c r="K36" s="246"/>
      <c r="L36" s="246"/>
      <c r="M36" s="251"/>
    </row>
    <row r="37" ht="15.75" customHeight="1">
      <c r="A37" s="275"/>
      <c r="B37" s="246"/>
      <c r="C37" s="246"/>
      <c r="D37" s="246"/>
      <c r="E37" s="246"/>
      <c r="F37" s="275"/>
      <c r="G37" s="275"/>
      <c r="H37" s="275"/>
      <c r="I37" s="246"/>
      <c r="J37" s="246"/>
      <c r="K37" s="246"/>
      <c r="L37" s="246"/>
      <c r="M37" s="251"/>
    </row>
    <row r="38" ht="15.75" customHeight="1">
      <c r="A38" s="275"/>
      <c r="B38" s="246"/>
      <c r="C38" s="246"/>
      <c r="D38" s="246"/>
      <c r="E38" s="246"/>
      <c r="F38" s="275"/>
      <c r="G38" s="275"/>
      <c r="H38" s="275"/>
      <c r="I38" s="246"/>
      <c r="J38" s="246"/>
      <c r="K38" s="246"/>
      <c r="L38" s="246"/>
      <c r="M38" s="251"/>
    </row>
    <row r="39" ht="15.75" customHeight="1">
      <c r="A39" s="275"/>
      <c r="B39" s="246"/>
      <c r="C39" s="246"/>
      <c r="D39" s="246"/>
      <c r="E39" s="246"/>
      <c r="F39" s="275"/>
      <c r="G39" s="275"/>
      <c r="H39" s="275"/>
      <c r="I39" s="246"/>
      <c r="J39" s="246"/>
      <c r="K39" s="246"/>
      <c r="L39" s="246"/>
      <c r="M39" s="251"/>
    </row>
    <row r="40" ht="15.75" customHeight="1">
      <c r="A40" s="275"/>
      <c r="B40" s="246"/>
      <c r="C40" s="246"/>
      <c r="D40" s="246"/>
      <c r="E40" s="246"/>
      <c r="F40" s="275"/>
      <c r="G40" s="275"/>
      <c r="H40" s="275"/>
      <c r="I40" s="246"/>
      <c r="J40" s="246"/>
      <c r="K40" s="246"/>
      <c r="L40" s="246"/>
      <c r="M40" s="251"/>
    </row>
  </sheetData>
  <printOptions horizontalCentered="1" verticalCentered="1"/>
  <pageMargins bottom="0.19295236610275202" footer="0.0" header="0.0" left="0.16400951118733922" right="0.16400951118733922" top="0.19295236610275202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53.5"/>
  </cols>
  <sheetData>
    <row r="1" ht="15.0" customHeight="1">
      <c r="A1" s="304">
        <v>46031.59589693287</v>
      </c>
      <c r="B1" s="2" t="s">
        <v>3711</v>
      </c>
    </row>
    <row r="2">
      <c r="A2" s="304">
        <v>46031.5959065162</v>
      </c>
      <c r="B2" s="2" t="s">
        <v>3712</v>
      </c>
    </row>
    <row r="3">
      <c r="A3" s="304">
        <v>46031.59610173611</v>
      </c>
      <c r="B3" s="2" t="s">
        <v>3713</v>
      </c>
    </row>
    <row r="4">
      <c r="A4" s="304">
        <v>46031.59616212963</v>
      </c>
      <c r="B4" s="2" t="s">
        <v>3714</v>
      </c>
    </row>
    <row r="5">
      <c r="A5" s="304">
        <v>46031.596267175926</v>
      </c>
      <c r="B5" s="2" t="s">
        <v>3715</v>
      </c>
    </row>
    <row r="6">
      <c r="A6" s="304">
        <v>46031.596321481484</v>
      </c>
      <c r="B6" s="2" t="s">
        <v>3716</v>
      </c>
    </row>
    <row r="7">
      <c r="A7" s="304">
        <v>46031.596368784725</v>
      </c>
      <c r="B7" s="305" t="s">
        <v>3717</v>
      </c>
    </row>
    <row r="8">
      <c r="A8" s="304">
        <v>46031.59642524306</v>
      </c>
      <c r="B8" s="2" t="s">
        <v>3718</v>
      </c>
    </row>
    <row r="9">
      <c r="A9" s="304">
        <v>46031.59647158565</v>
      </c>
      <c r="B9" s="2" t="s">
        <v>3719</v>
      </c>
    </row>
    <row r="10">
      <c r="A10" s="304">
        <v>46031.59651402778</v>
      </c>
      <c r="B10" s="2" t="s">
        <v>3720</v>
      </c>
    </row>
    <row r="11">
      <c r="A11" s="304">
        <v>46031.59657502315</v>
      </c>
      <c r="B11" s="2" t="s">
        <v>3721</v>
      </c>
    </row>
    <row r="12">
      <c r="A12" s="304">
        <v>46031.59658916667</v>
      </c>
      <c r="B12" s="2" t="s">
        <v>3722</v>
      </c>
    </row>
    <row r="13">
      <c r="A13" s="304">
        <v>46031.59662141204</v>
      </c>
      <c r="B13" s="2" t="s">
        <v>3723</v>
      </c>
    </row>
    <row r="14">
      <c r="A14" s="304">
        <v>46031.59672</v>
      </c>
      <c r="B14" s="2" t="s">
        <v>3724</v>
      </c>
    </row>
    <row r="15">
      <c r="A15" s="304">
        <v>46031.59672923612</v>
      </c>
      <c r="B15" s="2" t="s">
        <v>3725</v>
      </c>
    </row>
    <row r="16">
      <c r="A16" s="304">
        <v>46031.59676019676</v>
      </c>
      <c r="B16" s="2" t="s">
        <v>3726</v>
      </c>
    </row>
    <row r="17">
      <c r="A17" s="304">
        <v>46031.596868368055</v>
      </c>
      <c r="B17" s="2" t="s">
        <v>3727</v>
      </c>
    </row>
    <row r="18">
      <c r="A18" s="304">
        <v>46031.59693290509</v>
      </c>
      <c r="B18" s="2" t="s">
        <v>3728</v>
      </c>
    </row>
    <row r="19">
      <c r="A19" s="304">
        <v>46031.59694354166</v>
      </c>
      <c r="B19" s="2" t="s">
        <v>3729</v>
      </c>
    </row>
    <row r="20">
      <c r="A20" s="304">
        <v>46031.596986585646</v>
      </c>
      <c r="B20" s="2" t="s">
        <v>3730</v>
      </c>
    </row>
    <row r="21">
      <c r="A21" s="304">
        <v>46031.597078067134</v>
      </c>
      <c r="B21" s="2" t="s">
        <v>3731</v>
      </c>
    </row>
    <row r="22">
      <c r="A22" s="304">
        <v>46031.597094004625</v>
      </c>
      <c r="B22" s="2" t="s">
        <v>3732</v>
      </c>
    </row>
    <row r="23">
      <c r="A23" s="304">
        <v>46031.59713818287</v>
      </c>
      <c r="B23" s="2" t="s">
        <v>3733</v>
      </c>
    </row>
    <row r="24">
      <c r="A24" s="304">
        <v>46031.59723136574</v>
      </c>
      <c r="B24" s="2" t="s">
        <v>3734</v>
      </c>
    </row>
    <row r="25">
      <c r="A25" s="304">
        <v>46031.59727774306</v>
      </c>
      <c r="B25" s="2" t="s">
        <v>3735</v>
      </c>
    </row>
    <row r="26">
      <c r="A26" s="304">
        <v>46031.59728231482</v>
      </c>
      <c r="B26" s="2" t="s">
        <v>3736</v>
      </c>
    </row>
    <row r="27">
      <c r="A27" s="304">
        <v>46031.597296215274</v>
      </c>
      <c r="B27" s="2" t="s">
        <v>3711</v>
      </c>
    </row>
    <row r="28">
      <c r="A28" s="304"/>
    </row>
    <row r="29">
      <c r="A29" s="304"/>
    </row>
    <row r="30">
      <c r="A30" s="304"/>
    </row>
    <row r="31">
      <c r="A31" s="304"/>
    </row>
    <row r="32">
      <c r="A32" s="304"/>
    </row>
    <row r="33">
      <c r="A33" s="304"/>
    </row>
    <row r="34">
      <c r="A34" s="304"/>
    </row>
    <row r="35">
      <c r="A35" s="304"/>
    </row>
    <row r="36">
      <c r="A36" s="304"/>
    </row>
    <row r="37">
      <c r="A37" s="304"/>
    </row>
    <row r="38">
      <c r="A38" s="304"/>
    </row>
    <row r="39">
      <c r="A39" s="304"/>
    </row>
    <row r="40">
      <c r="A40" s="304"/>
    </row>
    <row r="41">
      <c r="A41" s="304"/>
    </row>
    <row r="42">
      <c r="A42" s="304"/>
    </row>
    <row r="43">
      <c r="A43" s="304"/>
    </row>
    <row r="44">
      <c r="A44" s="304"/>
    </row>
    <row r="45">
      <c r="A45" s="304"/>
    </row>
    <row r="46">
      <c r="A46" s="304"/>
    </row>
    <row r="47">
      <c r="A47" s="304"/>
    </row>
    <row r="48">
      <c r="A48" s="304"/>
    </row>
    <row r="49">
      <c r="A49" s="304"/>
    </row>
    <row r="50">
      <c r="A50" s="304"/>
    </row>
    <row r="51">
      <c r="A51" s="304"/>
    </row>
    <row r="52">
      <c r="A52" s="304"/>
    </row>
    <row r="53">
      <c r="A53" s="304"/>
    </row>
    <row r="54">
      <c r="A54" s="304"/>
    </row>
    <row r="55">
      <c r="A55" s="304"/>
    </row>
    <row r="56">
      <c r="A56" s="304"/>
    </row>
    <row r="57">
      <c r="A57" s="304"/>
    </row>
    <row r="58">
      <c r="A58" s="304"/>
    </row>
    <row r="59">
      <c r="A59" s="304"/>
    </row>
    <row r="60">
      <c r="A60" s="304"/>
    </row>
    <row r="61">
      <c r="A61" s="304"/>
    </row>
    <row r="62">
      <c r="A62" s="304"/>
    </row>
    <row r="63">
      <c r="A63" s="304"/>
    </row>
    <row r="64">
      <c r="A64" s="304"/>
    </row>
    <row r="65">
      <c r="A65" s="304"/>
    </row>
    <row r="66">
      <c r="A66" s="304"/>
    </row>
    <row r="67">
      <c r="A67" s="304"/>
    </row>
    <row r="68">
      <c r="A68" s="304"/>
    </row>
    <row r="69">
      <c r="A69" s="304"/>
    </row>
    <row r="70">
      <c r="A70" s="304"/>
    </row>
    <row r="71">
      <c r="A71" s="304"/>
    </row>
    <row r="72">
      <c r="A72" s="304"/>
    </row>
    <row r="73">
      <c r="A73" s="304"/>
    </row>
    <row r="74">
      <c r="A74" s="304"/>
    </row>
    <row r="75">
      <c r="A75" s="304"/>
    </row>
    <row r="76">
      <c r="A76" s="304"/>
    </row>
    <row r="77">
      <c r="A77" s="304"/>
    </row>
    <row r="78">
      <c r="A78" s="304"/>
    </row>
    <row r="79">
      <c r="A79" s="304"/>
    </row>
    <row r="80">
      <c r="A80" s="304"/>
    </row>
    <row r="81">
      <c r="A81" s="304"/>
    </row>
    <row r="82">
      <c r="A82" s="304"/>
    </row>
    <row r="83">
      <c r="A83" s="304"/>
    </row>
    <row r="84">
      <c r="A84" s="304"/>
    </row>
    <row r="85">
      <c r="A85" s="304"/>
    </row>
    <row r="86">
      <c r="A86" s="304"/>
    </row>
    <row r="87">
      <c r="A87" s="304"/>
    </row>
    <row r="88">
      <c r="A88" s="304"/>
    </row>
    <row r="89">
      <c r="A89" s="304"/>
    </row>
    <row r="90">
      <c r="A90" s="304"/>
    </row>
    <row r="91">
      <c r="A91" s="304"/>
    </row>
    <row r="92">
      <c r="A92" s="306"/>
      <c r="B92" s="307"/>
    </row>
    <row r="93">
      <c r="A93" s="304"/>
    </row>
    <row r="94">
      <c r="A94" s="304"/>
    </row>
    <row r="95">
      <c r="A95" s="304"/>
    </row>
    <row r="96">
      <c r="A96" s="304"/>
    </row>
    <row r="97">
      <c r="A97" s="304"/>
    </row>
    <row r="98">
      <c r="A98" s="304"/>
    </row>
    <row r="99">
      <c r="A99" s="304"/>
    </row>
    <row r="100">
      <c r="A100" s="304"/>
    </row>
    <row r="101">
      <c r="A101" s="304"/>
    </row>
    <row r="102">
      <c r="A102" s="304"/>
    </row>
    <row r="103">
      <c r="A103" s="304"/>
    </row>
    <row r="104">
      <c r="A104" s="304"/>
    </row>
    <row r="105">
      <c r="A105" s="304"/>
    </row>
    <row r="106">
      <c r="A106" s="304"/>
    </row>
    <row r="107">
      <c r="A107" s="304"/>
    </row>
    <row r="108">
      <c r="A108" s="304"/>
    </row>
    <row r="109">
      <c r="A109" s="304"/>
    </row>
    <row r="110">
      <c r="A110" s="304"/>
    </row>
    <row r="111">
      <c r="A111" s="304"/>
    </row>
    <row r="112">
      <c r="A112" s="304"/>
    </row>
    <row r="113">
      <c r="A113" s="304"/>
    </row>
    <row r="114">
      <c r="A114" s="304"/>
    </row>
    <row r="115">
      <c r="A115" s="304"/>
    </row>
    <row r="116">
      <c r="A116" s="304"/>
    </row>
    <row r="117">
      <c r="A117" s="304"/>
    </row>
    <row r="118">
      <c r="A118" s="304"/>
    </row>
    <row r="119">
      <c r="A119" s="304"/>
    </row>
    <row r="120">
      <c r="A120" s="304"/>
    </row>
    <row r="121">
      <c r="A121" s="304"/>
    </row>
    <row r="122">
      <c r="A122" s="304"/>
    </row>
    <row r="123">
      <c r="A123" s="304"/>
    </row>
    <row r="124">
      <c r="A124" s="304"/>
    </row>
    <row r="125">
      <c r="A125" s="304"/>
    </row>
    <row r="126">
      <c r="A126" s="304"/>
    </row>
    <row r="127">
      <c r="A127" s="304"/>
    </row>
    <row r="128">
      <c r="A128" s="304"/>
    </row>
    <row r="129">
      <c r="A129" s="304"/>
    </row>
    <row r="130">
      <c r="A130" s="304"/>
    </row>
    <row r="131">
      <c r="A131" s="304"/>
    </row>
    <row r="132">
      <c r="A132" s="304"/>
    </row>
    <row r="133">
      <c r="A133" s="304"/>
    </row>
    <row r="134">
      <c r="A134" s="304"/>
    </row>
    <row r="135">
      <c r="A135" s="304"/>
    </row>
    <row r="136">
      <c r="A136" s="304"/>
    </row>
    <row r="137">
      <c r="A137" s="304"/>
    </row>
    <row r="138">
      <c r="A138" s="304"/>
    </row>
    <row r="139">
      <c r="A139" s="304"/>
    </row>
    <row r="140">
      <c r="A140" s="304"/>
    </row>
    <row r="141">
      <c r="A141" s="304"/>
    </row>
    <row r="142">
      <c r="A142" s="304"/>
    </row>
    <row r="143">
      <c r="A143" s="304"/>
    </row>
    <row r="144">
      <c r="A144" s="304"/>
    </row>
    <row r="145">
      <c r="A145" s="304"/>
    </row>
    <row r="146">
      <c r="A146" s="304"/>
    </row>
    <row r="147">
      <c r="A147" s="304"/>
    </row>
    <row r="148">
      <c r="A148" s="304"/>
    </row>
    <row r="149">
      <c r="A149" s="304"/>
    </row>
    <row r="150">
      <c r="A150" s="304"/>
    </row>
    <row r="151">
      <c r="A151" s="304"/>
    </row>
    <row r="152">
      <c r="A152" s="304"/>
    </row>
    <row r="153">
      <c r="A153" s="304"/>
    </row>
    <row r="154">
      <c r="A154" s="304"/>
    </row>
    <row r="155">
      <c r="A155" s="304"/>
    </row>
    <row r="156">
      <c r="A156" s="304"/>
    </row>
    <row r="157">
      <c r="A157" s="304"/>
    </row>
    <row r="158">
      <c r="A158" s="304"/>
    </row>
    <row r="159">
      <c r="A159" s="304"/>
    </row>
    <row r="160">
      <c r="A160" s="304"/>
    </row>
    <row r="161">
      <c r="A161" s="304"/>
    </row>
    <row r="162">
      <c r="A162" s="304"/>
    </row>
    <row r="163">
      <c r="A163" s="304"/>
    </row>
    <row r="164">
      <c r="A164" s="304"/>
    </row>
    <row r="165">
      <c r="A165" s="304"/>
    </row>
    <row r="166">
      <c r="A166" s="304"/>
    </row>
    <row r="167">
      <c r="A167" s="304"/>
    </row>
    <row r="168">
      <c r="A168" s="304"/>
    </row>
    <row r="169">
      <c r="A169" s="304"/>
    </row>
    <row r="170">
      <c r="A170" s="304"/>
    </row>
    <row r="171">
      <c r="A171" s="304"/>
    </row>
    <row r="172">
      <c r="A172" s="304"/>
    </row>
    <row r="173">
      <c r="A173" s="304"/>
    </row>
    <row r="174">
      <c r="A174" s="304"/>
    </row>
    <row r="175">
      <c r="A175" s="304"/>
    </row>
    <row r="176">
      <c r="A176" s="304"/>
    </row>
    <row r="177">
      <c r="A177" s="304"/>
    </row>
    <row r="178">
      <c r="A178" s="304"/>
    </row>
    <row r="179">
      <c r="A179" s="304"/>
    </row>
    <row r="180">
      <c r="A180" s="304"/>
    </row>
    <row r="181">
      <c r="A181" s="304"/>
    </row>
    <row r="182">
      <c r="A182" s="304"/>
    </row>
    <row r="183">
      <c r="A183" s="304"/>
    </row>
    <row r="184">
      <c r="A184" s="304"/>
    </row>
    <row r="185">
      <c r="A185" s="304"/>
    </row>
    <row r="186">
      <c r="A186" s="304"/>
    </row>
    <row r="187">
      <c r="A187" s="304"/>
    </row>
    <row r="188">
      <c r="A188" s="304"/>
    </row>
    <row r="189">
      <c r="A189" s="304"/>
    </row>
    <row r="190">
      <c r="A190" s="304"/>
    </row>
    <row r="191">
      <c r="A191" s="304"/>
    </row>
    <row r="192">
      <c r="A192" s="304"/>
    </row>
    <row r="193">
      <c r="A193" s="304"/>
    </row>
    <row r="194">
      <c r="A194" s="304"/>
    </row>
    <row r="195">
      <c r="A195" s="304"/>
    </row>
    <row r="196">
      <c r="A196" s="304"/>
    </row>
    <row r="197">
      <c r="A197" s="304"/>
    </row>
    <row r="198">
      <c r="A198" s="304"/>
    </row>
    <row r="199">
      <c r="A199" s="304"/>
    </row>
    <row r="200">
      <c r="A200" s="304"/>
    </row>
    <row r="201">
      <c r="A201" s="304"/>
    </row>
    <row r="202">
      <c r="A202" s="304"/>
    </row>
    <row r="203">
      <c r="A203" s="304"/>
    </row>
    <row r="204">
      <c r="A204" s="304"/>
    </row>
    <row r="205">
      <c r="A205" s="304"/>
    </row>
    <row r="206">
      <c r="A206" s="304"/>
    </row>
    <row r="207">
      <c r="A207" s="304"/>
    </row>
    <row r="208">
      <c r="A208" s="304"/>
    </row>
    <row r="209">
      <c r="A209" s="304"/>
    </row>
    <row r="210">
      <c r="A210" s="304"/>
    </row>
    <row r="211">
      <c r="A211" s="304"/>
    </row>
    <row r="212">
      <c r="A212" s="304"/>
    </row>
    <row r="213">
      <c r="A213" s="304"/>
    </row>
    <row r="214">
      <c r="A214" s="304"/>
    </row>
    <row r="215">
      <c r="A215" s="304"/>
    </row>
    <row r="216">
      <c r="A216" s="304"/>
    </row>
    <row r="217">
      <c r="A217" s="304"/>
    </row>
    <row r="218">
      <c r="A218" s="304"/>
    </row>
    <row r="219">
      <c r="A219" s="304"/>
    </row>
    <row r="220">
      <c r="A220" s="304"/>
    </row>
    <row r="221">
      <c r="A221" s="304"/>
    </row>
    <row r="222">
      <c r="A222" s="304"/>
    </row>
    <row r="223">
      <c r="A223" s="304"/>
    </row>
    <row r="224">
      <c r="A224" s="304"/>
    </row>
    <row r="225">
      <c r="A225" s="304"/>
    </row>
    <row r="226">
      <c r="A226" s="304"/>
    </row>
    <row r="227">
      <c r="A227" s="304"/>
    </row>
    <row r="228">
      <c r="A228" s="304"/>
    </row>
    <row r="229">
      <c r="A229" s="304"/>
    </row>
    <row r="230">
      <c r="A230" s="304"/>
    </row>
    <row r="231">
      <c r="A231" s="304"/>
    </row>
    <row r="232">
      <c r="A232" s="304"/>
    </row>
    <row r="233">
      <c r="A233" s="304"/>
    </row>
    <row r="234">
      <c r="A234" s="304"/>
    </row>
    <row r="235">
      <c r="A235" s="304"/>
    </row>
    <row r="236">
      <c r="A236" s="304"/>
    </row>
    <row r="237">
      <c r="A237" s="304"/>
    </row>
    <row r="238">
      <c r="A238" s="304"/>
    </row>
    <row r="239">
      <c r="A239" s="304"/>
    </row>
    <row r="240">
      <c r="A240" s="304"/>
    </row>
    <row r="241">
      <c r="A241" s="304"/>
    </row>
    <row r="242">
      <c r="A242" s="304"/>
    </row>
    <row r="243">
      <c r="A243" s="304"/>
    </row>
    <row r="244">
      <c r="A244" s="304"/>
    </row>
    <row r="245">
      <c r="A245" s="304"/>
    </row>
    <row r="246">
      <c r="A246" s="304"/>
    </row>
    <row r="247">
      <c r="A247" s="304"/>
    </row>
    <row r="248">
      <c r="A248" s="304"/>
    </row>
    <row r="249">
      <c r="A249" s="304"/>
    </row>
    <row r="250">
      <c r="A250" s="304"/>
    </row>
    <row r="251">
      <c r="A251" s="304"/>
    </row>
    <row r="252">
      <c r="A252" s="304"/>
    </row>
    <row r="253">
      <c r="A253" s="304"/>
    </row>
    <row r="254">
      <c r="A254" s="304"/>
    </row>
    <row r="255">
      <c r="A255" s="304"/>
    </row>
    <row r="256">
      <c r="A256" s="304"/>
    </row>
    <row r="257">
      <c r="A257" s="304"/>
    </row>
    <row r="258">
      <c r="A258" s="304"/>
    </row>
    <row r="259">
      <c r="A259" s="304"/>
    </row>
    <row r="260">
      <c r="A260" s="304"/>
    </row>
    <row r="261">
      <c r="A261" s="304"/>
    </row>
    <row r="262">
      <c r="A262" s="304"/>
    </row>
    <row r="263">
      <c r="A263" s="304"/>
    </row>
    <row r="264">
      <c r="A264" s="304"/>
    </row>
    <row r="265">
      <c r="A265" s="304"/>
    </row>
    <row r="266">
      <c r="A266" s="304"/>
    </row>
    <row r="267">
      <c r="A267" s="304"/>
    </row>
    <row r="268">
      <c r="A268" s="304"/>
    </row>
    <row r="269">
      <c r="A269" s="304"/>
    </row>
    <row r="270">
      <c r="A270" s="304"/>
    </row>
    <row r="271">
      <c r="A271" s="304"/>
    </row>
    <row r="272">
      <c r="A272" s="304"/>
    </row>
    <row r="273">
      <c r="A273" s="304"/>
    </row>
    <row r="274">
      <c r="A274" s="304"/>
    </row>
    <row r="275">
      <c r="A275" s="304"/>
    </row>
    <row r="276">
      <c r="A276" s="304"/>
    </row>
    <row r="277">
      <c r="A277" s="304"/>
    </row>
    <row r="278">
      <c r="A278" s="304"/>
    </row>
    <row r="279">
      <c r="A279" s="304"/>
    </row>
    <row r="280">
      <c r="A280" s="304"/>
    </row>
    <row r="281">
      <c r="A281" s="304"/>
    </row>
    <row r="282">
      <c r="A282" s="304"/>
    </row>
    <row r="283">
      <c r="A283" s="304"/>
    </row>
    <row r="284">
      <c r="A284" s="304"/>
    </row>
    <row r="285">
      <c r="A285" s="304"/>
    </row>
    <row r="286">
      <c r="A286" s="304"/>
    </row>
    <row r="287">
      <c r="A287" s="304"/>
    </row>
    <row r="288">
      <c r="A288" s="304"/>
    </row>
    <row r="289">
      <c r="A289" s="304"/>
    </row>
    <row r="290">
      <c r="A290" s="304"/>
    </row>
    <row r="291">
      <c r="A291" s="304"/>
    </row>
    <row r="292">
      <c r="A292" s="304"/>
    </row>
    <row r="293">
      <c r="A293" s="304"/>
    </row>
    <row r="294">
      <c r="A294" s="304"/>
    </row>
    <row r="295">
      <c r="A295" s="304"/>
    </row>
    <row r="296">
      <c r="A296" s="304"/>
    </row>
    <row r="297">
      <c r="A297" s="304"/>
    </row>
    <row r="298">
      <c r="A298" s="304"/>
    </row>
    <row r="299">
      <c r="A299" s="304"/>
    </row>
    <row r="300">
      <c r="A300" s="304"/>
    </row>
    <row r="301">
      <c r="A301" s="304"/>
    </row>
    <row r="302">
      <c r="A302" s="304"/>
    </row>
    <row r="303">
      <c r="A303" s="304"/>
    </row>
    <row r="304">
      <c r="A304" s="304"/>
    </row>
    <row r="305">
      <c r="A305" s="304"/>
    </row>
    <row r="306">
      <c r="A306" s="304"/>
    </row>
    <row r="307">
      <c r="A307" s="304"/>
    </row>
    <row r="308">
      <c r="A308" s="304"/>
    </row>
    <row r="309">
      <c r="A309" s="304"/>
    </row>
    <row r="310">
      <c r="A310" s="304"/>
    </row>
    <row r="311">
      <c r="A311" s="304"/>
    </row>
    <row r="312">
      <c r="A312" s="304"/>
    </row>
    <row r="313">
      <c r="A313" s="304"/>
    </row>
    <row r="314">
      <c r="A314" s="304"/>
    </row>
    <row r="315">
      <c r="A315" s="304"/>
    </row>
    <row r="316">
      <c r="A316" s="304"/>
    </row>
    <row r="317">
      <c r="A317" s="304"/>
    </row>
    <row r="318">
      <c r="A318" s="304"/>
    </row>
    <row r="319">
      <c r="A319" s="304"/>
    </row>
    <row r="320">
      <c r="A320" s="304"/>
    </row>
    <row r="321">
      <c r="A321" s="304"/>
    </row>
    <row r="322">
      <c r="A322" s="304"/>
    </row>
    <row r="323">
      <c r="A323" s="304"/>
    </row>
    <row r="324">
      <c r="A324" s="304"/>
    </row>
    <row r="325">
      <c r="A325" s="304"/>
    </row>
    <row r="326">
      <c r="A326" s="304"/>
    </row>
    <row r="327">
      <c r="A327" s="304"/>
    </row>
    <row r="328">
      <c r="A328" s="304"/>
    </row>
    <row r="329">
      <c r="A329" s="304"/>
    </row>
    <row r="330">
      <c r="A330" s="304"/>
    </row>
    <row r="331">
      <c r="A331" s="304"/>
    </row>
    <row r="332">
      <c r="A332" s="304"/>
    </row>
    <row r="333">
      <c r="A333" s="304"/>
    </row>
    <row r="334">
      <c r="A334" s="304"/>
    </row>
    <row r="335">
      <c r="A335" s="304"/>
    </row>
    <row r="336">
      <c r="A336" s="304"/>
    </row>
    <row r="337">
      <c r="A337" s="304"/>
    </row>
    <row r="338">
      <c r="A338" s="304"/>
    </row>
    <row r="339">
      <c r="A339" s="304"/>
    </row>
    <row r="340">
      <c r="A340" s="304"/>
    </row>
    <row r="341">
      <c r="A341" s="304"/>
    </row>
    <row r="342">
      <c r="A342" s="304"/>
    </row>
    <row r="343">
      <c r="A343" s="304"/>
    </row>
    <row r="344">
      <c r="A344" s="304"/>
    </row>
    <row r="345">
      <c r="A345" s="304"/>
    </row>
    <row r="346">
      <c r="A346" s="304"/>
    </row>
    <row r="347">
      <c r="A347" s="304"/>
    </row>
    <row r="348">
      <c r="A348" s="304"/>
    </row>
    <row r="349">
      <c r="A349" s="304"/>
    </row>
    <row r="350">
      <c r="A350" s="304"/>
    </row>
    <row r="351">
      <c r="A351" s="304"/>
    </row>
    <row r="352">
      <c r="A352" s="304"/>
    </row>
    <row r="353">
      <c r="A353" s="304"/>
    </row>
    <row r="354">
      <c r="A354" s="304"/>
    </row>
    <row r="355">
      <c r="A355" s="304"/>
    </row>
    <row r="356">
      <c r="A356" s="304"/>
    </row>
    <row r="357">
      <c r="A357" s="304"/>
    </row>
    <row r="358">
      <c r="A358" s="304"/>
    </row>
    <row r="359">
      <c r="A359" s="304"/>
    </row>
    <row r="360">
      <c r="A360" s="304"/>
    </row>
    <row r="361">
      <c r="A361" s="304"/>
    </row>
    <row r="362">
      <c r="A362" s="304"/>
    </row>
    <row r="363">
      <c r="A363" s="304"/>
    </row>
    <row r="364">
      <c r="A364" s="304"/>
    </row>
    <row r="365">
      <c r="A365" s="304"/>
    </row>
    <row r="366">
      <c r="A366" s="304"/>
    </row>
    <row r="367">
      <c r="A367" s="304"/>
    </row>
    <row r="368">
      <c r="A368" s="304"/>
    </row>
    <row r="369">
      <c r="A369" s="304"/>
    </row>
    <row r="370">
      <c r="A370" s="304"/>
    </row>
    <row r="371">
      <c r="A371" s="304"/>
    </row>
    <row r="372">
      <c r="A372" s="304"/>
    </row>
    <row r="373">
      <c r="A373" s="304"/>
    </row>
    <row r="374">
      <c r="A374" s="304"/>
    </row>
    <row r="375">
      <c r="A375" s="304"/>
    </row>
    <row r="376">
      <c r="A376" s="304"/>
    </row>
    <row r="377">
      <c r="A377" s="304"/>
    </row>
    <row r="378">
      <c r="A378" s="304"/>
    </row>
    <row r="379">
      <c r="A379" s="304"/>
    </row>
    <row r="380">
      <c r="A380" s="304"/>
    </row>
    <row r="381">
      <c r="A381" s="304"/>
    </row>
    <row r="382">
      <c r="A382" s="304"/>
    </row>
    <row r="383">
      <c r="A383" s="304"/>
    </row>
    <row r="384">
      <c r="A384" s="304"/>
    </row>
    <row r="385">
      <c r="A385" s="304"/>
    </row>
    <row r="386">
      <c r="A386" s="304"/>
    </row>
    <row r="387">
      <c r="A387" s="304"/>
    </row>
    <row r="388">
      <c r="A388" s="304"/>
    </row>
    <row r="389">
      <c r="A389" s="304"/>
    </row>
    <row r="390">
      <c r="A390" s="304"/>
    </row>
    <row r="391">
      <c r="A391" s="304"/>
    </row>
    <row r="392">
      <c r="A392" s="304"/>
    </row>
    <row r="393">
      <c r="A393" s="304"/>
    </row>
    <row r="394">
      <c r="A394" s="304"/>
    </row>
    <row r="395">
      <c r="A395" s="304"/>
    </row>
    <row r="396">
      <c r="A396" s="304"/>
    </row>
    <row r="397">
      <c r="A397" s="304"/>
    </row>
    <row r="398">
      <c r="A398" s="308"/>
      <c r="B398" s="309"/>
    </row>
    <row r="399">
      <c r="A399" s="304"/>
    </row>
    <row r="400">
      <c r="A400" s="304"/>
    </row>
    <row r="401">
      <c r="A401" s="304"/>
    </row>
    <row r="402">
      <c r="A402" s="304"/>
    </row>
    <row r="403">
      <c r="A403" s="304"/>
    </row>
    <row r="404">
      <c r="A404" s="304"/>
    </row>
    <row r="405">
      <c r="A405" s="304"/>
    </row>
    <row r="406">
      <c r="A406" s="304"/>
    </row>
    <row r="407">
      <c r="A407" s="304"/>
    </row>
    <row r="408">
      <c r="A408" s="304"/>
    </row>
    <row r="409">
      <c r="A409" s="304"/>
    </row>
    <row r="410">
      <c r="A410" s="304"/>
    </row>
    <row r="411">
      <c r="A411" s="304"/>
    </row>
    <row r="412">
      <c r="A412" s="304"/>
    </row>
    <row r="413">
      <c r="A413" s="304"/>
    </row>
    <row r="414">
      <c r="A414" s="304"/>
    </row>
    <row r="415">
      <c r="A415" s="304"/>
    </row>
    <row r="416">
      <c r="A416" s="304"/>
    </row>
    <row r="417">
      <c r="A417" s="304"/>
    </row>
    <row r="418">
      <c r="A418" s="304"/>
    </row>
    <row r="419">
      <c r="A419" s="304"/>
    </row>
    <row r="420">
      <c r="A420" s="304"/>
    </row>
    <row r="421">
      <c r="A421" s="304"/>
    </row>
    <row r="422">
      <c r="A422" s="304"/>
    </row>
    <row r="423">
      <c r="A423" s="304"/>
    </row>
    <row r="424">
      <c r="A424" s="304"/>
    </row>
    <row r="425">
      <c r="A425" s="304"/>
    </row>
    <row r="426">
      <c r="A426" s="304"/>
    </row>
    <row r="427">
      <c r="A427" s="304"/>
    </row>
    <row r="428">
      <c r="A428" s="304"/>
    </row>
    <row r="429">
      <c r="A429" s="304"/>
    </row>
    <row r="430">
      <c r="A430" s="304"/>
    </row>
    <row r="431">
      <c r="A431" s="304"/>
    </row>
    <row r="432">
      <c r="A432" s="304"/>
    </row>
    <row r="433">
      <c r="A433" s="304"/>
    </row>
    <row r="434">
      <c r="A434" s="304"/>
    </row>
    <row r="435">
      <c r="A435" s="304"/>
    </row>
    <row r="436">
      <c r="A436" s="304"/>
    </row>
    <row r="437">
      <c r="A437" s="304"/>
    </row>
    <row r="438">
      <c r="A438" s="304"/>
    </row>
    <row r="439">
      <c r="A439" s="304"/>
    </row>
    <row r="440">
      <c r="A440" s="304"/>
    </row>
    <row r="441">
      <c r="A441" s="304"/>
    </row>
    <row r="442">
      <c r="A442" s="304"/>
    </row>
    <row r="443">
      <c r="A443" s="304"/>
    </row>
    <row r="444">
      <c r="A444" s="304"/>
    </row>
    <row r="445">
      <c r="A445" s="304"/>
    </row>
    <row r="446">
      <c r="A446" s="304"/>
    </row>
    <row r="447">
      <c r="A447" s="304"/>
    </row>
    <row r="448">
      <c r="A448" s="304"/>
    </row>
    <row r="449">
      <c r="A449" s="304"/>
    </row>
    <row r="450">
      <c r="A450" s="304"/>
    </row>
    <row r="451">
      <c r="A451" s="304"/>
    </row>
    <row r="452">
      <c r="A452" s="304"/>
    </row>
    <row r="453">
      <c r="A453" s="304"/>
    </row>
    <row r="454">
      <c r="A454" s="304"/>
    </row>
    <row r="455">
      <c r="A455" s="304"/>
    </row>
    <row r="456">
      <c r="A456" s="304"/>
    </row>
    <row r="457">
      <c r="A457" s="304"/>
    </row>
    <row r="458">
      <c r="A458" s="304"/>
    </row>
    <row r="459">
      <c r="A459" s="304"/>
    </row>
    <row r="460">
      <c r="A460" s="304"/>
    </row>
    <row r="461">
      <c r="A461" s="304"/>
    </row>
    <row r="462">
      <c r="A462" s="304"/>
    </row>
    <row r="463">
      <c r="A463" s="304"/>
    </row>
    <row r="464">
      <c r="A464" s="304"/>
    </row>
    <row r="465">
      <c r="A465" s="304"/>
    </row>
    <row r="466">
      <c r="A466" s="304"/>
    </row>
    <row r="467">
      <c r="A467" s="304"/>
    </row>
    <row r="468">
      <c r="A468" s="304"/>
    </row>
    <row r="469">
      <c r="A469" s="304"/>
    </row>
    <row r="470">
      <c r="A470" s="304"/>
    </row>
    <row r="471">
      <c r="A471" s="304"/>
    </row>
    <row r="472">
      <c r="A472" s="304"/>
    </row>
    <row r="473">
      <c r="A473" s="304"/>
    </row>
    <row r="474">
      <c r="A474" s="304"/>
    </row>
    <row r="475">
      <c r="A475" s="304"/>
    </row>
    <row r="476">
      <c r="A476" s="304"/>
    </row>
    <row r="477">
      <c r="A477" s="304"/>
    </row>
    <row r="478">
      <c r="A478" s="304"/>
    </row>
    <row r="479">
      <c r="A479" s="304"/>
    </row>
    <row r="480">
      <c r="A480" s="304"/>
    </row>
    <row r="481">
      <c r="A481" s="304"/>
    </row>
    <row r="482">
      <c r="A482" s="304"/>
    </row>
    <row r="483">
      <c r="A483" s="304"/>
    </row>
    <row r="484">
      <c r="A484" s="304"/>
    </row>
    <row r="485">
      <c r="A485" s="304"/>
    </row>
    <row r="486">
      <c r="A486" s="304"/>
    </row>
    <row r="487">
      <c r="A487" s="304"/>
    </row>
    <row r="488">
      <c r="A488" s="304"/>
    </row>
    <row r="489">
      <c r="A489" s="304"/>
    </row>
    <row r="490">
      <c r="A490" s="304"/>
    </row>
    <row r="491">
      <c r="A491" s="304"/>
    </row>
    <row r="492">
      <c r="A492" s="304"/>
    </row>
    <row r="493">
      <c r="A493" s="304"/>
    </row>
    <row r="494">
      <c r="A494" s="304"/>
    </row>
    <row r="495">
      <c r="A495" s="304"/>
    </row>
    <row r="496">
      <c r="A496" s="304"/>
    </row>
    <row r="497">
      <c r="A497" s="304"/>
    </row>
    <row r="498">
      <c r="A498" s="304"/>
    </row>
    <row r="499">
      <c r="A499" s="304"/>
    </row>
    <row r="500">
      <c r="A500" s="304"/>
    </row>
    <row r="501">
      <c r="A501" s="304"/>
    </row>
    <row r="502">
      <c r="A502" s="304"/>
    </row>
    <row r="503">
      <c r="A503" s="304"/>
    </row>
    <row r="504">
      <c r="A504" s="304"/>
    </row>
    <row r="505">
      <c r="A505" s="304"/>
    </row>
    <row r="506">
      <c r="A506" s="304"/>
    </row>
    <row r="507">
      <c r="A507" s="304"/>
    </row>
    <row r="508">
      <c r="A508" s="304"/>
    </row>
    <row r="509">
      <c r="A509" s="304"/>
    </row>
    <row r="510">
      <c r="A510" s="304"/>
    </row>
    <row r="511">
      <c r="A511" s="304"/>
    </row>
    <row r="512">
      <c r="A512" s="304"/>
    </row>
    <row r="513">
      <c r="A513" s="304"/>
    </row>
    <row r="514">
      <c r="A514" s="304"/>
    </row>
    <row r="515">
      <c r="A515" s="304"/>
    </row>
    <row r="516">
      <c r="A516" s="304"/>
    </row>
    <row r="517">
      <c r="A517" s="304"/>
    </row>
    <row r="518">
      <c r="A518" s="304"/>
    </row>
    <row r="519">
      <c r="A519" s="304"/>
    </row>
    <row r="520">
      <c r="A520" s="304"/>
    </row>
    <row r="521">
      <c r="A521" s="304"/>
    </row>
    <row r="522">
      <c r="A522" s="304"/>
    </row>
    <row r="523">
      <c r="A523" s="304"/>
    </row>
    <row r="524">
      <c r="A524" s="304"/>
    </row>
    <row r="525">
      <c r="A525" s="304"/>
    </row>
    <row r="526">
      <c r="A526" s="304"/>
    </row>
    <row r="527">
      <c r="A527" s="304"/>
    </row>
    <row r="528">
      <c r="A528" s="304"/>
    </row>
    <row r="529">
      <c r="A529" s="304"/>
    </row>
    <row r="530">
      <c r="A530" s="304"/>
    </row>
    <row r="531">
      <c r="A531" s="304"/>
    </row>
    <row r="532">
      <c r="A532" s="304"/>
    </row>
    <row r="533">
      <c r="A533" s="304"/>
    </row>
    <row r="534">
      <c r="A534" s="304"/>
    </row>
    <row r="535">
      <c r="A535" s="304"/>
    </row>
    <row r="536">
      <c r="A536" s="304"/>
    </row>
    <row r="537">
      <c r="A537" s="304"/>
    </row>
    <row r="538">
      <c r="A538" s="304"/>
    </row>
    <row r="539">
      <c r="A539" s="304"/>
    </row>
    <row r="540">
      <c r="A540" s="304"/>
    </row>
    <row r="541">
      <c r="A541" s="304"/>
    </row>
    <row r="542">
      <c r="A542" s="304"/>
    </row>
    <row r="543">
      <c r="A543" s="304"/>
    </row>
    <row r="544">
      <c r="A544" s="304"/>
    </row>
    <row r="545">
      <c r="A545" s="304"/>
    </row>
    <row r="546">
      <c r="A546" s="304"/>
    </row>
    <row r="547">
      <c r="A547" s="304"/>
    </row>
    <row r="548">
      <c r="A548" s="304"/>
    </row>
    <row r="549">
      <c r="A549" s="304"/>
    </row>
    <row r="550">
      <c r="A550" s="304"/>
    </row>
    <row r="551">
      <c r="A551" s="304"/>
    </row>
    <row r="552">
      <c r="A552" s="304"/>
    </row>
    <row r="553">
      <c r="A553" s="304"/>
    </row>
    <row r="554">
      <c r="A554" s="304"/>
    </row>
    <row r="555">
      <c r="A555" s="304"/>
    </row>
    <row r="556">
      <c r="A556" s="304"/>
    </row>
    <row r="557">
      <c r="A557" s="304"/>
    </row>
    <row r="558">
      <c r="A558" s="304"/>
    </row>
    <row r="559">
      <c r="A559" s="304"/>
    </row>
    <row r="560">
      <c r="A560" s="304"/>
    </row>
    <row r="561">
      <c r="A561" s="304"/>
    </row>
    <row r="562">
      <c r="A562" s="304"/>
    </row>
    <row r="563">
      <c r="A563" s="304"/>
    </row>
    <row r="564">
      <c r="A564" s="304"/>
    </row>
    <row r="565">
      <c r="A565" s="304"/>
    </row>
    <row r="566">
      <c r="A566" s="304"/>
    </row>
    <row r="567">
      <c r="A567" s="304"/>
    </row>
    <row r="568">
      <c r="A568" s="304"/>
    </row>
    <row r="569">
      <c r="A569" s="304"/>
    </row>
    <row r="570">
      <c r="A570" s="304"/>
    </row>
    <row r="571">
      <c r="A571" s="304"/>
    </row>
    <row r="572">
      <c r="A572" s="304"/>
    </row>
    <row r="573">
      <c r="A573" s="304"/>
    </row>
    <row r="574">
      <c r="A574" s="304"/>
    </row>
    <row r="575">
      <c r="A575" s="304"/>
    </row>
    <row r="576">
      <c r="A576" s="304"/>
    </row>
    <row r="577">
      <c r="A577" s="304"/>
    </row>
    <row r="578">
      <c r="A578" s="304"/>
    </row>
    <row r="579">
      <c r="A579" s="304"/>
    </row>
    <row r="580">
      <c r="A580" s="304"/>
    </row>
    <row r="581">
      <c r="A581" s="304"/>
    </row>
    <row r="582">
      <c r="A582" s="304"/>
    </row>
    <row r="583">
      <c r="A583" s="304"/>
    </row>
    <row r="584">
      <c r="A584" s="304"/>
    </row>
    <row r="585">
      <c r="A585" s="304"/>
    </row>
    <row r="586">
      <c r="A586" s="304"/>
    </row>
    <row r="587">
      <c r="A587" s="304"/>
    </row>
    <row r="588">
      <c r="A588" s="304"/>
    </row>
    <row r="589">
      <c r="A589" s="304"/>
    </row>
    <row r="590">
      <c r="A590" s="304"/>
    </row>
    <row r="591">
      <c r="A591" s="304"/>
    </row>
    <row r="592">
      <c r="A592" s="304"/>
    </row>
    <row r="593">
      <c r="A593" s="304"/>
    </row>
    <row r="594">
      <c r="A594" s="304"/>
    </row>
    <row r="595">
      <c r="A595" s="304"/>
    </row>
    <row r="596">
      <c r="A596" s="304"/>
    </row>
    <row r="597">
      <c r="A597" s="304"/>
    </row>
    <row r="598">
      <c r="A598" s="304"/>
    </row>
    <row r="599">
      <c r="A599" s="304"/>
    </row>
    <row r="600">
      <c r="A600" s="304"/>
    </row>
    <row r="601">
      <c r="A601" s="304"/>
    </row>
    <row r="602">
      <c r="A602" s="304"/>
    </row>
    <row r="603">
      <c r="A603" s="306"/>
      <c r="B603" s="307"/>
    </row>
    <row r="604">
      <c r="A604" s="304"/>
    </row>
    <row r="605">
      <c r="A605" s="304"/>
    </row>
    <row r="606">
      <c r="A606" s="304"/>
    </row>
    <row r="607">
      <c r="A607" s="304"/>
    </row>
    <row r="608">
      <c r="A608" s="304"/>
    </row>
    <row r="609">
      <c r="A609" s="304"/>
    </row>
    <row r="610">
      <c r="A610" s="304"/>
    </row>
    <row r="611">
      <c r="A611" s="304"/>
    </row>
    <row r="612">
      <c r="A612" s="304"/>
    </row>
    <row r="613">
      <c r="A613" s="304"/>
    </row>
    <row r="614">
      <c r="A614" s="304"/>
    </row>
    <row r="615">
      <c r="A615" s="304"/>
    </row>
    <row r="616">
      <c r="A616" s="304"/>
    </row>
    <row r="617">
      <c r="A617" s="304"/>
    </row>
    <row r="618">
      <c r="A618" s="304"/>
    </row>
    <row r="619">
      <c r="A619" s="304"/>
    </row>
    <row r="620">
      <c r="A620" s="304"/>
    </row>
    <row r="621">
      <c r="A621" s="304"/>
    </row>
    <row r="622">
      <c r="A622" s="304"/>
    </row>
    <row r="623">
      <c r="A623" s="304"/>
    </row>
    <row r="624">
      <c r="A624" s="304"/>
    </row>
    <row r="625">
      <c r="A625" s="304"/>
    </row>
    <row r="626">
      <c r="A626" s="304"/>
    </row>
    <row r="627">
      <c r="A627" s="304"/>
    </row>
    <row r="628">
      <c r="A628" s="304"/>
    </row>
    <row r="629">
      <c r="A629" s="304"/>
    </row>
    <row r="630">
      <c r="A630" s="304"/>
    </row>
    <row r="631">
      <c r="A631" s="304"/>
    </row>
    <row r="632">
      <c r="A632" s="304"/>
    </row>
    <row r="633">
      <c r="A633" s="304"/>
    </row>
    <row r="634">
      <c r="A634" s="304"/>
    </row>
    <row r="635">
      <c r="A635" s="304"/>
    </row>
    <row r="636">
      <c r="A636" s="304"/>
    </row>
    <row r="637">
      <c r="A637" s="304"/>
    </row>
    <row r="638">
      <c r="A638" s="304"/>
    </row>
    <row r="639">
      <c r="A639" s="304"/>
    </row>
    <row r="640">
      <c r="A640" s="304"/>
    </row>
    <row r="641">
      <c r="A641" s="304"/>
    </row>
    <row r="642">
      <c r="A642" s="304"/>
    </row>
    <row r="643">
      <c r="A643" s="304"/>
    </row>
    <row r="644">
      <c r="A644" s="304"/>
    </row>
    <row r="645">
      <c r="A645" s="304"/>
    </row>
    <row r="646">
      <c r="A646" s="304"/>
    </row>
    <row r="647">
      <c r="A647" s="304"/>
    </row>
    <row r="648">
      <c r="A648" s="304"/>
    </row>
    <row r="649">
      <c r="A649" s="304"/>
    </row>
    <row r="650">
      <c r="A650" s="304"/>
    </row>
    <row r="651">
      <c r="A651" s="304"/>
    </row>
    <row r="652">
      <c r="A652" s="304"/>
    </row>
    <row r="653">
      <c r="A653" s="304"/>
    </row>
    <row r="654">
      <c r="A654" s="308"/>
      <c r="B654" s="309"/>
    </row>
    <row r="655">
      <c r="A655" s="304"/>
    </row>
    <row r="656">
      <c r="A656" s="304"/>
    </row>
    <row r="657">
      <c r="A657" s="304"/>
    </row>
    <row r="658">
      <c r="A658" s="304"/>
    </row>
    <row r="659">
      <c r="A659" s="304"/>
    </row>
    <row r="660">
      <c r="A660" s="304"/>
    </row>
    <row r="661">
      <c r="A661" s="304"/>
    </row>
    <row r="662">
      <c r="A662" s="304"/>
    </row>
    <row r="663">
      <c r="A663" s="304"/>
    </row>
    <row r="664">
      <c r="A664" s="304"/>
    </row>
    <row r="665">
      <c r="A665" s="304"/>
    </row>
    <row r="666">
      <c r="A666" s="304"/>
    </row>
    <row r="667">
      <c r="A667" s="304"/>
    </row>
    <row r="668">
      <c r="A668" s="304"/>
    </row>
    <row r="669">
      <c r="A669" s="304"/>
    </row>
    <row r="670">
      <c r="A670" s="304"/>
    </row>
    <row r="671">
      <c r="A671" s="304"/>
    </row>
    <row r="672">
      <c r="A672" s="304"/>
    </row>
    <row r="673">
      <c r="A673" s="304"/>
    </row>
    <row r="674">
      <c r="A674" s="304"/>
    </row>
    <row r="675">
      <c r="A675" s="304"/>
    </row>
    <row r="676">
      <c r="A676" s="304"/>
    </row>
    <row r="677">
      <c r="A677" s="30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10" t="s">
        <v>3704</v>
      </c>
    </row>
    <row r="2">
      <c r="A2" s="311" t="s">
        <v>3169</v>
      </c>
    </row>
    <row r="3">
      <c r="A3" s="311" t="s">
        <v>3263</v>
      </c>
    </row>
    <row r="4">
      <c r="A4" s="311" t="s">
        <v>3264</v>
      </c>
    </row>
    <row r="5">
      <c r="A5" s="311" t="s">
        <v>3265</v>
      </c>
    </row>
    <row r="6">
      <c r="A6" s="311" t="s">
        <v>3266</v>
      </c>
    </row>
    <row r="7">
      <c r="A7" s="311" t="s">
        <v>3267</v>
      </c>
    </row>
    <row r="8">
      <c r="A8" s="311" t="s">
        <v>3268</v>
      </c>
    </row>
    <row r="9">
      <c r="A9" s="311" t="s">
        <v>3269</v>
      </c>
    </row>
    <row r="10">
      <c r="A10" s="311" t="s">
        <v>3270</v>
      </c>
    </row>
    <row r="11">
      <c r="A11" s="311" t="s">
        <v>3271</v>
      </c>
    </row>
    <row r="12">
      <c r="A12" s="311" t="s">
        <v>3272</v>
      </c>
    </row>
    <row r="13">
      <c r="A13" s="311" t="s">
        <v>3273</v>
      </c>
    </row>
    <row r="14">
      <c r="A14" s="311" t="s">
        <v>3274</v>
      </c>
    </row>
    <row r="15">
      <c r="A15" s="311" t="s">
        <v>3275</v>
      </c>
    </row>
    <row r="16">
      <c r="A16" s="311" t="s">
        <v>3276</v>
      </c>
    </row>
    <row r="17">
      <c r="A17" s="3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hidden="1" min="1" max="1" width="9.88"/>
    <col customWidth="1" min="2" max="2" width="9.88"/>
    <col customWidth="1" min="3" max="3" width="39.63"/>
    <col customWidth="1" min="4" max="4" width="24.5"/>
    <col customWidth="1" min="5" max="5" width="17.25"/>
    <col customWidth="1" min="6" max="6" width="21.13"/>
    <col customWidth="1" min="7" max="7" width="17.13"/>
    <col customWidth="1" min="8" max="8" width="15.25"/>
    <col customWidth="1" min="9" max="9" width="22.63"/>
  </cols>
  <sheetData>
    <row r="1">
      <c r="A1" s="312"/>
      <c r="B1" s="312" t="s">
        <v>3737</v>
      </c>
      <c r="H1" s="313" t="s">
        <v>3738</v>
      </c>
    </row>
    <row r="2">
      <c r="A2" s="313"/>
      <c r="B2" s="313"/>
      <c r="C2" s="313"/>
      <c r="D2" s="314"/>
      <c r="E2" s="313"/>
      <c r="F2" s="315"/>
      <c r="G2" s="313"/>
      <c r="H2" s="313"/>
      <c r="I2" s="313"/>
    </row>
    <row r="3">
      <c r="A3" s="313"/>
      <c r="B3" s="313"/>
      <c r="C3" s="316"/>
      <c r="D3" s="317" t="s">
        <v>3739</v>
      </c>
      <c r="E3" s="316" t="s">
        <v>3337</v>
      </c>
      <c r="F3" s="318" t="s">
        <v>3740</v>
      </c>
      <c r="G3" s="319">
        <v>2569.0</v>
      </c>
      <c r="H3" s="313"/>
      <c r="I3" s="313"/>
    </row>
    <row r="4">
      <c r="A4" s="316"/>
      <c r="B4" s="316" t="s">
        <v>3741</v>
      </c>
      <c r="H4" s="316"/>
      <c r="I4" s="313"/>
    </row>
    <row r="5">
      <c r="A5" s="313"/>
      <c r="B5" s="313" t="s">
        <v>3742</v>
      </c>
      <c r="D5" s="314" t="s">
        <v>3743</v>
      </c>
      <c r="E5" s="313"/>
      <c r="F5" s="315"/>
      <c r="G5" s="313"/>
      <c r="H5" s="313"/>
      <c r="I5" s="313"/>
    </row>
    <row r="6">
      <c r="A6" s="313"/>
      <c r="B6" s="313"/>
      <c r="C6" s="313"/>
      <c r="D6" s="314"/>
      <c r="E6" s="313"/>
      <c r="F6" s="315"/>
      <c r="G6" s="313"/>
      <c r="H6" s="313"/>
      <c r="I6" s="313"/>
    </row>
    <row r="7">
      <c r="A7" s="320"/>
      <c r="B7" s="321" t="s">
        <v>3744</v>
      </c>
      <c r="C7" s="322" t="s">
        <v>3745</v>
      </c>
      <c r="D7" s="323" t="s">
        <v>3746</v>
      </c>
      <c r="E7" s="324" t="s">
        <v>3747</v>
      </c>
      <c r="F7" s="325" t="s">
        <v>3748</v>
      </c>
      <c r="G7" s="324" t="s">
        <v>3707</v>
      </c>
      <c r="H7" s="324" t="s">
        <v>3707</v>
      </c>
      <c r="I7" s="326" t="s">
        <v>3749</v>
      </c>
    </row>
    <row r="8">
      <c r="A8" s="327"/>
      <c r="B8" s="328"/>
      <c r="C8" s="329"/>
      <c r="D8" s="330"/>
      <c r="E8" s="331" t="s">
        <v>3750</v>
      </c>
      <c r="F8" s="332" t="s">
        <v>3751</v>
      </c>
      <c r="G8" s="329" t="s">
        <v>3752</v>
      </c>
      <c r="H8" s="329" t="s">
        <v>3753</v>
      </c>
      <c r="I8" s="333"/>
    </row>
    <row r="9">
      <c r="A9" s="316" t="str">
        <f>'ฟอร์มรายงาน อำเภอ'!C3</f>
        <v>B106</v>
      </c>
      <c r="B9" s="334">
        <f t="shared" ref="B9:B213" si="1">ROW()-8</f>
        <v>1</v>
      </c>
      <c r="C9" s="335" t="str">
        <f>'ฟอร์มรายงาน อำเภอ'!D3</f>
        <v>พรทิพย์</v>
      </c>
      <c r="D9" s="336">
        <f>'ฟอร์มรายงาน อำเภอ'!B3</f>
        <v>45992</v>
      </c>
      <c r="E9" s="335">
        <f>'2-2 จองห้อง'!I214</f>
        <v>1</v>
      </c>
      <c r="F9" s="337">
        <f>VLOOKUP(A9,'1-2 ห้อง'!A:F,5,FALSE)</f>
        <v>400</v>
      </c>
      <c r="G9" s="338">
        <f t="shared" ref="G9:G213" si="2"> F9 * E9</f>
        <v>400</v>
      </c>
      <c r="H9" s="338">
        <f t="shared" ref="H9:H213" si="3">G9 * 1%</f>
        <v>4</v>
      </c>
      <c r="I9" s="339" t="str">
        <f t="shared" ref="I9:I15" si="4">""</f>
        <v/>
      </c>
    </row>
    <row r="10">
      <c r="A10" s="316" t="str">
        <f>'ฟอร์มรายงาน อำเภอ'!C4</f>
        <v>N2</v>
      </c>
      <c r="B10" s="334">
        <f t="shared" si="1"/>
        <v>2</v>
      </c>
      <c r="C10" s="335" t="str">
        <f>'ฟอร์มรายงาน อำเภอ'!D4</f>
        <v>ชัยศักดิ์</v>
      </c>
      <c r="D10" s="336">
        <f>'ฟอร์มรายงาน อำเภอ'!B4</f>
        <v>45992</v>
      </c>
      <c r="E10" s="335">
        <f>'2-2 จองห้อง'!I215</f>
        <v>1</v>
      </c>
      <c r="F10" s="337">
        <f>VLOOKUP(A10,'1-2 ห้อง'!A:F,5,FALSE)</f>
        <v>500</v>
      </c>
      <c r="G10" s="338">
        <f t="shared" si="2"/>
        <v>500</v>
      </c>
      <c r="H10" s="338">
        <f t="shared" si="3"/>
        <v>5</v>
      </c>
      <c r="I10" s="339" t="str">
        <f t="shared" si="4"/>
        <v/>
      </c>
    </row>
    <row r="11">
      <c r="A11" s="316" t="str">
        <f>'ฟอร์มรายงาน อำเภอ'!C5</f>
        <v>B103</v>
      </c>
      <c r="B11" s="334">
        <f t="shared" si="1"/>
        <v>3</v>
      </c>
      <c r="C11" s="335" t="str">
        <f>'ฟอร์มรายงาน อำเภอ'!D5</f>
        <v>พรทิพย์</v>
      </c>
      <c r="D11" s="336">
        <f>'ฟอร์มรายงาน อำเภอ'!B5</f>
        <v>45992</v>
      </c>
      <c r="E11" s="335">
        <f>'2-2 จองห้อง'!I216</f>
        <v>1</v>
      </c>
      <c r="F11" s="337">
        <f>VLOOKUP(A11,'1-2 ห้อง'!A:F,5,FALSE)</f>
        <v>400</v>
      </c>
      <c r="G11" s="338">
        <f t="shared" si="2"/>
        <v>400</v>
      </c>
      <c r="H11" s="338">
        <f t="shared" si="3"/>
        <v>4</v>
      </c>
      <c r="I11" s="339" t="str">
        <f t="shared" si="4"/>
        <v/>
      </c>
    </row>
    <row r="12">
      <c r="A12" s="316" t="str">
        <f>'ฟอร์มรายงาน อำเภอ'!C6</f>
        <v>B105</v>
      </c>
      <c r="B12" s="334">
        <f t="shared" si="1"/>
        <v>4</v>
      </c>
      <c r="C12" s="335" t="str">
        <f>'ฟอร์มรายงาน อำเภอ'!D6</f>
        <v>พรทิพย์</v>
      </c>
      <c r="D12" s="336">
        <f>'ฟอร์มรายงาน อำเภอ'!B6</f>
        <v>45992</v>
      </c>
      <c r="E12" s="335">
        <f>'2-2 จองห้อง'!I217</f>
        <v>1</v>
      </c>
      <c r="F12" s="337">
        <f>VLOOKUP(A12,'1-2 ห้อง'!A:F,5,FALSE)</f>
        <v>400</v>
      </c>
      <c r="G12" s="338">
        <f t="shared" si="2"/>
        <v>400</v>
      </c>
      <c r="H12" s="338">
        <f t="shared" si="3"/>
        <v>4</v>
      </c>
      <c r="I12" s="339" t="str">
        <f t="shared" si="4"/>
        <v/>
      </c>
    </row>
    <row r="13">
      <c r="A13" s="316" t="str">
        <f>'ฟอร์มรายงาน อำเภอ'!C7</f>
        <v>B107</v>
      </c>
      <c r="B13" s="334">
        <f t="shared" si="1"/>
        <v>5</v>
      </c>
      <c r="C13" s="335" t="str">
        <f>'ฟอร์มรายงาน อำเภอ'!D7</f>
        <v>อาทิตย์</v>
      </c>
      <c r="D13" s="336">
        <f>'ฟอร์มรายงาน อำเภอ'!B7</f>
        <v>45992</v>
      </c>
      <c r="E13" s="335">
        <f>'2-2 จองห้อง'!I218</f>
        <v>1</v>
      </c>
      <c r="F13" s="337">
        <f>VLOOKUP(A13,'1-2 ห้อง'!A:F,5,FALSE)</f>
        <v>400</v>
      </c>
      <c r="G13" s="338">
        <f t="shared" si="2"/>
        <v>400</v>
      </c>
      <c r="H13" s="338">
        <f t="shared" si="3"/>
        <v>4</v>
      </c>
      <c r="I13" s="339" t="str">
        <f t="shared" si="4"/>
        <v/>
      </c>
    </row>
    <row r="14">
      <c r="A14" s="316" t="str">
        <f>'ฟอร์มรายงาน อำเภอ'!C8</f>
        <v>N7</v>
      </c>
      <c r="B14" s="334">
        <f t="shared" si="1"/>
        <v>6</v>
      </c>
      <c r="C14" s="335" t="str">
        <f>'ฟอร์มรายงาน อำเภอ'!D8</f>
        <v>จิรัชยา</v>
      </c>
      <c r="D14" s="336">
        <f>'ฟอร์มรายงาน อำเภอ'!B8</f>
        <v>45992</v>
      </c>
      <c r="E14" s="335">
        <f>'2-2 จองห้อง'!I219</f>
        <v>1</v>
      </c>
      <c r="F14" s="337">
        <f>VLOOKUP(A14,'1-2 ห้อง'!A:F,5,FALSE)</f>
        <v>500</v>
      </c>
      <c r="G14" s="338">
        <f t="shared" si="2"/>
        <v>500</v>
      </c>
      <c r="H14" s="338">
        <f t="shared" si="3"/>
        <v>5</v>
      </c>
      <c r="I14" s="339" t="str">
        <f t="shared" si="4"/>
        <v/>
      </c>
    </row>
    <row r="15">
      <c r="A15" s="316" t="str">
        <f>'ฟอร์มรายงาน อำเภอ'!C9</f>
        <v>B107</v>
      </c>
      <c r="B15" s="334">
        <f t="shared" si="1"/>
        <v>7</v>
      </c>
      <c r="C15" s="335" t="str">
        <f>'ฟอร์มรายงาน อำเภอ'!D9</f>
        <v>คุณน้ำส้ม</v>
      </c>
      <c r="D15" s="336">
        <f>'ฟอร์มรายงาน อำเภอ'!B9</f>
        <v>45993</v>
      </c>
      <c r="E15" s="335">
        <f>'2-2 จองห้อง'!I220</f>
        <v>1</v>
      </c>
      <c r="F15" s="337">
        <f>VLOOKUP(A15,'1-2 ห้อง'!A:F,5,FALSE)</f>
        <v>400</v>
      </c>
      <c r="G15" s="338">
        <f t="shared" si="2"/>
        <v>400</v>
      </c>
      <c r="H15" s="338">
        <f t="shared" si="3"/>
        <v>4</v>
      </c>
      <c r="I15" s="339" t="str">
        <f t="shared" si="4"/>
        <v/>
      </c>
    </row>
    <row r="16">
      <c r="A16" s="316" t="str">
        <f>'ฟอร์มรายงาน อำเภอ'!C10</f>
        <v>A103</v>
      </c>
      <c r="B16" s="334">
        <f t="shared" si="1"/>
        <v>8</v>
      </c>
      <c r="C16" s="335" t="str">
        <f>'ฟอร์มรายงาน อำเภอ'!D10</f>
        <v>สุจิตรา</v>
      </c>
      <c r="D16" s="336">
        <f>'ฟอร์มรายงาน อำเภอ'!B10</f>
        <v>45993</v>
      </c>
      <c r="E16" s="335">
        <f>'2-2 จองห้อง'!I221</f>
        <v>2</v>
      </c>
      <c r="F16" s="337">
        <f>VLOOKUP(A16,'1-2 ห้อง'!A:F,5,FALSE)</f>
        <v>400</v>
      </c>
      <c r="G16" s="338">
        <f t="shared" si="2"/>
        <v>800</v>
      </c>
      <c r="H16" s="338">
        <f t="shared" si="3"/>
        <v>8</v>
      </c>
      <c r="I16" s="339"/>
    </row>
    <row r="17">
      <c r="A17" s="316" t="str">
        <f>'ฟอร์มรายงาน อำเภอ'!C11</f>
        <v>B106</v>
      </c>
      <c r="B17" s="334">
        <f t="shared" si="1"/>
        <v>9</v>
      </c>
      <c r="C17" s="335" t="str">
        <f>'ฟอร์มรายงาน อำเภอ'!D11</f>
        <v>พรทิพย์</v>
      </c>
      <c r="D17" s="336">
        <f>'ฟอร์มรายงาน อำเภอ'!B11</f>
        <v>45993</v>
      </c>
      <c r="E17" s="335">
        <f>'2-2 จองห้อง'!I222</f>
        <v>1</v>
      </c>
      <c r="F17" s="337">
        <f>VLOOKUP(A17,'1-2 ห้อง'!A:F,5,FALSE)</f>
        <v>400</v>
      </c>
      <c r="G17" s="338">
        <f t="shared" si="2"/>
        <v>400</v>
      </c>
      <c r="H17" s="338">
        <f t="shared" si="3"/>
        <v>4</v>
      </c>
      <c r="I17" s="339" t="str">
        <f t="shared" ref="I17:I192" si="5">""</f>
        <v/>
      </c>
    </row>
    <row r="18">
      <c r="A18" s="316" t="str">
        <f>'ฟอร์มรายงาน อำเภอ'!C12</f>
        <v>B104</v>
      </c>
      <c r="B18" s="334">
        <f t="shared" si="1"/>
        <v>10</v>
      </c>
      <c r="C18" s="335" t="str">
        <f>'ฟอร์มรายงาน อำเภอ'!D12</f>
        <v>พรทิพย์</v>
      </c>
      <c r="D18" s="336">
        <f>'ฟอร์มรายงาน อำเภอ'!B12</f>
        <v>45993</v>
      </c>
      <c r="E18" s="335">
        <f>'2-2 จองห้อง'!I223</f>
        <v>1</v>
      </c>
      <c r="F18" s="337">
        <f>VLOOKUP(A18,'1-2 ห้อง'!A:F,5,FALSE)</f>
        <v>400</v>
      </c>
      <c r="G18" s="338">
        <f t="shared" si="2"/>
        <v>400</v>
      </c>
      <c r="H18" s="338">
        <f t="shared" si="3"/>
        <v>4</v>
      </c>
      <c r="I18" s="339" t="str">
        <f t="shared" si="5"/>
        <v/>
      </c>
    </row>
    <row r="19">
      <c r="A19" s="316" t="str">
        <f>'ฟอร์มรายงาน อำเภอ'!C13</f>
        <v>A105</v>
      </c>
      <c r="B19" s="334">
        <f t="shared" si="1"/>
        <v>11</v>
      </c>
      <c r="C19" s="335" t="str">
        <f>'ฟอร์มรายงาน อำเภอ'!D13</f>
        <v>จิรพัส</v>
      </c>
      <c r="D19" s="336">
        <f>'ฟอร์มรายงาน อำเภอ'!B13</f>
        <v>45993</v>
      </c>
      <c r="E19" s="335">
        <f>'2-2 จองห้อง'!I224</f>
        <v>1</v>
      </c>
      <c r="F19" s="337">
        <f>VLOOKUP(A19,'1-2 ห้อง'!A:F,5,FALSE)</f>
        <v>400</v>
      </c>
      <c r="G19" s="338">
        <f t="shared" si="2"/>
        <v>400</v>
      </c>
      <c r="H19" s="338">
        <f t="shared" si="3"/>
        <v>4</v>
      </c>
      <c r="I19" s="339" t="str">
        <f t="shared" si="5"/>
        <v/>
      </c>
    </row>
    <row r="20">
      <c r="A20" s="316" t="str">
        <f>'ฟอร์มรายงาน อำเภอ'!C14</f>
        <v>B105</v>
      </c>
      <c r="B20" s="334">
        <f t="shared" si="1"/>
        <v>12</v>
      </c>
      <c r="C20" s="335" t="str">
        <f>'ฟอร์มรายงาน อำเภอ'!D14</f>
        <v>พรทิพย์</v>
      </c>
      <c r="D20" s="336">
        <f>'ฟอร์มรายงาน อำเภอ'!B14</f>
        <v>45993</v>
      </c>
      <c r="E20" s="335">
        <f>'2-2 จองห้อง'!I225</f>
        <v>1</v>
      </c>
      <c r="F20" s="337">
        <f>VLOOKUP(A20,'1-2 ห้อง'!A:F,5,FALSE)</f>
        <v>400</v>
      </c>
      <c r="G20" s="338">
        <f t="shared" si="2"/>
        <v>400</v>
      </c>
      <c r="H20" s="338">
        <f t="shared" si="3"/>
        <v>4</v>
      </c>
      <c r="I20" s="339" t="str">
        <f t="shared" si="5"/>
        <v/>
      </c>
    </row>
    <row r="21">
      <c r="A21" s="316" t="str">
        <f>'ฟอร์มรายงาน อำเภอ'!C15</f>
        <v>N6</v>
      </c>
      <c r="B21" s="334">
        <f t="shared" si="1"/>
        <v>13</v>
      </c>
      <c r="C21" s="335" t="str">
        <f>'ฟอร์มรายงาน อำเภอ'!D15</f>
        <v>วราภรณ์</v>
      </c>
      <c r="D21" s="336">
        <f>'ฟอร์มรายงาน อำเภอ'!B15</f>
        <v>45993</v>
      </c>
      <c r="E21" s="335">
        <f>'2-2 จองห้อง'!I226</f>
        <v>1</v>
      </c>
      <c r="F21" s="337">
        <f>VLOOKUP(A21,'1-2 ห้อง'!A:F,5,FALSE)</f>
        <v>600</v>
      </c>
      <c r="G21" s="338">
        <f t="shared" si="2"/>
        <v>600</v>
      </c>
      <c r="H21" s="338">
        <f t="shared" si="3"/>
        <v>6</v>
      </c>
      <c r="I21" s="339" t="str">
        <f t="shared" si="5"/>
        <v/>
      </c>
    </row>
    <row r="22">
      <c r="A22" s="316" t="str">
        <f>'ฟอร์มรายงาน อำเภอ'!C16</f>
        <v>B108</v>
      </c>
      <c r="B22" s="334">
        <f t="shared" si="1"/>
        <v>14</v>
      </c>
      <c r="C22" s="335" t="str">
        <f>'ฟอร์มรายงาน อำเภอ'!D16</f>
        <v>วรพจน์</v>
      </c>
      <c r="D22" s="336">
        <f>'ฟอร์มรายงาน อำเภอ'!B16</f>
        <v>45993</v>
      </c>
      <c r="E22" s="335">
        <f>'2-2 จองห้อง'!I227</f>
        <v>1</v>
      </c>
      <c r="F22" s="337">
        <f>VLOOKUP(A22,'1-2 ห้อง'!A:F,5,FALSE)</f>
        <v>400</v>
      </c>
      <c r="G22" s="338">
        <f t="shared" si="2"/>
        <v>400</v>
      </c>
      <c r="H22" s="338">
        <f t="shared" si="3"/>
        <v>4</v>
      </c>
      <c r="I22" s="339" t="str">
        <f t="shared" si="5"/>
        <v/>
      </c>
    </row>
    <row r="23">
      <c r="A23" s="316" t="str">
        <f>'ฟอร์มรายงาน อำเภอ'!C17</f>
        <v>B104</v>
      </c>
      <c r="B23" s="334">
        <f t="shared" si="1"/>
        <v>15</v>
      </c>
      <c r="C23" s="335" t="str">
        <f>'ฟอร์มรายงาน อำเภอ'!D17</f>
        <v>พรทิพย์</v>
      </c>
      <c r="D23" s="336">
        <f>'ฟอร์มรายงาน อำเภอ'!B17</f>
        <v>45994</v>
      </c>
      <c r="E23" s="335">
        <f>'2-2 จองห้อง'!I228</f>
        <v>1</v>
      </c>
      <c r="F23" s="337">
        <f>VLOOKUP(A23,'1-2 ห้อง'!A:F,5,FALSE)</f>
        <v>400</v>
      </c>
      <c r="G23" s="338">
        <f t="shared" si="2"/>
        <v>400</v>
      </c>
      <c r="H23" s="338">
        <f t="shared" si="3"/>
        <v>4</v>
      </c>
      <c r="I23" s="339" t="str">
        <f t="shared" si="5"/>
        <v/>
      </c>
    </row>
    <row r="24">
      <c r="A24" s="316" t="str">
        <f>'ฟอร์มรายงาน อำเภอ'!C18</f>
        <v>B106</v>
      </c>
      <c r="B24" s="334">
        <f t="shared" si="1"/>
        <v>16</v>
      </c>
      <c r="C24" s="335" t="str">
        <f>'ฟอร์มรายงาน อำเภอ'!D18</f>
        <v>พรทิพย์</v>
      </c>
      <c r="D24" s="336">
        <f>'ฟอร์มรายงาน อำเภอ'!B18</f>
        <v>45994</v>
      </c>
      <c r="E24" s="335">
        <f>'2-2 จองห้อง'!I229</f>
        <v>1</v>
      </c>
      <c r="F24" s="337">
        <f>VLOOKUP(A24,'1-2 ห้อง'!A:F,5,FALSE)</f>
        <v>400</v>
      </c>
      <c r="G24" s="338">
        <f t="shared" si="2"/>
        <v>400</v>
      </c>
      <c r="H24" s="338">
        <f t="shared" si="3"/>
        <v>4</v>
      </c>
      <c r="I24" s="339" t="str">
        <f t="shared" si="5"/>
        <v/>
      </c>
    </row>
    <row r="25">
      <c r="A25" s="316" t="str">
        <f>'ฟอร์มรายงาน อำเภอ'!C19</f>
        <v>N7</v>
      </c>
      <c r="B25" s="334">
        <f t="shared" si="1"/>
        <v>17</v>
      </c>
      <c r="C25" s="335" t="str">
        <f>'ฟอร์มรายงาน อำเภอ'!D19</f>
        <v>วรภูมิ</v>
      </c>
      <c r="D25" s="336">
        <f>'ฟอร์มรายงาน อำเภอ'!B19</f>
        <v>45994</v>
      </c>
      <c r="E25" s="335">
        <f>'2-2 จองห้อง'!I230</f>
        <v>1</v>
      </c>
      <c r="F25" s="337">
        <f>VLOOKUP(A25,'1-2 ห้อง'!A:F,5,FALSE)</f>
        <v>500</v>
      </c>
      <c r="G25" s="338">
        <f t="shared" si="2"/>
        <v>500</v>
      </c>
      <c r="H25" s="338">
        <f t="shared" si="3"/>
        <v>5</v>
      </c>
      <c r="I25" s="339" t="str">
        <f t="shared" si="5"/>
        <v/>
      </c>
    </row>
    <row r="26">
      <c r="A26" s="316" t="str">
        <f>'ฟอร์มรายงาน อำเภอ'!C20</f>
        <v>N7</v>
      </c>
      <c r="B26" s="334">
        <f t="shared" si="1"/>
        <v>18</v>
      </c>
      <c r="C26" s="335" t="str">
        <f>'ฟอร์มรายงาน อำเภอ'!D20</f>
        <v>บุญเกิด</v>
      </c>
      <c r="D26" s="336">
        <f>'ฟอร์มรายงาน อำเภอ'!B20</f>
        <v>45994</v>
      </c>
      <c r="E26" s="335">
        <f>'2-2 จองห้อง'!I231</f>
        <v>1</v>
      </c>
      <c r="F26" s="337">
        <f>VLOOKUP(A26,'1-2 ห้อง'!A:F,5,FALSE)</f>
        <v>500</v>
      </c>
      <c r="G26" s="338">
        <f t="shared" si="2"/>
        <v>500</v>
      </c>
      <c r="H26" s="338">
        <f t="shared" si="3"/>
        <v>5</v>
      </c>
      <c r="I26" s="339" t="str">
        <f t="shared" si="5"/>
        <v/>
      </c>
    </row>
    <row r="27">
      <c r="A27" s="316" t="str">
        <f>'ฟอร์มรายงาน อำเภอ'!C21</f>
        <v>B105</v>
      </c>
      <c r="B27" s="334">
        <f t="shared" si="1"/>
        <v>19</v>
      </c>
      <c r="C27" s="335" t="str">
        <f>'ฟอร์มรายงาน อำเภอ'!D21</f>
        <v>พรทิพย์</v>
      </c>
      <c r="D27" s="336">
        <f>'ฟอร์มรายงาน อำเภอ'!B21</f>
        <v>45994</v>
      </c>
      <c r="E27" s="335">
        <f>'2-2 จองห้อง'!I232</f>
        <v>1</v>
      </c>
      <c r="F27" s="337">
        <f>VLOOKUP(A27,'1-2 ห้อง'!A:F,5,FALSE)</f>
        <v>400</v>
      </c>
      <c r="G27" s="338">
        <f t="shared" si="2"/>
        <v>400</v>
      </c>
      <c r="H27" s="338">
        <f t="shared" si="3"/>
        <v>4</v>
      </c>
      <c r="I27" s="339" t="str">
        <f t="shared" si="5"/>
        <v/>
      </c>
    </row>
    <row r="28">
      <c r="A28" s="316" t="str">
        <f>'ฟอร์มรายงาน อำเภอ'!C22</f>
        <v>B110</v>
      </c>
      <c r="B28" s="334">
        <f t="shared" si="1"/>
        <v>20</v>
      </c>
      <c r="C28" s="335" t="str">
        <f>'ฟอร์มรายงาน อำเภอ'!D22</f>
        <v>อรพร</v>
      </c>
      <c r="D28" s="336">
        <f>'ฟอร์มรายงาน อำเภอ'!B22</f>
        <v>45994</v>
      </c>
      <c r="E28" s="335">
        <f>'2-2 จองห้อง'!I233</f>
        <v>1</v>
      </c>
      <c r="F28" s="337">
        <f>VLOOKUP(A28,'1-2 ห้อง'!A:F,5,FALSE)</f>
        <v>400</v>
      </c>
      <c r="G28" s="338">
        <f t="shared" si="2"/>
        <v>400</v>
      </c>
      <c r="H28" s="338">
        <f t="shared" si="3"/>
        <v>4</v>
      </c>
      <c r="I28" s="339" t="str">
        <f t="shared" si="5"/>
        <v/>
      </c>
    </row>
    <row r="29">
      <c r="A29" s="316" t="str">
        <f>'ฟอร์มรายงาน อำเภอ'!C23</f>
        <v>A111</v>
      </c>
      <c r="B29" s="334">
        <f t="shared" si="1"/>
        <v>21</v>
      </c>
      <c r="C29" s="335" t="str">
        <f>'ฟอร์มรายงาน อำเภอ'!D23</f>
        <v>ฟิวส์</v>
      </c>
      <c r="D29" s="336">
        <f>'ฟอร์มรายงาน อำเภอ'!B23</f>
        <v>45994</v>
      </c>
      <c r="E29" s="335">
        <f>'2-2 จองห้อง'!I234</f>
        <v>1</v>
      </c>
      <c r="F29" s="337">
        <f>VLOOKUP(A29,'1-2 ห้อง'!A:F,5,FALSE)</f>
        <v>400</v>
      </c>
      <c r="G29" s="338">
        <f t="shared" si="2"/>
        <v>400</v>
      </c>
      <c r="H29" s="338">
        <f t="shared" si="3"/>
        <v>4</v>
      </c>
      <c r="I29" s="339" t="str">
        <f t="shared" si="5"/>
        <v/>
      </c>
    </row>
    <row r="30">
      <c r="A30" s="316" t="str">
        <f>'ฟอร์มรายงาน อำเภอ'!C24</f>
        <v>A111</v>
      </c>
      <c r="B30" s="334">
        <f t="shared" si="1"/>
        <v>22</v>
      </c>
      <c r="C30" s="335" t="str">
        <f>'ฟอร์มรายงาน อำเภอ'!D24</f>
        <v>ดำรงณ์</v>
      </c>
      <c r="D30" s="336">
        <f>'ฟอร์มรายงาน อำเภอ'!B24</f>
        <v>45994</v>
      </c>
      <c r="E30" s="335">
        <f>'2-2 จองห้อง'!I235</f>
        <v>1</v>
      </c>
      <c r="F30" s="337">
        <f>VLOOKUP(A30,'1-2 ห้อง'!A:F,5,FALSE)</f>
        <v>400</v>
      </c>
      <c r="G30" s="338">
        <f t="shared" si="2"/>
        <v>400</v>
      </c>
      <c r="H30" s="338">
        <f t="shared" si="3"/>
        <v>4</v>
      </c>
      <c r="I30" s="339" t="str">
        <f t="shared" si="5"/>
        <v/>
      </c>
    </row>
    <row r="31">
      <c r="A31" s="316" t="str">
        <f>'ฟอร์มรายงาน อำเภอ'!C25</f>
        <v>B107</v>
      </c>
      <c r="B31" s="334">
        <f t="shared" si="1"/>
        <v>23</v>
      </c>
      <c r="C31" s="335" t="str">
        <f>'ฟอร์มรายงาน อำเภอ'!D25</f>
        <v>ทวีศักดิ์</v>
      </c>
      <c r="D31" s="336">
        <f>'ฟอร์มรายงาน อำเภอ'!B25</f>
        <v>45994</v>
      </c>
      <c r="E31" s="335">
        <f>'2-2 จองห้อง'!I236</f>
        <v>1</v>
      </c>
      <c r="F31" s="337">
        <f>VLOOKUP(A31,'1-2 ห้อง'!A:F,5,FALSE)</f>
        <v>400</v>
      </c>
      <c r="G31" s="338">
        <f t="shared" si="2"/>
        <v>400</v>
      </c>
      <c r="H31" s="338">
        <f t="shared" si="3"/>
        <v>4</v>
      </c>
      <c r="I31" s="339" t="str">
        <f t="shared" si="5"/>
        <v/>
      </c>
    </row>
    <row r="32">
      <c r="A32" s="316" t="str">
        <f>'ฟอร์มรายงาน อำเภอ'!C26</f>
        <v>B108</v>
      </c>
      <c r="B32" s="334">
        <f t="shared" si="1"/>
        <v>24</v>
      </c>
      <c r="C32" s="335" t="str">
        <f>'ฟอร์มรายงาน อำเภอ'!D26</f>
        <v>ร้านโอทูออโต้</v>
      </c>
      <c r="D32" s="336">
        <f>'ฟอร์มรายงาน อำเภอ'!B26</f>
        <v>45995</v>
      </c>
      <c r="E32" s="335">
        <f>'2-2 จองห้อง'!I237</f>
        <v>1</v>
      </c>
      <c r="F32" s="337">
        <f>VLOOKUP(A32,'1-2 ห้อง'!A:F,5,FALSE)</f>
        <v>400</v>
      </c>
      <c r="G32" s="338">
        <f t="shared" si="2"/>
        <v>400</v>
      </c>
      <c r="H32" s="338">
        <f t="shared" si="3"/>
        <v>4</v>
      </c>
      <c r="I32" s="339" t="str">
        <f t="shared" si="5"/>
        <v/>
      </c>
    </row>
    <row r="33">
      <c r="A33" s="316" t="str">
        <f>'ฟอร์มรายงาน อำเภอ'!C27</f>
        <v>B104</v>
      </c>
      <c r="B33" s="334">
        <f t="shared" si="1"/>
        <v>25</v>
      </c>
      <c r="C33" s="335" t="str">
        <f>'ฟอร์มรายงาน อำเภอ'!D27</f>
        <v>พรทิพย์</v>
      </c>
      <c r="D33" s="336">
        <f>'ฟอร์มรายงาน อำเภอ'!B27</f>
        <v>45995</v>
      </c>
      <c r="E33" s="335">
        <f>'2-2 จองห้อง'!I238</f>
        <v>1</v>
      </c>
      <c r="F33" s="337">
        <f>VLOOKUP(A33,'1-2 ห้อง'!A:F,5,FALSE)</f>
        <v>400</v>
      </c>
      <c r="G33" s="338">
        <f t="shared" si="2"/>
        <v>400</v>
      </c>
      <c r="H33" s="338">
        <f t="shared" si="3"/>
        <v>4</v>
      </c>
      <c r="I33" s="339" t="str">
        <f t="shared" si="5"/>
        <v/>
      </c>
    </row>
    <row r="34">
      <c r="A34" s="316" t="str">
        <f>'ฟอร์มรายงาน อำเภอ'!C28</f>
        <v>B106</v>
      </c>
      <c r="B34" s="334">
        <f t="shared" si="1"/>
        <v>26</v>
      </c>
      <c r="C34" s="335" t="str">
        <f>'ฟอร์มรายงาน อำเภอ'!D28</f>
        <v>พรทิพย์</v>
      </c>
      <c r="D34" s="336">
        <f>'ฟอร์มรายงาน อำเภอ'!B28</f>
        <v>45995</v>
      </c>
      <c r="E34" s="335">
        <f>'2-2 จองห้อง'!I239</f>
        <v>1</v>
      </c>
      <c r="F34" s="337">
        <f>VLOOKUP(A34,'1-2 ห้อง'!A:F,5,FALSE)</f>
        <v>400</v>
      </c>
      <c r="G34" s="338">
        <f t="shared" si="2"/>
        <v>400</v>
      </c>
      <c r="H34" s="338">
        <f t="shared" si="3"/>
        <v>4</v>
      </c>
      <c r="I34" s="339" t="str">
        <f t="shared" si="5"/>
        <v/>
      </c>
    </row>
    <row r="35">
      <c r="A35" s="316" t="str">
        <f>'ฟอร์มรายงาน อำเภอ'!C29</f>
        <v>B107</v>
      </c>
      <c r="B35" s="334">
        <f t="shared" si="1"/>
        <v>27</v>
      </c>
      <c r="C35" s="335" t="str">
        <f>'ฟอร์มรายงาน อำเภอ'!D29</f>
        <v>ทวีศักดิ์</v>
      </c>
      <c r="D35" s="336">
        <f>'ฟอร์มรายงาน อำเภอ'!B29</f>
        <v>45995</v>
      </c>
      <c r="E35" s="335">
        <f>'2-2 จองห้อง'!I240</f>
        <v>1</v>
      </c>
      <c r="F35" s="337">
        <f>VLOOKUP(A35,'1-2 ห้อง'!A:F,5,FALSE)</f>
        <v>400</v>
      </c>
      <c r="G35" s="338">
        <f t="shared" si="2"/>
        <v>400</v>
      </c>
      <c r="H35" s="338">
        <f t="shared" si="3"/>
        <v>4</v>
      </c>
      <c r="I35" s="339" t="str">
        <f t="shared" si="5"/>
        <v/>
      </c>
    </row>
    <row r="36">
      <c r="A36" s="316" t="str">
        <f>'ฟอร์มรายงาน อำเภอ'!C30</f>
        <v>A104</v>
      </c>
      <c r="B36" s="334">
        <f t="shared" si="1"/>
        <v>28</v>
      </c>
      <c r="C36" s="335" t="str">
        <f>'ฟอร์มรายงาน อำเภอ'!D30</f>
        <v>สมรัฐ</v>
      </c>
      <c r="D36" s="336">
        <f>'ฟอร์มรายงาน อำเภอ'!B30</f>
        <v>45995</v>
      </c>
      <c r="E36" s="335">
        <f>'2-2 จองห้อง'!I241</f>
        <v>1</v>
      </c>
      <c r="F36" s="337">
        <f>VLOOKUP(A36,'1-2 ห้อง'!A:F,5,FALSE)</f>
        <v>400</v>
      </c>
      <c r="G36" s="338">
        <f t="shared" si="2"/>
        <v>400</v>
      </c>
      <c r="H36" s="338">
        <f t="shared" si="3"/>
        <v>4</v>
      </c>
      <c r="I36" s="339" t="str">
        <f t="shared" si="5"/>
        <v/>
      </c>
    </row>
    <row r="37">
      <c r="A37" s="316" t="str">
        <f>'ฟอร์มรายงาน อำเภอ'!C31</f>
        <v>A105</v>
      </c>
      <c r="B37" s="334">
        <f t="shared" si="1"/>
        <v>29</v>
      </c>
      <c r="C37" s="335" t="str">
        <f>'ฟอร์มรายงาน อำเภอ'!D31</f>
        <v>สมรัฐ</v>
      </c>
      <c r="D37" s="336">
        <f>'ฟอร์มรายงาน อำเภอ'!B31</f>
        <v>45995</v>
      </c>
      <c r="E37" s="335">
        <f>'2-2 จองห้อง'!I242</f>
        <v>1</v>
      </c>
      <c r="F37" s="337">
        <f>VLOOKUP(A37,'1-2 ห้อง'!A:F,5,FALSE)</f>
        <v>400</v>
      </c>
      <c r="G37" s="338">
        <f t="shared" si="2"/>
        <v>400</v>
      </c>
      <c r="H37" s="338">
        <f t="shared" si="3"/>
        <v>4</v>
      </c>
      <c r="I37" s="339" t="str">
        <f t="shared" si="5"/>
        <v/>
      </c>
    </row>
    <row r="38">
      <c r="A38" s="316" t="str">
        <f>'ฟอร์มรายงาน อำเภอ'!C32</f>
        <v>A106</v>
      </c>
      <c r="B38" s="334">
        <f t="shared" si="1"/>
        <v>30</v>
      </c>
      <c r="C38" s="335" t="str">
        <f>'ฟอร์มรายงาน อำเภอ'!D32</f>
        <v>สมรัฐ</v>
      </c>
      <c r="D38" s="336">
        <f>'ฟอร์มรายงาน อำเภอ'!B32</f>
        <v>45995</v>
      </c>
      <c r="E38" s="335">
        <f>'2-2 จองห้อง'!I243</f>
        <v>1</v>
      </c>
      <c r="F38" s="337">
        <f>VLOOKUP(A38,'1-2 ห้อง'!A:F,5,FALSE)</f>
        <v>500</v>
      </c>
      <c r="G38" s="338">
        <f t="shared" si="2"/>
        <v>500</v>
      </c>
      <c r="H38" s="338">
        <f t="shared" si="3"/>
        <v>5</v>
      </c>
      <c r="I38" s="339" t="str">
        <f t="shared" si="5"/>
        <v/>
      </c>
    </row>
    <row r="39">
      <c r="A39" s="316" t="str">
        <f>'ฟอร์มรายงาน อำเภอ'!C33</f>
        <v>B105</v>
      </c>
      <c r="B39" s="334">
        <f t="shared" si="1"/>
        <v>31</v>
      </c>
      <c r="C39" s="335" t="str">
        <f>'ฟอร์มรายงาน อำเภอ'!D33</f>
        <v>พรทิพย์</v>
      </c>
      <c r="D39" s="336">
        <f>'ฟอร์มรายงาน อำเภอ'!B33</f>
        <v>45995</v>
      </c>
      <c r="E39" s="335">
        <f>'2-2 จองห้อง'!I244</f>
        <v>1</v>
      </c>
      <c r="F39" s="337">
        <f>VLOOKUP(A39,'1-2 ห้อง'!A:F,5,FALSE)</f>
        <v>400</v>
      </c>
      <c r="G39" s="338">
        <f t="shared" si="2"/>
        <v>400</v>
      </c>
      <c r="H39" s="338">
        <f t="shared" si="3"/>
        <v>4</v>
      </c>
      <c r="I39" s="339" t="str">
        <f t="shared" si="5"/>
        <v/>
      </c>
    </row>
    <row r="40">
      <c r="A40" s="316" t="str">
        <f>'ฟอร์มรายงาน อำเภอ'!C34</f>
        <v>A103</v>
      </c>
      <c r="B40" s="334">
        <f t="shared" si="1"/>
        <v>32</v>
      </c>
      <c r="C40" s="335" t="str">
        <f>'ฟอร์มรายงาน อำเภอ'!D34</f>
        <v>สมรัฐ</v>
      </c>
      <c r="D40" s="336">
        <f>'ฟอร์มรายงาน อำเภอ'!B34</f>
        <v>45995</v>
      </c>
      <c r="E40" s="335">
        <f>'2-2 จองห้อง'!I245</f>
        <v>1</v>
      </c>
      <c r="F40" s="337">
        <f>VLOOKUP(A40,'1-2 ห้อง'!A:F,5,FALSE)</f>
        <v>400</v>
      </c>
      <c r="G40" s="338">
        <f t="shared" si="2"/>
        <v>400</v>
      </c>
      <c r="H40" s="338">
        <f t="shared" si="3"/>
        <v>4</v>
      </c>
      <c r="I40" s="339" t="str">
        <f t="shared" si="5"/>
        <v/>
      </c>
    </row>
    <row r="41">
      <c r="A41" s="316" t="str">
        <f>'ฟอร์มรายงาน อำเภอ'!C35</f>
        <v>N7</v>
      </c>
      <c r="B41" s="334">
        <f t="shared" si="1"/>
        <v>33</v>
      </c>
      <c r="C41" s="335" t="str">
        <f>'ฟอร์มรายงาน อำเภอ'!D35</f>
        <v>ชนกานต์สินธา</v>
      </c>
      <c r="D41" s="336">
        <f>'ฟอร์มรายงาน อำเภอ'!B35</f>
        <v>45996</v>
      </c>
      <c r="E41" s="335">
        <f>'2-2 จองห้อง'!I246</f>
        <v>1</v>
      </c>
      <c r="F41" s="337">
        <f>VLOOKUP(A41,'1-2 ห้อง'!A:F,5,FALSE)</f>
        <v>500</v>
      </c>
      <c r="G41" s="338">
        <f t="shared" si="2"/>
        <v>500</v>
      </c>
      <c r="H41" s="338">
        <f t="shared" si="3"/>
        <v>5</v>
      </c>
      <c r="I41" s="339" t="str">
        <f t="shared" si="5"/>
        <v/>
      </c>
    </row>
    <row r="42">
      <c r="A42" s="316" t="str">
        <f>'ฟอร์มรายงาน อำเภอ'!C36</f>
        <v>B106</v>
      </c>
      <c r="B42" s="334">
        <f t="shared" si="1"/>
        <v>34</v>
      </c>
      <c r="C42" s="335" t="str">
        <f>'ฟอร์มรายงาน อำเภอ'!D36</f>
        <v>พรทิพย์</v>
      </c>
      <c r="D42" s="336">
        <f>'ฟอร์มรายงาน อำเภอ'!B36</f>
        <v>45996</v>
      </c>
      <c r="E42" s="335">
        <f>'2-2 จองห้อง'!I247</f>
        <v>1</v>
      </c>
      <c r="F42" s="337">
        <f>VLOOKUP(A42,'1-2 ห้อง'!A:F,5,FALSE)</f>
        <v>400</v>
      </c>
      <c r="G42" s="338">
        <f t="shared" si="2"/>
        <v>400</v>
      </c>
      <c r="H42" s="338">
        <f t="shared" si="3"/>
        <v>4</v>
      </c>
      <c r="I42" s="339" t="str">
        <f t="shared" si="5"/>
        <v/>
      </c>
    </row>
    <row r="43">
      <c r="A43" s="316" t="str">
        <f>'ฟอร์มรายงาน อำเภอ'!C37</f>
        <v>B104</v>
      </c>
      <c r="B43" s="334">
        <f t="shared" si="1"/>
        <v>35</v>
      </c>
      <c r="C43" s="335" t="str">
        <f>'ฟอร์มรายงาน อำเภอ'!D37</f>
        <v>พรทิพย์</v>
      </c>
      <c r="D43" s="336">
        <f>'ฟอร์มรายงาน อำเภอ'!B37</f>
        <v>45996</v>
      </c>
      <c r="E43" s="335">
        <f>'2-2 จองห้อง'!I248</f>
        <v>1</v>
      </c>
      <c r="F43" s="337">
        <f>VLOOKUP(A43,'1-2 ห้อง'!A:F,5,FALSE)</f>
        <v>400</v>
      </c>
      <c r="G43" s="338">
        <f t="shared" si="2"/>
        <v>400</v>
      </c>
      <c r="H43" s="338">
        <f t="shared" si="3"/>
        <v>4</v>
      </c>
      <c r="I43" s="339" t="str">
        <f t="shared" si="5"/>
        <v/>
      </c>
    </row>
    <row r="44">
      <c r="A44" s="316" t="str">
        <f>'ฟอร์มรายงาน อำเภอ'!C38</f>
        <v>B105</v>
      </c>
      <c r="B44" s="334">
        <f t="shared" si="1"/>
        <v>36</v>
      </c>
      <c r="C44" s="335" t="str">
        <f>'ฟอร์มรายงาน อำเภอ'!D38</f>
        <v>พรทิพย์</v>
      </c>
      <c r="D44" s="336">
        <f>'ฟอร์มรายงาน อำเภอ'!B38</f>
        <v>45996</v>
      </c>
      <c r="E44" s="335">
        <f>'2-2 จองห้อง'!I249</f>
        <v>1</v>
      </c>
      <c r="F44" s="337">
        <f>VLOOKUP(A44,'1-2 ห้อง'!A:F,5,FALSE)</f>
        <v>400</v>
      </c>
      <c r="G44" s="338">
        <f t="shared" si="2"/>
        <v>400</v>
      </c>
      <c r="H44" s="338">
        <f t="shared" si="3"/>
        <v>4</v>
      </c>
      <c r="I44" s="339" t="str">
        <f t="shared" si="5"/>
        <v/>
      </c>
    </row>
    <row r="45">
      <c r="A45" s="316" t="str">
        <f>'ฟอร์มรายงาน อำเภอ'!C39</f>
        <v>N2</v>
      </c>
      <c r="B45" s="334">
        <f t="shared" si="1"/>
        <v>37</v>
      </c>
      <c r="C45" s="335" t="str">
        <f>'ฟอร์มรายงาน อำเภอ'!D39</f>
        <v>สมศักดิ์</v>
      </c>
      <c r="D45" s="336">
        <f>'ฟอร์มรายงาน อำเภอ'!B39</f>
        <v>45996</v>
      </c>
      <c r="E45" s="335">
        <f>'2-2 จองห้อง'!I250</f>
        <v>1</v>
      </c>
      <c r="F45" s="337">
        <f>VLOOKUP(A45,'1-2 ห้อง'!A:F,5,FALSE)</f>
        <v>500</v>
      </c>
      <c r="G45" s="338">
        <f t="shared" si="2"/>
        <v>500</v>
      </c>
      <c r="H45" s="338">
        <f t="shared" si="3"/>
        <v>5</v>
      </c>
      <c r="I45" s="339" t="str">
        <f t="shared" si="5"/>
        <v/>
      </c>
    </row>
    <row r="46">
      <c r="A46" s="316" t="str">
        <f>'ฟอร์มรายงาน อำเภอ'!C40</f>
        <v>B110</v>
      </c>
      <c r="B46" s="334">
        <f t="shared" si="1"/>
        <v>38</v>
      </c>
      <c r="C46" s="335" t="str">
        <f>'ฟอร์มรายงาน อำเภอ'!D40</f>
        <v>ชานน</v>
      </c>
      <c r="D46" s="336">
        <f>'ฟอร์มรายงาน อำเภอ'!B40</f>
        <v>45997</v>
      </c>
      <c r="E46" s="335">
        <f>'2-2 จองห้อง'!I251</f>
        <v>1</v>
      </c>
      <c r="F46" s="337">
        <f>VLOOKUP(A46,'1-2 ห้อง'!A:F,5,FALSE)</f>
        <v>400</v>
      </c>
      <c r="G46" s="338">
        <f t="shared" si="2"/>
        <v>400</v>
      </c>
      <c r="H46" s="338">
        <f t="shared" si="3"/>
        <v>4</v>
      </c>
      <c r="I46" s="339" t="str">
        <f t="shared" si="5"/>
        <v/>
      </c>
    </row>
    <row r="47">
      <c r="A47" s="316" t="str">
        <f>'ฟอร์มรายงาน อำเภอ'!C41</f>
        <v>B107</v>
      </c>
      <c r="B47" s="334">
        <f t="shared" si="1"/>
        <v>39</v>
      </c>
      <c r="C47" s="335" t="str">
        <f>'ฟอร์มรายงาน อำเภอ'!D41</f>
        <v>เมย์</v>
      </c>
      <c r="D47" s="336">
        <f>'ฟอร์มรายงาน อำเภอ'!B41</f>
        <v>45997</v>
      </c>
      <c r="E47" s="335">
        <f>'2-2 จองห้อง'!I252</f>
        <v>1</v>
      </c>
      <c r="F47" s="337">
        <f>VLOOKUP(A47,'1-2 ห้อง'!A:F,5,FALSE)</f>
        <v>400</v>
      </c>
      <c r="G47" s="338">
        <f t="shared" si="2"/>
        <v>400</v>
      </c>
      <c r="H47" s="338">
        <f t="shared" si="3"/>
        <v>4</v>
      </c>
      <c r="I47" s="339" t="str">
        <f t="shared" si="5"/>
        <v/>
      </c>
    </row>
    <row r="48">
      <c r="A48" s="316" t="str">
        <f>'ฟอร์มรายงาน อำเภอ'!C42</f>
        <v>A105</v>
      </c>
      <c r="B48" s="334">
        <f t="shared" si="1"/>
        <v>40</v>
      </c>
      <c r="C48" s="335" t="str">
        <f>'ฟอร์มรายงาน อำเภอ'!D42</f>
        <v>ภานุพงษ์</v>
      </c>
      <c r="D48" s="336">
        <f>'ฟอร์มรายงาน อำเภอ'!B42</f>
        <v>45997</v>
      </c>
      <c r="E48" s="335">
        <f>'2-2 จองห้อง'!I253</f>
        <v>1</v>
      </c>
      <c r="F48" s="337">
        <f>VLOOKUP(A48,'1-2 ห้อง'!A:F,5,FALSE)</f>
        <v>400</v>
      </c>
      <c r="G48" s="338">
        <f t="shared" si="2"/>
        <v>400</v>
      </c>
      <c r="H48" s="338">
        <f t="shared" si="3"/>
        <v>4</v>
      </c>
      <c r="I48" s="339" t="str">
        <f t="shared" si="5"/>
        <v/>
      </c>
    </row>
    <row r="49">
      <c r="A49" s="316" t="str">
        <f>'ฟอร์มรายงาน อำเภอ'!C43</f>
        <v>B106</v>
      </c>
      <c r="B49" s="334">
        <f t="shared" si="1"/>
        <v>41</v>
      </c>
      <c r="C49" s="335" t="str">
        <f>'ฟอร์มรายงาน อำเภอ'!D43</f>
        <v>เจนนรงค์</v>
      </c>
      <c r="D49" s="336">
        <f>'ฟอร์มรายงาน อำเภอ'!B43</f>
        <v>45998</v>
      </c>
      <c r="E49" s="335">
        <f>'2-2 จองห้อง'!I254</f>
        <v>1</v>
      </c>
      <c r="F49" s="337">
        <f>VLOOKUP(A49,'1-2 ห้อง'!A:F,5,FALSE)</f>
        <v>400</v>
      </c>
      <c r="G49" s="338">
        <f t="shared" si="2"/>
        <v>400</v>
      </c>
      <c r="H49" s="338">
        <f t="shared" si="3"/>
        <v>4</v>
      </c>
      <c r="I49" s="339" t="str">
        <f t="shared" si="5"/>
        <v/>
      </c>
    </row>
    <row r="50">
      <c r="A50" s="316" t="str">
        <f>'ฟอร์มรายงาน อำเภอ'!C44</f>
        <v>B109</v>
      </c>
      <c r="B50" s="334">
        <f t="shared" si="1"/>
        <v>42</v>
      </c>
      <c r="C50" s="335" t="str">
        <f>'ฟอร์มรายงาน อำเภอ'!D44</f>
        <v>วิญญู</v>
      </c>
      <c r="D50" s="336">
        <f>'ฟอร์มรายงาน อำเภอ'!B44</f>
        <v>45998</v>
      </c>
      <c r="E50" s="335">
        <f>'2-2 จองห้อง'!I255</f>
        <v>1</v>
      </c>
      <c r="F50" s="337">
        <f>VLOOKUP(A50,'1-2 ห้อง'!A:F,5,FALSE)</f>
        <v>400</v>
      </c>
      <c r="G50" s="338">
        <f t="shared" si="2"/>
        <v>400</v>
      </c>
      <c r="H50" s="338">
        <f t="shared" si="3"/>
        <v>4</v>
      </c>
      <c r="I50" s="339" t="str">
        <f t="shared" si="5"/>
        <v/>
      </c>
    </row>
    <row r="51">
      <c r="A51" s="316" t="str">
        <f>'ฟอร์มรายงาน อำเภอ'!C45</f>
        <v>B107</v>
      </c>
      <c r="B51" s="334">
        <f t="shared" si="1"/>
        <v>43</v>
      </c>
      <c r="C51" s="335" t="str">
        <f>'ฟอร์มรายงาน อำเภอ'!D45</f>
        <v>วันดี</v>
      </c>
      <c r="D51" s="336">
        <f>'ฟอร์มรายงาน อำเภอ'!B45</f>
        <v>45998</v>
      </c>
      <c r="E51" s="335">
        <f>'2-2 จองห้อง'!I256</f>
        <v>1</v>
      </c>
      <c r="F51" s="337">
        <f>VLOOKUP(A51,'1-2 ห้อง'!A:F,5,FALSE)</f>
        <v>400</v>
      </c>
      <c r="G51" s="338">
        <f t="shared" si="2"/>
        <v>400</v>
      </c>
      <c r="H51" s="338">
        <f t="shared" si="3"/>
        <v>4</v>
      </c>
      <c r="I51" s="339" t="str">
        <f t="shared" si="5"/>
        <v/>
      </c>
    </row>
    <row r="52">
      <c r="A52" s="316" t="str">
        <f>'ฟอร์มรายงาน อำเภอ'!C46</f>
        <v>B108</v>
      </c>
      <c r="B52" s="334">
        <f t="shared" si="1"/>
        <v>44</v>
      </c>
      <c r="C52" s="335" t="str">
        <f>'ฟอร์มรายงาน อำเภอ'!D46</f>
        <v>อาทิตย์</v>
      </c>
      <c r="D52" s="336">
        <f>'ฟอร์มรายงาน อำเภอ'!B46</f>
        <v>45998</v>
      </c>
      <c r="E52" s="335">
        <f>'2-2 จองห้อง'!I257</f>
        <v>1</v>
      </c>
      <c r="F52" s="337">
        <f>VLOOKUP(A52,'1-2 ห้อง'!A:F,5,FALSE)</f>
        <v>400</v>
      </c>
      <c r="G52" s="338">
        <f t="shared" si="2"/>
        <v>400</v>
      </c>
      <c r="H52" s="338">
        <f t="shared" si="3"/>
        <v>4</v>
      </c>
      <c r="I52" s="339" t="str">
        <f t="shared" si="5"/>
        <v/>
      </c>
    </row>
    <row r="53">
      <c r="A53" s="316" t="str">
        <f>'ฟอร์มรายงาน อำเภอ'!C47</f>
        <v>N2</v>
      </c>
      <c r="B53" s="334">
        <f t="shared" si="1"/>
        <v>45</v>
      </c>
      <c r="C53" s="335" t="str">
        <f>'ฟอร์มรายงาน อำเภอ'!D47</f>
        <v>ชัยศักดิ์</v>
      </c>
      <c r="D53" s="336">
        <f>'ฟอร์มรายงาน อำเภอ'!B47</f>
        <v>45998</v>
      </c>
      <c r="E53" s="335">
        <f>'2-2 จองห้อง'!I258</f>
        <v>1</v>
      </c>
      <c r="F53" s="337">
        <f>VLOOKUP(A53,'1-2 ห้อง'!A:F,5,FALSE)</f>
        <v>500</v>
      </c>
      <c r="G53" s="338">
        <f t="shared" si="2"/>
        <v>500</v>
      </c>
      <c r="H53" s="338">
        <f t="shared" si="3"/>
        <v>5</v>
      </c>
      <c r="I53" s="339" t="str">
        <f t="shared" si="5"/>
        <v/>
      </c>
    </row>
    <row r="54">
      <c r="A54" s="316" t="str">
        <f>'ฟอร์มรายงาน อำเภอ'!C48</f>
        <v>B106</v>
      </c>
      <c r="B54" s="334">
        <f t="shared" si="1"/>
        <v>46</v>
      </c>
      <c r="C54" s="335" t="str">
        <f>'ฟอร์มรายงาน อำเภอ'!D48</f>
        <v>เจนรงณ์</v>
      </c>
      <c r="D54" s="336">
        <f>'ฟอร์มรายงาน อำเภอ'!B48</f>
        <v>45999</v>
      </c>
      <c r="E54" s="335">
        <f>'2-2 จองห้อง'!I259</f>
        <v>1</v>
      </c>
      <c r="F54" s="337">
        <f>VLOOKUP(A54,'1-2 ห้อง'!A:F,5,FALSE)</f>
        <v>400</v>
      </c>
      <c r="G54" s="338">
        <f t="shared" si="2"/>
        <v>400</v>
      </c>
      <c r="H54" s="338">
        <f t="shared" si="3"/>
        <v>4</v>
      </c>
      <c r="I54" s="339" t="str">
        <f t="shared" si="5"/>
        <v/>
      </c>
    </row>
    <row r="55">
      <c r="A55" s="316" t="str">
        <f>'ฟอร์มรายงาน อำเภอ'!C49</f>
        <v>B105</v>
      </c>
      <c r="B55" s="334">
        <f t="shared" si="1"/>
        <v>47</v>
      </c>
      <c r="C55" s="335" t="str">
        <f>'ฟอร์มรายงาน อำเภอ'!D49</f>
        <v>พัชราภา</v>
      </c>
      <c r="D55" s="336">
        <f>'ฟอร์มรายงาน อำเภอ'!B49</f>
        <v>45999</v>
      </c>
      <c r="E55" s="335">
        <f>'2-2 จองห้อง'!I260</f>
        <v>1</v>
      </c>
      <c r="F55" s="337">
        <f>VLOOKUP(A55,'1-2 ห้อง'!A:F,5,FALSE)</f>
        <v>400</v>
      </c>
      <c r="G55" s="338">
        <f t="shared" si="2"/>
        <v>400</v>
      </c>
      <c r="H55" s="338">
        <f t="shared" si="3"/>
        <v>4</v>
      </c>
      <c r="I55" s="339" t="str">
        <f t="shared" si="5"/>
        <v/>
      </c>
    </row>
    <row r="56">
      <c r="A56" s="316" t="str">
        <f>'ฟอร์มรายงาน อำเภอ'!C50</f>
        <v>N2</v>
      </c>
      <c r="B56" s="334">
        <f t="shared" si="1"/>
        <v>48</v>
      </c>
      <c r="C56" s="335" t="str">
        <f>'ฟอร์มรายงาน อำเภอ'!D50</f>
        <v>ศิริรัช ต่างชาติ</v>
      </c>
      <c r="D56" s="336">
        <f>'ฟอร์มรายงาน อำเภอ'!B50</f>
        <v>45999</v>
      </c>
      <c r="E56" s="335">
        <f>'2-2 จองห้อง'!I261</f>
        <v>1</v>
      </c>
      <c r="F56" s="337">
        <f>VLOOKUP(A56,'1-2 ห้อง'!A:F,5,FALSE)</f>
        <v>500</v>
      </c>
      <c r="G56" s="338">
        <f t="shared" si="2"/>
        <v>500</v>
      </c>
      <c r="H56" s="338">
        <f t="shared" si="3"/>
        <v>5</v>
      </c>
      <c r="I56" s="339" t="str">
        <f t="shared" si="5"/>
        <v/>
      </c>
    </row>
    <row r="57">
      <c r="A57" s="316" t="str">
        <f>'ฟอร์มรายงาน อำเภอ'!C51</f>
        <v>N7</v>
      </c>
      <c r="B57" s="334">
        <f t="shared" si="1"/>
        <v>49</v>
      </c>
      <c r="C57" s="335" t="str">
        <f>'ฟอร์มรายงาน อำเภอ'!D51</f>
        <v>มนะศักดิ์</v>
      </c>
      <c r="D57" s="336">
        <f>'ฟอร์มรายงาน อำเภอ'!B51</f>
        <v>45999</v>
      </c>
      <c r="E57" s="335">
        <f>'2-2 จองห้อง'!I262</f>
        <v>1</v>
      </c>
      <c r="F57" s="337">
        <f>VLOOKUP(A57,'1-2 ห้อง'!A:F,5,FALSE)</f>
        <v>500</v>
      </c>
      <c r="G57" s="338">
        <f t="shared" si="2"/>
        <v>500</v>
      </c>
      <c r="H57" s="338">
        <f t="shared" si="3"/>
        <v>5</v>
      </c>
      <c r="I57" s="339" t="str">
        <f t="shared" si="5"/>
        <v/>
      </c>
    </row>
    <row r="58">
      <c r="A58" s="316" t="str">
        <f>'ฟอร์มรายงาน อำเภอ'!C52</f>
        <v>B107</v>
      </c>
      <c r="B58" s="334">
        <f t="shared" si="1"/>
        <v>50</v>
      </c>
      <c r="C58" s="335" t="str">
        <f>'ฟอร์มรายงาน อำเภอ'!D52</f>
        <v>ธิดารัตน์</v>
      </c>
      <c r="D58" s="336">
        <f>'ฟอร์มรายงาน อำเภอ'!B52</f>
        <v>45999</v>
      </c>
      <c r="E58" s="335">
        <f>'2-2 จองห้อง'!I263</f>
        <v>1</v>
      </c>
      <c r="F58" s="337">
        <f>VLOOKUP(A58,'1-2 ห้อง'!A:F,5,FALSE)</f>
        <v>400</v>
      </c>
      <c r="G58" s="338">
        <f t="shared" si="2"/>
        <v>400</v>
      </c>
      <c r="H58" s="338">
        <f t="shared" si="3"/>
        <v>4</v>
      </c>
      <c r="I58" s="339" t="str">
        <f t="shared" si="5"/>
        <v/>
      </c>
    </row>
    <row r="59">
      <c r="A59" s="316" t="str">
        <f>'ฟอร์มรายงาน อำเภอ'!C53</f>
        <v>N3</v>
      </c>
      <c r="B59" s="334">
        <f t="shared" si="1"/>
        <v>51</v>
      </c>
      <c r="C59" s="335" t="str">
        <f>'ฟอร์มรายงาน อำเภอ'!D53</f>
        <v>ชัยศักดิ์</v>
      </c>
      <c r="D59" s="336">
        <f>'ฟอร์มรายงาน อำเภอ'!B53</f>
        <v>45999</v>
      </c>
      <c r="E59" s="335">
        <f>'2-2 จองห้อง'!I264</f>
        <v>1</v>
      </c>
      <c r="F59" s="337">
        <f>VLOOKUP(A59,'1-2 ห้อง'!A:F,5,FALSE)</f>
        <v>500</v>
      </c>
      <c r="G59" s="338">
        <f t="shared" si="2"/>
        <v>500</v>
      </c>
      <c r="H59" s="338">
        <f t="shared" si="3"/>
        <v>5</v>
      </c>
      <c r="I59" s="339" t="str">
        <f t="shared" si="5"/>
        <v/>
      </c>
    </row>
    <row r="60">
      <c r="A60" s="316" t="str">
        <f>'ฟอร์มรายงาน อำเภอ'!C54</f>
        <v>B101</v>
      </c>
      <c r="B60" s="334">
        <f t="shared" si="1"/>
        <v>52</v>
      </c>
      <c r="C60" s="335" t="str">
        <f>'ฟอร์มรายงาน อำเภอ'!D54</f>
        <v>ดวงฤทัย</v>
      </c>
      <c r="D60" s="336">
        <f>'ฟอร์มรายงาน อำเภอ'!B54</f>
        <v>45999</v>
      </c>
      <c r="E60" s="335">
        <f>'2-2 จองห้อง'!I265</f>
        <v>1</v>
      </c>
      <c r="F60" s="337">
        <f>VLOOKUP(A60,'1-2 ห้อง'!A:F,5,FALSE)</f>
        <v>400</v>
      </c>
      <c r="G60" s="338">
        <f t="shared" si="2"/>
        <v>400</v>
      </c>
      <c r="H60" s="338">
        <f t="shared" si="3"/>
        <v>4</v>
      </c>
      <c r="I60" s="339" t="str">
        <f t="shared" si="5"/>
        <v/>
      </c>
    </row>
    <row r="61">
      <c r="A61" s="316" t="str">
        <f>'ฟอร์มรายงาน อำเภอ'!C55</f>
        <v>N4</v>
      </c>
      <c r="B61" s="334">
        <f t="shared" si="1"/>
        <v>53</v>
      </c>
      <c r="C61" s="335" t="str">
        <f>'ฟอร์มรายงาน อำเภอ'!D55</f>
        <v>ทิว</v>
      </c>
      <c r="D61" s="336">
        <f>'ฟอร์มรายงาน อำเภอ'!B55</f>
        <v>45999</v>
      </c>
      <c r="E61" s="335">
        <f>'2-2 จองห้อง'!I266</f>
        <v>1</v>
      </c>
      <c r="F61" s="337">
        <f>VLOOKUP(A61,'1-2 ห้อง'!A:F,5,FALSE)</f>
        <v>600</v>
      </c>
      <c r="G61" s="338">
        <f t="shared" si="2"/>
        <v>600</v>
      </c>
      <c r="H61" s="338">
        <f t="shared" si="3"/>
        <v>6</v>
      </c>
      <c r="I61" s="339" t="str">
        <f t="shared" si="5"/>
        <v/>
      </c>
    </row>
    <row r="62">
      <c r="A62" s="316" t="str">
        <f>'ฟอร์มรายงาน อำเภอ'!C56</f>
        <v>B108</v>
      </c>
      <c r="B62" s="334">
        <f t="shared" si="1"/>
        <v>54</v>
      </c>
      <c r="C62" s="335" t="str">
        <f>'ฟอร์มรายงาน อำเภอ'!D56</f>
        <v>ณัฐพนธ์</v>
      </c>
      <c r="D62" s="336">
        <f>'ฟอร์มรายงาน อำเภอ'!B56</f>
        <v>45999</v>
      </c>
      <c r="E62" s="335">
        <f>'2-2 จองห้อง'!I267</f>
        <v>1</v>
      </c>
      <c r="F62" s="337">
        <f>VLOOKUP(A62,'1-2 ห้อง'!A:F,5,FALSE)</f>
        <v>400</v>
      </c>
      <c r="G62" s="338">
        <f t="shared" si="2"/>
        <v>400</v>
      </c>
      <c r="H62" s="338">
        <f t="shared" si="3"/>
        <v>4</v>
      </c>
      <c r="I62" s="339" t="str">
        <f t="shared" si="5"/>
        <v/>
      </c>
    </row>
    <row r="63">
      <c r="A63" s="316" t="str">
        <f>'ฟอร์มรายงาน อำเภอ'!C57</f>
        <v>B104</v>
      </c>
      <c r="B63" s="334">
        <f t="shared" si="1"/>
        <v>55</v>
      </c>
      <c r="C63" s="335" t="str">
        <f>'ฟอร์มรายงาน อำเภอ'!D57</f>
        <v>คม</v>
      </c>
      <c r="D63" s="336">
        <f>'ฟอร์มรายงาน อำเภอ'!B57</f>
        <v>45999</v>
      </c>
      <c r="E63" s="335">
        <f>'2-2 จองห้อง'!I268</f>
        <v>1</v>
      </c>
      <c r="F63" s="337">
        <f>VLOOKUP(A63,'1-2 ห้อง'!A:F,5,FALSE)</f>
        <v>400</v>
      </c>
      <c r="G63" s="338">
        <f t="shared" si="2"/>
        <v>400</v>
      </c>
      <c r="H63" s="338">
        <f t="shared" si="3"/>
        <v>4</v>
      </c>
      <c r="I63" s="339" t="str">
        <f t="shared" si="5"/>
        <v/>
      </c>
    </row>
    <row r="64">
      <c r="A64" s="316" t="str">
        <f>'ฟอร์มรายงาน อำเภอ'!C58</f>
        <v>B103</v>
      </c>
      <c r="B64" s="334">
        <f t="shared" si="1"/>
        <v>56</v>
      </c>
      <c r="C64" s="335" t="str">
        <f>'ฟอร์มรายงาน อำเภอ'!D58</f>
        <v>ชัยยุทธ์</v>
      </c>
      <c r="D64" s="336">
        <f>'ฟอร์มรายงาน อำเภอ'!B58</f>
        <v>45999</v>
      </c>
      <c r="E64" s="335">
        <f>'2-2 จองห้อง'!I269</f>
        <v>1</v>
      </c>
      <c r="F64" s="337">
        <f>VLOOKUP(A64,'1-2 ห้อง'!A:F,5,FALSE)</f>
        <v>400</v>
      </c>
      <c r="G64" s="338">
        <f t="shared" si="2"/>
        <v>400</v>
      </c>
      <c r="H64" s="338">
        <f t="shared" si="3"/>
        <v>4</v>
      </c>
      <c r="I64" s="339" t="str">
        <f t="shared" si="5"/>
        <v/>
      </c>
    </row>
    <row r="65">
      <c r="A65" s="316" t="str">
        <f>'ฟอร์มรายงาน อำเภอ'!C59</f>
        <v>A111</v>
      </c>
      <c r="B65" s="334">
        <f t="shared" si="1"/>
        <v>57</v>
      </c>
      <c r="C65" s="335" t="str">
        <f>'ฟอร์มรายงาน อำเภอ'!D59</f>
        <v>นาย ไสว</v>
      </c>
      <c r="D65" s="336">
        <f>'ฟอร์มรายงาน อำเภอ'!B59</f>
        <v>46000</v>
      </c>
      <c r="E65" s="335">
        <f>'2-2 จองห้อง'!I270</f>
        <v>1</v>
      </c>
      <c r="F65" s="337">
        <f>VLOOKUP(A65,'1-2 ห้อง'!A:F,5,FALSE)</f>
        <v>400</v>
      </c>
      <c r="G65" s="338">
        <f t="shared" si="2"/>
        <v>400</v>
      </c>
      <c r="H65" s="338">
        <f t="shared" si="3"/>
        <v>4</v>
      </c>
      <c r="I65" s="339" t="str">
        <f t="shared" si="5"/>
        <v/>
      </c>
    </row>
    <row r="66">
      <c r="A66" s="316" t="str">
        <f>'ฟอร์มรายงาน อำเภอ'!C60</f>
        <v>B101</v>
      </c>
      <c r="B66" s="334">
        <f t="shared" si="1"/>
        <v>58</v>
      </c>
      <c r="C66" s="335" t="str">
        <f>'ฟอร์มรายงาน อำเภอ'!D60</f>
        <v>ทวีศักดิ์</v>
      </c>
      <c r="D66" s="336">
        <f>'ฟอร์มรายงาน อำเภอ'!B60</f>
        <v>46000</v>
      </c>
      <c r="E66" s="335">
        <f>'2-2 จองห้อง'!I271</f>
        <v>1</v>
      </c>
      <c r="F66" s="337">
        <f>VLOOKUP(A66,'1-2 ห้อง'!A:F,5,FALSE)</f>
        <v>400</v>
      </c>
      <c r="G66" s="338">
        <f t="shared" si="2"/>
        <v>400</v>
      </c>
      <c r="H66" s="338">
        <f t="shared" si="3"/>
        <v>4</v>
      </c>
      <c r="I66" s="339" t="str">
        <f t="shared" si="5"/>
        <v/>
      </c>
    </row>
    <row r="67">
      <c r="A67" s="316" t="str">
        <f>'ฟอร์มรายงาน อำเภอ'!C61</f>
        <v>B106</v>
      </c>
      <c r="B67" s="334">
        <f t="shared" si="1"/>
        <v>59</v>
      </c>
      <c r="C67" s="335" t="str">
        <f>'ฟอร์มรายงาน อำเภอ'!D61</f>
        <v>ศิริวิมล</v>
      </c>
      <c r="D67" s="336">
        <f>'ฟอร์มรายงาน อำเภอ'!B61</f>
        <v>46000</v>
      </c>
      <c r="E67" s="335">
        <f>'2-2 จองห้อง'!I272</f>
        <v>1</v>
      </c>
      <c r="F67" s="337">
        <f>VLOOKUP(A67,'1-2 ห้อง'!A:F,5,FALSE)</f>
        <v>400</v>
      </c>
      <c r="G67" s="338">
        <f t="shared" si="2"/>
        <v>400</v>
      </c>
      <c r="H67" s="338">
        <f t="shared" si="3"/>
        <v>4</v>
      </c>
      <c r="I67" s="339" t="str">
        <f t="shared" si="5"/>
        <v/>
      </c>
    </row>
    <row r="68">
      <c r="A68" s="316" t="str">
        <f>'ฟอร์มรายงาน อำเภอ'!C62</f>
        <v>B107</v>
      </c>
      <c r="B68" s="334">
        <f t="shared" si="1"/>
        <v>60</v>
      </c>
      <c r="C68" s="335" t="str">
        <f>'ฟอร์มรายงาน อำเภอ'!D62</f>
        <v>วรรัตน์</v>
      </c>
      <c r="D68" s="336">
        <f>'ฟอร์มรายงาน อำเภอ'!B62</f>
        <v>46000</v>
      </c>
      <c r="E68" s="335">
        <f>'2-2 จองห้อง'!I273</f>
        <v>1</v>
      </c>
      <c r="F68" s="337">
        <f>VLOOKUP(A68,'1-2 ห้อง'!A:F,5,FALSE)</f>
        <v>400</v>
      </c>
      <c r="G68" s="338">
        <f t="shared" si="2"/>
        <v>400</v>
      </c>
      <c r="H68" s="338">
        <f t="shared" si="3"/>
        <v>4</v>
      </c>
      <c r="I68" s="339" t="str">
        <f t="shared" si="5"/>
        <v/>
      </c>
    </row>
    <row r="69">
      <c r="A69" s="316" t="str">
        <f>'ฟอร์มรายงาน อำเภอ'!C63</f>
        <v>A111</v>
      </c>
      <c r="B69" s="334">
        <f t="shared" si="1"/>
        <v>61</v>
      </c>
      <c r="C69" s="335" t="str">
        <f>'ฟอร์มรายงาน อำเภอ'!D63</f>
        <v>นาย ไสว</v>
      </c>
      <c r="D69" s="336">
        <f>'ฟอร์มรายงาน อำเภอ'!B63</f>
        <v>24816</v>
      </c>
      <c r="E69" s="335">
        <f>'2-2 จองห้อง'!I274</f>
        <v>1</v>
      </c>
      <c r="F69" s="337">
        <f>VLOOKUP(A69,'1-2 ห้อง'!A:F,5,FALSE)</f>
        <v>400</v>
      </c>
      <c r="G69" s="338">
        <f t="shared" si="2"/>
        <v>400</v>
      </c>
      <c r="H69" s="338">
        <f t="shared" si="3"/>
        <v>4</v>
      </c>
      <c r="I69" s="339" t="str">
        <f t="shared" si="5"/>
        <v/>
      </c>
    </row>
    <row r="70">
      <c r="A70" s="316" t="str">
        <f>'ฟอร์มรายงาน อำเภอ'!C64</f>
        <v>B106</v>
      </c>
      <c r="B70" s="334">
        <f t="shared" si="1"/>
        <v>62</v>
      </c>
      <c r="C70" s="335" t="str">
        <f>'ฟอร์มรายงาน อำเภอ'!D64</f>
        <v>St สเปค</v>
      </c>
      <c r="D70" s="336">
        <f>'ฟอร์มรายงาน อำเภอ'!B64</f>
        <v>46001</v>
      </c>
      <c r="E70" s="335">
        <f>'2-2 จองห้อง'!I275</f>
        <v>1</v>
      </c>
      <c r="F70" s="337">
        <f>VLOOKUP(A70,'1-2 ห้อง'!A:F,5,FALSE)</f>
        <v>400</v>
      </c>
      <c r="G70" s="338">
        <f t="shared" si="2"/>
        <v>400</v>
      </c>
      <c r="H70" s="338">
        <f t="shared" si="3"/>
        <v>4</v>
      </c>
      <c r="I70" s="339" t="str">
        <f t="shared" si="5"/>
        <v/>
      </c>
    </row>
    <row r="71">
      <c r="A71" s="316" t="str">
        <f>'ฟอร์มรายงาน อำเภอ'!C65</f>
        <v>B109</v>
      </c>
      <c r="B71" s="334">
        <f t="shared" si="1"/>
        <v>63</v>
      </c>
      <c r="C71" s="335" t="str">
        <f>'ฟอร์มรายงาน อำเภอ'!D65</f>
        <v>จิรัชยา</v>
      </c>
      <c r="D71" s="336">
        <f>'ฟอร์มรายงาน อำเภอ'!B65</f>
        <v>46001</v>
      </c>
      <c r="E71" s="335">
        <f>'2-2 จองห้อง'!I276</f>
        <v>1</v>
      </c>
      <c r="F71" s="337">
        <f>VLOOKUP(A71,'1-2 ห้อง'!A:F,5,FALSE)</f>
        <v>400</v>
      </c>
      <c r="G71" s="338">
        <f t="shared" si="2"/>
        <v>400</v>
      </c>
      <c r="H71" s="338">
        <f t="shared" si="3"/>
        <v>4</v>
      </c>
      <c r="I71" s="339" t="str">
        <f t="shared" si="5"/>
        <v/>
      </c>
    </row>
    <row r="72">
      <c r="A72" s="316" t="str">
        <f>'ฟอร์มรายงาน อำเภอ'!C66</f>
        <v>N2</v>
      </c>
      <c r="B72" s="334">
        <f t="shared" si="1"/>
        <v>64</v>
      </c>
      <c r="C72" s="335" t="str">
        <f>'ฟอร์มรายงาน อำเภอ'!D66</f>
        <v>ชัยศักดิ์</v>
      </c>
      <c r="D72" s="336">
        <f>'ฟอร์มรายงาน อำเภอ'!B66</f>
        <v>46001</v>
      </c>
      <c r="E72" s="335">
        <f>'2-2 จองห้อง'!I277</f>
        <v>1</v>
      </c>
      <c r="F72" s="337">
        <f>VLOOKUP(A72,'1-2 ห้อง'!A:F,5,FALSE)</f>
        <v>500</v>
      </c>
      <c r="G72" s="338">
        <f t="shared" si="2"/>
        <v>500</v>
      </c>
      <c r="H72" s="338">
        <f t="shared" si="3"/>
        <v>5</v>
      </c>
      <c r="I72" s="339" t="str">
        <f t="shared" si="5"/>
        <v/>
      </c>
    </row>
    <row r="73">
      <c r="A73" s="316" t="str">
        <f>'ฟอร์มรายงาน อำเภอ'!C67</f>
        <v>A108</v>
      </c>
      <c r="B73" s="334">
        <f t="shared" si="1"/>
        <v>65</v>
      </c>
      <c r="C73" s="335" t="str">
        <f>'ฟอร์มรายงาน อำเภอ'!D67</f>
        <v>เชษฐา</v>
      </c>
      <c r="D73" s="336">
        <f>'ฟอร์มรายงาน อำเภอ'!B67</f>
        <v>46001</v>
      </c>
      <c r="E73" s="335">
        <f>'2-2 จองห้อง'!I278</f>
        <v>1</v>
      </c>
      <c r="F73" s="337">
        <f>VLOOKUP(A73,'1-2 ห้อง'!A:F,5,FALSE)</f>
        <v>500</v>
      </c>
      <c r="G73" s="338">
        <f t="shared" si="2"/>
        <v>500</v>
      </c>
      <c r="H73" s="338">
        <f t="shared" si="3"/>
        <v>5</v>
      </c>
      <c r="I73" s="339" t="str">
        <f t="shared" si="5"/>
        <v/>
      </c>
    </row>
    <row r="74">
      <c r="A74" s="316" t="str">
        <f>'ฟอร์มรายงาน อำเภอ'!C68</f>
        <v>B104</v>
      </c>
      <c r="B74" s="334">
        <f t="shared" si="1"/>
        <v>66</v>
      </c>
      <c r="C74" s="335" t="str">
        <f>'ฟอร์มรายงาน อำเภอ'!D68</f>
        <v>น้อย</v>
      </c>
      <c r="D74" s="336">
        <f>'ฟอร์มรายงาน อำเภอ'!B68</f>
        <v>46001</v>
      </c>
      <c r="E74" s="335">
        <f>'2-2 จองห้อง'!I279</f>
        <v>1</v>
      </c>
      <c r="F74" s="337">
        <f>VLOOKUP(A74,'1-2 ห้อง'!A:F,5,FALSE)</f>
        <v>400</v>
      </c>
      <c r="G74" s="338">
        <f t="shared" si="2"/>
        <v>400</v>
      </c>
      <c r="H74" s="338">
        <f t="shared" si="3"/>
        <v>4</v>
      </c>
      <c r="I74" s="339" t="str">
        <f t="shared" si="5"/>
        <v/>
      </c>
    </row>
    <row r="75">
      <c r="A75" s="316" t="str">
        <f>'ฟอร์มรายงาน อำเภอ'!C69</f>
        <v>B105</v>
      </c>
      <c r="B75" s="334">
        <f t="shared" si="1"/>
        <v>67</v>
      </c>
      <c r="C75" s="335" t="str">
        <f>'ฟอร์มรายงาน อำเภอ'!D69</f>
        <v>น้อย</v>
      </c>
      <c r="D75" s="336">
        <f>'ฟอร์มรายงาน อำเภอ'!B69</f>
        <v>46001</v>
      </c>
      <c r="E75" s="335">
        <f>'2-2 จองห้อง'!I280</f>
        <v>1</v>
      </c>
      <c r="F75" s="337">
        <f>VLOOKUP(A75,'1-2 ห้อง'!A:F,5,FALSE)</f>
        <v>400</v>
      </c>
      <c r="G75" s="338">
        <f t="shared" si="2"/>
        <v>400</v>
      </c>
      <c r="H75" s="338">
        <f t="shared" si="3"/>
        <v>4</v>
      </c>
      <c r="I75" s="339" t="str">
        <f t="shared" si="5"/>
        <v/>
      </c>
    </row>
    <row r="76">
      <c r="A76" s="316" t="str">
        <f>'ฟอร์มรายงาน อำเภอ'!C70</f>
        <v>N3</v>
      </c>
      <c r="B76" s="334">
        <f t="shared" si="1"/>
        <v>68</v>
      </c>
      <c r="C76" s="335" t="str">
        <f>'ฟอร์มรายงาน อำเภอ'!D70</f>
        <v>คุณทิว</v>
      </c>
      <c r="D76" s="336">
        <f>'ฟอร์มรายงาน อำเภอ'!B70</f>
        <v>46001</v>
      </c>
      <c r="E76" s="335">
        <f>'2-2 จองห้อง'!I281</f>
        <v>1</v>
      </c>
      <c r="F76" s="337">
        <f>VLOOKUP(A76,'1-2 ห้อง'!A:F,5,FALSE)</f>
        <v>500</v>
      </c>
      <c r="G76" s="338">
        <f t="shared" si="2"/>
        <v>500</v>
      </c>
      <c r="H76" s="338">
        <f t="shared" si="3"/>
        <v>5</v>
      </c>
      <c r="I76" s="339" t="str">
        <f t="shared" si="5"/>
        <v/>
      </c>
    </row>
    <row r="77">
      <c r="A77" s="316" t="str">
        <f>'ฟอร์มรายงาน อำเภอ'!C71</f>
        <v>A105</v>
      </c>
      <c r="B77" s="334">
        <f t="shared" si="1"/>
        <v>69</v>
      </c>
      <c r="C77" s="335" t="str">
        <f>'ฟอร์มรายงาน อำเภอ'!D71</f>
        <v>ภาณุพงศ์</v>
      </c>
      <c r="D77" s="336">
        <f>'ฟอร์มรายงาน อำเภอ'!B71</f>
        <v>46002</v>
      </c>
      <c r="E77" s="335">
        <f>'2-2 จองห้อง'!I282</f>
        <v>1</v>
      </c>
      <c r="F77" s="337">
        <f>VLOOKUP(A77,'1-2 ห้อง'!A:F,5,FALSE)</f>
        <v>400</v>
      </c>
      <c r="G77" s="338">
        <f t="shared" si="2"/>
        <v>400</v>
      </c>
      <c r="H77" s="338">
        <f t="shared" si="3"/>
        <v>4</v>
      </c>
      <c r="I77" s="339" t="str">
        <f t="shared" si="5"/>
        <v/>
      </c>
    </row>
    <row r="78">
      <c r="A78" s="316" t="str">
        <f>'ฟอร์มรายงาน อำเภอ'!C72</f>
        <v>B107</v>
      </c>
      <c r="B78" s="334">
        <f t="shared" si="1"/>
        <v>70</v>
      </c>
      <c r="C78" s="335" t="str">
        <f>'ฟอร์มรายงาน อำเภอ'!D72</f>
        <v>สุวรรณ</v>
      </c>
      <c r="D78" s="336">
        <f>'ฟอร์มรายงาน อำเภอ'!B72</f>
        <v>46002</v>
      </c>
      <c r="E78" s="335">
        <f>'2-2 จองห้อง'!I283</f>
        <v>1</v>
      </c>
      <c r="F78" s="337">
        <f>VLOOKUP(A78,'1-2 ห้อง'!A:F,5,FALSE)</f>
        <v>400</v>
      </c>
      <c r="G78" s="338">
        <f t="shared" si="2"/>
        <v>400</v>
      </c>
      <c r="H78" s="338">
        <f t="shared" si="3"/>
        <v>4</v>
      </c>
      <c r="I78" s="339" t="str">
        <f t="shared" si="5"/>
        <v/>
      </c>
    </row>
    <row r="79">
      <c r="A79" s="316" t="str">
        <f>'ฟอร์มรายงาน อำเภอ'!C73</f>
        <v>A111</v>
      </c>
      <c r="B79" s="334">
        <f t="shared" si="1"/>
        <v>71</v>
      </c>
      <c r="C79" s="335" t="str">
        <f>'ฟอร์มรายงาน อำเภอ'!D73</f>
        <v>อัญธิกา สุระกำแหง</v>
      </c>
      <c r="D79" s="336">
        <f>'ฟอร์มรายงาน อำเภอ'!B73</f>
        <v>46002</v>
      </c>
      <c r="E79" s="335">
        <f>'2-2 จองห้อง'!I284</f>
        <v>1</v>
      </c>
      <c r="F79" s="337">
        <f>VLOOKUP(A79,'1-2 ห้อง'!A:F,5,FALSE)</f>
        <v>400</v>
      </c>
      <c r="G79" s="338">
        <f t="shared" si="2"/>
        <v>400</v>
      </c>
      <c r="H79" s="338">
        <f t="shared" si="3"/>
        <v>4</v>
      </c>
      <c r="I79" s="339" t="str">
        <f t="shared" si="5"/>
        <v/>
      </c>
    </row>
    <row r="80">
      <c r="A80" s="316" t="str">
        <f>'ฟอร์มรายงาน อำเภอ'!C74</f>
        <v>N7</v>
      </c>
      <c r="B80" s="334">
        <f t="shared" si="1"/>
        <v>72</v>
      </c>
      <c r="C80" s="335" t="str">
        <f>'ฟอร์มรายงาน อำเภอ'!D74</f>
        <v>จิรัชยา</v>
      </c>
      <c r="D80" s="336">
        <f>'ฟอร์มรายงาน อำเภอ'!B74</f>
        <v>46002</v>
      </c>
      <c r="E80" s="335">
        <f>'2-2 จองห้อง'!I285</f>
        <v>1</v>
      </c>
      <c r="F80" s="337">
        <f>VLOOKUP(A80,'1-2 ห้อง'!A:F,5,FALSE)</f>
        <v>500</v>
      </c>
      <c r="G80" s="338">
        <f t="shared" si="2"/>
        <v>500</v>
      </c>
      <c r="H80" s="338">
        <f t="shared" si="3"/>
        <v>5</v>
      </c>
      <c r="I80" s="339" t="str">
        <f t="shared" si="5"/>
        <v/>
      </c>
    </row>
    <row r="81">
      <c r="A81" s="316" t="str">
        <f>'ฟอร์มรายงาน อำเภอ'!C75</f>
        <v>B106</v>
      </c>
      <c r="B81" s="334">
        <f t="shared" si="1"/>
        <v>73</v>
      </c>
      <c r="C81" s="335" t="str">
        <f>'ฟอร์มรายงาน อำเภอ'!D75</f>
        <v>ทวีศักดิ์</v>
      </c>
      <c r="D81" s="336">
        <f>'ฟอร์มรายงาน อำเภอ'!B75</f>
        <v>46002</v>
      </c>
      <c r="E81" s="335">
        <f>'2-2 จองห้อง'!I286</f>
        <v>1</v>
      </c>
      <c r="F81" s="337">
        <f>VLOOKUP(A81,'1-2 ห้อง'!A:F,5,FALSE)</f>
        <v>400</v>
      </c>
      <c r="G81" s="338">
        <f t="shared" si="2"/>
        <v>400</v>
      </c>
      <c r="H81" s="338">
        <f t="shared" si="3"/>
        <v>4</v>
      </c>
      <c r="I81" s="339" t="str">
        <f t="shared" si="5"/>
        <v/>
      </c>
    </row>
    <row r="82">
      <c r="A82" s="316" t="str">
        <f>'ฟอร์มรายงาน อำเภอ'!C76</f>
        <v>B105</v>
      </c>
      <c r="B82" s="334">
        <f t="shared" si="1"/>
        <v>74</v>
      </c>
      <c r="C82" s="335" t="str">
        <f>'ฟอร์มรายงาน อำเภอ'!D76</f>
        <v>ภวิน</v>
      </c>
      <c r="D82" s="336">
        <f>'ฟอร์มรายงาน อำเภอ'!B76</f>
        <v>46002</v>
      </c>
      <c r="E82" s="335">
        <f>'2-2 จองห้อง'!I287</f>
        <v>1</v>
      </c>
      <c r="F82" s="337">
        <f>VLOOKUP(A82,'1-2 ห้อง'!A:F,5,FALSE)</f>
        <v>400</v>
      </c>
      <c r="G82" s="338">
        <f t="shared" si="2"/>
        <v>400</v>
      </c>
      <c r="H82" s="338">
        <f t="shared" si="3"/>
        <v>4</v>
      </c>
      <c r="I82" s="339" t="str">
        <f t="shared" si="5"/>
        <v/>
      </c>
    </row>
    <row r="83">
      <c r="A83" s="316" t="str">
        <f>'ฟอร์มรายงาน อำเภอ'!C77</f>
        <v>B108</v>
      </c>
      <c r="B83" s="334">
        <f t="shared" si="1"/>
        <v>75</v>
      </c>
      <c r="C83" s="335" t="str">
        <f>'ฟอร์มรายงาน อำเภอ'!D77</f>
        <v>ทวีศักดิ์</v>
      </c>
      <c r="D83" s="336">
        <f>'ฟอร์มรายงาน อำเภอ'!B77</f>
        <v>46002</v>
      </c>
      <c r="E83" s="335">
        <f>'2-2 จองห้อง'!I288</f>
        <v>1</v>
      </c>
      <c r="F83" s="337">
        <f>VLOOKUP(A83,'1-2 ห้อง'!A:F,5,FALSE)</f>
        <v>400</v>
      </c>
      <c r="G83" s="338">
        <f t="shared" si="2"/>
        <v>400</v>
      </c>
      <c r="H83" s="338">
        <f t="shared" si="3"/>
        <v>4</v>
      </c>
      <c r="I83" s="339" t="str">
        <f t="shared" si="5"/>
        <v/>
      </c>
    </row>
    <row r="84">
      <c r="A84" s="316" t="str">
        <f>'ฟอร์มรายงาน อำเภอ'!C78</f>
        <v>A104</v>
      </c>
      <c r="B84" s="334">
        <f t="shared" si="1"/>
        <v>76</v>
      </c>
      <c r="C84" s="335" t="str">
        <f>'ฟอร์มรายงาน อำเภอ'!D78</f>
        <v>สุวัฒน์</v>
      </c>
      <c r="D84" s="336">
        <f>'ฟอร์มรายงาน อำเภอ'!B78</f>
        <v>46002</v>
      </c>
      <c r="E84" s="335">
        <f>'2-2 จองห้อง'!I289</f>
        <v>1</v>
      </c>
      <c r="F84" s="337">
        <f>VLOOKUP(A84,'1-2 ห้อง'!A:F,5,FALSE)</f>
        <v>400</v>
      </c>
      <c r="G84" s="338">
        <f t="shared" si="2"/>
        <v>400</v>
      </c>
      <c r="H84" s="338">
        <f t="shared" si="3"/>
        <v>4</v>
      </c>
      <c r="I84" s="339" t="str">
        <f t="shared" si="5"/>
        <v/>
      </c>
    </row>
    <row r="85">
      <c r="A85" s="316" t="str">
        <f>'ฟอร์มรายงาน อำเภอ'!C79</f>
        <v>A105</v>
      </c>
      <c r="B85" s="334">
        <f t="shared" si="1"/>
        <v>77</v>
      </c>
      <c r="C85" s="335" t="str">
        <f>'ฟอร์มรายงาน อำเภอ'!D79</f>
        <v>บริษัท เออร์วิง</v>
      </c>
      <c r="D85" s="336">
        <f>'ฟอร์มรายงาน อำเภอ'!B79</f>
        <v>46003</v>
      </c>
      <c r="E85" s="335">
        <f>'2-2 จองห้อง'!I290</f>
        <v>1</v>
      </c>
      <c r="F85" s="337">
        <f>VLOOKUP(A85,'1-2 ห้อง'!A:F,5,FALSE)</f>
        <v>400</v>
      </c>
      <c r="G85" s="338">
        <f t="shared" si="2"/>
        <v>400</v>
      </c>
      <c r="H85" s="338">
        <f t="shared" si="3"/>
        <v>4</v>
      </c>
      <c r="I85" s="339" t="str">
        <f t="shared" si="5"/>
        <v/>
      </c>
    </row>
    <row r="86">
      <c r="A86" s="316" t="str">
        <f>'ฟอร์มรายงาน อำเภอ'!C80</f>
        <v>B106</v>
      </c>
      <c r="B86" s="334">
        <f t="shared" si="1"/>
        <v>78</v>
      </c>
      <c r="C86" s="335" t="str">
        <f>'ฟอร์มรายงาน อำเภอ'!D80</f>
        <v>สิรินุช</v>
      </c>
      <c r="D86" s="336">
        <f>'ฟอร์มรายงาน อำเภอ'!B80</f>
        <v>46003</v>
      </c>
      <c r="E86" s="335">
        <f>'2-2 จองห้อง'!I291</f>
        <v>1</v>
      </c>
      <c r="F86" s="337">
        <f>VLOOKUP(A86,'1-2 ห้อง'!A:F,5,FALSE)</f>
        <v>400</v>
      </c>
      <c r="G86" s="338">
        <f t="shared" si="2"/>
        <v>400</v>
      </c>
      <c r="H86" s="338">
        <f t="shared" si="3"/>
        <v>4</v>
      </c>
      <c r="I86" s="339" t="str">
        <f t="shared" si="5"/>
        <v/>
      </c>
    </row>
    <row r="87">
      <c r="A87" s="316" t="str">
        <f>'ฟอร์มรายงาน อำเภอ'!C81</f>
        <v>B108</v>
      </c>
      <c r="B87" s="334">
        <f t="shared" si="1"/>
        <v>79</v>
      </c>
      <c r="C87" s="335" t="str">
        <f>'ฟอร์มรายงาน อำเภอ'!D81</f>
        <v>ศุภณัฐ</v>
      </c>
      <c r="D87" s="336">
        <f>'ฟอร์มรายงาน อำเภอ'!B81</f>
        <v>46003</v>
      </c>
      <c r="E87" s="335">
        <f>'2-2 จองห้อง'!I292</f>
        <v>1</v>
      </c>
      <c r="F87" s="337">
        <f>VLOOKUP(A87,'1-2 ห้อง'!A:F,5,FALSE)</f>
        <v>400</v>
      </c>
      <c r="G87" s="338">
        <f t="shared" si="2"/>
        <v>400</v>
      </c>
      <c r="H87" s="338">
        <f t="shared" si="3"/>
        <v>4</v>
      </c>
      <c r="I87" s="339" t="str">
        <f t="shared" si="5"/>
        <v/>
      </c>
    </row>
    <row r="88">
      <c r="A88" s="316" t="str">
        <f>'ฟอร์มรายงาน อำเภอ'!C82</f>
        <v>B109</v>
      </c>
      <c r="B88" s="334">
        <f t="shared" si="1"/>
        <v>80</v>
      </c>
      <c r="C88" s="335" t="str">
        <f>'ฟอร์มรายงาน อำเภอ'!D82</f>
        <v>มนต์ราทรานสปอร์ต</v>
      </c>
      <c r="D88" s="336">
        <f>'ฟอร์มรายงาน อำเภอ'!B82</f>
        <v>46003</v>
      </c>
      <c r="E88" s="335">
        <f>'2-2 จองห้อง'!I293</f>
        <v>1</v>
      </c>
      <c r="F88" s="337">
        <f>VLOOKUP(A88,'1-2 ห้อง'!A:F,5,FALSE)</f>
        <v>400</v>
      </c>
      <c r="G88" s="338">
        <f t="shared" si="2"/>
        <v>400</v>
      </c>
      <c r="H88" s="338">
        <f t="shared" si="3"/>
        <v>4</v>
      </c>
      <c r="I88" s="339" t="str">
        <f t="shared" si="5"/>
        <v/>
      </c>
    </row>
    <row r="89">
      <c r="A89" s="316" t="str">
        <f>'ฟอร์มรายงาน อำเภอ'!C83</f>
        <v>B107</v>
      </c>
      <c r="B89" s="334">
        <f t="shared" si="1"/>
        <v>81</v>
      </c>
      <c r="C89" s="335" t="str">
        <f>'ฟอร์มรายงาน อำเภอ'!D83</f>
        <v>พลวิภา</v>
      </c>
      <c r="D89" s="336">
        <f>'ฟอร์มรายงาน อำเภอ'!B83</f>
        <v>46003</v>
      </c>
      <c r="E89" s="335">
        <f>'2-2 จองห้อง'!I294</f>
        <v>1</v>
      </c>
      <c r="F89" s="337">
        <f>VLOOKUP(A89,'1-2 ห้อง'!A:F,5,FALSE)</f>
        <v>400</v>
      </c>
      <c r="G89" s="338">
        <f t="shared" si="2"/>
        <v>400</v>
      </c>
      <c r="H89" s="338">
        <f t="shared" si="3"/>
        <v>4</v>
      </c>
      <c r="I89" s="339" t="str">
        <f t="shared" si="5"/>
        <v/>
      </c>
    </row>
    <row r="90">
      <c r="A90" s="316" t="str">
        <f>'ฟอร์มรายงาน อำเภอ'!C84</f>
        <v>A104</v>
      </c>
      <c r="B90" s="334">
        <f t="shared" si="1"/>
        <v>82</v>
      </c>
      <c r="C90" s="335" t="str">
        <f>'ฟอร์มรายงาน อำเภอ'!D84</f>
        <v>FROZENอนันต์</v>
      </c>
      <c r="D90" s="336">
        <f>'ฟอร์มรายงาน อำเภอ'!B84</f>
        <v>46003</v>
      </c>
      <c r="E90" s="335">
        <f>'2-2 จองห้อง'!I295</f>
        <v>2</v>
      </c>
      <c r="F90" s="337">
        <f>VLOOKUP(A90,'1-2 ห้อง'!A:F,5,FALSE)</f>
        <v>400</v>
      </c>
      <c r="G90" s="338">
        <f t="shared" si="2"/>
        <v>800</v>
      </c>
      <c r="H90" s="338">
        <f t="shared" si="3"/>
        <v>8</v>
      </c>
      <c r="I90" s="339" t="str">
        <f t="shared" si="5"/>
        <v/>
      </c>
    </row>
    <row r="91">
      <c r="A91" s="316" t="str">
        <f>'ฟอร์มรายงาน อำเภอ'!C85</f>
        <v>B105</v>
      </c>
      <c r="B91" s="334">
        <f t="shared" si="1"/>
        <v>83</v>
      </c>
      <c r="C91" s="335" t="str">
        <f>'ฟอร์มรายงาน อำเภอ'!D85</f>
        <v>ศรายุธ</v>
      </c>
      <c r="D91" s="336">
        <f>'ฟอร์มรายงาน อำเภอ'!B85</f>
        <v>46003</v>
      </c>
      <c r="E91" s="335">
        <f>'2-2 จองห้อง'!I296</f>
        <v>1</v>
      </c>
      <c r="F91" s="337">
        <f>VLOOKUP(A91,'1-2 ห้อง'!A:F,5,FALSE)</f>
        <v>400</v>
      </c>
      <c r="G91" s="338">
        <f t="shared" si="2"/>
        <v>400</v>
      </c>
      <c r="H91" s="338">
        <f t="shared" si="3"/>
        <v>4</v>
      </c>
      <c r="I91" s="339" t="str">
        <f t="shared" si="5"/>
        <v/>
      </c>
    </row>
    <row r="92">
      <c r="A92" s="316" t="str">
        <f>'ฟอร์มรายงาน อำเภอ'!C86</f>
        <v>A101</v>
      </c>
      <c r="B92" s="334">
        <f t="shared" si="1"/>
        <v>84</v>
      </c>
      <c r="C92" s="335" t="str">
        <f>'ฟอร์มรายงาน อำเภอ'!D86</f>
        <v>พรรษา</v>
      </c>
      <c r="D92" s="336">
        <f>'ฟอร์มรายงาน อำเภอ'!B86</f>
        <v>46003</v>
      </c>
      <c r="E92" s="335">
        <f>'2-2 จองห้อง'!I297</f>
        <v>1</v>
      </c>
      <c r="F92" s="337">
        <f>VLOOKUP(A92,'1-2 ห้อง'!A:F,5,FALSE)</f>
        <v>400</v>
      </c>
      <c r="G92" s="338">
        <f t="shared" si="2"/>
        <v>400</v>
      </c>
      <c r="H92" s="338">
        <f t="shared" si="3"/>
        <v>4</v>
      </c>
      <c r="I92" s="339" t="str">
        <f t="shared" si="5"/>
        <v/>
      </c>
    </row>
    <row r="93">
      <c r="A93" s="316" t="str">
        <f>'ฟอร์มรายงาน อำเภอ'!C87</f>
        <v>A111</v>
      </c>
      <c r="B93" s="334">
        <f t="shared" si="1"/>
        <v>85</v>
      </c>
      <c r="C93" s="335" t="str">
        <f>'ฟอร์มรายงาน อำเภอ'!D87</f>
        <v>จิตอนันต์</v>
      </c>
      <c r="D93" s="336">
        <f>'ฟอร์มรายงาน อำเภอ'!B87</f>
        <v>46004</v>
      </c>
      <c r="E93" s="335">
        <f>'2-2 จองห้อง'!I298</f>
        <v>1</v>
      </c>
      <c r="F93" s="337">
        <f>VLOOKUP(A93,'1-2 ห้อง'!A:F,5,FALSE)</f>
        <v>400</v>
      </c>
      <c r="G93" s="338">
        <f t="shared" si="2"/>
        <v>400</v>
      </c>
      <c r="H93" s="338">
        <f t="shared" si="3"/>
        <v>4</v>
      </c>
      <c r="I93" s="339" t="str">
        <f t="shared" si="5"/>
        <v/>
      </c>
    </row>
    <row r="94">
      <c r="A94" s="316" t="str">
        <f>'ฟอร์มรายงาน อำเภอ'!C88</f>
        <v>B107</v>
      </c>
      <c r="B94" s="334">
        <f t="shared" si="1"/>
        <v>86</v>
      </c>
      <c r="C94" s="335" t="str">
        <f>'ฟอร์มรายงาน อำเภอ'!D88</f>
        <v>เพชรดาวน้ำดื่ม</v>
      </c>
      <c r="D94" s="336">
        <f>'ฟอร์มรายงาน อำเภอ'!B88</f>
        <v>46004</v>
      </c>
      <c r="E94" s="335">
        <f>'2-2 จองห้อง'!I299</f>
        <v>1</v>
      </c>
      <c r="F94" s="337">
        <f>VLOOKUP(A94,'1-2 ห้อง'!A:F,5,FALSE)</f>
        <v>400</v>
      </c>
      <c r="G94" s="338">
        <f t="shared" si="2"/>
        <v>400</v>
      </c>
      <c r="H94" s="338">
        <f t="shared" si="3"/>
        <v>4</v>
      </c>
      <c r="I94" s="339" t="str">
        <f t="shared" si="5"/>
        <v/>
      </c>
    </row>
    <row r="95">
      <c r="A95" s="316" t="str">
        <f>'ฟอร์มรายงาน อำเภอ'!C89</f>
        <v>A105</v>
      </c>
      <c r="B95" s="334">
        <f t="shared" si="1"/>
        <v>87</v>
      </c>
      <c r="C95" s="335" t="str">
        <f>'ฟอร์มรายงาน อำเภอ'!D89</f>
        <v>วรองค์</v>
      </c>
      <c r="D95" s="336">
        <f>'ฟอร์มรายงาน อำเภอ'!B89</f>
        <v>46004</v>
      </c>
      <c r="E95" s="335">
        <f>'2-2 จองห้อง'!I300</f>
        <v>1</v>
      </c>
      <c r="F95" s="337">
        <f>VLOOKUP(A95,'1-2 ห้อง'!A:F,5,FALSE)</f>
        <v>400</v>
      </c>
      <c r="G95" s="338">
        <f t="shared" si="2"/>
        <v>400</v>
      </c>
      <c r="H95" s="338">
        <f t="shared" si="3"/>
        <v>4</v>
      </c>
      <c r="I95" s="339" t="str">
        <f t="shared" si="5"/>
        <v/>
      </c>
    </row>
    <row r="96">
      <c r="A96" s="316" t="str">
        <f>'ฟอร์มรายงาน อำเภอ'!C90</f>
        <v>N3</v>
      </c>
      <c r="B96" s="334">
        <f t="shared" si="1"/>
        <v>88</v>
      </c>
      <c r="C96" s="335" t="str">
        <f>'ฟอร์มรายงาน อำเภอ'!D90</f>
        <v>คุณทิว</v>
      </c>
      <c r="D96" s="336">
        <f>'ฟอร์มรายงาน อำเภอ'!B90</f>
        <v>46004</v>
      </c>
      <c r="E96" s="335">
        <f>'2-2 จองห้อง'!I301</f>
        <v>1</v>
      </c>
      <c r="F96" s="337">
        <f>VLOOKUP(A96,'1-2 ห้อง'!A:F,5,FALSE)</f>
        <v>500</v>
      </c>
      <c r="G96" s="338">
        <f t="shared" si="2"/>
        <v>500</v>
      </c>
      <c r="H96" s="338">
        <f t="shared" si="3"/>
        <v>5</v>
      </c>
      <c r="I96" s="339" t="str">
        <f t="shared" si="5"/>
        <v/>
      </c>
    </row>
    <row r="97">
      <c r="A97" s="316" t="str">
        <f>'ฟอร์มรายงาน อำเภอ'!C91</f>
        <v>B105</v>
      </c>
      <c r="B97" s="334">
        <f t="shared" si="1"/>
        <v>89</v>
      </c>
      <c r="C97" s="335" t="str">
        <f>'ฟอร์มรายงาน อำเภอ'!D91</f>
        <v>สุภัสสร</v>
      </c>
      <c r="D97" s="336">
        <f>'ฟอร์มรายงาน อำเภอ'!B91</f>
        <v>46004</v>
      </c>
      <c r="E97" s="335">
        <f>'2-2 จองห้อง'!I302</f>
        <v>1</v>
      </c>
      <c r="F97" s="337">
        <f>VLOOKUP(A97,'1-2 ห้อง'!A:F,5,FALSE)</f>
        <v>400</v>
      </c>
      <c r="G97" s="338">
        <f t="shared" si="2"/>
        <v>400</v>
      </c>
      <c r="H97" s="338">
        <f t="shared" si="3"/>
        <v>4</v>
      </c>
      <c r="I97" s="339" t="str">
        <f t="shared" si="5"/>
        <v/>
      </c>
    </row>
    <row r="98">
      <c r="A98" s="316" t="str">
        <f>'ฟอร์มรายงาน อำเภอ'!C92</f>
        <v>A104</v>
      </c>
      <c r="B98" s="334">
        <f t="shared" si="1"/>
        <v>90</v>
      </c>
      <c r="C98" s="335" t="str">
        <f>'ฟอร์มรายงาน อำเภอ'!D92</f>
        <v>ขนิษฐากานต์</v>
      </c>
      <c r="D98" s="336">
        <f>'ฟอร์มรายงาน อำเภอ'!B92</f>
        <v>46005</v>
      </c>
      <c r="E98" s="335">
        <f>'2-2 จองห้อง'!I303</f>
        <v>1</v>
      </c>
      <c r="F98" s="337">
        <f>VLOOKUP(A98,'1-2 ห้อง'!A:F,5,FALSE)</f>
        <v>400</v>
      </c>
      <c r="G98" s="338">
        <f t="shared" si="2"/>
        <v>400</v>
      </c>
      <c r="H98" s="338">
        <f t="shared" si="3"/>
        <v>4</v>
      </c>
      <c r="I98" s="339" t="str">
        <f t="shared" si="5"/>
        <v/>
      </c>
    </row>
    <row r="99">
      <c r="A99" s="316" t="str">
        <f>'ฟอร์มรายงาน อำเภอ'!C93</f>
        <v>A105</v>
      </c>
      <c r="B99" s="334">
        <f t="shared" si="1"/>
        <v>91</v>
      </c>
      <c r="C99" s="335" t="str">
        <f>'ฟอร์มรายงาน อำเภอ'!D93</f>
        <v>สุภัสสร</v>
      </c>
      <c r="D99" s="336">
        <f>'ฟอร์มรายงาน อำเภอ'!B93</f>
        <v>46005</v>
      </c>
      <c r="E99" s="335">
        <f>'2-2 จองห้อง'!I304</f>
        <v>1</v>
      </c>
      <c r="F99" s="337">
        <f>VLOOKUP(A99,'1-2 ห้อง'!A:F,5,FALSE)</f>
        <v>400</v>
      </c>
      <c r="G99" s="338">
        <f t="shared" si="2"/>
        <v>400</v>
      </c>
      <c r="H99" s="338">
        <f t="shared" si="3"/>
        <v>4</v>
      </c>
      <c r="I99" s="339" t="str">
        <f t="shared" si="5"/>
        <v/>
      </c>
    </row>
    <row r="100">
      <c r="A100" s="316" t="str">
        <f>'ฟอร์มรายงาน อำเภอ'!C94</f>
        <v>A111</v>
      </c>
      <c r="B100" s="334">
        <f t="shared" si="1"/>
        <v>92</v>
      </c>
      <c r="C100" s="335" t="str">
        <f>'ฟอร์มรายงาน อำเภอ'!D94</f>
        <v>สมปอง</v>
      </c>
      <c r="D100" s="336">
        <f>'ฟอร์มรายงาน อำเภอ'!B94</f>
        <v>46006</v>
      </c>
      <c r="E100" s="335">
        <f>'2-2 จองห้อง'!I305</f>
        <v>1</v>
      </c>
      <c r="F100" s="337">
        <f>VLOOKUP(A100,'1-2 ห้อง'!A:F,5,FALSE)</f>
        <v>400</v>
      </c>
      <c r="G100" s="338">
        <f t="shared" si="2"/>
        <v>400</v>
      </c>
      <c r="H100" s="338">
        <f t="shared" si="3"/>
        <v>4</v>
      </c>
      <c r="I100" s="339" t="str">
        <f t="shared" si="5"/>
        <v/>
      </c>
    </row>
    <row r="101">
      <c r="A101" s="316" t="str">
        <f>'ฟอร์มรายงาน อำเภอ'!C95</f>
        <v>N2</v>
      </c>
      <c r="B101" s="334">
        <f t="shared" si="1"/>
        <v>93</v>
      </c>
      <c r="C101" s="335" t="str">
        <f>'ฟอร์มรายงาน อำเภอ'!D95</f>
        <v>ณัฐภรณ์</v>
      </c>
      <c r="D101" s="336">
        <f>'ฟอร์มรายงาน อำเภอ'!B95</f>
        <v>46006</v>
      </c>
      <c r="E101" s="335">
        <f>'2-2 จองห้อง'!I306</f>
        <v>1</v>
      </c>
      <c r="F101" s="337">
        <f>VLOOKUP(A101,'1-2 ห้อง'!A:F,5,FALSE)</f>
        <v>500</v>
      </c>
      <c r="G101" s="338">
        <f t="shared" si="2"/>
        <v>500</v>
      </c>
      <c r="H101" s="338">
        <f t="shared" si="3"/>
        <v>5</v>
      </c>
      <c r="I101" s="339" t="str">
        <f t="shared" si="5"/>
        <v/>
      </c>
    </row>
    <row r="102">
      <c r="A102" s="316" t="str">
        <f>'ฟอร์มรายงาน อำเภอ'!C96</f>
        <v>B105</v>
      </c>
      <c r="B102" s="334">
        <f t="shared" si="1"/>
        <v>94</v>
      </c>
      <c r="C102" s="335" t="str">
        <f>'ฟอร์มรายงาน อำเภอ'!D96</f>
        <v>ชัยศักดิ์</v>
      </c>
      <c r="D102" s="336">
        <f>'ฟอร์มรายงาน อำเภอ'!B96</f>
        <v>46006</v>
      </c>
      <c r="E102" s="335">
        <f>'2-2 จองห้อง'!I307</f>
        <v>1</v>
      </c>
      <c r="F102" s="337">
        <f>VLOOKUP(A102,'1-2 ห้อง'!A:F,5,FALSE)</f>
        <v>400</v>
      </c>
      <c r="G102" s="338">
        <f t="shared" si="2"/>
        <v>400</v>
      </c>
      <c r="H102" s="338">
        <f t="shared" si="3"/>
        <v>4</v>
      </c>
      <c r="I102" s="339" t="str">
        <f t="shared" si="5"/>
        <v/>
      </c>
    </row>
    <row r="103">
      <c r="A103" s="316" t="str">
        <f>'ฟอร์มรายงาน อำเภอ'!C97</f>
        <v>B106</v>
      </c>
      <c r="B103" s="334">
        <f t="shared" si="1"/>
        <v>95</v>
      </c>
      <c r="C103" s="335" t="str">
        <f>'ฟอร์มรายงาน อำเภอ'!D97</f>
        <v>ณภัทรอร</v>
      </c>
      <c r="D103" s="336">
        <f>'ฟอร์มรายงาน อำเภอ'!B97</f>
        <v>46006</v>
      </c>
      <c r="E103" s="335">
        <f>'2-2 จองห้อง'!I308</f>
        <v>1</v>
      </c>
      <c r="F103" s="337">
        <f>VLOOKUP(A103,'1-2 ห้อง'!A:F,5,FALSE)</f>
        <v>400</v>
      </c>
      <c r="G103" s="338">
        <f t="shared" si="2"/>
        <v>400</v>
      </c>
      <c r="H103" s="338">
        <f t="shared" si="3"/>
        <v>4</v>
      </c>
      <c r="I103" s="339" t="str">
        <f t="shared" si="5"/>
        <v/>
      </c>
    </row>
    <row r="104">
      <c r="A104" s="316" t="str">
        <f>'ฟอร์มรายงาน อำเภอ'!C98</f>
        <v>B107</v>
      </c>
      <c r="B104" s="334">
        <f t="shared" si="1"/>
        <v>96</v>
      </c>
      <c r="C104" s="335" t="str">
        <f>'ฟอร์มรายงาน อำเภอ'!D98</f>
        <v>อาทิตย์</v>
      </c>
      <c r="D104" s="336">
        <f>'ฟอร์มรายงาน อำเภอ'!B98</f>
        <v>46006</v>
      </c>
      <c r="E104" s="335">
        <f>'2-2 จองห้อง'!I309</f>
        <v>1</v>
      </c>
      <c r="F104" s="337">
        <f>VLOOKUP(A104,'1-2 ห้อง'!A:F,5,FALSE)</f>
        <v>400</v>
      </c>
      <c r="G104" s="338">
        <f t="shared" si="2"/>
        <v>400</v>
      </c>
      <c r="H104" s="338">
        <f t="shared" si="3"/>
        <v>4</v>
      </c>
      <c r="I104" s="339" t="str">
        <f t="shared" si="5"/>
        <v/>
      </c>
    </row>
    <row r="105">
      <c r="A105" s="316" t="str">
        <f>'ฟอร์มรายงาน อำเภอ'!C99</f>
        <v>B108</v>
      </c>
      <c r="B105" s="334">
        <f t="shared" si="1"/>
        <v>97</v>
      </c>
      <c r="C105" s="335" t="str">
        <f>'ฟอร์มรายงาน อำเภอ'!D99</f>
        <v>สุทินันท์</v>
      </c>
      <c r="D105" s="336">
        <f>'ฟอร์มรายงาน อำเภอ'!B99</f>
        <v>46007</v>
      </c>
      <c r="E105" s="335">
        <f>'2-2 จองห้อง'!I310</f>
        <v>1</v>
      </c>
      <c r="F105" s="337">
        <f>VLOOKUP(A105,'1-2 ห้อง'!A:F,5,FALSE)</f>
        <v>400</v>
      </c>
      <c r="G105" s="338">
        <f t="shared" si="2"/>
        <v>400</v>
      </c>
      <c r="H105" s="338">
        <f t="shared" si="3"/>
        <v>4</v>
      </c>
      <c r="I105" s="339" t="str">
        <f t="shared" si="5"/>
        <v/>
      </c>
    </row>
    <row r="106">
      <c r="A106" s="316" t="str">
        <f>'ฟอร์มรายงาน อำเภอ'!C100</f>
        <v>A105</v>
      </c>
      <c r="B106" s="334">
        <f t="shared" si="1"/>
        <v>98</v>
      </c>
      <c r="C106" s="335" t="str">
        <f>'ฟอร์มรายงาน อำเภอ'!D100</f>
        <v>อภิรักษ์</v>
      </c>
      <c r="D106" s="336">
        <f>'ฟอร์มรายงาน อำเภอ'!B100</f>
        <v>46007</v>
      </c>
      <c r="E106" s="335">
        <f>'2-2 จองห้อง'!I311</f>
        <v>1</v>
      </c>
      <c r="F106" s="337">
        <f>VLOOKUP(A106,'1-2 ห้อง'!A:F,5,FALSE)</f>
        <v>400</v>
      </c>
      <c r="G106" s="338">
        <f t="shared" si="2"/>
        <v>400</v>
      </c>
      <c r="H106" s="338">
        <f t="shared" si="3"/>
        <v>4</v>
      </c>
      <c r="I106" s="339" t="str">
        <f t="shared" si="5"/>
        <v/>
      </c>
    </row>
    <row r="107">
      <c r="A107" s="316" t="str">
        <f>'ฟอร์มรายงาน อำเภอ'!C101</f>
        <v>A105</v>
      </c>
      <c r="B107" s="334">
        <f t="shared" si="1"/>
        <v>99</v>
      </c>
      <c r="C107" s="335" t="str">
        <f>'ฟอร์มรายงาน อำเภอ'!D101</f>
        <v>อภิรักษ์</v>
      </c>
      <c r="D107" s="336">
        <f>'ฟอร์มรายงาน อำเภอ'!B101</f>
        <v>46008</v>
      </c>
      <c r="E107" s="335">
        <f>'2-2 จองห้อง'!I312</f>
        <v>1</v>
      </c>
      <c r="F107" s="337">
        <f>VLOOKUP(A107,'1-2 ห้อง'!A:F,5,FALSE)</f>
        <v>400</v>
      </c>
      <c r="G107" s="338">
        <f t="shared" si="2"/>
        <v>400</v>
      </c>
      <c r="H107" s="338">
        <f t="shared" si="3"/>
        <v>4</v>
      </c>
      <c r="I107" s="339" t="str">
        <f t="shared" si="5"/>
        <v/>
      </c>
    </row>
    <row r="108">
      <c r="A108" s="316" t="str">
        <f>'ฟอร์มรายงาน อำเภอ'!C102</f>
        <v>A102</v>
      </c>
      <c r="B108" s="334">
        <f t="shared" si="1"/>
        <v>100</v>
      </c>
      <c r="C108" s="335" t="str">
        <f>'ฟอร์มรายงาน อำเภอ'!D102</f>
        <v>สมชาย</v>
      </c>
      <c r="D108" s="336">
        <f>'ฟอร์มรายงาน อำเภอ'!B102</f>
        <v>46008</v>
      </c>
      <c r="E108" s="335">
        <f>'2-2 จองห้อง'!I313</f>
        <v>1</v>
      </c>
      <c r="F108" s="337">
        <f>VLOOKUP(A108,'1-2 ห้อง'!A:F,5,FALSE)</f>
        <v>400</v>
      </c>
      <c r="G108" s="338">
        <f t="shared" si="2"/>
        <v>400</v>
      </c>
      <c r="H108" s="338">
        <f t="shared" si="3"/>
        <v>4</v>
      </c>
      <c r="I108" s="339" t="str">
        <f t="shared" si="5"/>
        <v/>
      </c>
    </row>
    <row r="109">
      <c r="A109" s="316" t="str">
        <f>'ฟอร์มรายงาน อำเภอ'!C103</f>
        <v>B108</v>
      </c>
      <c r="B109" s="334">
        <f t="shared" si="1"/>
        <v>101</v>
      </c>
      <c r="C109" s="335" t="str">
        <f>'ฟอร์มรายงาน อำเภอ'!D103</f>
        <v>รถน้ำส้ม</v>
      </c>
      <c r="D109" s="336">
        <f>'ฟอร์มรายงาน อำเภอ'!B103</f>
        <v>46008</v>
      </c>
      <c r="E109" s="335">
        <f>'2-2 จองห้อง'!I314</f>
        <v>1</v>
      </c>
      <c r="F109" s="337">
        <f>VLOOKUP(A109,'1-2 ห้อง'!A:F,5,FALSE)</f>
        <v>400</v>
      </c>
      <c r="G109" s="338">
        <f t="shared" si="2"/>
        <v>400</v>
      </c>
      <c r="H109" s="338">
        <f t="shared" si="3"/>
        <v>4</v>
      </c>
      <c r="I109" s="339" t="str">
        <f t="shared" si="5"/>
        <v/>
      </c>
    </row>
    <row r="110">
      <c r="A110" s="316" t="str">
        <f>'ฟอร์มรายงาน อำเภอ'!C104</f>
        <v>A111</v>
      </c>
      <c r="B110" s="334">
        <f t="shared" si="1"/>
        <v>102</v>
      </c>
      <c r="C110" s="335" t="str">
        <f>'ฟอร์มรายงาน อำเภอ'!D104</f>
        <v>อธิวัฒน์</v>
      </c>
      <c r="D110" s="336">
        <f>'ฟอร์มรายงาน อำเภอ'!B104</f>
        <v>46008</v>
      </c>
      <c r="E110" s="335">
        <f>'2-2 จองห้อง'!I315</f>
        <v>1</v>
      </c>
      <c r="F110" s="337">
        <f>VLOOKUP(A110,'1-2 ห้อง'!A:F,5,FALSE)</f>
        <v>400</v>
      </c>
      <c r="G110" s="338">
        <f t="shared" si="2"/>
        <v>400</v>
      </c>
      <c r="H110" s="338">
        <f t="shared" si="3"/>
        <v>4</v>
      </c>
      <c r="I110" s="339" t="str">
        <f t="shared" si="5"/>
        <v/>
      </c>
    </row>
    <row r="111">
      <c r="A111" s="316" t="str">
        <f>'ฟอร์มรายงาน อำเภอ'!C105</f>
        <v>A101</v>
      </c>
      <c r="B111" s="334">
        <f t="shared" si="1"/>
        <v>103</v>
      </c>
      <c r="C111" s="335" t="str">
        <f>'ฟอร์มรายงาน อำเภอ'!D105</f>
        <v>เกณิยา</v>
      </c>
      <c r="D111" s="336">
        <f>'ฟอร์มรายงาน อำเภอ'!B105</f>
        <v>46008</v>
      </c>
      <c r="E111" s="335">
        <f>'2-2 จองห้อง'!I316</f>
        <v>1</v>
      </c>
      <c r="F111" s="337">
        <f>VLOOKUP(A111,'1-2 ห้อง'!A:F,5,FALSE)</f>
        <v>400</v>
      </c>
      <c r="G111" s="338">
        <f t="shared" si="2"/>
        <v>400</v>
      </c>
      <c r="H111" s="338">
        <f t="shared" si="3"/>
        <v>4</v>
      </c>
      <c r="I111" s="339" t="str">
        <f t="shared" si="5"/>
        <v/>
      </c>
    </row>
    <row r="112">
      <c r="A112" s="316" t="str">
        <f>'ฟอร์มรายงาน อำเภอ'!C106</f>
        <v>B106</v>
      </c>
      <c r="B112" s="334">
        <f t="shared" si="1"/>
        <v>104</v>
      </c>
      <c r="C112" s="335" t="str">
        <f>'ฟอร์มรายงาน อำเภอ'!D106</f>
        <v>อนุธร</v>
      </c>
      <c r="D112" s="336">
        <f>'ฟอร์มรายงาน อำเภอ'!B106</f>
        <v>46008</v>
      </c>
      <c r="E112" s="335">
        <f>'2-2 จองห้อง'!I317</f>
        <v>1</v>
      </c>
      <c r="F112" s="337">
        <f>VLOOKUP(A112,'1-2 ห้อง'!A:F,5,FALSE)</f>
        <v>400</v>
      </c>
      <c r="G112" s="338">
        <f t="shared" si="2"/>
        <v>400</v>
      </c>
      <c r="H112" s="338">
        <f t="shared" si="3"/>
        <v>4</v>
      </c>
      <c r="I112" s="339" t="str">
        <f t="shared" si="5"/>
        <v/>
      </c>
    </row>
    <row r="113">
      <c r="A113" s="316" t="str">
        <f>'ฟอร์มรายงาน อำเภอ'!C107</f>
        <v>B105</v>
      </c>
      <c r="B113" s="334">
        <f t="shared" si="1"/>
        <v>105</v>
      </c>
      <c r="C113" s="335" t="str">
        <f>'ฟอร์มรายงาน อำเภอ'!D107</f>
        <v>ณัฐทรัพย์</v>
      </c>
      <c r="D113" s="336">
        <f>'ฟอร์มรายงาน อำเภอ'!B107</f>
        <v>46008</v>
      </c>
      <c r="E113" s="335">
        <f>'2-2 จองห้อง'!I318</f>
        <v>1</v>
      </c>
      <c r="F113" s="337">
        <f>VLOOKUP(A113,'1-2 ห้อง'!A:F,5,FALSE)</f>
        <v>400</v>
      </c>
      <c r="G113" s="338">
        <f t="shared" si="2"/>
        <v>400</v>
      </c>
      <c r="H113" s="338">
        <f t="shared" si="3"/>
        <v>4</v>
      </c>
      <c r="I113" s="339" t="str">
        <f t="shared" si="5"/>
        <v/>
      </c>
    </row>
    <row r="114">
      <c r="A114" s="316" t="str">
        <f>'ฟอร์มรายงาน อำเภอ'!C108</f>
        <v>B104</v>
      </c>
      <c r="B114" s="334">
        <f t="shared" si="1"/>
        <v>106</v>
      </c>
      <c r="C114" s="335" t="str">
        <f>'ฟอร์มรายงาน อำเภอ'!D108</f>
        <v>อานนท์</v>
      </c>
      <c r="D114" s="336">
        <f>'ฟอร์มรายงาน อำเภอ'!B108</f>
        <v>46008</v>
      </c>
      <c r="E114" s="335">
        <f>'2-2 จองห้อง'!I319</f>
        <v>1</v>
      </c>
      <c r="F114" s="337">
        <f>VLOOKUP(A114,'1-2 ห้อง'!A:F,5,FALSE)</f>
        <v>400</v>
      </c>
      <c r="G114" s="338">
        <f t="shared" si="2"/>
        <v>400</v>
      </c>
      <c r="H114" s="338">
        <f t="shared" si="3"/>
        <v>4</v>
      </c>
      <c r="I114" s="339" t="str">
        <f t="shared" si="5"/>
        <v/>
      </c>
    </row>
    <row r="115">
      <c r="A115" s="316" t="str">
        <f>'ฟอร์มรายงาน อำเภอ'!C109</f>
        <v>B103</v>
      </c>
      <c r="B115" s="334">
        <f t="shared" si="1"/>
        <v>107</v>
      </c>
      <c r="C115" s="335" t="str">
        <f>'ฟอร์มรายงาน อำเภอ'!D109</f>
        <v>บัณฑิต</v>
      </c>
      <c r="D115" s="336">
        <f>'ฟอร์มรายงาน อำเภอ'!B109</f>
        <v>46008</v>
      </c>
      <c r="E115" s="335">
        <f>'2-2 จองห้อง'!I320</f>
        <v>1</v>
      </c>
      <c r="F115" s="337">
        <f>VLOOKUP(A115,'1-2 ห้อง'!A:F,5,FALSE)</f>
        <v>400</v>
      </c>
      <c r="G115" s="338">
        <f t="shared" si="2"/>
        <v>400</v>
      </c>
      <c r="H115" s="338">
        <f t="shared" si="3"/>
        <v>4</v>
      </c>
      <c r="I115" s="339" t="str">
        <f t="shared" si="5"/>
        <v/>
      </c>
    </row>
    <row r="116">
      <c r="A116" s="316" t="str">
        <f>'ฟอร์มรายงาน อำเภอ'!C110</f>
        <v>B103</v>
      </c>
      <c r="B116" s="334">
        <f t="shared" si="1"/>
        <v>108</v>
      </c>
      <c r="C116" s="335" t="str">
        <f>'ฟอร์มรายงาน อำเภอ'!D110</f>
        <v>น้ำ</v>
      </c>
      <c r="D116" s="336">
        <f>'ฟอร์มรายงาน อำเภอ'!B110</f>
        <v>46008</v>
      </c>
      <c r="E116" s="335">
        <f>'2-2 จองห้อง'!I321</f>
        <v>1</v>
      </c>
      <c r="F116" s="337">
        <f>VLOOKUP(A116,'1-2 ห้อง'!A:F,5,FALSE)</f>
        <v>400</v>
      </c>
      <c r="G116" s="338">
        <f t="shared" si="2"/>
        <v>400</v>
      </c>
      <c r="H116" s="338">
        <f t="shared" si="3"/>
        <v>4</v>
      </c>
      <c r="I116" s="339" t="str">
        <f t="shared" si="5"/>
        <v/>
      </c>
    </row>
    <row r="117">
      <c r="A117" s="316" t="str">
        <f>'ฟอร์มรายงาน อำเภอ'!C111</f>
        <v>N7</v>
      </c>
      <c r="B117" s="334">
        <f t="shared" si="1"/>
        <v>109</v>
      </c>
      <c r="C117" s="335" t="str">
        <f>'ฟอร์มรายงาน อำเภอ'!D111</f>
        <v>คุณทิว</v>
      </c>
      <c r="D117" s="336">
        <f>'ฟอร์มรายงาน อำเภอ'!B111</f>
        <v>46008</v>
      </c>
      <c r="E117" s="335">
        <f>'2-2 จองห้อง'!I322</f>
        <v>1</v>
      </c>
      <c r="F117" s="337">
        <f>VLOOKUP(A117,'1-2 ห้อง'!A:F,5,FALSE)</f>
        <v>500</v>
      </c>
      <c r="G117" s="338">
        <f t="shared" si="2"/>
        <v>500</v>
      </c>
      <c r="H117" s="338">
        <f t="shared" si="3"/>
        <v>5</v>
      </c>
      <c r="I117" s="339" t="str">
        <f t="shared" si="5"/>
        <v/>
      </c>
    </row>
    <row r="118">
      <c r="A118" s="316" t="str">
        <f>'ฟอร์มรายงาน อำเภอ'!C112</f>
        <v>A111</v>
      </c>
      <c r="B118" s="334">
        <f t="shared" si="1"/>
        <v>110</v>
      </c>
      <c r="C118" s="335" t="str">
        <f>'ฟอร์มรายงาน อำเภอ'!D112</f>
        <v>อธิวัฒน์</v>
      </c>
      <c r="D118" s="336">
        <f>'ฟอร์มรายงาน อำเภอ'!B112</f>
        <v>46009</v>
      </c>
      <c r="E118" s="335">
        <f>'2-2 จองห้อง'!I323</f>
        <v>1</v>
      </c>
      <c r="F118" s="337">
        <f>VLOOKUP(A118,'1-2 ห้อง'!A:F,5,FALSE)</f>
        <v>400</v>
      </c>
      <c r="G118" s="338">
        <f t="shared" si="2"/>
        <v>400</v>
      </c>
      <c r="H118" s="338">
        <f t="shared" si="3"/>
        <v>4</v>
      </c>
      <c r="I118" s="339" t="str">
        <f t="shared" si="5"/>
        <v/>
      </c>
    </row>
    <row r="119">
      <c r="A119" s="316" t="str">
        <f>'ฟอร์มรายงาน อำเภอ'!C113</f>
        <v>B102</v>
      </c>
      <c r="B119" s="334">
        <f t="shared" si="1"/>
        <v>111</v>
      </c>
      <c r="C119" s="335" t="str">
        <f>'ฟอร์มรายงาน อำเภอ'!D113</f>
        <v>วายุ</v>
      </c>
      <c r="D119" s="336">
        <f>'ฟอร์มรายงาน อำเภอ'!B113</f>
        <v>46009</v>
      </c>
      <c r="E119" s="335">
        <f>'2-2 จองห้อง'!I324</f>
        <v>1</v>
      </c>
      <c r="F119" s="337">
        <f>VLOOKUP(A119,'1-2 ห้อง'!A:F,5,FALSE)</f>
        <v>400</v>
      </c>
      <c r="G119" s="338">
        <f t="shared" si="2"/>
        <v>400</v>
      </c>
      <c r="H119" s="338">
        <f t="shared" si="3"/>
        <v>4</v>
      </c>
      <c r="I119" s="339" t="str">
        <f t="shared" si="5"/>
        <v/>
      </c>
    </row>
    <row r="120">
      <c r="A120" s="316" t="str">
        <f>'ฟอร์มรายงาน อำเภอ'!C114</f>
        <v>A106</v>
      </c>
      <c r="B120" s="334">
        <f t="shared" si="1"/>
        <v>112</v>
      </c>
      <c r="C120" s="335" t="str">
        <f>'ฟอร์มรายงาน อำเภอ'!D114</f>
        <v>จารุณี</v>
      </c>
      <c r="D120" s="336">
        <f>'ฟอร์มรายงาน อำเภอ'!B114</f>
        <v>46009</v>
      </c>
      <c r="E120" s="335">
        <f>'2-2 จองห้อง'!I325</f>
        <v>1</v>
      </c>
      <c r="F120" s="337">
        <f>VLOOKUP(A120,'1-2 ห้อง'!A:F,5,FALSE)</f>
        <v>500</v>
      </c>
      <c r="G120" s="338">
        <f t="shared" si="2"/>
        <v>500</v>
      </c>
      <c r="H120" s="338">
        <f t="shared" si="3"/>
        <v>5</v>
      </c>
      <c r="I120" s="339" t="str">
        <f t="shared" si="5"/>
        <v/>
      </c>
    </row>
    <row r="121">
      <c r="A121" s="316" t="str">
        <f>'ฟอร์มรายงาน อำเภอ'!C115</f>
        <v>N7</v>
      </c>
      <c r="B121" s="334">
        <f t="shared" si="1"/>
        <v>113</v>
      </c>
      <c r="C121" s="335" t="str">
        <f>'ฟอร์มรายงาน อำเภอ'!D115</f>
        <v>ธนากร</v>
      </c>
      <c r="D121" s="336">
        <f>'ฟอร์มรายงาน อำเภอ'!B115</f>
        <v>46009</v>
      </c>
      <c r="E121" s="335">
        <f>'2-2 จองห้อง'!I326</f>
        <v>1</v>
      </c>
      <c r="F121" s="337">
        <f>VLOOKUP(A121,'1-2 ห้อง'!A:F,5,FALSE)</f>
        <v>500</v>
      </c>
      <c r="G121" s="338">
        <f t="shared" si="2"/>
        <v>500</v>
      </c>
      <c r="H121" s="338">
        <f t="shared" si="3"/>
        <v>5</v>
      </c>
      <c r="I121" s="339" t="str">
        <f t="shared" si="5"/>
        <v/>
      </c>
    </row>
    <row r="122">
      <c r="A122" s="316" t="str">
        <f>'ฟอร์มรายงาน อำเภอ'!C116</f>
        <v>B101</v>
      </c>
      <c r="B122" s="334">
        <f t="shared" si="1"/>
        <v>114</v>
      </c>
      <c r="C122" s="335" t="str">
        <f>'ฟอร์มรายงาน อำเภอ'!D116</f>
        <v>คุณทิว</v>
      </c>
      <c r="D122" s="336">
        <f>'ฟอร์มรายงาน อำเภอ'!B116</f>
        <v>46009</v>
      </c>
      <c r="E122" s="335">
        <f>'2-2 จองห้อง'!I327</f>
        <v>1</v>
      </c>
      <c r="F122" s="337">
        <f>VLOOKUP(A122,'1-2 ห้อง'!A:F,5,FALSE)</f>
        <v>400</v>
      </c>
      <c r="G122" s="338">
        <f t="shared" si="2"/>
        <v>400</v>
      </c>
      <c r="H122" s="338">
        <f t="shared" si="3"/>
        <v>4</v>
      </c>
      <c r="I122" s="339" t="str">
        <f t="shared" si="5"/>
        <v/>
      </c>
    </row>
    <row r="123">
      <c r="A123" s="316" t="str">
        <f>'ฟอร์มรายงาน อำเภอ'!C117</f>
        <v>B208</v>
      </c>
      <c r="B123" s="334">
        <f t="shared" si="1"/>
        <v>115</v>
      </c>
      <c r="C123" s="335" t="str">
        <f>'ฟอร์มรายงาน อำเภอ'!D117</f>
        <v>สุริยา</v>
      </c>
      <c r="D123" s="336">
        <f>'ฟอร์มรายงาน อำเภอ'!B117</f>
        <v>46010</v>
      </c>
      <c r="E123" s="335">
        <f>'2-2 จองห้อง'!I328</f>
        <v>1</v>
      </c>
      <c r="F123" s="337">
        <f>VLOOKUP(A123,'1-2 ห้อง'!A:F,5,FALSE)</f>
        <v>400</v>
      </c>
      <c r="G123" s="338">
        <f t="shared" si="2"/>
        <v>400</v>
      </c>
      <c r="H123" s="338">
        <f t="shared" si="3"/>
        <v>4</v>
      </c>
      <c r="I123" s="339" t="str">
        <f t="shared" si="5"/>
        <v/>
      </c>
    </row>
    <row r="124">
      <c r="A124" s="316" t="str">
        <f>'ฟอร์มรายงาน อำเภอ'!C118</f>
        <v>B209</v>
      </c>
      <c r="B124" s="334">
        <f t="shared" si="1"/>
        <v>116</v>
      </c>
      <c r="C124" s="335" t="str">
        <f>'ฟอร์มรายงาน อำเภอ'!D118</f>
        <v>สุริยา</v>
      </c>
      <c r="D124" s="336">
        <f>'ฟอร์มรายงาน อำเภอ'!B118</f>
        <v>46010</v>
      </c>
      <c r="E124" s="335">
        <f>'2-2 จองห้อง'!I329</f>
        <v>1</v>
      </c>
      <c r="F124" s="337">
        <f>VLOOKUP(A124,'1-2 ห้อง'!A:F,5,FALSE)</f>
        <v>400</v>
      </c>
      <c r="G124" s="338">
        <f t="shared" si="2"/>
        <v>400</v>
      </c>
      <c r="H124" s="338">
        <f t="shared" si="3"/>
        <v>4</v>
      </c>
      <c r="I124" s="339" t="str">
        <f t="shared" si="5"/>
        <v/>
      </c>
    </row>
    <row r="125">
      <c r="A125" s="316" t="str">
        <f>'ฟอร์มรายงาน อำเภอ'!C119</f>
        <v>A101</v>
      </c>
      <c r="B125" s="334">
        <f t="shared" si="1"/>
        <v>117</v>
      </c>
      <c r="C125" s="335" t="str">
        <f>'ฟอร์มรายงาน อำเภอ'!D119</f>
        <v>สมพงษ์</v>
      </c>
      <c r="D125" s="336">
        <f>'ฟอร์มรายงาน อำเภอ'!B119</f>
        <v>46010</v>
      </c>
      <c r="E125" s="335">
        <f>'2-2 จองห้อง'!I330</f>
        <v>1</v>
      </c>
      <c r="F125" s="337">
        <f>VLOOKUP(A125,'1-2 ห้อง'!A:F,5,FALSE)</f>
        <v>400</v>
      </c>
      <c r="G125" s="338">
        <f t="shared" si="2"/>
        <v>400</v>
      </c>
      <c r="H125" s="338">
        <f t="shared" si="3"/>
        <v>4</v>
      </c>
      <c r="I125" s="339" t="str">
        <f t="shared" si="5"/>
        <v/>
      </c>
    </row>
    <row r="126">
      <c r="A126" s="316" t="str">
        <f>'ฟอร์มรายงาน อำเภอ'!C120</f>
        <v>A102</v>
      </c>
      <c r="B126" s="334">
        <f t="shared" si="1"/>
        <v>118</v>
      </c>
      <c r="C126" s="335" t="str">
        <f>'ฟอร์มรายงาน อำเภอ'!D120</f>
        <v>จามจุรี</v>
      </c>
      <c r="D126" s="336">
        <f>'ฟอร์มรายงาน อำเภอ'!B120</f>
        <v>46010</v>
      </c>
      <c r="E126" s="335">
        <f>'2-2 จองห้อง'!I331</f>
        <v>1</v>
      </c>
      <c r="F126" s="337">
        <f>VLOOKUP(A126,'1-2 ห้อง'!A:F,5,FALSE)</f>
        <v>400</v>
      </c>
      <c r="G126" s="338">
        <f t="shared" si="2"/>
        <v>400</v>
      </c>
      <c r="H126" s="338">
        <f t="shared" si="3"/>
        <v>4</v>
      </c>
      <c r="I126" s="339" t="str">
        <f t="shared" si="5"/>
        <v/>
      </c>
    </row>
    <row r="127">
      <c r="A127" s="316" t="str">
        <f>'ฟอร์มรายงาน อำเภอ'!C121</f>
        <v>A104</v>
      </c>
      <c r="B127" s="334">
        <f t="shared" si="1"/>
        <v>119</v>
      </c>
      <c r="C127" s="335" t="str">
        <f>'ฟอร์มรายงาน อำเภอ'!D121</f>
        <v>คุณเบีย</v>
      </c>
      <c r="D127" s="336">
        <f>'ฟอร์มรายงาน อำเภอ'!B121</f>
        <v>46010</v>
      </c>
      <c r="E127" s="335">
        <f>'2-2 จองห้อง'!I332</f>
        <v>1</v>
      </c>
      <c r="F127" s="337">
        <f>VLOOKUP(A127,'1-2 ห้อง'!A:F,5,FALSE)</f>
        <v>400</v>
      </c>
      <c r="G127" s="338">
        <f t="shared" si="2"/>
        <v>400</v>
      </c>
      <c r="H127" s="338">
        <f t="shared" si="3"/>
        <v>4</v>
      </c>
      <c r="I127" s="339" t="str">
        <f t="shared" si="5"/>
        <v/>
      </c>
    </row>
    <row r="128">
      <c r="A128" s="316" t="str">
        <f>'ฟอร์มรายงาน อำเภอ'!C122</f>
        <v>A105</v>
      </c>
      <c r="B128" s="334">
        <f t="shared" si="1"/>
        <v>120</v>
      </c>
      <c r="C128" s="335" t="str">
        <f>'ฟอร์มรายงาน อำเภอ'!D122</f>
        <v>คุณเบีย</v>
      </c>
      <c r="D128" s="336">
        <f>'ฟอร์มรายงาน อำเภอ'!B122</f>
        <v>46010</v>
      </c>
      <c r="E128" s="335">
        <f>'2-2 จองห้อง'!I333</f>
        <v>1</v>
      </c>
      <c r="F128" s="337">
        <f>VLOOKUP(A128,'1-2 ห้อง'!A:F,5,FALSE)</f>
        <v>400</v>
      </c>
      <c r="G128" s="338">
        <f t="shared" si="2"/>
        <v>400</v>
      </c>
      <c r="H128" s="338">
        <f t="shared" si="3"/>
        <v>4</v>
      </c>
      <c r="I128" s="339" t="str">
        <f t="shared" si="5"/>
        <v/>
      </c>
    </row>
    <row r="129">
      <c r="A129" s="316" t="str">
        <f>'ฟอร์มรายงาน อำเภอ'!C123</f>
        <v>A103</v>
      </c>
      <c r="B129" s="334">
        <f t="shared" si="1"/>
        <v>121</v>
      </c>
      <c r="C129" s="335" t="str">
        <f>'ฟอร์มรายงาน อำเภอ'!D123</f>
        <v>สงกรานต์</v>
      </c>
      <c r="D129" s="336">
        <f>'ฟอร์มรายงาน อำเภอ'!B123</f>
        <v>46010</v>
      </c>
      <c r="E129" s="335">
        <f>'2-2 จองห้อง'!I334</f>
        <v>1</v>
      </c>
      <c r="F129" s="337">
        <f>VLOOKUP(A129,'1-2 ห้อง'!A:F,5,FALSE)</f>
        <v>400</v>
      </c>
      <c r="G129" s="338">
        <f t="shared" si="2"/>
        <v>400</v>
      </c>
      <c r="H129" s="338">
        <f t="shared" si="3"/>
        <v>4</v>
      </c>
      <c r="I129" s="339" t="str">
        <f t="shared" si="5"/>
        <v/>
      </c>
    </row>
    <row r="130">
      <c r="A130" s="316" t="str">
        <f>'ฟอร์มรายงาน อำเภอ'!C124</f>
        <v>A111</v>
      </c>
      <c r="B130" s="334">
        <f t="shared" si="1"/>
        <v>122</v>
      </c>
      <c r="C130" s="335" t="str">
        <f>'ฟอร์มรายงาน อำเภอ'!D124</f>
        <v>อธิวัฒน์</v>
      </c>
      <c r="D130" s="336">
        <f>'ฟอร์มรายงาน อำเภอ'!B124</f>
        <v>46010</v>
      </c>
      <c r="E130" s="335">
        <f>'2-2 จองห้อง'!I335</f>
        <v>1</v>
      </c>
      <c r="F130" s="337">
        <f>VLOOKUP(A130,'1-2 ห้อง'!A:F,5,FALSE)</f>
        <v>400</v>
      </c>
      <c r="G130" s="338">
        <f t="shared" si="2"/>
        <v>400</v>
      </c>
      <c r="H130" s="338">
        <f t="shared" si="3"/>
        <v>4</v>
      </c>
      <c r="I130" s="339" t="str">
        <f t="shared" si="5"/>
        <v/>
      </c>
    </row>
    <row r="131">
      <c r="A131" s="316" t="str">
        <f>'ฟอร์มรายงาน อำเภอ'!C125</f>
        <v>B203</v>
      </c>
      <c r="B131" s="334">
        <f t="shared" si="1"/>
        <v>123</v>
      </c>
      <c r="C131" s="335" t="str">
        <f>'ฟอร์มรายงาน อำเภอ'!D125</f>
        <v>รุจน์</v>
      </c>
      <c r="D131" s="336">
        <f>'ฟอร์มรายงาน อำเภอ'!B125</f>
        <v>46010</v>
      </c>
      <c r="E131" s="335">
        <f>'2-2 จองห้อง'!I336</f>
        <v>1</v>
      </c>
      <c r="F131" s="337">
        <f>VLOOKUP(A131,'1-2 ห้อง'!A:F,5,FALSE)</f>
        <v>400</v>
      </c>
      <c r="G131" s="338">
        <f t="shared" si="2"/>
        <v>400</v>
      </c>
      <c r="H131" s="338">
        <f t="shared" si="3"/>
        <v>4</v>
      </c>
      <c r="I131" s="339" t="str">
        <f t="shared" si="5"/>
        <v/>
      </c>
    </row>
    <row r="132">
      <c r="A132" s="316" t="str">
        <f>'ฟอร์มรายงาน อำเภอ'!C126</f>
        <v>B202</v>
      </c>
      <c r="B132" s="334">
        <f t="shared" si="1"/>
        <v>124</v>
      </c>
      <c r="C132" s="335" t="str">
        <f>'ฟอร์มรายงาน อำเภอ'!D126</f>
        <v>อนิรุทธิ์</v>
      </c>
      <c r="D132" s="336">
        <f>'ฟอร์มรายงาน อำเภอ'!B126</f>
        <v>46010</v>
      </c>
      <c r="E132" s="335">
        <f>'2-2 จองห้อง'!I337</f>
        <v>1</v>
      </c>
      <c r="F132" s="337">
        <f>VLOOKUP(A132,'1-2 ห้อง'!A:F,5,FALSE)</f>
        <v>400</v>
      </c>
      <c r="G132" s="338">
        <f t="shared" si="2"/>
        <v>400</v>
      </c>
      <c r="H132" s="338">
        <f t="shared" si="3"/>
        <v>4</v>
      </c>
      <c r="I132" s="339" t="str">
        <f t="shared" si="5"/>
        <v/>
      </c>
    </row>
    <row r="133">
      <c r="A133" s="316" t="str">
        <f>'ฟอร์มรายงาน อำเภอ'!C127</f>
        <v>N7</v>
      </c>
      <c r="B133" s="334">
        <f t="shared" si="1"/>
        <v>125</v>
      </c>
      <c r="C133" s="335" t="str">
        <f>'ฟอร์มรายงาน อำเภอ'!D127</f>
        <v>ปภัสสร</v>
      </c>
      <c r="D133" s="336">
        <f>'ฟอร์มรายงาน อำเภอ'!B127</f>
        <v>46010</v>
      </c>
      <c r="E133" s="335">
        <f>'2-2 จองห้อง'!I338</f>
        <v>1</v>
      </c>
      <c r="F133" s="337">
        <f>VLOOKUP(A133,'1-2 ห้อง'!A:F,5,FALSE)</f>
        <v>500</v>
      </c>
      <c r="G133" s="338">
        <f t="shared" si="2"/>
        <v>500</v>
      </c>
      <c r="H133" s="338">
        <f t="shared" si="3"/>
        <v>5</v>
      </c>
      <c r="I133" s="339" t="str">
        <f t="shared" si="5"/>
        <v/>
      </c>
    </row>
    <row r="134">
      <c r="A134" s="316" t="str">
        <f>'ฟอร์มรายงาน อำเภอ'!C128</f>
        <v>B204</v>
      </c>
      <c r="B134" s="334">
        <f t="shared" si="1"/>
        <v>126</v>
      </c>
      <c r="C134" s="335" t="str">
        <f>'ฟอร์มรายงาน อำเภอ'!D128</f>
        <v>บก.ปทส.</v>
      </c>
      <c r="D134" s="336">
        <f>'ฟอร์มรายงาน อำเภอ'!B128</f>
        <v>46010</v>
      </c>
      <c r="E134" s="335">
        <f>'2-2 จองห้อง'!I339</f>
        <v>1</v>
      </c>
      <c r="F134" s="337">
        <f>VLOOKUP(A134,'1-2 ห้อง'!A:F,5,FALSE)</f>
        <v>400</v>
      </c>
      <c r="G134" s="338">
        <f t="shared" si="2"/>
        <v>400</v>
      </c>
      <c r="H134" s="338">
        <f t="shared" si="3"/>
        <v>4</v>
      </c>
      <c r="I134" s="339" t="str">
        <f t="shared" si="5"/>
        <v/>
      </c>
    </row>
    <row r="135">
      <c r="A135" s="316" t="str">
        <f>'ฟอร์มรายงาน อำเภอ'!C129</f>
        <v>B105</v>
      </c>
      <c r="B135" s="334">
        <f t="shared" si="1"/>
        <v>127</v>
      </c>
      <c r="C135" s="335" t="str">
        <f>'ฟอร์มรายงาน อำเภอ'!D129</f>
        <v>ปภัสสร</v>
      </c>
      <c r="D135" s="336">
        <f>'ฟอร์มรายงาน อำเภอ'!B129</f>
        <v>46011</v>
      </c>
      <c r="E135" s="335">
        <f>'2-2 จองห้อง'!I340</f>
        <v>1</v>
      </c>
      <c r="F135" s="337">
        <f>VLOOKUP(A135,'1-2 ห้อง'!A:F,5,FALSE)</f>
        <v>400</v>
      </c>
      <c r="G135" s="338">
        <f t="shared" si="2"/>
        <v>400</v>
      </c>
      <c r="H135" s="338">
        <f t="shared" si="3"/>
        <v>4</v>
      </c>
      <c r="I135" s="339" t="str">
        <f t="shared" si="5"/>
        <v/>
      </c>
    </row>
    <row r="136">
      <c r="A136" s="316" t="str">
        <f>'ฟอร์มรายงาน อำเภอ'!C130</f>
        <v>B110</v>
      </c>
      <c r="B136" s="334">
        <f t="shared" si="1"/>
        <v>128</v>
      </c>
      <c r="C136" s="335" t="str">
        <f>'ฟอร์มรายงาน อำเภอ'!D130</f>
        <v>วินยู</v>
      </c>
      <c r="D136" s="336">
        <f>'ฟอร์มรายงาน อำเภอ'!B130</f>
        <v>46012</v>
      </c>
      <c r="E136" s="335">
        <f>'2-2 จองห้อง'!I341</f>
        <v>1</v>
      </c>
      <c r="F136" s="337">
        <f>VLOOKUP(A136,'1-2 ห้อง'!A:F,5,FALSE)</f>
        <v>400</v>
      </c>
      <c r="G136" s="338">
        <f t="shared" si="2"/>
        <v>400</v>
      </c>
      <c r="H136" s="338">
        <f t="shared" si="3"/>
        <v>4</v>
      </c>
      <c r="I136" s="339" t="str">
        <f t="shared" si="5"/>
        <v/>
      </c>
    </row>
    <row r="137">
      <c r="A137" s="316" t="str">
        <f>'ฟอร์มรายงาน อำเภอ'!C131</f>
        <v>N2</v>
      </c>
      <c r="B137" s="334">
        <f t="shared" si="1"/>
        <v>129</v>
      </c>
      <c r="C137" s="335" t="str">
        <f>'ฟอร์มรายงาน อำเภอ'!D131</f>
        <v>ชัยศักดิ์</v>
      </c>
      <c r="D137" s="336">
        <f>'ฟอร์มรายงาน อำเภอ'!B131</f>
        <v>46012</v>
      </c>
      <c r="E137" s="335">
        <f>'2-2 จองห้อง'!I342</f>
        <v>1</v>
      </c>
      <c r="F137" s="337">
        <f>VLOOKUP(A137,'1-2 ห้อง'!A:F,5,FALSE)</f>
        <v>500</v>
      </c>
      <c r="G137" s="338">
        <f t="shared" si="2"/>
        <v>500</v>
      </c>
      <c r="H137" s="338">
        <f t="shared" si="3"/>
        <v>5</v>
      </c>
      <c r="I137" s="339" t="str">
        <f t="shared" si="5"/>
        <v/>
      </c>
    </row>
    <row r="138">
      <c r="A138" s="316" t="str">
        <f>'ฟอร์มรายงาน อำเภอ'!C132</f>
        <v>B106</v>
      </c>
      <c r="B138" s="334">
        <f t="shared" si="1"/>
        <v>130</v>
      </c>
      <c r="C138" s="335" t="str">
        <f>'ฟอร์มรายงาน อำเภอ'!D132</f>
        <v>สุนิสา</v>
      </c>
      <c r="D138" s="336">
        <f>'ฟอร์มรายงาน อำเภอ'!B132</f>
        <v>46012</v>
      </c>
      <c r="E138" s="335">
        <f>'2-2 จองห้อง'!I343</f>
        <v>1</v>
      </c>
      <c r="F138" s="337">
        <f>VLOOKUP(A138,'1-2 ห้อง'!A:F,5,FALSE)</f>
        <v>400</v>
      </c>
      <c r="G138" s="338">
        <f t="shared" si="2"/>
        <v>400</v>
      </c>
      <c r="H138" s="338">
        <f t="shared" si="3"/>
        <v>4</v>
      </c>
      <c r="I138" s="339" t="str">
        <f t="shared" si="5"/>
        <v/>
      </c>
    </row>
    <row r="139">
      <c r="A139" s="316" t="str">
        <f>'ฟอร์มรายงาน อำเภอ'!C133</f>
        <v>A111</v>
      </c>
      <c r="B139" s="334">
        <f t="shared" si="1"/>
        <v>131</v>
      </c>
      <c r="C139" s="335" t="str">
        <f>'ฟอร์มรายงาน อำเภอ'!D133</f>
        <v>ทวีศักดิ์</v>
      </c>
      <c r="D139" s="336">
        <f>'ฟอร์มรายงาน อำเภอ'!B133</f>
        <v>46013</v>
      </c>
      <c r="E139" s="335">
        <f>'2-2 จองห้อง'!I344</f>
        <v>1</v>
      </c>
      <c r="F139" s="337">
        <f>VLOOKUP(A139,'1-2 ห้อง'!A:F,5,FALSE)</f>
        <v>400</v>
      </c>
      <c r="G139" s="338">
        <f t="shared" si="2"/>
        <v>400</v>
      </c>
      <c r="H139" s="338">
        <f t="shared" si="3"/>
        <v>4</v>
      </c>
      <c r="I139" s="339" t="str">
        <f t="shared" si="5"/>
        <v/>
      </c>
    </row>
    <row r="140">
      <c r="A140" s="316" t="str">
        <f>'ฟอร์มรายงาน อำเภอ'!C134</f>
        <v>A105</v>
      </c>
      <c r="B140" s="334">
        <f t="shared" si="1"/>
        <v>132</v>
      </c>
      <c r="C140" s="335" t="str">
        <f>'ฟอร์มรายงาน อำเภอ'!D134</f>
        <v>ศิริธวัช</v>
      </c>
      <c r="D140" s="336">
        <f>'ฟอร์มรายงาน อำเภอ'!B134</f>
        <v>46013</v>
      </c>
      <c r="E140" s="335">
        <f>'2-2 จองห้อง'!I345</f>
        <v>1</v>
      </c>
      <c r="F140" s="337">
        <f>VLOOKUP(A140,'1-2 ห้อง'!A:F,5,FALSE)</f>
        <v>400</v>
      </c>
      <c r="G140" s="338">
        <f t="shared" si="2"/>
        <v>400</v>
      </c>
      <c r="H140" s="338">
        <f t="shared" si="3"/>
        <v>4</v>
      </c>
      <c r="I140" s="339" t="str">
        <f t="shared" si="5"/>
        <v/>
      </c>
    </row>
    <row r="141">
      <c r="A141" s="316" t="str">
        <f>'ฟอร์มรายงาน อำเภอ'!C135</f>
        <v>A111</v>
      </c>
      <c r="B141" s="334">
        <f t="shared" si="1"/>
        <v>133</v>
      </c>
      <c r="C141" s="335" t="str">
        <f>'ฟอร์มรายงาน อำเภอ'!D135</f>
        <v>หัวสวัสดิ์</v>
      </c>
      <c r="D141" s="336">
        <f>'ฟอร์มรายงาน อำเภอ'!B135</f>
        <v>46014</v>
      </c>
      <c r="E141" s="335">
        <f>'2-2 จองห้อง'!I346</f>
        <v>1</v>
      </c>
      <c r="F141" s="337">
        <f>VLOOKUP(A141,'1-2 ห้อง'!A:F,5,FALSE)</f>
        <v>400</v>
      </c>
      <c r="G141" s="338">
        <f t="shared" si="2"/>
        <v>400</v>
      </c>
      <c r="H141" s="338">
        <f t="shared" si="3"/>
        <v>4</v>
      </c>
      <c r="I141" s="339" t="str">
        <f t="shared" si="5"/>
        <v/>
      </c>
    </row>
    <row r="142">
      <c r="A142" s="316" t="str">
        <f>'ฟอร์มรายงาน อำเภอ'!C136</f>
        <v>A103</v>
      </c>
      <c r="B142" s="334">
        <f t="shared" si="1"/>
        <v>134</v>
      </c>
      <c r="C142" s="335" t="str">
        <f>'ฟอร์มรายงาน อำเภอ'!D136</f>
        <v>กนกวรรณ</v>
      </c>
      <c r="D142" s="336">
        <f>'ฟอร์มรายงาน อำเภอ'!B136</f>
        <v>46014</v>
      </c>
      <c r="E142" s="335">
        <f>'2-2 จองห้อง'!I347</f>
        <v>1</v>
      </c>
      <c r="F142" s="337">
        <f>VLOOKUP(A142,'1-2 ห้อง'!A:F,5,FALSE)</f>
        <v>400</v>
      </c>
      <c r="G142" s="338">
        <f t="shared" si="2"/>
        <v>400</v>
      </c>
      <c r="H142" s="338">
        <f t="shared" si="3"/>
        <v>4</v>
      </c>
      <c r="I142" s="339" t="str">
        <f t="shared" si="5"/>
        <v/>
      </c>
    </row>
    <row r="143">
      <c r="A143" s="316" t="str">
        <f>'ฟอร์มรายงาน อำเภอ'!C137</f>
        <v>A101</v>
      </c>
      <c r="B143" s="334">
        <f t="shared" si="1"/>
        <v>135</v>
      </c>
      <c r="C143" s="335" t="str">
        <f>'ฟอร์มรายงาน อำเภอ'!D137</f>
        <v>พัฒนมาลี</v>
      </c>
      <c r="D143" s="336">
        <f>'ฟอร์มรายงาน อำเภอ'!B137</f>
        <v>46014</v>
      </c>
      <c r="E143" s="335">
        <f>'2-2 จองห้อง'!I348</f>
        <v>1</v>
      </c>
      <c r="F143" s="337">
        <f>VLOOKUP(A143,'1-2 ห้อง'!A:F,5,FALSE)</f>
        <v>400</v>
      </c>
      <c r="G143" s="338">
        <f t="shared" si="2"/>
        <v>400</v>
      </c>
      <c r="H143" s="338">
        <f t="shared" si="3"/>
        <v>4</v>
      </c>
      <c r="I143" s="339" t="str">
        <f t="shared" si="5"/>
        <v/>
      </c>
    </row>
    <row r="144">
      <c r="A144" s="316" t="str">
        <f>'ฟอร์มรายงาน อำเภอ'!C138</f>
        <v>A209</v>
      </c>
      <c r="B144" s="334">
        <f t="shared" si="1"/>
        <v>136</v>
      </c>
      <c r="C144" s="335" t="str">
        <f>'ฟอร์มรายงาน อำเภอ'!D138</f>
        <v>สมนึก</v>
      </c>
      <c r="D144" s="336">
        <f>'ฟอร์มรายงาน อำเภอ'!B138</f>
        <v>46014</v>
      </c>
      <c r="E144" s="335">
        <f>'2-2 จองห้อง'!I349</f>
        <v>1</v>
      </c>
      <c r="F144" s="337">
        <f>VLOOKUP(A144,'1-2 ห้อง'!A:F,5,FALSE)</f>
        <v>400</v>
      </c>
      <c r="G144" s="338">
        <f t="shared" si="2"/>
        <v>400</v>
      </c>
      <c r="H144" s="338">
        <f t="shared" si="3"/>
        <v>4</v>
      </c>
      <c r="I144" s="339" t="str">
        <f t="shared" si="5"/>
        <v/>
      </c>
    </row>
    <row r="145">
      <c r="A145" s="316" t="str">
        <f>'ฟอร์มรายงาน อำเภอ'!C139</f>
        <v>A210</v>
      </c>
      <c r="B145" s="334">
        <f t="shared" si="1"/>
        <v>137</v>
      </c>
      <c r="C145" s="335" t="str">
        <f>'ฟอร์มรายงาน อำเภอ'!D139</f>
        <v>สมนึก</v>
      </c>
      <c r="D145" s="336">
        <f>'ฟอร์มรายงาน อำเภอ'!B139</f>
        <v>46014</v>
      </c>
      <c r="E145" s="335">
        <f>'2-2 จองห้อง'!I350</f>
        <v>1</v>
      </c>
      <c r="F145" s="337">
        <f>VLOOKUP(A145,'1-2 ห้อง'!A:F,5,FALSE)</f>
        <v>400</v>
      </c>
      <c r="G145" s="338">
        <f t="shared" si="2"/>
        <v>400</v>
      </c>
      <c r="H145" s="338">
        <f t="shared" si="3"/>
        <v>4</v>
      </c>
      <c r="I145" s="339" t="str">
        <f t="shared" si="5"/>
        <v/>
      </c>
    </row>
    <row r="146">
      <c r="A146" s="316" t="str">
        <f>'ฟอร์มรายงาน อำเภอ'!C140</f>
        <v>B205</v>
      </c>
      <c r="B146" s="334">
        <f t="shared" si="1"/>
        <v>138</v>
      </c>
      <c r="C146" s="335" t="str">
        <f>'ฟอร์มรายงาน อำเภอ'!D140</f>
        <v>วัฒน์</v>
      </c>
      <c r="D146" s="336">
        <f>'ฟอร์มรายงาน อำเภอ'!B140</f>
        <v>46014</v>
      </c>
      <c r="E146" s="335">
        <f>'2-2 จองห้อง'!I351</f>
        <v>1</v>
      </c>
      <c r="F146" s="337">
        <f>VLOOKUP(A146,'1-2 ห้อง'!A:F,5,FALSE)</f>
        <v>400</v>
      </c>
      <c r="G146" s="338">
        <f t="shared" si="2"/>
        <v>400</v>
      </c>
      <c r="H146" s="338">
        <f t="shared" si="3"/>
        <v>4</v>
      </c>
      <c r="I146" s="339" t="str">
        <f t="shared" si="5"/>
        <v/>
      </c>
    </row>
    <row r="147">
      <c r="A147" s="316" t="str">
        <f>'ฟอร์มรายงาน อำเภอ'!C141</f>
        <v>A105</v>
      </c>
      <c r="B147" s="334">
        <f t="shared" si="1"/>
        <v>139</v>
      </c>
      <c r="C147" s="335" t="str">
        <f>'ฟอร์มรายงาน อำเภอ'!D141</f>
        <v>ชัยศักดิ์</v>
      </c>
      <c r="D147" s="336">
        <f>'ฟอร์มรายงาน อำเภอ'!B141</f>
        <v>46014</v>
      </c>
      <c r="E147" s="335">
        <f>'2-2 จองห้อง'!I352</f>
        <v>1</v>
      </c>
      <c r="F147" s="337">
        <f>VLOOKUP(A147,'1-2 ห้อง'!A:F,5,FALSE)</f>
        <v>400</v>
      </c>
      <c r="G147" s="338">
        <f t="shared" si="2"/>
        <v>400</v>
      </c>
      <c r="H147" s="338">
        <f t="shared" si="3"/>
        <v>4</v>
      </c>
      <c r="I147" s="339" t="str">
        <f t="shared" si="5"/>
        <v/>
      </c>
    </row>
    <row r="148">
      <c r="A148" s="316" t="str">
        <f>'ฟอร์มรายงาน อำเภอ'!C142</f>
        <v>A203</v>
      </c>
      <c r="B148" s="334">
        <f t="shared" si="1"/>
        <v>140</v>
      </c>
      <c r="C148" s="335" t="str">
        <f>'ฟอร์มรายงาน อำเภอ'!D142</f>
        <v>พรพิสิษฐ์</v>
      </c>
      <c r="D148" s="336">
        <f>'ฟอร์มรายงาน อำเภอ'!B142</f>
        <v>46014</v>
      </c>
      <c r="E148" s="335">
        <f>'2-2 จองห้อง'!I353</f>
        <v>1</v>
      </c>
      <c r="F148" s="337">
        <f>VLOOKUP(A148,'1-2 ห้อง'!A:F,5,FALSE)</f>
        <v>400</v>
      </c>
      <c r="G148" s="338">
        <f t="shared" si="2"/>
        <v>400</v>
      </c>
      <c r="H148" s="338">
        <f t="shared" si="3"/>
        <v>4</v>
      </c>
      <c r="I148" s="339" t="str">
        <f t="shared" si="5"/>
        <v/>
      </c>
    </row>
    <row r="149">
      <c r="A149" s="316" t="str">
        <f>'ฟอร์มรายงาน อำเภอ'!C143</f>
        <v>B210</v>
      </c>
      <c r="B149" s="334">
        <f t="shared" si="1"/>
        <v>141</v>
      </c>
      <c r="C149" s="335" t="str">
        <f>'ฟอร์มรายงาน อำเภอ'!D143</f>
        <v>ศราวุธ</v>
      </c>
      <c r="D149" s="336">
        <f>'ฟอร์มรายงาน อำเภอ'!B143</f>
        <v>46014</v>
      </c>
      <c r="E149" s="335">
        <f>'2-2 จองห้อง'!I354</f>
        <v>1</v>
      </c>
      <c r="F149" s="337">
        <f>VLOOKUP(A149,'1-2 ห้อง'!A:F,5,FALSE)</f>
        <v>400</v>
      </c>
      <c r="G149" s="338">
        <f t="shared" si="2"/>
        <v>400</v>
      </c>
      <c r="H149" s="338">
        <f t="shared" si="3"/>
        <v>4</v>
      </c>
      <c r="I149" s="339" t="str">
        <f t="shared" si="5"/>
        <v/>
      </c>
    </row>
    <row r="150">
      <c r="A150" s="316" t="str">
        <f>'ฟอร์มรายงาน อำเภอ'!C144</f>
        <v>B211</v>
      </c>
      <c r="B150" s="334">
        <f t="shared" si="1"/>
        <v>142</v>
      </c>
      <c r="C150" s="335" t="str">
        <f>'ฟอร์มรายงาน อำเภอ'!D144</f>
        <v>ศราวุธ</v>
      </c>
      <c r="D150" s="336">
        <f>'ฟอร์มรายงาน อำเภอ'!B144</f>
        <v>46014</v>
      </c>
      <c r="E150" s="335">
        <f>'2-2 จองห้อง'!I355</f>
        <v>1</v>
      </c>
      <c r="F150" s="337">
        <f>VLOOKUP(A150,'1-2 ห้อง'!A:F,5,FALSE)</f>
        <v>400</v>
      </c>
      <c r="G150" s="338">
        <f t="shared" si="2"/>
        <v>400</v>
      </c>
      <c r="H150" s="338">
        <f t="shared" si="3"/>
        <v>4</v>
      </c>
      <c r="I150" s="339" t="str">
        <f t="shared" si="5"/>
        <v/>
      </c>
    </row>
    <row r="151">
      <c r="A151" s="316" t="str">
        <f>'ฟอร์มรายงาน อำเภอ'!C145</f>
        <v>B201</v>
      </c>
      <c r="B151" s="334">
        <f t="shared" si="1"/>
        <v>143</v>
      </c>
      <c r="C151" s="335" t="str">
        <f>'ฟอร์มรายงาน อำเภอ'!D145</f>
        <v>อรณเทพ</v>
      </c>
      <c r="D151" s="336">
        <f>'ฟอร์มรายงาน อำเภอ'!B145</f>
        <v>24830</v>
      </c>
      <c r="E151" s="335">
        <f>'2-2 จองห้อง'!I356</f>
        <v>1</v>
      </c>
      <c r="F151" s="337">
        <f>VLOOKUP(A151,'1-2 ห้อง'!A:F,5,FALSE)</f>
        <v>400</v>
      </c>
      <c r="G151" s="338">
        <f t="shared" si="2"/>
        <v>400</v>
      </c>
      <c r="H151" s="338">
        <f t="shared" si="3"/>
        <v>4</v>
      </c>
      <c r="I151" s="339" t="str">
        <f t="shared" si="5"/>
        <v/>
      </c>
    </row>
    <row r="152">
      <c r="A152" s="316" t="str">
        <f>'ฟอร์มรายงาน อำเภอ'!C146</f>
        <v>B202</v>
      </c>
      <c r="B152" s="334">
        <f t="shared" si="1"/>
        <v>144</v>
      </c>
      <c r="C152" s="335" t="str">
        <f>'ฟอร์มรายงาน อำเภอ'!D146</f>
        <v>อรณเทพ</v>
      </c>
      <c r="D152" s="336">
        <f>'ฟอร์มรายงาน อำเภอ'!B146</f>
        <v>24830</v>
      </c>
      <c r="E152" s="335">
        <f>'2-2 จองห้อง'!I357</f>
        <v>1</v>
      </c>
      <c r="F152" s="337">
        <f>VLOOKUP(A152,'1-2 ห้อง'!A:F,5,FALSE)</f>
        <v>400</v>
      </c>
      <c r="G152" s="338">
        <f t="shared" si="2"/>
        <v>400</v>
      </c>
      <c r="H152" s="338">
        <f t="shared" si="3"/>
        <v>4</v>
      </c>
      <c r="I152" s="339" t="str">
        <f t="shared" si="5"/>
        <v/>
      </c>
    </row>
    <row r="153">
      <c r="A153" s="316" t="str">
        <f>'ฟอร์มรายงาน อำเภอ'!C147</f>
        <v>B203</v>
      </c>
      <c r="B153" s="334">
        <f t="shared" si="1"/>
        <v>145</v>
      </c>
      <c r="C153" s="335" t="str">
        <f>'ฟอร์มรายงาน อำเภอ'!D147</f>
        <v>อรณเทพ</v>
      </c>
      <c r="D153" s="336">
        <f>'ฟอร์มรายงาน อำเภอ'!B147</f>
        <v>24830</v>
      </c>
      <c r="E153" s="335">
        <f>'2-2 จองห้อง'!I358</f>
        <v>1</v>
      </c>
      <c r="F153" s="337">
        <f>VLOOKUP(A153,'1-2 ห้อง'!A:F,5,FALSE)</f>
        <v>400</v>
      </c>
      <c r="G153" s="338">
        <f t="shared" si="2"/>
        <v>400</v>
      </c>
      <c r="H153" s="338">
        <f t="shared" si="3"/>
        <v>4</v>
      </c>
      <c r="I153" s="339" t="str">
        <f t="shared" si="5"/>
        <v/>
      </c>
    </row>
    <row r="154">
      <c r="A154" s="316" t="str">
        <f>'ฟอร์มรายงาน อำเภอ'!C148</f>
        <v>N7</v>
      </c>
      <c r="B154" s="334">
        <f t="shared" si="1"/>
        <v>146</v>
      </c>
      <c r="C154" s="335" t="str">
        <f>'ฟอร์มรายงาน อำเภอ'!D148</f>
        <v>อรณเทพ</v>
      </c>
      <c r="D154" s="336">
        <f>'ฟอร์มรายงาน อำเภอ'!B148</f>
        <v>24830</v>
      </c>
      <c r="E154" s="335">
        <f>'2-2 จองห้อง'!I359</f>
        <v>1</v>
      </c>
      <c r="F154" s="337">
        <f>VLOOKUP(A154,'1-2 ห้อง'!A:F,5,FALSE)</f>
        <v>500</v>
      </c>
      <c r="G154" s="338">
        <f t="shared" si="2"/>
        <v>500</v>
      </c>
      <c r="H154" s="338">
        <f t="shared" si="3"/>
        <v>5</v>
      </c>
      <c r="I154" s="339" t="str">
        <f t="shared" si="5"/>
        <v/>
      </c>
    </row>
    <row r="155">
      <c r="A155" s="316" t="str">
        <f>'ฟอร์มรายงาน อำเภอ'!C149</f>
        <v>A101</v>
      </c>
      <c r="B155" s="334">
        <f t="shared" si="1"/>
        <v>147</v>
      </c>
      <c r="C155" s="335" t="str">
        <f>'ฟอร์มรายงาน อำเภอ'!D149</f>
        <v>พัฒนาลี</v>
      </c>
      <c r="D155" s="336">
        <f>'ฟอร์มรายงาน อำเภอ'!B149</f>
        <v>24830</v>
      </c>
      <c r="E155" s="335">
        <f>'2-2 จองห้อง'!I360</f>
        <v>1</v>
      </c>
      <c r="F155" s="337">
        <f>VLOOKUP(A155,'1-2 ห้อง'!A:F,5,FALSE)</f>
        <v>400</v>
      </c>
      <c r="G155" s="338">
        <f t="shared" si="2"/>
        <v>400</v>
      </c>
      <c r="H155" s="338">
        <f t="shared" si="3"/>
        <v>4</v>
      </c>
      <c r="I155" s="339" t="str">
        <f t="shared" si="5"/>
        <v/>
      </c>
    </row>
    <row r="156">
      <c r="A156" s="316" t="str">
        <f>'ฟอร์มรายงาน อำเภอ'!C150</f>
        <v>B111</v>
      </c>
      <c r="B156" s="334">
        <f t="shared" si="1"/>
        <v>148</v>
      </c>
      <c r="C156" s="335" t="str">
        <f>'ฟอร์มรายงาน อำเภอ'!D150</f>
        <v>ร.ท. นพดล</v>
      </c>
      <c r="D156" s="336">
        <f>'ฟอร์มรายงาน อำเภอ'!B150</f>
        <v>24830</v>
      </c>
      <c r="E156" s="335">
        <f>'2-2 จองห้อง'!I361</f>
        <v>2</v>
      </c>
      <c r="F156" s="337">
        <f>VLOOKUP(A156,'1-2 ห้อง'!A:F,5,FALSE)</f>
        <v>500</v>
      </c>
      <c r="G156" s="338">
        <f t="shared" si="2"/>
        <v>1000</v>
      </c>
      <c r="H156" s="338">
        <f t="shared" si="3"/>
        <v>10</v>
      </c>
      <c r="I156" s="339" t="str">
        <f t="shared" si="5"/>
        <v/>
      </c>
    </row>
    <row r="157">
      <c r="A157" s="316" t="str">
        <f>'ฟอร์มรายงาน อำเภอ'!C151</f>
        <v>N6</v>
      </c>
      <c r="B157" s="334">
        <f t="shared" si="1"/>
        <v>149</v>
      </c>
      <c r="C157" s="335" t="str">
        <f>'ฟอร์มรายงาน อำเภอ'!D151</f>
        <v>ร.ท. นพดล</v>
      </c>
      <c r="D157" s="336">
        <f>'ฟอร์มรายงาน อำเภอ'!B151</f>
        <v>24830</v>
      </c>
      <c r="E157" s="335">
        <f>'2-2 จองห้อง'!I362</f>
        <v>2</v>
      </c>
      <c r="F157" s="337">
        <f>VLOOKUP(A157,'1-2 ห้อง'!A:F,5,FALSE)</f>
        <v>600</v>
      </c>
      <c r="G157" s="338">
        <f t="shared" si="2"/>
        <v>1200</v>
      </c>
      <c r="H157" s="338">
        <f t="shared" si="3"/>
        <v>12</v>
      </c>
      <c r="I157" s="339" t="str">
        <f t="shared" si="5"/>
        <v/>
      </c>
    </row>
    <row r="158">
      <c r="A158" s="316" t="str">
        <f>'ฟอร์มรายงาน อำเภอ'!C152</f>
        <v>N2</v>
      </c>
      <c r="B158" s="334">
        <f t="shared" si="1"/>
        <v>150</v>
      </c>
      <c r="C158" s="335" t="str">
        <f>'ฟอร์มรายงาน อำเภอ'!D152</f>
        <v>ผ.อ. ประพันธ์กร</v>
      </c>
      <c r="D158" s="336">
        <f>'ฟอร์มรายงาน อำเภอ'!B152</f>
        <v>24830</v>
      </c>
      <c r="E158" s="335">
        <f>'2-2 จองห้อง'!I363</f>
        <v>1</v>
      </c>
      <c r="F158" s="337">
        <f>VLOOKUP(A158,'1-2 ห้อง'!A:F,5,FALSE)</f>
        <v>500</v>
      </c>
      <c r="G158" s="338">
        <f t="shared" si="2"/>
        <v>500</v>
      </c>
      <c r="H158" s="338">
        <f t="shared" si="3"/>
        <v>5</v>
      </c>
      <c r="I158" s="339" t="str">
        <f t="shared" si="5"/>
        <v/>
      </c>
    </row>
    <row r="159">
      <c r="A159" s="316" t="str">
        <f>'ฟอร์มรายงาน อำเภอ'!C153</f>
        <v>N3</v>
      </c>
      <c r="B159" s="334">
        <f t="shared" si="1"/>
        <v>151</v>
      </c>
      <c r="C159" s="335" t="str">
        <f>'ฟอร์มรายงาน อำเภอ'!D153</f>
        <v>ผ.อ. ประพันธ์กร</v>
      </c>
      <c r="D159" s="336">
        <f>'ฟอร์มรายงาน อำเภอ'!B153</f>
        <v>24830</v>
      </c>
      <c r="E159" s="335">
        <f>'2-2 จองห้อง'!I364</f>
        <v>1</v>
      </c>
      <c r="F159" s="337">
        <f>VLOOKUP(A159,'1-2 ห้อง'!A:F,5,FALSE)</f>
        <v>500</v>
      </c>
      <c r="G159" s="338">
        <f t="shared" si="2"/>
        <v>500</v>
      </c>
      <c r="H159" s="338">
        <f t="shared" si="3"/>
        <v>5</v>
      </c>
      <c r="I159" s="339" t="str">
        <f t="shared" si="5"/>
        <v/>
      </c>
    </row>
    <row r="160">
      <c r="A160" s="316" t="str">
        <f>'ฟอร์มรายงาน อำเภอ'!C154</f>
        <v>A209</v>
      </c>
      <c r="B160" s="334">
        <f t="shared" si="1"/>
        <v>152</v>
      </c>
      <c r="C160" s="335" t="str">
        <f>'ฟอร์มรายงาน อำเภอ'!D154</f>
        <v>นิรุตน์</v>
      </c>
      <c r="D160" s="336">
        <f>'ฟอร์มรายงาน อำเภอ'!B154</f>
        <v>24830</v>
      </c>
      <c r="E160" s="335">
        <f>'2-2 จองห้อง'!I365</f>
        <v>1</v>
      </c>
      <c r="F160" s="337">
        <f>VLOOKUP(A160,'1-2 ห้อง'!A:F,5,FALSE)</f>
        <v>400</v>
      </c>
      <c r="G160" s="338">
        <f t="shared" si="2"/>
        <v>400</v>
      </c>
      <c r="H160" s="338">
        <f t="shared" si="3"/>
        <v>4</v>
      </c>
      <c r="I160" s="339" t="str">
        <f t="shared" si="5"/>
        <v/>
      </c>
    </row>
    <row r="161">
      <c r="A161" s="316" t="str">
        <f>'ฟอร์มรายงาน อำเภอ'!C155</f>
        <v>A210</v>
      </c>
      <c r="B161" s="334">
        <f t="shared" si="1"/>
        <v>153</v>
      </c>
      <c r="C161" s="335" t="str">
        <f>'ฟอร์มรายงาน อำเภอ'!D155</f>
        <v>นิรุตน์</v>
      </c>
      <c r="D161" s="336">
        <f>'ฟอร์มรายงาน อำเภอ'!B155</f>
        <v>24830</v>
      </c>
      <c r="E161" s="335">
        <f>'2-2 จองห้อง'!I366</f>
        <v>1</v>
      </c>
      <c r="F161" s="337">
        <f>VLOOKUP(A161,'1-2 ห้อง'!A:F,5,FALSE)</f>
        <v>400</v>
      </c>
      <c r="G161" s="338">
        <f t="shared" si="2"/>
        <v>400</v>
      </c>
      <c r="H161" s="338">
        <f t="shared" si="3"/>
        <v>4</v>
      </c>
      <c r="I161" s="339" t="str">
        <f t="shared" si="5"/>
        <v/>
      </c>
    </row>
    <row r="162">
      <c r="A162" s="316" t="str">
        <f>'ฟอร์มรายงาน อำเภอ'!C156</f>
        <v>B105</v>
      </c>
      <c r="B162" s="334">
        <f t="shared" si="1"/>
        <v>154</v>
      </c>
      <c r="C162" s="335" t="str">
        <f>'ฟอร์มรายงาน อำเภอ'!D156</f>
        <v>ก.ส.ท.ช</v>
      </c>
      <c r="D162" s="336">
        <f>'ฟอร์มรายงาน อำเภอ'!B156</f>
        <v>24830</v>
      </c>
      <c r="E162" s="335">
        <f>'2-2 จองห้อง'!I367</f>
        <v>1</v>
      </c>
      <c r="F162" s="337">
        <f>VLOOKUP(A162,'1-2 ห้อง'!A:F,5,FALSE)</f>
        <v>400</v>
      </c>
      <c r="G162" s="338">
        <f t="shared" si="2"/>
        <v>400</v>
      </c>
      <c r="H162" s="338">
        <f t="shared" si="3"/>
        <v>4</v>
      </c>
      <c r="I162" s="339" t="str">
        <f t="shared" si="5"/>
        <v/>
      </c>
    </row>
    <row r="163">
      <c r="A163" s="316" t="str">
        <f>'ฟอร์มรายงาน อำเภอ'!C157</f>
        <v>B106</v>
      </c>
      <c r="B163" s="334">
        <f t="shared" si="1"/>
        <v>155</v>
      </c>
      <c r="C163" s="335" t="str">
        <f>'ฟอร์มรายงาน อำเภอ'!D157</f>
        <v>ก.ส.ท.ช</v>
      </c>
      <c r="D163" s="336">
        <f>'ฟอร์มรายงาน อำเภอ'!B157</f>
        <v>24830</v>
      </c>
      <c r="E163" s="335">
        <f>'2-2 จองห้อง'!I368</f>
        <v>1</v>
      </c>
      <c r="F163" s="337">
        <f>VLOOKUP(A163,'1-2 ห้อง'!A:F,5,FALSE)</f>
        <v>400</v>
      </c>
      <c r="G163" s="338">
        <f t="shared" si="2"/>
        <v>400</v>
      </c>
      <c r="H163" s="338">
        <f t="shared" si="3"/>
        <v>4</v>
      </c>
      <c r="I163" s="339" t="str">
        <f t="shared" si="5"/>
        <v/>
      </c>
    </row>
    <row r="164">
      <c r="A164" s="316" t="str">
        <f>'ฟอร์มรายงาน อำเภอ'!C158</f>
        <v>B107</v>
      </c>
      <c r="B164" s="334">
        <f t="shared" si="1"/>
        <v>156</v>
      </c>
      <c r="C164" s="335" t="str">
        <f>'ฟอร์มรายงาน อำเภอ'!D158</f>
        <v>ก.ส.ท.ช</v>
      </c>
      <c r="D164" s="336">
        <f>'ฟอร์มรายงาน อำเภอ'!B158</f>
        <v>24830</v>
      </c>
      <c r="E164" s="335">
        <f>'2-2 จองห้อง'!I369</f>
        <v>1</v>
      </c>
      <c r="F164" s="337">
        <f>VLOOKUP(A164,'1-2 ห้อง'!A:F,5,FALSE)</f>
        <v>400</v>
      </c>
      <c r="G164" s="338">
        <f t="shared" si="2"/>
        <v>400</v>
      </c>
      <c r="H164" s="338">
        <f t="shared" si="3"/>
        <v>4</v>
      </c>
      <c r="I164" s="339" t="str">
        <f t="shared" si="5"/>
        <v/>
      </c>
    </row>
    <row r="165">
      <c r="A165" s="316" t="str">
        <f>'ฟอร์มรายงาน อำเภอ'!C159</f>
        <v>B101</v>
      </c>
      <c r="B165" s="334">
        <f t="shared" si="1"/>
        <v>157</v>
      </c>
      <c r="C165" s="335" t="str">
        <f>'ฟอร์มรายงาน อำเภอ'!D159</f>
        <v>ก.ส.ท.ช</v>
      </c>
      <c r="D165" s="336">
        <f>'ฟอร์มรายงาน อำเภอ'!B159</f>
        <v>46016</v>
      </c>
      <c r="E165" s="335">
        <f>'2-2 จองห้อง'!I370</f>
        <v>2</v>
      </c>
      <c r="F165" s="337">
        <f>VLOOKUP(A165,'1-2 ห้อง'!A:F,5,FALSE)</f>
        <v>400</v>
      </c>
      <c r="G165" s="338">
        <f t="shared" si="2"/>
        <v>800</v>
      </c>
      <c r="H165" s="338">
        <f t="shared" si="3"/>
        <v>8</v>
      </c>
      <c r="I165" s="339" t="str">
        <f t="shared" si="5"/>
        <v/>
      </c>
    </row>
    <row r="166">
      <c r="A166" s="316" t="str">
        <f>'ฟอร์มรายงาน อำเภอ'!C160</f>
        <v>B102</v>
      </c>
      <c r="B166" s="334">
        <f t="shared" si="1"/>
        <v>158</v>
      </c>
      <c r="C166" s="335" t="str">
        <f>'ฟอร์มรายงาน อำเภอ'!D160</f>
        <v>ก.ส.ท.ช</v>
      </c>
      <c r="D166" s="336">
        <f>'ฟอร์มรายงาน อำเภอ'!B160</f>
        <v>46016</v>
      </c>
      <c r="E166" s="335">
        <f>'2-2 จองห้อง'!I371</f>
        <v>2</v>
      </c>
      <c r="F166" s="337">
        <f>VLOOKUP(A166,'1-2 ห้อง'!A:F,5,FALSE)</f>
        <v>400</v>
      </c>
      <c r="G166" s="338">
        <f t="shared" si="2"/>
        <v>800</v>
      </c>
      <c r="H166" s="338">
        <f t="shared" si="3"/>
        <v>8</v>
      </c>
      <c r="I166" s="339" t="str">
        <f t="shared" si="5"/>
        <v/>
      </c>
    </row>
    <row r="167">
      <c r="A167" s="316" t="str">
        <f>'ฟอร์มรายงาน อำเภอ'!C161</f>
        <v>B103</v>
      </c>
      <c r="B167" s="334">
        <f t="shared" si="1"/>
        <v>159</v>
      </c>
      <c r="C167" s="335" t="str">
        <f>'ฟอร์มรายงาน อำเภอ'!D161</f>
        <v>ก.ส.ท.ช</v>
      </c>
      <c r="D167" s="336">
        <f>'ฟอร์มรายงาน อำเภอ'!B161</f>
        <v>46016</v>
      </c>
      <c r="E167" s="335">
        <f>'2-2 จองห้อง'!I372</f>
        <v>2</v>
      </c>
      <c r="F167" s="337">
        <f>VLOOKUP(A167,'1-2 ห้อง'!A:F,5,FALSE)</f>
        <v>400</v>
      </c>
      <c r="G167" s="338">
        <f t="shared" si="2"/>
        <v>800</v>
      </c>
      <c r="H167" s="338">
        <f t="shared" si="3"/>
        <v>8</v>
      </c>
      <c r="I167" s="339" t="str">
        <f t="shared" si="5"/>
        <v/>
      </c>
    </row>
    <row r="168">
      <c r="A168" s="316" t="str">
        <f>'ฟอร์มรายงาน อำเภอ'!C162</f>
        <v>B104</v>
      </c>
      <c r="B168" s="334">
        <f t="shared" si="1"/>
        <v>160</v>
      </c>
      <c r="C168" s="335" t="str">
        <f>'ฟอร์มรายงาน อำเภอ'!D162</f>
        <v>ก.ส.ท.ช</v>
      </c>
      <c r="D168" s="336">
        <f>'ฟอร์มรายงาน อำเภอ'!B162</f>
        <v>46016</v>
      </c>
      <c r="E168" s="335">
        <f>'2-2 จองห้อง'!I373</f>
        <v>2</v>
      </c>
      <c r="F168" s="337">
        <f>VLOOKUP(A168,'1-2 ห้อง'!A:F,5,FALSE)</f>
        <v>400</v>
      </c>
      <c r="G168" s="338">
        <f t="shared" si="2"/>
        <v>800</v>
      </c>
      <c r="H168" s="338">
        <f t="shared" si="3"/>
        <v>8</v>
      </c>
      <c r="I168" s="339" t="str">
        <f t="shared" si="5"/>
        <v/>
      </c>
    </row>
    <row r="169">
      <c r="A169" s="316" t="str">
        <f>'ฟอร์มรายงาน อำเภอ'!C163</f>
        <v>B105</v>
      </c>
      <c r="B169" s="334">
        <f t="shared" si="1"/>
        <v>161</v>
      </c>
      <c r="C169" s="335" t="str">
        <f>'ฟอร์มรายงาน อำเภอ'!D163</f>
        <v>ก.ส.ท.ช</v>
      </c>
      <c r="D169" s="336">
        <f>'ฟอร์มรายงาน อำเภอ'!B163</f>
        <v>46016</v>
      </c>
      <c r="E169" s="335">
        <f>'2-2 จองห้อง'!I374</f>
        <v>1</v>
      </c>
      <c r="F169" s="337">
        <f>VLOOKUP(A169,'1-2 ห้อง'!A:F,5,FALSE)</f>
        <v>400</v>
      </c>
      <c r="G169" s="338">
        <f t="shared" si="2"/>
        <v>400</v>
      </c>
      <c r="H169" s="338">
        <f t="shared" si="3"/>
        <v>4</v>
      </c>
      <c r="I169" s="339" t="str">
        <f t="shared" si="5"/>
        <v/>
      </c>
    </row>
    <row r="170">
      <c r="A170" s="316" t="str">
        <f>'ฟอร์มรายงาน อำเภอ'!C164</f>
        <v>B106</v>
      </c>
      <c r="B170" s="334">
        <f t="shared" si="1"/>
        <v>162</v>
      </c>
      <c r="C170" s="335" t="str">
        <f>'ฟอร์มรายงาน อำเภอ'!D164</f>
        <v>ก.ส.ท.ช</v>
      </c>
      <c r="D170" s="336">
        <f>'ฟอร์มรายงาน อำเภอ'!B164</f>
        <v>46016</v>
      </c>
      <c r="E170" s="335">
        <f>'2-2 จองห้อง'!I375</f>
        <v>1</v>
      </c>
      <c r="F170" s="337">
        <f>VLOOKUP(A170,'1-2 ห้อง'!A:F,5,FALSE)</f>
        <v>400</v>
      </c>
      <c r="G170" s="338">
        <f t="shared" si="2"/>
        <v>400</v>
      </c>
      <c r="H170" s="338">
        <f t="shared" si="3"/>
        <v>4</v>
      </c>
      <c r="I170" s="339" t="str">
        <f t="shared" si="5"/>
        <v/>
      </c>
    </row>
    <row r="171">
      <c r="A171" s="316" t="str">
        <f>'ฟอร์มรายงาน อำเภอ'!C165</f>
        <v>B107</v>
      </c>
      <c r="B171" s="334">
        <f t="shared" si="1"/>
        <v>163</v>
      </c>
      <c r="C171" s="335" t="str">
        <f>'ฟอร์มรายงาน อำเภอ'!D165</f>
        <v>ก.ส.ท.ช</v>
      </c>
      <c r="D171" s="336">
        <f>'ฟอร์มรายงาน อำเภอ'!B165</f>
        <v>46016</v>
      </c>
      <c r="E171" s="335">
        <f>'2-2 จองห้อง'!I376</f>
        <v>1</v>
      </c>
      <c r="F171" s="337">
        <f>VLOOKUP(A171,'1-2 ห้อง'!A:F,5,FALSE)</f>
        <v>400</v>
      </c>
      <c r="G171" s="338">
        <f t="shared" si="2"/>
        <v>400</v>
      </c>
      <c r="H171" s="338">
        <f t="shared" si="3"/>
        <v>4</v>
      </c>
      <c r="I171" s="339" t="str">
        <f t="shared" si="5"/>
        <v/>
      </c>
    </row>
    <row r="172">
      <c r="A172" s="316" t="str">
        <f>'ฟอร์มรายงาน อำเภอ'!C166</f>
        <v>A104</v>
      </c>
      <c r="B172" s="334">
        <f t="shared" si="1"/>
        <v>164</v>
      </c>
      <c r="C172" s="335" t="str">
        <f>'ฟอร์มรายงาน อำเภอ'!D166</f>
        <v>ณัฐวุฒิ</v>
      </c>
      <c r="D172" s="336">
        <f>'ฟอร์มรายงาน อำเภอ'!B166</f>
        <v>46016</v>
      </c>
      <c r="E172" s="335">
        <f>'2-2 จองห้อง'!I377</f>
        <v>1</v>
      </c>
      <c r="F172" s="337">
        <f>VLOOKUP(A172,'1-2 ห้อง'!A:F,5,FALSE)</f>
        <v>400</v>
      </c>
      <c r="G172" s="338">
        <f t="shared" si="2"/>
        <v>400</v>
      </c>
      <c r="H172" s="338">
        <f t="shared" si="3"/>
        <v>4</v>
      </c>
      <c r="I172" s="339" t="str">
        <f t="shared" si="5"/>
        <v/>
      </c>
    </row>
    <row r="173">
      <c r="A173" s="316" t="str">
        <f>'ฟอร์มรายงาน อำเภอ'!C167</f>
        <v>A111</v>
      </c>
      <c r="B173" s="334">
        <f t="shared" si="1"/>
        <v>165</v>
      </c>
      <c r="C173" s="335" t="str">
        <f>'ฟอร์มรายงาน อำเภอ'!D167</f>
        <v>ทวีศักดิ์</v>
      </c>
      <c r="D173" s="336">
        <f>'ฟอร์มรายงาน อำเภอ'!B167</f>
        <v>46016</v>
      </c>
      <c r="E173" s="335">
        <f>'2-2 จองห้อง'!I378</f>
        <v>1</v>
      </c>
      <c r="F173" s="337">
        <f>VLOOKUP(A173,'1-2 ห้อง'!A:F,5,FALSE)</f>
        <v>400</v>
      </c>
      <c r="G173" s="338">
        <f t="shared" si="2"/>
        <v>400</v>
      </c>
      <c r="H173" s="338">
        <f t="shared" si="3"/>
        <v>4</v>
      </c>
      <c r="I173" s="339" t="str">
        <f t="shared" si="5"/>
        <v/>
      </c>
    </row>
    <row r="174">
      <c r="A174" s="316" t="str">
        <f>'ฟอร์มรายงาน อำเภอ'!C168</f>
        <v>N2</v>
      </c>
      <c r="B174" s="334">
        <f t="shared" si="1"/>
        <v>166</v>
      </c>
      <c r="C174" s="335" t="str">
        <f>'ฟอร์มรายงาน อำเภอ'!D168</f>
        <v>ณัฐวุฒิ</v>
      </c>
      <c r="D174" s="336">
        <f>'ฟอร์มรายงาน อำเภอ'!B168</f>
        <v>46016</v>
      </c>
      <c r="E174" s="335">
        <f>'2-2 จองห้อง'!I379</f>
        <v>1</v>
      </c>
      <c r="F174" s="337">
        <f>VLOOKUP(A174,'1-2 ห้อง'!A:F,5,FALSE)</f>
        <v>500</v>
      </c>
      <c r="G174" s="338">
        <f t="shared" si="2"/>
        <v>500</v>
      </c>
      <c r="H174" s="338">
        <f t="shared" si="3"/>
        <v>5</v>
      </c>
      <c r="I174" s="339" t="str">
        <f t="shared" si="5"/>
        <v/>
      </c>
    </row>
    <row r="175">
      <c r="A175" s="316" t="str">
        <f>'ฟอร์มรายงาน อำเภอ'!C169</f>
        <v>N7</v>
      </c>
      <c r="B175" s="334">
        <f t="shared" si="1"/>
        <v>167</v>
      </c>
      <c r="C175" s="335" t="str">
        <f>'ฟอร์มรายงาน อำเภอ'!D169</f>
        <v>บุญธรรม</v>
      </c>
      <c r="D175" s="336">
        <f>'ฟอร์มรายงาน อำเภอ'!B169</f>
        <v>46016</v>
      </c>
      <c r="E175" s="335">
        <f>'2-2 จองห้อง'!I380</f>
        <v>1</v>
      </c>
      <c r="F175" s="337">
        <f>VLOOKUP(A175,'1-2 ห้อง'!A:F,5,FALSE)</f>
        <v>500</v>
      </c>
      <c r="G175" s="338">
        <f t="shared" si="2"/>
        <v>500</v>
      </c>
      <c r="H175" s="338">
        <f t="shared" si="3"/>
        <v>5</v>
      </c>
      <c r="I175" s="339" t="str">
        <f t="shared" si="5"/>
        <v/>
      </c>
    </row>
    <row r="176">
      <c r="A176" s="316" t="str">
        <f>'ฟอร์มรายงาน อำเภอ'!C170</f>
        <v>A101</v>
      </c>
      <c r="B176" s="334">
        <f t="shared" si="1"/>
        <v>168</v>
      </c>
      <c r="C176" s="335" t="str">
        <f>'ฟอร์มรายงาน อำเภอ'!D170</f>
        <v>ฟิว</v>
      </c>
      <c r="D176" s="336">
        <f>'ฟอร์มรายงาน อำเภอ'!B170</f>
        <v>46016</v>
      </c>
      <c r="E176" s="335">
        <f>'2-2 จองห้อง'!I381</f>
        <v>1</v>
      </c>
      <c r="F176" s="337">
        <f>VLOOKUP(A176,'1-2 ห้อง'!A:F,5,FALSE)</f>
        <v>400</v>
      </c>
      <c r="G176" s="338">
        <f t="shared" si="2"/>
        <v>400</v>
      </c>
      <c r="H176" s="338">
        <f t="shared" si="3"/>
        <v>4</v>
      </c>
      <c r="I176" s="339" t="str">
        <f t="shared" si="5"/>
        <v/>
      </c>
    </row>
    <row r="177">
      <c r="A177" s="316" t="str">
        <f>'ฟอร์มรายงาน อำเภอ'!C171</f>
        <v>A102</v>
      </c>
      <c r="B177" s="334">
        <f t="shared" si="1"/>
        <v>169</v>
      </c>
      <c r="C177" s="335" t="str">
        <f>'ฟอร์มรายงาน อำเภอ'!D171</f>
        <v>ชัชวาล</v>
      </c>
      <c r="D177" s="336">
        <f>'ฟอร์มรายงาน อำเภอ'!B171</f>
        <v>46016</v>
      </c>
      <c r="E177" s="335">
        <f>'2-2 จองห้อง'!I382</f>
        <v>1</v>
      </c>
      <c r="F177" s="337">
        <f>VLOOKUP(A177,'1-2 ห้อง'!A:F,5,FALSE)</f>
        <v>400</v>
      </c>
      <c r="G177" s="338">
        <f t="shared" si="2"/>
        <v>400</v>
      </c>
      <c r="H177" s="338">
        <f t="shared" si="3"/>
        <v>4</v>
      </c>
      <c r="I177" s="339" t="str">
        <f t="shared" si="5"/>
        <v/>
      </c>
    </row>
    <row r="178">
      <c r="A178" s="316" t="str">
        <f>'ฟอร์มรายงาน อำเภอ'!C172</f>
        <v>N3</v>
      </c>
      <c r="B178" s="334">
        <f t="shared" si="1"/>
        <v>170</v>
      </c>
      <c r="C178" s="335" t="str">
        <f>'ฟอร์มรายงาน อำเภอ'!D172</f>
        <v>ทิว</v>
      </c>
      <c r="D178" s="336">
        <f>'ฟอร์มรายงาน อำเภอ'!B172</f>
        <v>46016</v>
      </c>
      <c r="E178" s="335">
        <f>'2-2 จองห้อง'!I383</f>
        <v>1</v>
      </c>
      <c r="F178" s="337">
        <f>VLOOKUP(A178,'1-2 ห้อง'!A:F,5,FALSE)</f>
        <v>500</v>
      </c>
      <c r="G178" s="338">
        <f t="shared" si="2"/>
        <v>500</v>
      </c>
      <c r="H178" s="338">
        <f t="shared" si="3"/>
        <v>5</v>
      </c>
      <c r="I178" s="339" t="str">
        <f t="shared" si="5"/>
        <v/>
      </c>
    </row>
    <row r="179">
      <c r="A179" s="316" t="str">
        <f>'ฟอร์มรายงาน อำเภอ'!C173</f>
        <v>N2</v>
      </c>
      <c r="B179" s="334">
        <f t="shared" si="1"/>
        <v>171</v>
      </c>
      <c r="C179" s="335" t="str">
        <f>'ฟอร์มรายงาน อำเภอ'!D173</f>
        <v>ชัยศักดิ์</v>
      </c>
      <c r="D179" s="336">
        <f>'ฟอร์มรายงาน อำเภอ'!B173</f>
        <v>46017</v>
      </c>
      <c r="E179" s="335">
        <f>'2-2 จองห้อง'!I384</f>
        <v>1</v>
      </c>
      <c r="F179" s="337">
        <f>VLOOKUP(A179,'1-2 ห้อง'!A:F,5,FALSE)</f>
        <v>500</v>
      </c>
      <c r="G179" s="338">
        <f t="shared" si="2"/>
        <v>500</v>
      </c>
      <c r="H179" s="338">
        <f t="shared" si="3"/>
        <v>5</v>
      </c>
      <c r="I179" s="339" t="str">
        <f t="shared" si="5"/>
        <v/>
      </c>
    </row>
    <row r="180">
      <c r="A180" s="316" t="str">
        <f>'ฟอร์มรายงาน อำเภอ'!C174</f>
        <v>B106</v>
      </c>
      <c r="B180" s="334">
        <f t="shared" si="1"/>
        <v>172</v>
      </c>
      <c r="C180" s="335" t="str">
        <f>'ฟอร์มรายงาน อำเภอ'!D174</f>
        <v>ปภัสสร</v>
      </c>
      <c r="D180" s="336">
        <f>'ฟอร์มรายงาน อำเภอ'!B174</f>
        <v>46017</v>
      </c>
      <c r="E180" s="335">
        <f>'2-2 จองห้อง'!I385</f>
        <v>1</v>
      </c>
      <c r="F180" s="337">
        <f>VLOOKUP(A180,'1-2 ห้อง'!A:F,5,FALSE)</f>
        <v>400</v>
      </c>
      <c r="G180" s="338">
        <f t="shared" si="2"/>
        <v>400</v>
      </c>
      <c r="H180" s="338">
        <f t="shared" si="3"/>
        <v>4</v>
      </c>
      <c r="I180" s="339" t="str">
        <f t="shared" si="5"/>
        <v/>
      </c>
    </row>
    <row r="181">
      <c r="A181" s="316" t="str">
        <f>'ฟอร์มรายงาน อำเภอ'!C175</f>
        <v>A111</v>
      </c>
      <c r="B181" s="334">
        <f t="shared" si="1"/>
        <v>173</v>
      </c>
      <c r="C181" s="335" t="str">
        <f>'ฟอร์มรายงาน อำเภอ'!D175</f>
        <v>ออรัว</v>
      </c>
      <c r="D181" s="336">
        <f>'ฟอร์มรายงาน อำเภอ'!B175</f>
        <v>46017</v>
      </c>
      <c r="E181" s="335">
        <f>'2-2 จองห้อง'!I386</f>
        <v>1</v>
      </c>
      <c r="F181" s="337">
        <f>VLOOKUP(A181,'1-2 ห้อง'!A:F,5,FALSE)</f>
        <v>400</v>
      </c>
      <c r="G181" s="338">
        <f t="shared" si="2"/>
        <v>400</v>
      </c>
      <c r="H181" s="338">
        <f t="shared" si="3"/>
        <v>4</v>
      </c>
      <c r="I181" s="339" t="str">
        <f t="shared" si="5"/>
        <v/>
      </c>
    </row>
    <row r="182">
      <c r="A182" s="316" t="str">
        <f>'ฟอร์มรายงาน อำเภอ'!C176</f>
        <v>B108</v>
      </c>
      <c r="B182" s="334">
        <f t="shared" si="1"/>
        <v>174</v>
      </c>
      <c r="C182" s="335" t="str">
        <f>'ฟอร์มรายงาน อำเภอ'!D176</f>
        <v>ทวีศักดิ์</v>
      </c>
      <c r="D182" s="336">
        <f>'ฟอร์มรายงาน อำเภอ'!B176</f>
        <v>46017</v>
      </c>
      <c r="E182" s="335">
        <f>'2-2 จองห้อง'!I387</f>
        <v>1</v>
      </c>
      <c r="F182" s="337">
        <f>VLOOKUP(A182,'1-2 ห้อง'!A:F,5,FALSE)</f>
        <v>400</v>
      </c>
      <c r="G182" s="338">
        <f t="shared" si="2"/>
        <v>400</v>
      </c>
      <c r="H182" s="338">
        <f t="shared" si="3"/>
        <v>4</v>
      </c>
      <c r="I182" s="339" t="str">
        <f t="shared" si="5"/>
        <v/>
      </c>
    </row>
    <row r="183">
      <c r="A183" s="316" t="str">
        <f>'ฟอร์มรายงาน อำเภอ'!C177</f>
        <v>B109</v>
      </c>
      <c r="B183" s="334">
        <f t="shared" si="1"/>
        <v>175</v>
      </c>
      <c r="C183" s="335" t="str">
        <f>'ฟอร์มรายงาน อำเภอ'!D177</f>
        <v>ศุภมาศ</v>
      </c>
      <c r="D183" s="336">
        <f>'ฟอร์มรายงาน อำเภอ'!B177</f>
        <v>46018</v>
      </c>
      <c r="E183" s="335">
        <f>'2-2 จองห้อง'!I388</f>
        <v>1</v>
      </c>
      <c r="F183" s="337">
        <f>VLOOKUP(A183,'1-2 ห้อง'!A:F,5,FALSE)</f>
        <v>400</v>
      </c>
      <c r="G183" s="338">
        <f t="shared" si="2"/>
        <v>400</v>
      </c>
      <c r="H183" s="338">
        <f t="shared" si="3"/>
        <v>4</v>
      </c>
      <c r="I183" s="339" t="str">
        <f t="shared" si="5"/>
        <v/>
      </c>
    </row>
    <row r="184">
      <c r="A184" s="316" t="str">
        <f>'ฟอร์มรายงาน อำเภอ'!C178</f>
        <v>B103</v>
      </c>
      <c r="B184" s="334">
        <f t="shared" si="1"/>
        <v>176</v>
      </c>
      <c r="C184" s="335" t="str">
        <f>'ฟอร์มรายงาน อำเภอ'!D178</f>
        <v>ชัยศักดิ์</v>
      </c>
      <c r="D184" s="336">
        <f>'ฟอร์มรายงาน อำเภอ'!B178</f>
        <v>46018</v>
      </c>
      <c r="E184" s="335">
        <f>'2-2 จองห้อง'!I389</f>
        <v>1</v>
      </c>
      <c r="F184" s="337">
        <f>VLOOKUP(A184,'1-2 ห้อง'!A:F,5,FALSE)</f>
        <v>400</v>
      </c>
      <c r="G184" s="338">
        <f t="shared" si="2"/>
        <v>400</v>
      </c>
      <c r="H184" s="338">
        <f t="shared" si="3"/>
        <v>4</v>
      </c>
      <c r="I184" s="339" t="str">
        <f t="shared" si="5"/>
        <v/>
      </c>
    </row>
    <row r="185">
      <c r="A185" s="316" t="str">
        <f>'ฟอร์มรายงาน อำเภอ'!C179</f>
        <v>A103</v>
      </c>
      <c r="B185" s="334">
        <f t="shared" si="1"/>
        <v>177</v>
      </c>
      <c r="C185" s="335" t="str">
        <f>'ฟอร์มรายงาน อำเภอ'!D179</f>
        <v>พิกุลลา</v>
      </c>
      <c r="D185" s="336">
        <f>'ฟอร์มรายงาน อำเภอ'!B179</f>
        <v>46018</v>
      </c>
      <c r="E185" s="335">
        <f>'2-2 จองห้อง'!I390</f>
        <v>1</v>
      </c>
      <c r="F185" s="337">
        <f>VLOOKUP(A185,'1-2 ห้อง'!A:F,5,FALSE)</f>
        <v>400</v>
      </c>
      <c r="G185" s="338">
        <f t="shared" si="2"/>
        <v>400</v>
      </c>
      <c r="H185" s="338">
        <f t="shared" si="3"/>
        <v>4</v>
      </c>
      <c r="I185" s="339" t="str">
        <f t="shared" si="5"/>
        <v/>
      </c>
    </row>
    <row r="186">
      <c r="A186" s="316" t="str">
        <f>'ฟอร์มรายงาน อำเภอ'!C180</f>
        <v>A104</v>
      </c>
      <c r="B186" s="334">
        <f t="shared" si="1"/>
        <v>178</v>
      </c>
      <c r="C186" s="335" t="str">
        <f>'ฟอร์มรายงาน อำเภอ'!D180</f>
        <v>พิกุลลา</v>
      </c>
      <c r="D186" s="336">
        <f>'ฟอร์มรายงาน อำเภอ'!B180</f>
        <v>46018</v>
      </c>
      <c r="E186" s="335">
        <f>'2-2 จองห้อง'!I391</f>
        <v>1</v>
      </c>
      <c r="F186" s="337">
        <f>VLOOKUP(A186,'1-2 ห้อง'!A:F,5,FALSE)</f>
        <v>400</v>
      </c>
      <c r="G186" s="338">
        <f t="shared" si="2"/>
        <v>400</v>
      </c>
      <c r="H186" s="338">
        <f t="shared" si="3"/>
        <v>4</v>
      </c>
      <c r="I186" s="339" t="str">
        <f t="shared" si="5"/>
        <v/>
      </c>
    </row>
    <row r="187">
      <c r="A187" s="316" t="str">
        <f>'ฟอร์มรายงาน อำเภอ'!C181</f>
        <v>A105</v>
      </c>
      <c r="B187" s="334">
        <f t="shared" si="1"/>
        <v>179</v>
      </c>
      <c r="C187" s="335" t="str">
        <f>'ฟอร์มรายงาน อำเภอ'!D181</f>
        <v>พิกุลลา</v>
      </c>
      <c r="D187" s="336">
        <f>'ฟอร์มรายงาน อำเภอ'!B181</f>
        <v>46018</v>
      </c>
      <c r="E187" s="335">
        <f>'2-2 จองห้อง'!I392</f>
        <v>1</v>
      </c>
      <c r="F187" s="337">
        <f>VLOOKUP(A187,'1-2 ห้อง'!A:F,5,FALSE)</f>
        <v>400</v>
      </c>
      <c r="G187" s="338">
        <f t="shared" si="2"/>
        <v>400</v>
      </c>
      <c r="H187" s="338">
        <f t="shared" si="3"/>
        <v>4</v>
      </c>
      <c r="I187" s="339" t="str">
        <f t="shared" si="5"/>
        <v/>
      </c>
    </row>
    <row r="188">
      <c r="A188" s="316" t="str">
        <f>'ฟอร์มรายงาน อำเภอ'!C182</f>
        <v>B107</v>
      </c>
      <c r="B188" s="334">
        <f t="shared" si="1"/>
        <v>180</v>
      </c>
      <c r="C188" s="335" t="str">
        <f>'ฟอร์มรายงาน อำเภอ'!D182</f>
        <v>รัตนากร</v>
      </c>
      <c r="D188" s="336">
        <f>'ฟอร์มรายงาน อำเภอ'!B182</f>
        <v>46018</v>
      </c>
      <c r="E188" s="335">
        <f>'2-2 จองห้อง'!I393</f>
        <v>1</v>
      </c>
      <c r="F188" s="337">
        <f>VLOOKUP(A188,'1-2 ห้อง'!A:F,5,FALSE)</f>
        <v>400</v>
      </c>
      <c r="G188" s="338">
        <f t="shared" si="2"/>
        <v>400</v>
      </c>
      <c r="H188" s="338">
        <f t="shared" si="3"/>
        <v>4</v>
      </c>
      <c r="I188" s="339" t="str">
        <f t="shared" si="5"/>
        <v/>
      </c>
    </row>
    <row r="189">
      <c r="A189" s="316" t="str">
        <f>'ฟอร์มรายงาน อำเภอ'!C183</f>
        <v>B108</v>
      </c>
      <c r="B189" s="334">
        <f t="shared" si="1"/>
        <v>181</v>
      </c>
      <c r="C189" s="335" t="str">
        <f>'ฟอร์มรายงาน อำเภอ'!D183</f>
        <v>สิริอมร</v>
      </c>
      <c r="D189" s="336">
        <f>'ฟอร์มรายงาน อำเภอ'!B183</f>
        <v>46018</v>
      </c>
      <c r="E189" s="335">
        <f>'2-2 จองห้อง'!I394</f>
        <v>1</v>
      </c>
      <c r="F189" s="337">
        <f>VLOOKUP(A189,'1-2 ห้อง'!A:F,5,FALSE)</f>
        <v>400</v>
      </c>
      <c r="G189" s="338">
        <f t="shared" si="2"/>
        <v>400</v>
      </c>
      <c r="H189" s="338">
        <f t="shared" si="3"/>
        <v>4</v>
      </c>
      <c r="I189" s="339" t="str">
        <f t="shared" si="5"/>
        <v/>
      </c>
    </row>
    <row r="190">
      <c r="A190" s="316" t="str">
        <f>'ฟอร์มรายงาน อำเภอ'!C184</f>
        <v>B101</v>
      </c>
      <c r="B190" s="334">
        <f t="shared" si="1"/>
        <v>182</v>
      </c>
      <c r="C190" s="335" t="str">
        <f>'ฟอร์มรายงาน อำเภอ'!D184</f>
        <v>นพรัตน์</v>
      </c>
      <c r="D190" s="336">
        <f>'ฟอร์มรายงาน อำเภอ'!B184</f>
        <v>46018</v>
      </c>
      <c r="E190" s="335">
        <f>'2-2 จองห้อง'!I395</f>
        <v>1</v>
      </c>
      <c r="F190" s="337">
        <f>VLOOKUP(A190,'1-2 ห้อง'!A:F,5,FALSE)</f>
        <v>400</v>
      </c>
      <c r="G190" s="338">
        <f t="shared" si="2"/>
        <v>400</v>
      </c>
      <c r="H190" s="338">
        <f t="shared" si="3"/>
        <v>4</v>
      </c>
      <c r="I190" s="339" t="str">
        <f t="shared" si="5"/>
        <v/>
      </c>
    </row>
    <row r="191">
      <c r="A191" s="316" t="str">
        <f>'ฟอร์มรายงาน อำเภอ'!C185</f>
        <v>N7</v>
      </c>
      <c r="B191" s="334">
        <f t="shared" si="1"/>
        <v>183</v>
      </c>
      <c r="C191" s="335" t="str">
        <f>'ฟอร์มรายงาน อำเภอ'!D185</f>
        <v>ชัยศักดิ์</v>
      </c>
      <c r="D191" s="336">
        <f>'ฟอร์มรายงาน อำเภอ'!B185</f>
        <v>46018</v>
      </c>
      <c r="E191" s="335">
        <f>'2-2 จองห้อง'!I396</f>
        <v>1</v>
      </c>
      <c r="F191" s="337">
        <f>VLOOKUP(A191,'1-2 ห้อง'!A:F,5,FALSE)</f>
        <v>500</v>
      </c>
      <c r="G191" s="338">
        <f t="shared" si="2"/>
        <v>500</v>
      </c>
      <c r="H191" s="338">
        <f t="shared" si="3"/>
        <v>5</v>
      </c>
      <c r="I191" s="339" t="str">
        <f t="shared" si="5"/>
        <v/>
      </c>
    </row>
    <row r="192">
      <c r="A192" s="316" t="str">
        <f>'ฟอร์มรายงาน อำเภอ'!C186</f>
        <v>N3</v>
      </c>
      <c r="B192" s="334">
        <f t="shared" si="1"/>
        <v>184</v>
      </c>
      <c r="C192" s="335" t="str">
        <f>'ฟอร์มรายงาน อำเภอ'!D186</f>
        <v>ชัยศักดิ์</v>
      </c>
      <c r="D192" s="336">
        <f>'ฟอร์มรายงาน อำเภอ'!B186</f>
        <v>46018</v>
      </c>
      <c r="E192" s="335">
        <f>'2-2 จองห้อง'!I397</f>
        <v>1</v>
      </c>
      <c r="F192" s="337">
        <f>VLOOKUP(A192,'1-2 ห้อง'!A:F,5,FALSE)</f>
        <v>500</v>
      </c>
      <c r="G192" s="338">
        <f t="shared" si="2"/>
        <v>500</v>
      </c>
      <c r="H192" s="338">
        <f t="shared" si="3"/>
        <v>5</v>
      </c>
      <c r="I192" s="339" t="str">
        <f t="shared" si="5"/>
        <v/>
      </c>
    </row>
    <row r="193">
      <c r="A193" s="316" t="str">
        <f>'ฟอร์มรายงาน อำเภอ'!C187</f>
        <v>A101</v>
      </c>
      <c r="B193" s="334">
        <f t="shared" si="1"/>
        <v>185</v>
      </c>
      <c r="C193" s="335" t="str">
        <f>'ฟอร์มรายงาน อำเภอ'!D187</f>
        <v>ริมรดา</v>
      </c>
      <c r="D193" s="336">
        <f>'ฟอร์มรายงาน อำเภอ'!B187</f>
        <v>46018</v>
      </c>
      <c r="E193" s="335">
        <f>'2-2 จองห้อง'!I398</f>
        <v>1</v>
      </c>
      <c r="F193" s="337">
        <f>VLOOKUP(A193,'1-2 ห้อง'!A:F,5,FALSE)</f>
        <v>400</v>
      </c>
      <c r="G193" s="338">
        <f t="shared" si="2"/>
        <v>400</v>
      </c>
      <c r="H193" s="338">
        <f t="shared" si="3"/>
        <v>4</v>
      </c>
      <c r="I193" s="339"/>
    </row>
    <row r="194">
      <c r="A194" s="316" t="str">
        <f>'ฟอร์มรายงาน อำเภอ'!C188</f>
        <v>A111</v>
      </c>
      <c r="B194" s="334">
        <f t="shared" si="1"/>
        <v>186</v>
      </c>
      <c r="C194" s="335" t="str">
        <f>'ฟอร์มรายงาน อำเภอ'!D188</f>
        <v>สุภาพร</v>
      </c>
      <c r="D194" s="336">
        <f>'ฟอร์มรายงาน อำเภอ'!B188</f>
        <v>46019</v>
      </c>
      <c r="E194" s="335">
        <f>'2-2 จองห้อง'!I399</f>
        <v>1</v>
      </c>
      <c r="F194" s="337">
        <f>VLOOKUP(A194,'1-2 ห้อง'!A:F,5,FALSE)</f>
        <v>400</v>
      </c>
      <c r="G194" s="338">
        <f t="shared" si="2"/>
        <v>400</v>
      </c>
      <c r="H194" s="338">
        <f t="shared" si="3"/>
        <v>4</v>
      </c>
      <c r="I194" s="339"/>
    </row>
    <row r="195">
      <c r="A195" s="316" t="str">
        <f>'ฟอร์มรายงาน อำเภอ'!C189</f>
        <v>N2</v>
      </c>
      <c r="B195" s="334">
        <f t="shared" si="1"/>
        <v>187</v>
      </c>
      <c r="C195" s="335" t="str">
        <f>'ฟอร์มรายงาน อำเภอ'!D189</f>
        <v>ฐิติภรณ์</v>
      </c>
      <c r="D195" s="336">
        <f>'ฟอร์มรายงาน อำเภอ'!B189</f>
        <v>46019</v>
      </c>
      <c r="E195" s="335">
        <f>'2-2 จองห้อง'!I400</f>
        <v>1</v>
      </c>
      <c r="F195" s="337">
        <f>VLOOKUP(A195,'1-2 ห้อง'!A:F,5,FALSE)</f>
        <v>500</v>
      </c>
      <c r="G195" s="338">
        <f t="shared" si="2"/>
        <v>500</v>
      </c>
      <c r="H195" s="338">
        <f t="shared" si="3"/>
        <v>5</v>
      </c>
      <c r="I195" s="339"/>
    </row>
    <row r="196">
      <c r="A196" s="316" t="str">
        <f>'ฟอร์มรายงาน อำเภอ'!C190</f>
        <v>N3</v>
      </c>
      <c r="B196" s="334">
        <f t="shared" si="1"/>
        <v>188</v>
      </c>
      <c r="C196" s="335" t="str">
        <f>'ฟอร์มรายงาน อำเภอ'!D190</f>
        <v>ชัยมงคล</v>
      </c>
      <c r="D196" s="336">
        <f>'ฟอร์มรายงาน อำเภอ'!B190</f>
        <v>46019</v>
      </c>
      <c r="E196" s="335">
        <f>'2-2 จองห้อง'!I401</f>
        <v>1</v>
      </c>
      <c r="F196" s="337">
        <f>VLOOKUP(A196,'1-2 ห้อง'!A:F,5,FALSE)</f>
        <v>500</v>
      </c>
      <c r="G196" s="338">
        <f t="shared" si="2"/>
        <v>500</v>
      </c>
      <c r="H196" s="338">
        <f t="shared" si="3"/>
        <v>5</v>
      </c>
      <c r="I196" s="339"/>
    </row>
    <row r="197">
      <c r="A197" s="316" t="str">
        <f>'ฟอร์มรายงาน อำเภอ'!C191</f>
        <v>A103</v>
      </c>
      <c r="B197" s="334">
        <f t="shared" si="1"/>
        <v>189</v>
      </c>
      <c r="C197" s="335" t="str">
        <f>'ฟอร์มรายงาน อำเภอ'!D191</f>
        <v>พูนทรัพย์</v>
      </c>
      <c r="D197" s="336">
        <f>'ฟอร์มรายงาน อำเภอ'!B191</f>
        <v>46020</v>
      </c>
      <c r="E197" s="335">
        <f>'2-2 จองห้อง'!I402</f>
        <v>1</v>
      </c>
      <c r="F197" s="337">
        <f>VLOOKUP(A197,'1-2 ห้อง'!A:F,5,FALSE)</f>
        <v>400</v>
      </c>
      <c r="G197" s="338">
        <f t="shared" si="2"/>
        <v>400</v>
      </c>
      <c r="H197" s="338">
        <f t="shared" si="3"/>
        <v>4</v>
      </c>
      <c r="I197" s="339"/>
    </row>
    <row r="198">
      <c r="A198" s="316" t="str">
        <f>'ฟอร์มรายงาน อำเภอ'!C192</f>
        <v>A111</v>
      </c>
      <c r="B198" s="334">
        <f t="shared" si="1"/>
        <v>190</v>
      </c>
      <c r="C198" s="335" t="str">
        <f>'ฟอร์มรายงาน อำเภอ'!D192</f>
        <v>ศุภผล</v>
      </c>
      <c r="D198" s="336">
        <f>'ฟอร์มรายงาน อำเภอ'!B192</f>
        <v>46020</v>
      </c>
      <c r="E198" s="335">
        <f>'2-2 จองห้อง'!I403</f>
        <v>1</v>
      </c>
      <c r="F198" s="337">
        <f>VLOOKUP(A198,'1-2 ห้อง'!A:F,5,FALSE)</f>
        <v>400</v>
      </c>
      <c r="G198" s="338">
        <f t="shared" si="2"/>
        <v>400</v>
      </c>
      <c r="H198" s="338">
        <f t="shared" si="3"/>
        <v>4</v>
      </c>
      <c r="I198" s="339"/>
    </row>
    <row r="199">
      <c r="A199" s="316" t="str">
        <f>'ฟอร์มรายงาน อำเภอ'!C193</f>
        <v>N2</v>
      </c>
      <c r="B199" s="334">
        <f t="shared" si="1"/>
        <v>191</v>
      </c>
      <c r="C199" s="335" t="str">
        <f>'ฟอร์มรายงาน อำเภอ'!D193</f>
        <v>ชัยศักดิ์</v>
      </c>
      <c r="D199" s="336">
        <f>'ฟอร์มรายงาน อำเภอ'!B193</f>
        <v>46020</v>
      </c>
      <c r="E199" s="335">
        <f>'2-2 จองห้อง'!I404</f>
        <v>1</v>
      </c>
      <c r="F199" s="337">
        <f>VLOOKUP(A199,'1-2 ห้อง'!A:F,5,FALSE)</f>
        <v>500</v>
      </c>
      <c r="G199" s="338">
        <f t="shared" si="2"/>
        <v>500</v>
      </c>
      <c r="H199" s="338">
        <f t="shared" si="3"/>
        <v>5</v>
      </c>
      <c r="I199" s="339"/>
    </row>
    <row r="200">
      <c r="A200" s="316" t="str">
        <f>'ฟอร์มรายงาน อำเภอ'!C194</f>
        <v>N3</v>
      </c>
      <c r="B200" s="334">
        <f t="shared" si="1"/>
        <v>192</v>
      </c>
      <c r="C200" s="335" t="str">
        <f>'ฟอร์มรายงาน อำเภอ'!D194</f>
        <v>คุณทิว</v>
      </c>
      <c r="D200" s="336">
        <f>'ฟอร์มรายงาน อำเภอ'!B194</f>
        <v>46020</v>
      </c>
      <c r="E200" s="335">
        <f>'2-2 จองห้อง'!I405</f>
        <v>1</v>
      </c>
      <c r="F200" s="337">
        <f>VLOOKUP(A200,'1-2 ห้อง'!A:F,5,FALSE)</f>
        <v>500</v>
      </c>
      <c r="G200" s="338">
        <f t="shared" si="2"/>
        <v>500</v>
      </c>
      <c r="H200" s="338">
        <f t="shared" si="3"/>
        <v>5</v>
      </c>
      <c r="I200" s="339"/>
    </row>
    <row r="201">
      <c r="A201" s="316" t="str">
        <f>'ฟอร์มรายงาน อำเภอ'!C195</f>
        <v>A105</v>
      </c>
      <c r="B201" s="334">
        <f t="shared" si="1"/>
        <v>193</v>
      </c>
      <c r="C201" s="335" t="str">
        <f>'ฟอร์มรายงาน อำเภอ'!D195</f>
        <v>กฤษ</v>
      </c>
      <c r="D201" s="336">
        <f>'ฟอร์มรายงาน อำเภอ'!B195</f>
        <v>46020</v>
      </c>
      <c r="E201" s="335">
        <f>'2-2 จองห้อง'!I406</f>
        <v>1</v>
      </c>
      <c r="F201" s="337">
        <f>VLOOKUP(A201,'1-2 ห้อง'!A:F,5,FALSE)</f>
        <v>400</v>
      </c>
      <c r="G201" s="338">
        <f t="shared" si="2"/>
        <v>400</v>
      </c>
      <c r="H201" s="338">
        <f t="shared" si="3"/>
        <v>4</v>
      </c>
      <c r="I201" s="339"/>
    </row>
    <row r="202">
      <c r="A202" s="316" t="str">
        <f>'ฟอร์มรายงาน อำเภอ'!C196</f>
        <v>A111</v>
      </c>
      <c r="B202" s="334">
        <f t="shared" si="1"/>
        <v>194</v>
      </c>
      <c r="C202" s="335" t="str">
        <f>'ฟอร์มรายงาน อำเภอ'!D196</f>
        <v>ภาณุพงศ์</v>
      </c>
      <c r="D202" s="336">
        <f>'ฟอร์มรายงาน อำเภอ'!B196</f>
        <v>46022</v>
      </c>
      <c r="E202" s="335">
        <f>'2-2 จองห้อง'!I407</f>
        <v>1</v>
      </c>
      <c r="F202" s="337">
        <f>VLOOKUP(A202,'1-2 ห้อง'!A:F,5,FALSE)</f>
        <v>400</v>
      </c>
      <c r="G202" s="338">
        <f t="shared" si="2"/>
        <v>400</v>
      </c>
      <c r="H202" s="338">
        <f t="shared" si="3"/>
        <v>4</v>
      </c>
      <c r="I202" s="339"/>
    </row>
    <row r="203">
      <c r="A203" s="316" t="str">
        <f>'ฟอร์มรายงาน อำเภอ'!C197</f>
        <v>A104</v>
      </c>
      <c r="B203" s="334">
        <f t="shared" si="1"/>
        <v>195</v>
      </c>
      <c r="C203" s="335" t="str">
        <f>'ฟอร์มรายงาน อำเภอ'!D197</f>
        <v>ธนพงษ์</v>
      </c>
      <c r="D203" s="336">
        <f>'ฟอร์มรายงาน อำเภอ'!B197</f>
        <v>46022</v>
      </c>
      <c r="E203" s="335">
        <f>'2-2 จองห้อง'!I408</f>
        <v>1</v>
      </c>
      <c r="F203" s="337">
        <f>VLOOKUP(A203,'1-2 ห้อง'!A:F,5,FALSE)</f>
        <v>400</v>
      </c>
      <c r="G203" s="338">
        <f t="shared" si="2"/>
        <v>400</v>
      </c>
      <c r="H203" s="338">
        <f t="shared" si="3"/>
        <v>4</v>
      </c>
      <c r="I203" s="339"/>
    </row>
    <row r="204">
      <c r="A204" s="316" t="str">
        <f>'ฟอร์มรายงาน อำเภอ'!C198</f>
        <v>A105</v>
      </c>
      <c r="B204" s="334">
        <f t="shared" si="1"/>
        <v>196</v>
      </c>
      <c r="C204" s="335" t="str">
        <f>'ฟอร์มรายงาน อำเภอ'!D198</f>
        <v>ธนพงษ์</v>
      </c>
      <c r="D204" s="336">
        <f>'ฟอร์มรายงาน อำเภอ'!B198</f>
        <v>46022</v>
      </c>
      <c r="E204" s="335">
        <f>'2-2 จองห้อง'!I409</f>
        <v>1</v>
      </c>
      <c r="F204" s="337">
        <f>VLOOKUP(A204,'1-2 ห้อง'!A:F,5,FALSE)</f>
        <v>400</v>
      </c>
      <c r="G204" s="338">
        <f t="shared" si="2"/>
        <v>400</v>
      </c>
      <c r="H204" s="338">
        <f t="shared" si="3"/>
        <v>4</v>
      </c>
      <c r="I204" s="339"/>
    </row>
    <row r="205">
      <c r="A205" s="316" t="str">
        <f>'ฟอร์มรายงาน อำเภอ'!C199</f>
        <v>A106</v>
      </c>
      <c r="B205" s="334">
        <f t="shared" si="1"/>
        <v>197</v>
      </c>
      <c r="C205" s="335" t="str">
        <f>'ฟอร์มรายงาน อำเภอ'!D199</f>
        <v>ธนพงษ์</v>
      </c>
      <c r="D205" s="336">
        <f>'ฟอร์มรายงาน อำเภอ'!B199</f>
        <v>46022</v>
      </c>
      <c r="E205" s="335">
        <f>'2-2 จองห้อง'!I410</f>
        <v>1</v>
      </c>
      <c r="F205" s="337">
        <f>VLOOKUP(A205,'1-2 ห้อง'!A:F,5,FALSE)</f>
        <v>500</v>
      </c>
      <c r="G205" s="338">
        <f t="shared" si="2"/>
        <v>500</v>
      </c>
      <c r="H205" s="338">
        <f t="shared" si="3"/>
        <v>5</v>
      </c>
      <c r="I205" s="339"/>
    </row>
    <row r="206">
      <c r="A206" s="316" t="str">
        <f>'ฟอร์มรายงาน อำเภอ'!C200</f>
        <v>A103</v>
      </c>
      <c r="B206" s="334">
        <f t="shared" si="1"/>
        <v>198</v>
      </c>
      <c r="C206" s="335" t="str">
        <f>'ฟอร์มรายงาน อำเภอ'!D200</f>
        <v>พีรภาศ</v>
      </c>
      <c r="D206" s="336">
        <f>'ฟอร์มรายงาน อำเภอ'!B200</f>
        <v>46022</v>
      </c>
      <c r="E206" s="335">
        <f>'2-2 จองห้อง'!I411</f>
        <v>1</v>
      </c>
      <c r="F206" s="337">
        <f>VLOOKUP(A206,'1-2 ห้อง'!A:F,5,FALSE)</f>
        <v>400</v>
      </c>
      <c r="G206" s="338">
        <f t="shared" si="2"/>
        <v>400</v>
      </c>
      <c r="H206" s="338">
        <f t="shared" si="3"/>
        <v>4</v>
      </c>
      <c r="I206" s="339"/>
    </row>
    <row r="207">
      <c r="A207" s="316" t="str">
        <f>'ฟอร์มรายงาน อำเภอ'!C201</f>
        <v>A102</v>
      </c>
      <c r="B207" s="334">
        <f t="shared" si="1"/>
        <v>199</v>
      </c>
      <c r="C207" s="335" t="str">
        <f>'ฟอร์มรายงาน อำเภอ'!D201</f>
        <v>พรวิภา</v>
      </c>
      <c r="D207" s="336">
        <f>'ฟอร์มรายงาน อำเภอ'!B201</f>
        <v>46022</v>
      </c>
      <c r="E207" s="335">
        <f>'2-2 จองห้อง'!I412</f>
        <v>1</v>
      </c>
      <c r="F207" s="337">
        <f>VLOOKUP(A207,'1-2 ห้อง'!A:F,5,FALSE)</f>
        <v>400</v>
      </c>
      <c r="G207" s="338">
        <f t="shared" si="2"/>
        <v>400</v>
      </c>
      <c r="H207" s="338">
        <f t="shared" si="3"/>
        <v>4</v>
      </c>
      <c r="I207" s="339"/>
    </row>
    <row r="208">
      <c r="A208" s="316" t="str">
        <f>'ฟอร์มรายงาน อำเภอ'!C202</f>
        <v>N7</v>
      </c>
      <c r="B208" s="334">
        <f t="shared" si="1"/>
        <v>200</v>
      </c>
      <c r="C208" s="335" t="str">
        <f>'ฟอร์มรายงาน อำเภอ'!D202</f>
        <v>ชัยวุฒิ</v>
      </c>
      <c r="D208" s="336">
        <f>'ฟอร์มรายงาน อำเภอ'!B202</f>
        <v>46022</v>
      </c>
      <c r="E208" s="335">
        <f>'2-2 จองห้อง'!I413</f>
        <v>1</v>
      </c>
      <c r="F208" s="337">
        <f>VLOOKUP(A208,'1-2 ห้อง'!A:F,5,FALSE)</f>
        <v>500</v>
      </c>
      <c r="G208" s="338">
        <f t="shared" si="2"/>
        <v>500</v>
      </c>
      <c r="H208" s="338">
        <f t="shared" si="3"/>
        <v>5</v>
      </c>
      <c r="I208" s="339"/>
    </row>
    <row r="209">
      <c r="A209" s="316" t="str">
        <f>'ฟอร์มรายงาน อำเภอ'!C203</f>
        <v>B105</v>
      </c>
      <c r="B209" s="334">
        <f t="shared" si="1"/>
        <v>201</v>
      </c>
      <c r="C209" s="335" t="str">
        <f>'ฟอร์มรายงาน อำเภอ'!D203</f>
        <v>รัตนวงศ์</v>
      </c>
      <c r="D209" s="336">
        <f>'ฟอร์มรายงาน อำเภอ'!B203</f>
        <v>46022</v>
      </c>
      <c r="E209" s="335">
        <f>'2-2 จองห้อง'!I414</f>
        <v>1</v>
      </c>
      <c r="F209" s="337">
        <f>VLOOKUP(A209,'1-2 ห้อง'!A:F,5,FALSE)</f>
        <v>400</v>
      </c>
      <c r="G209" s="338">
        <f t="shared" si="2"/>
        <v>400</v>
      </c>
      <c r="H209" s="338">
        <f t="shared" si="3"/>
        <v>4</v>
      </c>
      <c r="I209" s="339"/>
    </row>
    <row r="210">
      <c r="A210" s="316" t="str">
        <f>'ฟอร์มรายงาน อำเภอ'!C204</f>
        <v>B106</v>
      </c>
      <c r="B210" s="334">
        <f t="shared" si="1"/>
        <v>202</v>
      </c>
      <c r="C210" s="335" t="str">
        <f>'ฟอร์มรายงาน อำเภอ'!D204</f>
        <v>ชัยศักดิ์</v>
      </c>
      <c r="D210" s="336">
        <f>'ฟอร์มรายงาน อำเภอ'!B204</f>
        <v>46022</v>
      </c>
      <c r="E210" s="335">
        <f>'2-2 จองห้อง'!I415</f>
        <v>1</v>
      </c>
      <c r="F210" s="337">
        <f>VLOOKUP(A210,'1-2 ห้อง'!A:F,5,FALSE)</f>
        <v>400</v>
      </c>
      <c r="G210" s="338">
        <f t="shared" si="2"/>
        <v>400</v>
      </c>
      <c r="H210" s="338">
        <f t="shared" si="3"/>
        <v>4</v>
      </c>
      <c r="I210" s="339"/>
    </row>
    <row r="211">
      <c r="A211" s="316" t="str">
        <f>'ฟอร์มรายงาน อำเภอ'!C205</f>
        <v>B107</v>
      </c>
      <c r="B211" s="334">
        <f t="shared" si="1"/>
        <v>203</v>
      </c>
      <c r="C211" s="335" t="str">
        <f>'ฟอร์มรายงาน อำเภอ'!D205</f>
        <v>สรวุฒิ</v>
      </c>
      <c r="D211" s="336">
        <f>'ฟอร์มรายงาน อำเภอ'!B205</f>
        <v>46022</v>
      </c>
      <c r="E211" s="335">
        <f>'2-2 จองห้อง'!I416</f>
        <v>1</v>
      </c>
      <c r="F211" s="337">
        <f>VLOOKUP(A211,'1-2 ห้อง'!A:F,5,FALSE)</f>
        <v>400</v>
      </c>
      <c r="G211" s="338">
        <f t="shared" si="2"/>
        <v>400</v>
      </c>
      <c r="H211" s="338">
        <f t="shared" si="3"/>
        <v>4</v>
      </c>
      <c r="I211" s="339"/>
    </row>
    <row r="212">
      <c r="A212" s="316" t="str">
        <f>'ฟอร์มรายงาน อำเภอ'!C206</f>
        <v>B108</v>
      </c>
      <c r="B212" s="334">
        <f t="shared" si="1"/>
        <v>204</v>
      </c>
      <c r="C212" s="335" t="str">
        <f>'ฟอร์มรายงาน อำเภอ'!D206</f>
        <v>ธนวัฒน์</v>
      </c>
      <c r="D212" s="336">
        <f>'ฟอร์มรายงาน อำเภอ'!B206</f>
        <v>46022</v>
      </c>
      <c r="E212" s="335">
        <f>'2-2 จองห้อง'!I417</f>
        <v>1</v>
      </c>
      <c r="F212" s="337">
        <f>VLOOKUP(A212,'1-2 ห้อง'!A:F,5,FALSE)</f>
        <v>400</v>
      </c>
      <c r="G212" s="338">
        <f t="shared" si="2"/>
        <v>400</v>
      </c>
      <c r="H212" s="338">
        <f t="shared" si="3"/>
        <v>4</v>
      </c>
      <c r="I212" s="339"/>
    </row>
    <row r="213">
      <c r="A213" s="316" t="str">
        <f>'ฟอร์มรายงาน อำเภอ'!C207</f>
        <v>B109</v>
      </c>
      <c r="B213" s="334">
        <f t="shared" si="1"/>
        <v>205</v>
      </c>
      <c r="C213" s="335" t="str">
        <f>'ฟอร์มรายงาน อำเภอ'!D207</f>
        <v>คำมาตร์</v>
      </c>
      <c r="D213" s="336">
        <f>'ฟอร์มรายงาน อำเภอ'!B207</f>
        <v>46022</v>
      </c>
      <c r="E213" s="335">
        <f>'2-2 จองห้อง'!I418</f>
        <v>1</v>
      </c>
      <c r="F213" s="337">
        <f>VLOOKUP(A213,'1-2 ห้อง'!A:F,5,FALSE)</f>
        <v>400</v>
      </c>
      <c r="G213" s="338">
        <f t="shared" si="2"/>
        <v>400</v>
      </c>
      <c r="H213" s="338">
        <f t="shared" si="3"/>
        <v>4</v>
      </c>
      <c r="I213" s="339"/>
    </row>
    <row r="214" hidden="1">
      <c r="A214" s="340"/>
      <c r="B214" s="340" t="s">
        <v>3754</v>
      </c>
      <c r="C214" s="341" t="str">
        <f>'ฟอร์มรายงาน อำเภอ'!D214</f>
        <v/>
      </c>
      <c r="D214" s="342" t="str">
        <f>'ฟอร์มรายงาน อำเภอ'!B214</f>
        <v/>
      </c>
      <c r="E214" s="343">
        <f>SUM(E35:E213)</f>
        <v>186</v>
      </c>
      <c r="F214" s="344">
        <f t="shared" ref="F214:H214" si="6">SUM(F9:F213)</f>
        <v>86400</v>
      </c>
      <c r="G214" s="344">
        <f t="shared" si="6"/>
        <v>89900</v>
      </c>
      <c r="H214" s="344">
        <f t="shared" si="6"/>
        <v>899</v>
      </c>
      <c r="I214" s="313"/>
    </row>
    <row r="215">
      <c r="A215" s="316"/>
      <c r="B215" s="316"/>
      <c r="C215" s="341"/>
      <c r="D215" s="345"/>
      <c r="E215" s="341"/>
      <c r="F215" s="346"/>
      <c r="G215" s="347"/>
      <c r="H215" s="347"/>
      <c r="I215" s="313"/>
    </row>
    <row r="216">
      <c r="A216" s="316"/>
      <c r="B216" s="316"/>
      <c r="C216" s="341"/>
      <c r="D216" s="345"/>
      <c r="E216" s="341"/>
      <c r="F216" s="346"/>
      <c r="G216" s="347"/>
      <c r="H216" s="347"/>
      <c r="I216" s="313"/>
    </row>
    <row r="217">
      <c r="A217" s="316"/>
      <c r="B217" s="316"/>
      <c r="G217" s="347"/>
      <c r="H217" s="347"/>
      <c r="I217" s="313"/>
    </row>
    <row r="218">
      <c r="A218" s="316"/>
      <c r="B218" s="316"/>
      <c r="G218" s="347"/>
      <c r="H218" s="347"/>
      <c r="I218" s="313"/>
    </row>
    <row r="219">
      <c r="A219" s="316"/>
      <c r="B219" s="316"/>
      <c r="G219" s="347"/>
      <c r="H219" s="347"/>
      <c r="I219" s="313"/>
    </row>
    <row r="220">
      <c r="A220" s="316"/>
      <c r="B220" s="316"/>
      <c r="G220" s="347"/>
      <c r="H220" s="347"/>
      <c r="I220" s="313"/>
    </row>
    <row r="221">
      <c r="A221" s="316"/>
      <c r="B221" s="316"/>
      <c r="G221" s="347"/>
      <c r="H221" s="347"/>
      <c r="I221" s="313"/>
    </row>
    <row r="222">
      <c r="A222" s="316"/>
      <c r="B222" s="316"/>
      <c r="C222" s="348" t="s">
        <v>3755</v>
      </c>
      <c r="D222" s="349" t="s">
        <v>3756</v>
      </c>
      <c r="E222" s="349" t="s">
        <v>3757</v>
      </c>
      <c r="F222" s="349" t="s">
        <v>3758</v>
      </c>
      <c r="G222" s="347"/>
      <c r="H222" s="347"/>
      <c r="I222" s="313"/>
    </row>
    <row r="223">
      <c r="A223" s="316"/>
      <c r="B223" s="316"/>
      <c r="C223" s="350">
        <v>400.0</v>
      </c>
      <c r="D223" s="351">
        <v>170.0</v>
      </c>
      <c r="E223" s="352">
        <f t="shared" ref="E223:E225" si="7">C223*D223</f>
        <v>68000</v>
      </c>
      <c r="F223" s="353">
        <f t="shared" ref="F223:F225" si="8">E223 * 1%</f>
        <v>680</v>
      </c>
      <c r="G223" s="347"/>
      <c r="H223" s="347"/>
      <c r="I223" s="313"/>
    </row>
    <row r="224">
      <c r="A224" s="316"/>
      <c r="B224" s="316"/>
      <c r="C224" s="354">
        <v>500.0</v>
      </c>
      <c r="D224" s="355">
        <v>39.0</v>
      </c>
      <c r="E224" s="356">
        <f t="shared" si="7"/>
        <v>19500</v>
      </c>
      <c r="F224" s="357">
        <f t="shared" si="8"/>
        <v>195</v>
      </c>
      <c r="G224" s="347"/>
      <c r="H224" s="347"/>
      <c r="I224" s="313"/>
    </row>
    <row r="225">
      <c r="A225" s="316"/>
      <c r="B225" s="316"/>
      <c r="C225" s="358">
        <v>600.0</v>
      </c>
      <c r="D225" s="359">
        <v>4.0</v>
      </c>
      <c r="E225" s="360">
        <f t="shared" si="7"/>
        <v>2400</v>
      </c>
      <c r="F225" s="361">
        <f t="shared" si="8"/>
        <v>24</v>
      </c>
      <c r="G225" s="347"/>
      <c r="H225" s="347"/>
      <c r="I225" s="313"/>
    </row>
    <row r="226">
      <c r="A226" s="316"/>
      <c r="B226" s="316"/>
      <c r="C226" s="362" t="s">
        <v>3397</v>
      </c>
      <c r="D226" s="153"/>
      <c r="E226" s="363">
        <f t="shared" ref="E226:F226" si="9">SUM(E223:E225)</f>
        <v>89900</v>
      </c>
      <c r="F226" s="364">
        <f t="shared" si="9"/>
        <v>899</v>
      </c>
      <c r="G226" s="347"/>
      <c r="H226" s="347"/>
      <c r="I226" s="313"/>
    </row>
    <row r="227">
      <c r="A227" s="316"/>
      <c r="B227" s="316"/>
      <c r="C227" s="341"/>
      <c r="D227" s="345"/>
      <c r="E227" s="341"/>
      <c r="F227" s="346"/>
      <c r="G227" s="347"/>
      <c r="H227" s="347"/>
      <c r="I227" s="313"/>
    </row>
  </sheetData>
  <autoFilter ref="$B$7:$I$213"/>
  <mergeCells count="5">
    <mergeCell ref="B1:G1"/>
    <mergeCell ref="H1:I1"/>
    <mergeCell ref="B4:G4"/>
    <mergeCell ref="B5:C5"/>
    <mergeCell ref="C226:D226"/>
  </mergeCells>
  <dataValidations>
    <dataValidation type="list" allowBlank="1" showDropDown="1" showErrorMessage="1" sqref="E3">
      <formula1>Setting!$G$2:$G$13</formula1>
    </dataValidation>
  </dataValidations>
  <printOptions horizontalCentered="1" verticalCentered="1"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0.38"/>
    <col customWidth="1" min="3" max="3" width="26.0"/>
    <col customWidth="1" min="4" max="8" width="13.75"/>
    <col customWidth="1" min="9" max="9" width="7.63"/>
    <col customWidth="1" min="10" max="10" width="18.38"/>
  </cols>
  <sheetData>
    <row r="1">
      <c r="A1" s="365" t="s">
        <v>3454</v>
      </c>
      <c r="B1" s="365" t="s">
        <v>3759</v>
      </c>
      <c r="C1" s="366" t="s">
        <v>67</v>
      </c>
      <c r="D1" s="365" t="s">
        <v>0</v>
      </c>
      <c r="E1" s="365" t="s">
        <v>3760</v>
      </c>
      <c r="F1" s="365" t="s">
        <v>3761</v>
      </c>
      <c r="G1" s="365" t="s">
        <v>3762</v>
      </c>
      <c r="H1" s="365" t="s">
        <v>3397</v>
      </c>
      <c r="I1" s="365" t="s">
        <v>3763</v>
      </c>
      <c r="J1" s="365" t="s">
        <v>3749</v>
      </c>
    </row>
    <row r="2">
      <c r="A2" s="367"/>
      <c r="B2" s="368" t="s">
        <v>2017</v>
      </c>
      <c r="C2" s="369" t="s">
        <v>2017</v>
      </c>
      <c r="D2" s="368" t="s">
        <v>2017</v>
      </c>
      <c r="E2" s="368" t="s">
        <v>2017</v>
      </c>
      <c r="F2" s="368" t="s">
        <v>2017</v>
      </c>
      <c r="G2" s="368" t="s">
        <v>2017</v>
      </c>
      <c r="H2" s="370">
        <v>4037.0</v>
      </c>
      <c r="I2" s="368"/>
      <c r="J2" s="368" t="s">
        <v>3463</v>
      </c>
    </row>
    <row r="3">
      <c r="A3" s="371">
        <v>25173.0</v>
      </c>
      <c r="B3" s="372" t="s">
        <v>3686</v>
      </c>
      <c r="C3" s="373" t="s">
        <v>75</v>
      </c>
      <c r="D3" s="372" t="s">
        <v>75</v>
      </c>
      <c r="E3" s="372" t="s">
        <v>75</v>
      </c>
      <c r="F3" s="372">
        <v>775.0</v>
      </c>
      <c r="G3" s="372" t="s">
        <v>75</v>
      </c>
      <c r="H3" s="374">
        <f>LOOKUP(9.99E+307, $H$1:H2) + N(G3) - N(F3)</f>
        <v>3262</v>
      </c>
      <c r="J3" s="372" t="s">
        <v>75</v>
      </c>
    </row>
    <row r="4">
      <c r="A4" s="371">
        <v>25173.0</v>
      </c>
      <c r="B4" s="372" t="s">
        <v>3764</v>
      </c>
      <c r="C4" s="373" t="s">
        <v>75</v>
      </c>
      <c r="D4" s="372" t="s">
        <v>75</v>
      </c>
      <c r="E4" s="372" t="s">
        <v>75</v>
      </c>
      <c r="F4" s="372">
        <v>400.0</v>
      </c>
      <c r="G4" s="372" t="s">
        <v>75</v>
      </c>
      <c r="H4" s="374">
        <v>2862.0</v>
      </c>
      <c r="I4" s="372"/>
      <c r="J4" s="372" t="s">
        <v>75</v>
      </c>
    </row>
    <row r="5">
      <c r="A5" s="371">
        <v>25173.0</v>
      </c>
      <c r="B5" s="372" t="s">
        <v>3765</v>
      </c>
      <c r="C5" s="373" t="s">
        <v>75</v>
      </c>
      <c r="D5" s="372" t="s">
        <v>75</v>
      </c>
      <c r="E5" s="372" t="s">
        <v>75</v>
      </c>
      <c r="F5" s="372" t="s">
        <v>3766</v>
      </c>
      <c r="G5" s="372" t="s">
        <v>75</v>
      </c>
      <c r="H5" s="374">
        <v>2712.0</v>
      </c>
      <c r="I5" s="372"/>
      <c r="J5" s="372" t="s">
        <v>75</v>
      </c>
    </row>
    <row r="6">
      <c r="A6" s="371">
        <v>25173.0</v>
      </c>
      <c r="B6" s="372" t="s">
        <v>2381</v>
      </c>
      <c r="C6" s="373" t="s">
        <v>75</v>
      </c>
      <c r="D6" s="372" t="s">
        <v>40</v>
      </c>
      <c r="E6" s="372">
        <v>1.0</v>
      </c>
      <c r="F6" s="372" t="s">
        <v>75</v>
      </c>
      <c r="G6" s="372">
        <v>400.0</v>
      </c>
      <c r="H6" s="374">
        <v>3112.0</v>
      </c>
      <c r="I6" s="372"/>
      <c r="J6" s="372" t="s">
        <v>3477</v>
      </c>
    </row>
    <row r="7">
      <c r="A7" s="371">
        <v>25173.0</v>
      </c>
      <c r="B7" s="372" t="s">
        <v>2367</v>
      </c>
      <c r="C7" s="373" t="s">
        <v>3767</v>
      </c>
      <c r="D7" s="372" t="s">
        <v>59</v>
      </c>
      <c r="E7" s="372">
        <v>1.0</v>
      </c>
      <c r="F7" s="372" t="s">
        <v>75</v>
      </c>
      <c r="G7" s="372" t="s">
        <v>3768</v>
      </c>
      <c r="H7" s="374">
        <v>3612.0</v>
      </c>
      <c r="I7" s="372" t="s">
        <v>3769</v>
      </c>
      <c r="J7" s="375"/>
    </row>
    <row r="8">
      <c r="A8" s="371">
        <v>25173.0</v>
      </c>
      <c r="B8" s="372" t="s">
        <v>2381</v>
      </c>
      <c r="C8" s="373" t="s">
        <v>75</v>
      </c>
      <c r="D8" s="372" t="s">
        <v>37</v>
      </c>
      <c r="E8" s="372">
        <v>1.0</v>
      </c>
      <c r="F8" s="372" t="s">
        <v>75</v>
      </c>
      <c r="G8" s="372">
        <v>400.0</v>
      </c>
      <c r="H8" s="374">
        <v>4012.0</v>
      </c>
      <c r="I8" s="372">
        <v>100.0</v>
      </c>
      <c r="J8" s="375"/>
    </row>
    <row r="9">
      <c r="A9" s="371">
        <v>25173.0</v>
      </c>
      <c r="B9" s="372" t="s">
        <v>2381</v>
      </c>
      <c r="C9" s="373" t="s">
        <v>75</v>
      </c>
      <c r="D9" s="372" t="s">
        <v>39</v>
      </c>
      <c r="E9" s="372">
        <v>1.0</v>
      </c>
      <c r="F9" s="372" t="s">
        <v>75</v>
      </c>
      <c r="G9" s="372">
        <v>400.0</v>
      </c>
      <c r="H9" s="374">
        <v>4412.0</v>
      </c>
      <c r="I9" s="372"/>
      <c r="J9" s="372" t="s">
        <v>3477</v>
      </c>
    </row>
    <row r="10">
      <c r="A10" s="371">
        <v>25173.0</v>
      </c>
      <c r="B10" s="372" t="s">
        <v>315</v>
      </c>
      <c r="C10" s="373" t="s">
        <v>3770</v>
      </c>
      <c r="D10" s="372" t="s">
        <v>41</v>
      </c>
      <c r="E10" s="372">
        <v>1.0</v>
      </c>
      <c r="F10" s="372" t="s">
        <v>75</v>
      </c>
      <c r="G10" s="372">
        <v>400.0</v>
      </c>
      <c r="H10" s="374">
        <v>4812.0</v>
      </c>
      <c r="I10" s="372">
        <v>100.0</v>
      </c>
      <c r="J10" s="375"/>
    </row>
    <row r="11">
      <c r="A11" s="371">
        <v>25173.0</v>
      </c>
      <c r="B11" s="372" t="s">
        <v>2392</v>
      </c>
      <c r="C11" s="373" t="s">
        <v>3771</v>
      </c>
      <c r="D11" s="372" t="s">
        <v>64</v>
      </c>
      <c r="E11" s="372">
        <v>1.0</v>
      </c>
      <c r="F11" s="372" t="s">
        <v>75</v>
      </c>
      <c r="G11" s="372" t="s">
        <v>3768</v>
      </c>
      <c r="H11" s="374">
        <v>5312.0</v>
      </c>
      <c r="I11" s="372" t="s">
        <v>3769</v>
      </c>
      <c r="J11" s="375"/>
    </row>
    <row r="12">
      <c r="A12" s="368" t="s">
        <v>2017</v>
      </c>
      <c r="B12" s="368" t="s">
        <v>2017</v>
      </c>
      <c r="C12" s="369" t="s">
        <v>2017</v>
      </c>
      <c r="D12" s="368" t="s">
        <v>2017</v>
      </c>
      <c r="E12" s="368" t="s">
        <v>2017</v>
      </c>
      <c r="F12" s="368" t="s">
        <v>2017</v>
      </c>
      <c r="G12" s="368" t="s">
        <v>2017</v>
      </c>
      <c r="H12" s="370">
        <v>5312.0</v>
      </c>
      <c r="I12" s="368"/>
      <c r="J12" s="368" t="s">
        <v>3463</v>
      </c>
    </row>
    <row r="13">
      <c r="A13" s="371">
        <v>25174.0</v>
      </c>
      <c r="B13" s="372" t="s">
        <v>2395</v>
      </c>
      <c r="C13" s="373" t="s">
        <v>75</v>
      </c>
      <c r="D13" s="372" t="s">
        <v>41</v>
      </c>
      <c r="E13" s="372">
        <v>1.0</v>
      </c>
      <c r="F13" s="372" t="s">
        <v>75</v>
      </c>
      <c r="G13" s="372">
        <v>400.0</v>
      </c>
      <c r="H13" s="374">
        <v>5712.0</v>
      </c>
      <c r="I13" s="372">
        <v>100.0</v>
      </c>
      <c r="J13" s="375"/>
    </row>
    <row r="14">
      <c r="A14" s="371">
        <v>25174.0</v>
      </c>
      <c r="B14" s="372" t="s">
        <v>2398</v>
      </c>
      <c r="C14" s="373" t="s">
        <v>75</v>
      </c>
      <c r="D14" s="372" t="s">
        <v>10</v>
      </c>
      <c r="E14" s="372">
        <v>2.0</v>
      </c>
      <c r="F14" s="372" t="s">
        <v>75</v>
      </c>
      <c r="G14" s="372" t="s">
        <v>3772</v>
      </c>
      <c r="H14" s="372" t="s">
        <v>3773</v>
      </c>
      <c r="I14" s="372">
        <v>100.0</v>
      </c>
      <c r="J14" s="375"/>
    </row>
    <row r="15">
      <c r="A15" s="371">
        <v>25174.0</v>
      </c>
      <c r="B15" s="372" t="s">
        <v>3774</v>
      </c>
      <c r="C15" s="373" t="s">
        <v>75</v>
      </c>
      <c r="D15" s="372" t="s">
        <v>75</v>
      </c>
      <c r="E15" s="372" t="s">
        <v>75</v>
      </c>
      <c r="F15" s="374">
        <v>1020.0</v>
      </c>
      <c r="G15" s="372" t="s">
        <v>75</v>
      </c>
      <c r="H15" s="374">
        <v>4892.0</v>
      </c>
      <c r="I15" s="372"/>
      <c r="J15" s="372" t="s">
        <v>75</v>
      </c>
    </row>
    <row r="16">
      <c r="A16" s="371">
        <v>25174.0</v>
      </c>
      <c r="B16" s="372" t="s">
        <v>3775</v>
      </c>
      <c r="C16" s="373" t="s">
        <v>75</v>
      </c>
      <c r="D16" s="372" t="s">
        <v>75</v>
      </c>
      <c r="E16" s="372" t="s">
        <v>75</v>
      </c>
      <c r="F16" s="372" t="s">
        <v>3768</v>
      </c>
      <c r="G16" s="372" t="s">
        <v>75</v>
      </c>
      <c r="H16" s="374">
        <v>4392.0</v>
      </c>
      <c r="I16" s="372"/>
      <c r="J16" s="372" t="s">
        <v>75</v>
      </c>
    </row>
    <row r="17">
      <c r="A17" s="371">
        <v>25174.0</v>
      </c>
      <c r="B17" s="372" t="s">
        <v>2381</v>
      </c>
      <c r="C17" s="373" t="s">
        <v>75</v>
      </c>
      <c r="D17" s="372" t="s">
        <v>40</v>
      </c>
      <c r="E17" s="372">
        <v>1.0</v>
      </c>
      <c r="F17" s="372" t="s">
        <v>75</v>
      </c>
      <c r="G17" s="372">
        <v>400.0</v>
      </c>
      <c r="H17" s="374">
        <v>4792.0</v>
      </c>
      <c r="I17" s="372"/>
      <c r="J17" s="372" t="s">
        <v>3477</v>
      </c>
    </row>
    <row r="18">
      <c r="A18" s="371">
        <v>25174.0</v>
      </c>
      <c r="B18" s="372" t="s">
        <v>2381</v>
      </c>
      <c r="C18" s="373" t="s">
        <v>75</v>
      </c>
      <c r="D18" s="372" t="s">
        <v>38</v>
      </c>
      <c r="E18" s="372">
        <v>1.0</v>
      </c>
      <c r="F18" s="372" t="s">
        <v>75</v>
      </c>
      <c r="G18" s="372">
        <v>400.0</v>
      </c>
      <c r="H18" s="374">
        <v>5192.0</v>
      </c>
      <c r="I18" s="372"/>
      <c r="J18" s="372" t="s">
        <v>3477</v>
      </c>
    </row>
    <row r="19">
      <c r="A19" s="371">
        <v>25174.0</v>
      </c>
      <c r="B19" s="372" t="s">
        <v>2405</v>
      </c>
      <c r="C19" s="373" t="s">
        <v>3776</v>
      </c>
      <c r="D19" s="372" t="s">
        <v>12</v>
      </c>
      <c r="E19" s="372">
        <v>1.0</v>
      </c>
      <c r="F19" s="372" t="s">
        <v>75</v>
      </c>
      <c r="G19" s="372" t="s">
        <v>3768</v>
      </c>
      <c r="H19" s="372" t="s">
        <v>3773</v>
      </c>
      <c r="I19" s="372"/>
      <c r="J19" s="372" t="s">
        <v>2017</v>
      </c>
    </row>
    <row r="20">
      <c r="A20" s="371">
        <v>25174.0</v>
      </c>
      <c r="B20" s="372" t="s">
        <v>3494</v>
      </c>
      <c r="C20" s="373" t="s">
        <v>75</v>
      </c>
      <c r="D20" s="372" t="s">
        <v>12</v>
      </c>
      <c r="E20" s="372" t="s">
        <v>75</v>
      </c>
      <c r="F20" s="372">
        <v>100.0</v>
      </c>
      <c r="G20" s="372" t="s">
        <v>75</v>
      </c>
      <c r="H20" s="374">
        <v>5092.0</v>
      </c>
      <c r="I20" s="372"/>
      <c r="J20" s="372" t="s">
        <v>2017</v>
      </c>
    </row>
    <row r="21">
      <c r="A21" s="371">
        <v>25174.0</v>
      </c>
      <c r="B21" s="372" t="s">
        <v>2381</v>
      </c>
      <c r="C21" s="373" t="s">
        <v>75</v>
      </c>
      <c r="D21" s="372" t="s">
        <v>39</v>
      </c>
      <c r="E21" s="372">
        <v>1.0</v>
      </c>
      <c r="F21" s="372" t="s">
        <v>75</v>
      </c>
      <c r="G21" s="372">
        <v>400.0</v>
      </c>
      <c r="H21" s="374">
        <v>5492.0</v>
      </c>
      <c r="I21" s="372"/>
      <c r="J21" s="372" t="s">
        <v>3477</v>
      </c>
    </row>
    <row r="22">
      <c r="A22" s="371">
        <v>25174.0</v>
      </c>
      <c r="B22" s="372" t="s">
        <v>2410</v>
      </c>
      <c r="C22" s="373" t="s">
        <v>3777</v>
      </c>
      <c r="D22" s="372" t="s">
        <v>63</v>
      </c>
      <c r="E22" s="372">
        <v>1.0</v>
      </c>
      <c r="F22" s="372" t="s">
        <v>75</v>
      </c>
      <c r="G22" s="372">
        <v>600.0</v>
      </c>
      <c r="H22" s="374">
        <v>6092.0</v>
      </c>
      <c r="I22" s="372" t="s">
        <v>3769</v>
      </c>
      <c r="J22" s="375"/>
    </row>
    <row r="23">
      <c r="A23" s="371">
        <v>25174.0</v>
      </c>
      <c r="B23" s="372" t="s">
        <v>2413</v>
      </c>
      <c r="C23" s="373" t="s">
        <v>75</v>
      </c>
      <c r="D23" s="372" t="s">
        <v>42</v>
      </c>
      <c r="E23" s="372">
        <v>1.0</v>
      </c>
      <c r="F23" s="372" t="s">
        <v>75</v>
      </c>
      <c r="G23" s="372" t="s">
        <v>3768</v>
      </c>
      <c r="H23" s="372" t="s">
        <v>3773</v>
      </c>
      <c r="I23" s="372"/>
      <c r="J23" s="372" t="s">
        <v>2017</v>
      </c>
    </row>
    <row r="24">
      <c r="A24" s="371">
        <v>25174.0</v>
      </c>
      <c r="B24" s="372" t="s">
        <v>3778</v>
      </c>
      <c r="C24" s="373" t="s">
        <v>75</v>
      </c>
      <c r="D24" s="372" t="s">
        <v>42</v>
      </c>
      <c r="E24" s="372" t="s">
        <v>75</v>
      </c>
      <c r="F24" s="372">
        <v>100.0</v>
      </c>
      <c r="G24" s="372" t="s">
        <v>75</v>
      </c>
      <c r="H24" s="374">
        <v>5992.0</v>
      </c>
      <c r="I24" s="372"/>
      <c r="J24" s="372" t="s">
        <v>2017</v>
      </c>
    </row>
    <row r="25">
      <c r="A25" s="371">
        <v>25174.0</v>
      </c>
      <c r="B25" s="372" t="s">
        <v>3779</v>
      </c>
      <c r="C25" s="373" t="s">
        <v>75</v>
      </c>
      <c r="D25" s="375"/>
      <c r="E25" s="372" t="s">
        <v>75</v>
      </c>
      <c r="F25" s="372" t="s">
        <v>3769</v>
      </c>
      <c r="G25" s="375"/>
      <c r="H25" s="374">
        <v>5792.0</v>
      </c>
      <c r="I25" s="372"/>
      <c r="J25" s="372" t="s">
        <v>3780</v>
      </c>
    </row>
    <row r="26">
      <c r="A26" s="368" t="s">
        <v>2017</v>
      </c>
      <c r="B26" s="368" t="s">
        <v>2017</v>
      </c>
      <c r="C26" s="369" t="s">
        <v>2017</v>
      </c>
      <c r="D26" s="368" t="s">
        <v>2017</v>
      </c>
      <c r="E26" s="368" t="s">
        <v>2017</v>
      </c>
      <c r="F26" s="368" t="s">
        <v>2017</v>
      </c>
      <c r="G26" s="368" t="s">
        <v>2017</v>
      </c>
      <c r="H26" s="370">
        <v>5792.0</v>
      </c>
      <c r="I26" s="368"/>
      <c r="J26" s="368" t="s">
        <v>3463</v>
      </c>
    </row>
    <row r="27">
      <c r="A27" s="371">
        <v>25175.0</v>
      </c>
      <c r="B27" s="372" t="s">
        <v>3781</v>
      </c>
      <c r="C27" s="373" t="s">
        <v>75</v>
      </c>
      <c r="D27" s="372" t="s">
        <v>75</v>
      </c>
      <c r="E27" s="372" t="s">
        <v>75</v>
      </c>
      <c r="F27" s="374">
        <v>3538.0</v>
      </c>
      <c r="G27" s="372" t="s">
        <v>75</v>
      </c>
      <c r="H27" s="374">
        <v>2254.0</v>
      </c>
      <c r="I27" s="372"/>
      <c r="J27" s="372"/>
    </row>
    <row r="28">
      <c r="A28" s="371">
        <v>25175.0</v>
      </c>
      <c r="B28" s="372" t="s">
        <v>3782</v>
      </c>
      <c r="C28" s="373" t="s">
        <v>75</v>
      </c>
      <c r="D28" s="372" t="s">
        <v>75</v>
      </c>
      <c r="E28" s="372" t="s">
        <v>75</v>
      </c>
      <c r="F28" s="372" t="s">
        <v>3766</v>
      </c>
      <c r="G28" s="372" t="s">
        <v>75</v>
      </c>
      <c r="H28" s="374">
        <v>2104.0</v>
      </c>
      <c r="I28" s="372"/>
      <c r="J28" s="372"/>
    </row>
    <row r="29">
      <c r="A29" s="371">
        <v>25175.0</v>
      </c>
      <c r="B29" s="372" t="s">
        <v>2381</v>
      </c>
      <c r="C29" s="373" t="s">
        <v>75</v>
      </c>
      <c r="D29" s="372" t="s">
        <v>38</v>
      </c>
      <c r="E29" s="372">
        <v>1.0</v>
      </c>
      <c r="F29" s="372" t="s">
        <v>75</v>
      </c>
      <c r="G29" s="372">
        <v>400.0</v>
      </c>
      <c r="H29" s="374">
        <v>2504.0</v>
      </c>
      <c r="I29" s="372"/>
      <c r="J29" s="372" t="s">
        <v>3477</v>
      </c>
    </row>
    <row r="30">
      <c r="A30" s="371">
        <v>25175.0</v>
      </c>
      <c r="B30" s="372" t="s">
        <v>2381</v>
      </c>
      <c r="C30" s="373" t="s">
        <v>75</v>
      </c>
      <c r="D30" s="372" t="s">
        <v>40</v>
      </c>
      <c r="E30" s="372">
        <v>1.0</v>
      </c>
      <c r="F30" s="372" t="s">
        <v>75</v>
      </c>
      <c r="G30" s="372">
        <v>400.0</v>
      </c>
      <c r="H30" s="374">
        <v>2904.0</v>
      </c>
      <c r="I30" s="372"/>
      <c r="J30" s="372" t="s">
        <v>3477</v>
      </c>
    </row>
    <row r="31">
      <c r="A31" s="371">
        <v>25175.0</v>
      </c>
      <c r="B31" s="372" t="s">
        <v>2420</v>
      </c>
      <c r="C31" s="373" t="s">
        <v>75</v>
      </c>
      <c r="D31" s="372" t="s">
        <v>64</v>
      </c>
      <c r="E31" s="372">
        <v>1.0</v>
      </c>
      <c r="F31" s="372" t="s">
        <v>75</v>
      </c>
      <c r="G31" s="372" t="s">
        <v>3768</v>
      </c>
      <c r="H31" s="374">
        <v>3404.0</v>
      </c>
      <c r="I31" s="372"/>
      <c r="J31" s="372"/>
    </row>
    <row r="32">
      <c r="A32" s="371">
        <v>25175.0</v>
      </c>
      <c r="B32" s="372" t="s">
        <v>606</v>
      </c>
      <c r="C32" s="373" t="s">
        <v>75</v>
      </c>
      <c r="D32" s="372" t="s">
        <v>64</v>
      </c>
      <c r="E32" s="372">
        <v>1.0</v>
      </c>
      <c r="F32" s="372" t="s">
        <v>75</v>
      </c>
      <c r="G32" s="372" t="s">
        <v>3768</v>
      </c>
      <c r="H32" s="374">
        <v>3904.0</v>
      </c>
      <c r="I32" s="372" t="s">
        <v>3769</v>
      </c>
      <c r="J32" s="375"/>
    </row>
    <row r="33">
      <c r="A33" s="371">
        <v>25175.0</v>
      </c>
      <c r="B33" s="372" t="s">
        <v>2025</v>
      </c>
      <c r="C33" s="373" t="s">
        <v>75</v>
      </c>
      <c r="D33" s="372" t="s">
        <v>11</v>
      </c>
      <c r="E33" s="372">
        <v>1.0</v>
      </c>
      <c r="F33" s="372" t="s">
        <v>75</v>
      </c>
      <c r="G33" s="372">
        <v>100.0</v>
      </c>
      <c r="H33" s="372" t="s">
        <v>2025</v>
      </c>
      <c r="I33" s="372"/>
      <c r="J33" s="372" t="s">
        <v>3783</v>
      </c>
    </row>
    <row r="34">
      <c r="A34" s="371">
        <v>25175.0</v>
      </c>
      <c r="B34" s="372" t="s">
        <v>3784</v>
      </c>
      <c r="C34" s="373" t="s">
        <v>75</v>
      </c>
      <c r="D34" s="372" t="s">
        <v>11</v>
      </c>
      <c r="E34" s="372" t="s">
        <v>75</v>
      </c>
      <c r="F34" s="372">
        <v>100.0</v>
      </c>
      <c r="G34" s="372" t="s">
        <v>75</v>
      </c>
      <c r="H34" s="374">
        <v>3804.0</v>
      </c>
      <c r="I34" s="372"/>
      <c r="J34" s="372" t="s">
        <v>2017</v>
      </c>
    </row>
    <row r="35">
      <c r="A35" s="371">
        <v>25175.0</v>
      </c>
      <c r="B35" s="372" t="s">
        <v>2381</v>
      </c>
      <c r="C35" s="373" t="s">
        <v>75</v>
      </c>
      <c r="D35" s="372" t="s">
        <v>39</v>
      </c>
      <c r="E35" s="372">
        <v>1.0</v>
      </c>
      <c r="F35" s="372" t="s">
        <v>75</v>
      </c>
      <c r="G35" s="372">
        <v>400.0</v>
      </c>
      <c r="H35" s="374">
        <v>4204.0</v>
      </c>
      <c r="I35" s="372"/>
      <c r="J35" s="372" t="s">
        <v>3477</v>
      </c>
    </row>
    <row r="36">
      <c r="A36" s="371">
        <v>25175.0</v>
      </c>
      <c r="B36" s="372" t="s">
        <v>2025</v>
      </c>
      <c r="C36" s="373" t="s">
        <v>75</v>
      </c>
      <c r="D36" s="372" t="s">
        <v>12</v>
      </c>
      <c r="E36" s="372">
        <v>1.0</v>
      </c>
      <c r="F36" s="372" t="s">
        <v>75</v>
      </c>
      <c r="G36" s="372" t="s">
        <v>75</v>
      </c>
      <c r="H36" s="372" t="s">
        <v>2025</v>
      </c>
      <c r="I36" s="372"/>
      <c r="J36" s="372" t="s">
        <v>2017</v>
      </c>
    </row>
    <row r="37">
      <c r="A37" s="371">
        <v>25175.0</v>
      </c>
      <c r="B37" s="372" t="s">
        <v>2025</v>
      </c>
      <c r="C37" s="373" t="s">
        <v>75</v>
      </c>
      <c r="D37" s="372" t="s">
        <v>9</v>
      </c>
      <c r="E37" s="372">
        <v>1.0</v>
      </c>
      <c r="F37" s="372" t="s">
        <v>75</v>
      </c>
      <c r="G37" s="372" t="s">
        <v>75</v>
      </c>
      <c r="H37" s="372" t="s">
        <v>2025</v>
      </c>
      <c r="I37" s="372"/>
      <c r="J37" s="372" t="s">
        <v>2017</v>
      </c>
    </row>
    <row r="38">
      <c r="A38" s="371">
        <v>25175.0</v>
      </c>
      <c r="B38" s="372" t="s">
        <v>2427</v>
      </c>
      <c r="C38" s="373" t="s">
        <v>3777</v>
      </c>
      <c r="D38" s="372" t="s">
        <v>44</v>
      </c>
      <c r="E38" s="372">
        <v>1.0</v>
      </c>
      <c r="F38" s="372" t="s">
        <v>75</v>
      </c>
      <c r="G38" s="372">
        <v>400.0</v>
      </c>
      <c r="H38" s="374">
        <v>4604.0</v>
      </c>
      <c r="I38" s="372">
        <v>100.0</v>
      </c>
      <c r="J38" s="375"/>
    </row>
    <row r="39">
      <c r="A39" s="371">
        <v>25175.0</v>
      </c>
      <c r="B39" s="372" t="s">
        <v>2430</v>
      </c>
      <c r="C39" s="373" t="s">
        <v>3785</v>
      </c>
      <c r="D39" s="372" t="s">
        <v>19</v>
      </c>
      <c r="E39" s="372">
        <v>1.0</v>
      </c>
      <c r="F39" s="372" t="s">
        <v>75</v>
      </c>
      <c r="G39" s="372">
        <v>400.0</v>
      </c>
      <c r="H39" s="374">
        <v>5004.0</v>
      </c>
      <c r="I39" s="372"/>
      <c r="J39" s="372" t="s">
        <v>2017</v>
      </c>
    </row>
    <row r="40">
      <c r="A40" s="371">
        <v>25175.0</v>
      </c>
      <c r="B40" s="372" t="s">
        <v>2430</v>
      </c>
      <c r="C40" s="373" t="s">
        <v>3785</v>
      </c>
      <c r="D40" s="372" t="s">
        <v>19</v>
      </c>
      <c r="E40" s="372">
        <v>1.0</v>
      </c>
      <c r="F40" s="372" t="s">
        <v>75</v>
      </c>
      <c r="G40" s="372">
        <v>100.0</v>
      </c>
      <c r="H40" s="372" t="s">
        <v>3773</v>
      </c>
      <c r="I40" s="372"/>
      <c r="J40" s="372" t="s">
        <v>2017</v>
      </c>
    </row>
    <row r="41">
      <c r="A41" s="371">
        <v>25175.0</v>
      </c>
      <c r="B41" s="372" t="s">
        <v>3786</v>
      </c>
      <c r="C41" s="373" t="s">
        <v>75</v>
      </c>
      <c r="D41" s="372" t="s">
        <v>19</v>
      </c>
      <c r="E41" s="372" t="s">
        <v>75</v>
      </c>
      <c r="F41" s="372">
        <v>100.0</v>
      </c>
      <c r="G41" s="372" t="s">
        <v>75</v>
      </c>
      <c r="H41" s="374">
        <v>4904.0</v>
      </c>
      <c r="I41" s="372"/>
      <c r="J41" s="372" t="s">
        <v>2017</v>
      </c>
    </row>
    <row r="42">
      <c r="A42" s="371">
        <v>25175.0</v>
      </c>
      <c r="B42" s="372" t="s">
        <v>692</v>
      </c>
      <c r="C42" s="373" t="s">
        <v>3787</v>
      </c>
      <c r="D42" s="372" t="s">
        <v>41</v>
      </c>
      <c r="E42" s="372">
        <v>1.0</v>
      </c>
      <c r="F42" s="372" t="s">
        <v>75</v>
      </c>
      <c r="G42" s="372">
        <v>400.0</v>
      </c>
      <c r="H42" s="374">
        <v>5304.0</v>
      </c>
      <c r="I42" s="372"/>
      <c r="J42" s="372" t="s">
        <v>2017</v>
      </c>
    </row>
    <row r="43">
      <c r="A43" s="368" t="s">
        <v>2017</v>
      </c>
      <c r="B43" s="368" t="s">
        <v>2017</v>
      </c>
      <c r="C43" s="369" t="s">
        <v>2017</v>
      </c>
      <c r="D43" s="368" t="s">
        <v>2017</v>
      </c>
      <c r="E43" s="368" t="s">
        <v>2017</v>
      </c>
      <c r="F43" s="368" t="s">
        <v>2017</v>
      </c>
      <c r="G43" s="368" t="s">
        <v>2017</v>
      </c>
      <c r="H43" s="370">
        <v>5304.0</v>
      </c>
      <c r="I43" s="368"/>
      <c r="J43" s="368" t="s">
        <v>3463</v>
      </c>
    </row>
    <row r="44">
      <c r="A44" s="371">
        <v>25176.0</v>
      </c>
      <c r="B44" s="372" t="s">
        <v>3788</v>
      </c>
      <c r="C44" s="376"/>
      <c r="D44" s="372" t="s">
        <v>75</v>
      </c>
      <c r="E44" s="372" t="s">
        <v>75</v>
      </c>
      <c r="F44" s="372">
        <v>235.0</v>
      </c>
      <c r="G44" s="372" t="s">
        <v>75</v>
      </c>
      <c r="H44" s="374">
        <v>5069.0</v>
      </c>
      <c r="I44" s="372"/>
      <c r="J44" s="372"/>
    </row>
    <row r="45">
      <c r="A45" s="371">
        <v>25176.0</v>
      </c>
      <c r="B45" s="372" t="s">
        <v>3789</v>
      </c>
      <c r="C45" s="373" t="s">
        <v>75</v>
      </c>
      <c r="D45" s="374">
        <v>2535.0</v>
      </c>
      <c r="E45" s="372" t="s">
        <v>75</v>
      </c>
      <c r="F45" s="374">
        <v>2534.0</v>
      </c>
      <c r="G45" s="372" t="s">
        <v>75</v>
      </c>
      <c r="H45" s="374">
        <f>H44-F45</f>
        <v>2535</v>
      </c>
      <c r="I45" s="372"/>
      <c r="J45" s="372"/>
    </row>
    <row r="46">
      <c r="A46" s="371">
        <v>25176.0</v>
      </c>
      <c r="B46" s="372" t="s">
        <v>2438</v>
      </c>
      <c r="C46" s="373" t="s">
        <v>75</v>
      </c>
      <c r="D46" s="372" t="s">
        <v>42</v>
      </c>
      <c r="E46" s="372">
        <v>1.0</v>
      </c>
      <c r="F46" s="372" t="s">
        <v>75</v>
      </c>
      <c r="G46" s="372" t="s">
        <v>3768</v>
      </c>
      <c r="H46" s="372" t="s">
        <v>3773</v>
      </c>
      <c r="I46" s="372"/>
      <c r="J46" s="372" t="s">
        <v>75</v>
      </c>
    </row>
    <row r="47">
      <c r="A47" s="371">
        <v>25176.0</v>
      </c>
      <c r="B47" s="372" t="s">
        <v>3494</v>
      </c>
      <c r="C47" s="373" t="s">
        <v>75</v>
      </c>
      <c r="D47" s="372" t="s">
        <v>42</v>
      </c>
      <c r="E47" s="372" t="s">
        <v>75</v>
      </c>
      <c r="F47" s="372">
        <v>100.0</v>
      </c>
      <c r="G47" s="372" t="s">
        <v>75</v>
      </c>
      <c r="H47" s="374">
        <v>2434.0</v>
      </c>
      <c r="I47" s="372"/>
      <c r="J47" s="372" t="s">
        <v>75</v>
      </c>
    </row>
    <row r="48">
      <c r="A48" s="371">
        <v>25176.0</v>
      </c>
      <c r="B48" s="372" t="s">
        <v>2381</v>
      </c>
      <c r="C48" s="373" t="s">
        <v>75</v>
      </c>
      <c r="D48" s="372" t="s">
        <v>38</v>
      </c>
      <c r="E48" s="372">
        <v>1.0</v>
      </c>
      <c r="F48" s="372" t="s">
        <v>75</v>
      </c>
      <c r="G48" s="372">
        <v>400.0</v>
      </c>
      <c r="H48" s="374">
        <v>2834.0</v>
      </c>
      <c r="I48" s="372"/>
      <c r="J48" s="372" t="s">
        <v>3477</v>
      </c>
    </row>
    <row r="49">
      <c r="A49" s="371">
        <v>25176.0</v>
      </c>
      <c r="B49" s="372" t="s">
        <v>2381</v>
      </c>
      <c r="C49" s="373" t="s">
        <v>75</v>
      </c>
      <c r="D49" s="372" t="s">
        <v>40</v>
      </c>
      <c r="E49" s="372">
        <v>1.0</v>
      </c>
      <c r="F49" s="372" t="s">
        <v>75</v>
      </c>
      <c r="G49" s="372">
        <v>400.0</v>
      </c>
      <c r="H49" s="374">
        <v>3234.0</v>
      </c>
      <c r="I49" s="372"/>
      <c r="J49" s="372" t="s">
        <v>3477</v>
      </c>
    </row>
    <row r="50">
      <c r="A50" s="371">
        <v>25176.0</v>
      </c>
      <c r="B50" s="372" t="s">
        <v>692</v>
      </c>
      <c r="C50" s="373" t="s">
        <v>75</v>
      </c>
      <c r="D50" s="372" t="s">
        <v>41</v>
      </c>
      <c r="E50" s="372">
        <v>1.0</v>
      </c>
      <c r="F50" s="372" t="s">
        <v>75</v>
      </c>
      <c r="G50" s="372">
        <v>400.0</v>
      </c>
      <c r="H50" s="372" t="s">
        <v>3773</v>
      </c>
      <c r="I50" s="372"/>
      <c r="J50" s="372" t="s">
        <v>3477</v>
      </c>
    </row>
    <row r="51">
      <c r="A51" s="371">
        <v>25176.0</v>
      </c>
      <c r="B51" s="372" t="s">
        <v>2447</v>
      </c>
      <c r="C51" s="373" t="s">
        <v>3790</v>
      </c>
      <c r="D51" s="372" t="s">
        <v>11</v>
      </c>
      <c r="E51" s="372">
        <v>1.0</v>
      </c>
      <c r="F51" s="372" t="s">
        <v>75</v>
      </c>
      <c r="G51" s="372">
        <v>400.0</v>
      </c>
      <c r="H51" s="374">
        <v>3634.0</v>
      </c>
      <c r="I51" s="372">
        <v>100.0</v>
      </c>
      <c r="J51" s="375"/>
    </row>
    <row r="52">
      <c r="A52" s="371">
        <v>25176.0</v>
      </c>
      <c r="B52" s="372" t="s">
        <v>2447</v>
      </c>
      <c r="C52" s="373" t="s">
        <v>3790</v>
      </c>
      <c r="D52" s="372" t="s">
        <v>12</v>
      </c>
      <c r="E52" s="372">
        <v>1.0</v>
      </c>
      <c r="F52" s="372" t="s">
        <v>75</v>
      </c>
      <c r="G52" s="372">
        <v>400.0</v>
      </c>
      <c r="H52" s="374">
        <v>4034.0</v>
      </c>
      <c r="I52" s="372">
        <v>100.0</v>
      </c>
      <c r="J52" s="375"/>
    </row>
    <row r="53">
      <c r="A53" s="371">
        <v>25176.0</v>
      </c>
      <c r="B53" s="372" t="s">
        <v>2447</v>
      </c>
      <c r="C53" s="373" t="s">
        <v>3791</v>
      </c>
      <c r="D53" s="372" t="s">
        <v>13</v>
      </c>
      <c r="E53" s="372">
        <v>1.0</v>
      </c>
      <c r="F53" s="372" t="s">
        <v>75</v>
      </c>
      <c r="G53" s="372" t="s">
        <v>3768</v>
      </c>
      <c r="H53" s="374">
        <v>4534.0</v>
      </c>
      <c r="I53" s="372">
        <v>100.0</v>
      </c>
      <c r="J53" s="375"/>
    </row>
    <row r="54">
      <c r="A54" s="371">
        <v>25176.0</v>
      </c>
      <c r="B54" s="372" t="s">
        <v>2381</v>
      </c>
      <c r="C54" s="373" t="s">
        <v>75</v>
      </c>
      <c r="D54" s="372" t="s">
        <v>39</v>
      </c>
      <c r="E54" s="372">
        <v>1.0</v>
      </c>
      <c r="F54" s="372" t="s">
        <v>75</v>
      </c>
      <c r="G54" s="372">
        <v>400.0</v>
      </c>
      <c r="H54" s="374">
        <v>4934.0</v>
      </c>
      <c r="I54" s="372"/>
      <c r="J54" s="372" t="s">
        <v>2017</v>
      </c>
    </row>
    <row r="55">
      <c r="A55" s="371">
        <v>25176.0</v>
      </c>
      <c r="B55" s="372" t="s">
        <v>2447</v>
      </c>
      <c r="C55" s="373" t="s">
        <v>3792</v>
      </c>
      <c r="D55" s="372" t="s">
        <v>10</v>
      </c>
      <c r="E55" s="372">
        <v>1.0</v>
      </c>
      <c r="F55" s="372" t="s">
        <v>75</v>
      </c>
      <c r="G55" s="372" t="s">
        <v>3768</v>
      </c>
      <c r="H55" s="372" t="s">
        <v>3773</v>
      </c>
      <c r="I55" s="372"/>
      <c r="J55" s="372" t="s">
        <v>2017</v>
      </c>
    </row>
    <row r="56">
      <c r="A56" s="371">
        <v>25176.0</v>
      </c>
      <c r="B56" s="373" t="s">
        <v>3494</v>
      </c>
      <c r="D56" s="372" t="s">
        <v>10</v>
      </c>
      <c r="E56" s="372" t="s">
        <v>2017</v>
      </c>
      <c r="F56" s="372">
        <v>100.0</v>
      </c>
      <c r="G56" s="372" t="s">
        <v>2017</v>
      </c>
      <c r="H56" s="374">
        <v>4834.0</v>
      </c>
      <c r="I56" s="372"/>
      <c r="J56" s="372" t="s">
        <v>2017</v>
      </c>
    </row>
    <row r="57">
      <c r="A57" s="368"/>
      <c r="B57" s="367"/>
      <c r="C57" s="369" t="s">
        <v>2017</v>
      </c>
      <c r="D57" s="368" t="s">
        <v>2017</v>
      </c>
      <c r="E57" s="368" t="s">
        <v>2017</v>
      </c>
      <c r="F57" s="368" t="s">
        <v>2017</v>
      </c>
      <c r="G57" s="368" t="s">
        <v>2017</v>
      </c>
      <c r="H57" s="370">
        <v>4834.0</v>
      </c>
      <c r="I57" s="368"/>
      <c r="J57" s="368" t="s">
        <v>3463</v>
      </c>
    </row>
    <row r="58">
      <c r="A58" s="371">
        <v>25177.0</v>
      </c>
      <c r="B58" s="372" t="s">
        <v>3793</v>
      </c>
      <c r="C58" s="373" t="s">
        <v>75</v>
      </c>
      <c r="D58" s="372" t="s">
        <v>75</v>
      </c>
      <c r="E58" s="372" t="s">
        <v>75</v>
      </c>
      <c r="F58" s="372">
        <v>920.0</v>
      </c>
      <c r="G58" s="372" t="s">
        <v>75</v>
      </c>
      <c r="H58" s="374">
        <v>3914.0</v>
      </c>
      <c r="I58" s="372"/>
      <c r="J58" s="372"/>
    </row>
    <row r="59">
      <c r="A59" s="371">
        <v>25177.0</v>
      </c>
      <c r="B59" s="372" t="s">
        <v>2458</v>
      </c>
      <c r="C59" s="373" t="s">
        <v>75</v>
      </c>
      <c r="D59" s="372" t="s">
        <v>64</v>
      </c>
      <c r="E59" s="372">
        <v>1.0</v>
      </c>
      <c r="F59" s="372" t="s">
        <v>75</v>
      </c>
      <c r="G59" s="372" t="s">
        <v>3794</v>
      </c>
      <c r="H59" s="372" t="s">
        <v>3773</v>
      </c>
      <c r="I59" s="372"/>
      <c r="J59" s="372" t="s">
        <v>2017</v>
      </c>
    </row>
    <row r="60">
      <c r="A60" s="371">
        <v>25177.0</v>
      </c>
      <c r="B60" s="372" t="s">
        <v>3468</v>
      </c>
      <c r="C60" s="373" t="s">
        <v>75</v>
      </c>
      <c r="D60" s="372" t="s">
        <v>64</v>
      </c>
      <c r="E60" s="372" t="s">
        <v>75</v>
      </c>
      <c r="F60" s="372" t="s">
        <v>3769</v>
      </c>
      <c r="G60" s="372" t="s">
        <v>75</v>
      </c>
      <c r="H60" s="374">
        <v>3714.0</v>
      </c>
      <c r="I60" s="372"/>
      <c r="J60" s="372" t="s">
        <v>75</v>
      </c>
    </row>
    <row r="61">
      <c r="A61" s="371">
        <v>25177.0</v>
      </c>
      <c r="B61" s="372" t="s">
        <v>2381</v>
      </c>
      <c r="C61" s="373" t="s">
        <v>75</v>
      </c>
      <c r="D61" s="372" t="s">
        <v>40</v>
      </c>
      <c r="E61" s="372">
        <v>1.0</v>
      </c>
      <c r="F61" s="372" t="s">
        <v>75</v>
      </c>
      <c r="G61" s="372">
        <v>400.0</v>
      </c>
      <c r="H61" s="374">
        <v>4114.0</v>
      </c>
      <c r="I61" s="372"/>
      <c r="J61" s="372" t="s">
        <v>3477</v>
      </c>
    </row>
    <row r="62">
      <c r="A62" s="371">
        <v>25177.0</v>
      </c>
      <c r="B62" s="372" t="s">
        <v>2381</v>
      </c>
      <c r="C62" s="373" t="s">
        <v>75</v>
      </c>
      <c r="D62" s="372" t="s">
        <v>38</v>
      </c>
      <c r="E62" s="372">
        <v>1.0</v>
      </c>
      <c r="F62" s="372" t="s">
        <v>75</v>
      </c>
      <c r="G62" s="372">
        <v>400.0</v>
      </c>
      <c r="H62" s="374">
        <v>4514.0</v>
      </c>
      <c r="I62" s="372"/>
      <c r="J62" s="372" t="s">
        <v>3477</v>
      </c>
    </row>
    <row r="63">
      <c r="A63" s="371">
        <v>25177.0</v>
      </c>
      <c r="B63" s="372" t="s">
        <v>2381</v>
      </c>
      <c r="C63" s="373" t="s">
        <v>75</v>
      </c>
      <c r="D63" s="372" t="s">
        <v>39</v>
      </c>
      <c r="E63" s="372">
        <v>1.0</v>
      </c>
      <c r="F63" s="372" t="s">
        <v>75</v>
      </c>
      <c r="G63" s="372">
        <v>400.0</v>
      </c>
      <c r="H63" s="374">
        <v>4914.0</v>
      </c>
      <c r="I63" s="372"/>
      <c r="J63" s="372" t="s">
        <v>3477</v>
      </c>
    </row>
    <row r="64">
      <c r="A64" s="371">
        <v>25177.0</v>
      </c>
      <c r="B64" s="372" t="s">
        <v>2467</v>
      </c>
      <c r="C64" s="373" t="s">
        <v>3795</v>
      </c>
      <c r="D64" s="372" t="s">
        <v>59</v>
      </c>
      <c r="E64" s="372">
        <v>1.0</v>
      </c>
      <c r="F64" s="372" t="s">
        <v>75</v>
      </c>
      <c r="G64" s="372" t="s">
        <v>3768</v>
      </c>
      <c r="H64" s="374">
        <v>5414.0</v>
      </c>
      <c r="I64" s="372" t="s">
        <v>3769</v>
      </c>
      <c r="J64" s="375"/>
    </row>
    <row r="65">
      <c r="A65" s="368" t="s">
        <v>2017</v>
      </c>
      <c r="B65" s="368" t="s">
        <v>2017</v>
      </c>
      <c r="C65" s="369" t="s">
        <v>2017</v>
      </c>
      <c r="D65" s="368" t="s">
        <v>2017</v>
      </c>
      <c r="E65" s="368" t="s">
        <v>2017</v>
      </c>
      <c r="F65" s="368" t="s">
        <v>2017</v>
      </c>
      <c r="G65" s="368" t="s">
        <v>2017</v>
      </c>
      <c r="H65" s="370">
        <v>5414.0</v>
      </c>
      <c r="I65" s="368"/>
      <c r="J65" s="368" t="s">
        <v>3463</v>
      </c>
    </row>
    <row r="66">
      <c r="A66" s="371">
        <v>25178.0</v>
      </c>
      <c r="B66" s="372" t="s">
        <v>3796</v>
      </c>
      <c r="C66" s="373" t="s">
        <v>75</v>
      </c>
      <c r="D66" s="372">
        <v>210.0</v>
      </c>
      <c r="E66" s="372" t="s">
        <v>75</v>
      </c>
      <c r="F66" s="374">
        <v>5204.0</v>
      </c>
      <c r="G66" s="372" t="s">
        <v>75</v>
      </c>
      <c r="H66" s="372" t="s">
        <v>2017</v>
      </c>
      <c r="I66" s="372"/>
      <c r="J66" s="372"/>
    </row>
    <row r="67">
      <c r="A67" s="371">
        <v>25178.0</v>
      </c>
      <c r="B67" s="372" t="s">
        <v>3797</v>
      </c>
      <c r="C67" s="373" t="s">
        <v>3798</v>
      </c>
      <c r="D67" s="372" t="s">
        <v>60</v>
      </c>
      <c r="E67" s="372">
        <v>2.0</v>
      </c>
      <c r="F67" s="372" t="s">
        <v>75</v>
      </c>
      <c r="G67" s="374">
        <v>1200.0</v>
      </c>
      <c r="H67" s="372" t="s">
        <v>3773</v>
      </c>
      <c r="I67" s="372"/>
      <c r="J67" s="372" t="s">
        <v>75</v>
      </c>
    </row>
    <row r="68">
      <c r="A68" s="371">
        <v>25178.0</v>
      </c>
      <c r="B68" s="372" t="s">
        <v>3494</v>
      </c>
      <c r="C68" s="373" t="s">
        <v>75</v>
      </c>
      <c r="D68" s="372" t="s">
        <v>60</v>
      </c>
      <c r="E68" s="372" t="s">
        <v>75</v>
      </c>
      <c r="F68" s="372" t="s">
        <v>3769</v>
      </c>
      <c r="G68" s="372" t="s">
        <v>75</v>
      </c>
      <c r="H68" s="374">
        <v>5004.0</v>
      </c>
      <c r="I68" s="372"/>
      <c r="J68" s="372" t="s">
        <v>75</v>
      </c>
    </row>
    <row r="69">
      <c r="A69" s="371">
        <v>25178.0</v>
      </c>
      <c r="B69" s="372" t="s">
        <v>2470</v>
      </c>
      <c r="C69" s="373" t="s">
        <v>3799</v>
      </c>
      <c r="D69" s="372" t="s">
        <v>44</v>
      </c>
      <c r="E69" s="372">
        <v>1.0</v>
      </c>
      <c r="F69" s="372" t="s">
        <v>75</v>
      </c>
      <c r="G69" s="372">
        <v>400.0</v>
      </c>
      <c r="H69" s="374">
        <v>5404.0</v>
      </c>
      <c r="I69" s="372">
        <v>100.0</v>
      </c>
      <c r="J69" s="375"/>
    </row>
    <row r="70">
      <c r="A70" s="371">
        <v>25178.0</v>
      </c>
      <c r="B70" s="372" t="s">
        <v>2473</v>
      </c>
      <c r="C70" s="373" t="s">
        <v>3800</v>
      </c>
      <c r="D70" s="372" t="s">
        <v>41</v>
      </c>
      <c r="E70" s="372">
        <v>1.0</v>
      </c>
      <c r="F70" s="372" t="s">
        <v>75</v>
      </c>
      <c r="G70" s="372">
        <v>400.0</v>
      </c>
      <c r="H70" s="374">
        <v>5814.0</v>
      </c>
      <c r="I70" s="372">
        <v>100.0</v>
      </c>
      <c r="J70" s="375"/>
    </row>
    <row r="71">
      <c r="A71" s="371">
        <v>25178.0</v>
      </c>
      <c r="B71" s="372" t="s">
        <v>2476</v>
      </c>
      <c r="C71" s="373" t="s">
        <v>3801</v>
      </c>
      <c r="D71" s="372" t="s">
        <v>12</v>
      </c>
      <c r="E71" s="372">
        <v>1.0</v>
      </c>
      <c r="F71" s="372" t="s">
        <v>75</v>
      </c>
      <c r="G71" s="372">
        <v>400.0</v>
      </c>
      <c r="H71" s="374">
        <v>6214.0</v>
      </c>
      <c r="I71" s="372">
        <v>100.0</v>
      </c>
      <c r="J71" s="375"/>
    </row>
    <row r="72">
      <c r="A72" s="368" t="s">
        <v>2017</v>
      </c>
      <c r="B72" s="368" t="s">
        <v>2017</v>
      </c>
      <c r="C72" s="369" t="s">
        <v>2017</v>
      </c>
      <c r="D72" s="368" t="s">
        <v>2017</v>
      </c>
      <c r="E72" s="368" t="s">
        <v>2017</v>
      </c>
      <c r="F72" s="368" t="s">
        <v>2017</v>
      </c>
      <c r="G72" s="368" t="s">
        <v>2017</v>
      </c>
      <c r="H72" s="370">
        <v>6214.0</v>
      </c>
      <c r="I72" s="368"/>
      <c r="J72" s="368" t="s">
        <v>3463</v>
      </c>
    </row>
    <row r="73">
      <c r="A73" s="371">
        <v>25179.0</v>
      </c>
      <c r="B73" s="372" t="s">
        <v>3630</v>
      </c>
      <c r="C73" s="373" t="s">
        <v>75</v>
      </c>
      <c r="D73" s="372" t="s">
        <v>75</v>
      </c>
      <c r="E73" s="372" t="s">
        <v>75</v>
      </c>
      <c r="F73" s="372">
        <v>655.0</v>
      </c>
      <c r="G73" s="372" t="s">
        <v>75</v>
      </c>
      <c r="H73" s="374">
        <v>5559.0</v>
      </c>
      <c r="I73" s="372"/>
      <c r="J73" s="372"/>
    </row>
    <row r="74">
      <c r="A74" s="371">
        <v>25179.0</v>
      </c>
      <c r="B74" s="372" t="s">
        <v>3802</v>
      </c>
      <c r="C74" s="373" t="s">
        <v>75</v>
      </c>
      <c r="D74" s="372" t="s">
        <v>75</v>
      </c>
      <c r="E74" s="372" t="s">
        <v>75</v>
      </c>
      <c r="F74" s="372">
        <v>310.0</v>
      </c>
      <c r="G74" s="372" t="s">
        <v>75</v>
      </c>
      <c r="H74" s="374">
        <v>5249.0</v>
      </c>
      <c r="I74" s="372"/>
      <c r="J74" s="372"/>
    </row>
    <row r="75">
      <c r="A75" s="371">
        <v>25179.0</v>
      </c>
      <c r="B75" s="372" t="s">
        <v>3803</v>
      </c>
      <c r="C75" s="373" t="s">
        <v>75</v>
      </c>
      <c r="D75" s="372" t="s">
        <v>75</v>
      </c>
      <c r="E75" s="372" t="s">
        <v>75</v>
      </c>
      <c r="F75" s="372">
        <v>300.0</v>
      </c>
      <c r="G75" s="372" t="s">
        <v>75</v>
      </c>
      <c r="H75" s="374">
        <v>4949.0</v>
      </c>
      <c r="I75" s="372"/>
      <c r="J75" s="372"/>
    </row>
    <row r="76">
      <c r="A76" s="371">
        <v>25179.0</v>
      </c>
      <c r="B76" s="372" t="s">
        <v>2479</v>
      </c>
      <c r="C76" s="373" t="s">
        <v>75</v>
      </c>
      <c r="D76" s="372" t="s">
        <v>40</v>
      </c>
      <c r="E76" s="372">
        <v>1.0</v>
      </c>
      <c r="F76" s="372" t="s">
        <v>75</v>
      </c>
      <c r="G76" s="372">
        <v>400.0</v>
      </c>
      <c r="H76" s="374">
        <v>5349.0</v>
      </c>
      <c r="I76" s="372">
        <v>100.0</v>
      </c>
      <c r="J76" s="375"/>
    </row>
    <row r="77">
      <c r="A77" s="371">
        <v>25179.0</v>
      </c>
      <c r="B77" s="372" t="s">
        <v>178</v>
      </c>
      <c r="C77" s="373" t="s">
        <v>75</v>
      </c>
      <c r="D77" s="372" t="s">
        <v>43</v>
      </c>
      <c r="E77" s="372">
        <v>1.0</v>
      </c>
      <c r="F77" s="372" t="s">
        <v>75</v>
      </c>
      <c r="G77" s="372" t="s">
        <v>3768</v>
      </c>
      <c r="H77" s="372" t="s">
        <v>3773</v>
      </c>
      <c r="I77" s="372"/>
      <c r="J77" s="372" t="s">
        <v>75</v>
      </c>
    </row>
    <row r="78">
      <c r="A78" s="371">
        <v>25179.0</v>
      </c>
      <c r="B78" s="372" t="s">
        <v>3494</v>
      </c>
      <c r="C78" s="373" t="s">
        <v>75</v>
      </c>
      <c r="D78" s="372" t="s">
        <v>75</v>
      </c>
      <c r="E78" s="372" t="s">
        <v>75</v>
      </c>
      <c r="F78" s="372">
        <v>100.0</v>
      </c>
      <c r="G78" s="372" t="s">
        <v>75</v>
      </c>
      <c r="H78" s="374">
        <v>5249.0</v>
      </c>
      <c r="I78" s="372"/>
      <c r="J78" s="372" t="s">
        <v>75</v>
      </c>
    </row>
    <row r="79">
      <c r="A79" s="371">
        <v>25179.0</v>
      </c>
      <c r="B79" s="372" t="s">
        <v>2484</v>
      </c>
      <c r="C79" s="373" t="s">
        <v>3804</v>
      </c>
      <c r="D79" s="372" t="s">
        <v>41</v>
      </c>
      <c r="E79" s="372">
        <v>1.0</v>
      </c>
      <c r="F79" s="372" t="s">
        <v>75</v>
      </c>
      <c r="G79" s="372" t="s">
        <v>3768</v>
      </c>
      <c r="H79" s="372" t="s">
        <v>3773</v>
      </c>
      <c r="I79" s="372"/>
      <c r="J79" s="372" t="s">
        <v>2017</v>
      </c>
    </row>
    <row r="80">
      <c r="A80" s="371">
        <v>25179.0</v>
      </c>
      <c r="B80" s="373" t="s">
        <v>3494</v>
      </c>
      <c r="D80" s="372" t="s">
        <v>41</v>
      </c>
      <c r="E80" s="372" t="s">
        <v>75</v>
      </c>
      <c r="F80" s="372">
        <v>100.0</v>
      </c>
      <c r="G80" s="372" t="s">
        <v>75</v>
      </c>
      <c r="H80" s="374">
        <v>5149.0</v>
      </c>
      <c r="I80" s="372"/>
      <c r="J80" s="372" t="s">
        <v>2017</v>
      </c>
    </row>
    <row r="81">
      <c r="A81" s="371">
        <v>25179.0</v>
      </c>
      <c r="B81" s="372" t="s">
        <v>315</v>
      </c>
      <c r="C81" s="373" t="s">
        <v>3805</v>
      </c>
      <c r="D81" s="372" t="s">
        <v>42</v>
      </c>
      <c r="E81" s="372">
        <v>1.0</v>
      </c>
      <c r="F81" s="372" t="s">
        <v>75</v>
      </c>
      <c r="G81" s="372">
        <v>400.0</v>
      </c>
      <c r="H81" s="374">
        <v>5549.0</v>
      </c>
      <c r="I81" s="372">
        <v>100.0</v>
      </c>
      <c r="J81" s="375"/>
    </row>
    <row r="82">
      <c r="A82" s="371">
        <v>25179.0</v>
      </c>
      <c r="B82" s="372" t="s">
        <v>2367</v>
      </c>
      <c r="C82" s="373" t="s">
        <v>75</v>
      </c>
      <c r="D82" s="372" t="s">
        <v>59</v>
      </c>
      <c r="E82" s="372">
        <v>1.0</v>
      </c>
      <c r="F82" s="372" t="s">
        <v>75</v>
      </c>
      <c r="G82" s="372" t="s">
        <v>3768</v>
      </c>
      <c r="H82" s="374">
        <v>6049.0</v>
      </c>
      <c r="I82" s="372" t="s">
        <v>3769</v>
      </c>
      <c r="J82" s="375"/>
    </row>
    <row r="83">
      <c r="A83" s="368" t="s">
        <v>2017</v>
      </c>
      <c r="B83" s="368" t="s">
        <v>2017</v>
      </c>
      <c r="C83" s="369" t="s">
        <v>2017</v>
      </c>
      <c r="D83" s="368" t="s">
        <v>2017</v>
      </c>
      <c r="E83" s="368" t="s">
        <v>2017</v>
      </c>
      <c r="F83" s="368" t="s">
        <v>2017</v>
      </c>
      <c r="G83" s="368" t="s">
        <v>2017</v>
      </c>
      <c r="H83" s="370">
        <v>6049.0</v>
      </c>
      <c r="I83" s="368"/>
      <c r="J83" s="368" t="s">
        <v>3463</v>
      </c>
    </row>
    <row r="84">
      <c r="A84" s="371">
        <v>25180.0</v>
      </c>
      <c r="B84" s="372" t="s">
        <v>2491</v>
      </c>
      <c r="C84" s="373" t="s">
        <v>75</v>
      </c>
      <c r="D84" s="372" t="s">
        <v>40</v>
      </c>
      <c r="E84" s="372">
        <v>1.0</v>
      </c>
      <c r="F84" s="372" t="s">
        <v>75</v>
      </c>
      <c r="G84" s="372">
        <v>400.0</v>
      </c>
      <c r="H84" s="374">
        <v>6449.0</v>
      </c>
      <c r="I84" s="372"/>
      <c r="J84" s="372" t="s">
        <v>3477</v>
      </c>
    </row>
    <row r="85">
      <c r="A85" s="371">
        <v>25180.0</v>
      </c>
      <c r="B85" s="372" t="s">
        <v>3806</v>
      </c>
      <c r="C85" s="373" t="s">
        <v>75</v>
      </c>
      <c r="D85" s="372" t="s">
        <v>75</v>
      </c>
      <c r="E85" s="372" t="s">
        <v>75</v>
      </c>
      <c r="F85" s="374">
        <v>4800.0</v>
      </c>
      <c r="G85" s="372" t="s">
        <v>75</v>
      </c>
      <c r="H85" s="374">
        <v>1649.0</v>
      </c>
      <c r="I85" s="372"/>
      <c r="J85" s="372"/>
    </row>
    <row r="86">
      <c r="A86" s="371">
        <v>25180.0</v>
      </c>
      <c r="B86" s="372" t="s">
        <v>3807</v>
      </c>
      <c r="C86" s="373" t="s">
        <v>75</v>
      </c>
      <c r="D86" s="372" t="s">
        <v>75</v>
      </c>
      <c r="E86" s="372" t="s">
        <v>75</v>
      </c>
      <c r="F86" s="372">
        <v>120.0</v>
      </c>
      <c r="G86" s="372" t="s">
        <v>75</v>
      </c>
      <c r="H86" s="374">
        <v>1529.0</v>
      </c>
      <c r="I86" s="372"/>
      <c r="J86" s="372"/>
    </row>
    <row r="87">
      <c r="A87" s="371">
        <v>25180.0</v>
      </c>
      <c r="B87" s="372" t="s">
        <v>2494</v>
      </c>
      <c r="C87" s="373">
        <v>9.8991703E7</v>
      </c>
      <c r="D87" s="372" t="s">
        <v>39</v>
      </c>
      <c r="E87" s="372">
        <v>1.0</v>
      </c>
      <c r="F87" s="372" t="s">
        <v>75</v>
      </c>
      <c r="G87" s="372" t="s">
        <v>3768</v>
      </c>
      <c r="H87" s="372" t="s">
        <v>3773</v>
      </c>
      <c r="I87" s="372"/>
      <c r="J87" s="372" t="s">
        <v>75</v>
      </c>
    </row>
    <row r="88">
      <c r="A88" s="371">
        <v>25180.0</v>
      </c>
      <c r="B88" s="372" t="s">
        <v>3468</v>
      </c>
      <c r="C88" s="373" t="s">
        <v>75</v>
      </c>
      <c r="D88" s="372" t="s">
        <v>39</v>
      </c>
      <c r="E88" s="372" t="s">
        <v>75</v>
      </c>
      <c r="F88" s="372">
        <v>100.0</v>
      </c>
      <c r="G88" s="372" t="s">
        <v>75</v>
      </c>
      <c r="H88" s="374">
        <v>1429.0</v>
      </c>
      <c r="I88" s="372"/>
      <c r="J88" s="372" t="s">
        <v>75</v>
      </c>
    </row>
    <row r="89">
      <c r="A89" s="371">
        <v>25180.0</v>
      </c>
      <c r="B89" s="372" t="s">
        <v>2497</v>
      </c>
      <c r="C89" s="373" t="s">
        <v>3808</v>
      </c>
      <c r="D89" s="372" t="s">
        <v>59</v>
      </c>
      <c r="E89" s="372">
        <v>1.0</v>
      </c>
      <c r="F89" s="372" t="s">
        <v>75</v>
      </c>
      <c r="G89" s="372" t="s">
        <v>3768</v>
      </c>
      <c r="H89" s="374">
        <v>1929.0</v>
      </c>
      <c r="I89" s="372" t="s">
        <v>3769</v>
      </c>
      <c r="J89" s="375"/>
    </row>
    <row r="90">
      <c r="A90" s="371">
        <v>25180.0</v>
      </c>
      <c r="B90" s="372" t="s">
        <v>3700</v>
      </c>
      <c r="C90" s="373" t="s">
        <v>75</v>
      </c>
      <c r="D90" s="372" t="s">
        <v>64</v>
      </c>
      <c r="E90" s="372" t="s">
        <v>2017</v>
      </c>
      <c r="F90" s="372" t="s">
        <v>75</v>
      </c>
      <c r="G90" s="372" t="s">
        <v>3794</v>
      </c>
      <c r="H90" s="372" t="s">
        <v>3773</v>
      </c>
      <c r="I90" s="372"/>
      <c r="J90" s="372" t="s">
        <v>2017</v>
      </c>
    </row>
    <row r="91">
      <c r="A91" s="371">
        <v>25180.0</v>
      </c>
      <c r="B91" s="373" t="s">
        <v>3494</v>
      </c>
      <c r="D91" s="372" t="s">
        <v>64</v>
      </c>
      <c r="E91" s="372" t="s">
        <v>75</v>
      </c>
      <c r="F91" s="372" t="s">
        <v>3769</v>
      </c>
      <c r="G91" s="372" t="s">
        <v>75</v>
      </c>
      <c r="H91" s="374">
        <v>1729.0</v>
      </c>
      <c r="I91" s="372"/>
      <c r="J91" s="372" t="s">
        <v>2017</v>
      </c>
    </row>
    <row r="92">
      <c r="A92" s="371">
        <v>25180.0</v>
      </c>
      <c r="B92" s="372" t="s">
        <v>354</v>
      </c>
      <c r="C92" s="373" t="s">
        <v>3809</v>
      </c>
      <c r="D92" s="372" t="s">
        <v>41</v>
      </c>
      <c r="E92" s="372">
        <v>1.0</v>
      </c>
      <c r="F92" s="372" t="s">
        <v>75</v>
      </c>
      <c r="G92" s="372" t="s">
        <v>3768</v>
      </c>
      <c r="H92" s="372" t="s">
        <v>3773</v>
      </c>
      <c r="I92" s="372"/>
      <c r="J92" s="372" t="s">
        <v>2017</v>
      </c>
    </row>
    <row r="93">
      <c r="A93" s="371">
        <v>25180.0</v>
      </c>
      <c r="B93" s="373" t="s">
        <v>3494</v>
      </c>
      <c r="D93" s="372" t="s">
        <v>41</v>
      </c>
      <c r="E93" s="372" t="s">
        <v>75</v>
      </c>
      <c r="F93" s="372">
        <v>100.0</v>
      </c>
      <c r="G93" s="372" t="s">
        <v>75</v>
      </c>
      <c r="H93" s="374">
        <v>1629.0</v>
      </c>
      <c r="I93" s="375"/>
      <c r="J93" s="375"/>
    </row>
    <row r="94">
      <c r="A94" s="367"/>
      <c r="B94" s="368"/>
      <c r="C94" s="377"/>
      <c r="D94" s="367"/>
      <c r="E94" s="367"/>
      <c r="F94" s="367"/>
      <c r="G94" s="367"/>
      <c r="H94" s="370">
        <v>1629.0</v>
      </c>
      <c r="I94" s="368"/>
      <c r="J94" s="368" t="s">
        <v>3463</v>
      </c>
    </row>
    <row r="95">
      <c r="A95" s="371">
        <v>25180.0</v>
      </c>
      <c r="B95" s="372" t="s">
        <v>2367</v>
      </c>
      <c r="C95" s="373" t="s">
        <v>75</v>
      </c>
      <c r="D95" s="372" t="s">
        <v>60</v>
      </c>
      <c r="E95" s="372">
        <v>1.0</v>
      </c>
      <c r="F95" s="372" t="s">
        <v>75</v>
      </c>
      <c r="G95" s="372" t="s">
        <v>3794</v>
      </c>
      <c r="H95" s="372" t="s">
        <v>3773</v>
      </c>
      <c r="I95" s="372"/>
      <c r="J95" s="372" t="s">
        <v>2017</v>
      </c>
    </row>
    <row r="96">
      <c r="A96" s="371">
        <v>25180.0</v>
      </c>
      <c r="B96" s="373" t="s">
        <v>3494</v>
      </c>
      <c r="D96" s="372" t="s">
        <v>60</v>
      </c>
      <c r="E96" s="372" t="s">
        <v>75</v>
      </c>
      <c r="F96" s="372" t="s">
        <v>3769</v>
      </c>
      <c r="G96" s="372" t="s">
        <v>75</v>
      </c>
      <c r="H96" s="374">
        <v>1429.0</v>
      </c>
      <c r="I96" s="372"/>
      <c r="J96" s="372" t="s">
        <v>2017</v>
      </c>
    </row>
    <row r="97">
      <c r="A97" s="371">
        <v>25180.0</v>
      </c>
      <c r="B97" s="372" t="s">
        <v>2507</v>
      </c>
      <c r="C97" s="373" t="s">
        <v>75</v>
      </c>
      <c r="D97" s="372" t="s">
        <v>34</v>
      </c>
      <c r="E97" s="372">
        <v>1.0</v>
      </c>
      <c r="F97" s="372" t="s">
        <v>75</v>
      </c>
      <c r="G97" s="372">
        <v>400.0</v>
      </c>
      <c r="H97" s="374">
        <v>1829.0</v>
      </c>
      <c r="I97" s="372">
        <v>100.0</v>
      </c>
      <c r="J97" s="375"/>
    </row>
    <row r="98">
      <c r="A98" s="371">
        <v>25180.0</v>
      </c>
      <c r="B98" s="372" t="s">
        <v>2510</v>
      </c>
      <c r="C98" s="373" t="s">
        <v>75</v>
      </c>
      <c r="D98" s="372" t="s">
        <v>61</v>
      </c>
      <c r="E98" s="372">
        <v>1.0</v>
      </c>
      <c r="F98" s="372" t="s">
        <v>75</v>
      </c>
      <c r="G98" s="372">
        <v>600.0</v>
      </c>
      <c r="H98" s="374">
        <v>2429.0</v>
      </c>
      <c r="I98" s="372"/>
      <c r="J98" s="372" t="s">
        <v>3582</v>
      </c>
    </row>
    <row r="99">
      <c r="A99" s="371">
        <v>25180.0</v>
      </c>
      <c r="B99" s="372" t="s">
        <v>2513</v>
      </c>
      <c r="C99" s="373" t="s">
        <v>3810</v>
      </c>
      <c r="D99" s="372" t="s">
        <v>42</v>
      </c>
      <c r="E99" s="372">
        <v>1.0</v>
      </c>
      <c r="F99" s="372" t="s">
        <v>75</v>
      </c>
      <c r="G99" s="372">
        <v>400.0</v>
      </c>
      <c r="H99" s="374">
        <v>2829.0</v>
      </c>
      <c r="I99" s="372">
        <v>100.0</v>
      </c>
      <c r="J99" s="375"/>
    </row>
    <row r="100">
      <c r="A100" s="371">
        <v>25180.0</v>
      </c>
      <c r="B100" s="372" t="s">
        <v>2516</v>
      </c>
      <c r="C100" s="373" t="s">
        <v>3811</v>
      </c>
      <c r="D100" s="372" t="s">
        <v>38</v>
      </c>
      <c r="E100" s="372">
        <v>1.0</v>
      </c>
      <c r="F100" s="372" t="s">
        <v>75</v>
      </c>
      <c r="G100" s="372">
        <v>400.0</v>
      </c>
      <c r="H100" s="374">
        <v>3229.0</v>
      </c>
      <c r="I100" s="372">
        <v>100.0</v>
      </c>
      <c r="J100" s="375"/>
    </row>
    <row r="101">
      <c r="A101" s="371">
        <v>25180.0</v>
      </c>
      <c r="B101" s="372" t="s">
        <v>2519</v>
      </c>
      <c r="C101" s="373" t="s">
        <v>3812</v>
      </c>
      <c r="D101" s="372" t="s">
        <v>37</v>
      </c>
      <c r="E101" s="372">
        <v>1.0</v>
      </c>
      <c r="F101" s="372" t="s">
        <v>75</v>
      </c>
      <c r="G101" s="372">
        <v>400.0</v>
      </c>
      <c r="H101" s="374">
        <v>3629.0</v>
      </c>
      <c r="I101" s="372">
        <v>100.0</v>
      </c>
      <c r="J101" s="375"/>
    </row>
    <row r="102">
      <c r="A102" s="368" t="s">
        <v>2017</v>
      </c>
      <c r="B102" s="368" t="s">
        <v>2017</v>
      </c>
      <c r="C102" s="369" t="s">
        <v>2017</v>
      </c>
      <c r="D102" s="368" t="s">
        <v>2017</v>
      </c>
      <c r="E102" s="368" t="s">
        <v>2017</v>
      </c>
      <c r="F102" s="368" t="s">
        <v>2017</v>
      </c>
      <c r="G102" s="368" t="s">
        <v>2017</v>
      </c>
      <c r="H102" s="370">
        <v>3629.0</v>
      </c>
      <c r="I102" s="368"/>
      <c r="J102" s="368" t="s">
        <v>3463</v>
      </c>
    </row>
    <row r="103">
      <c r="A103" s="371">
        <v>25181.0</v>
      </c>
      <c r="B103" s="372" t="s">
        <v>3531</v>
      </c>
      <c r="C103" s="372" t="s">
        <v>75</v>
      </c>
      <c r="D103" s="372" t="s">
        <v>75</v>
      </c>
      <c r="E103" s="372" t="s">
        <v>75</v>
      </c>
      <c r="F103" s="374">
        <v>2000.0</v>
      </c>
      <c r="G103" s="372" t="s">
        <v>75</v>
      </c>
      <c r="H103" s="374">
        <v>1629.0</v>
      </c>
      <c r="I103" s="372" t="s">
        <v>75</v>
      </c>
      <c r="J103" s="372" t="s">
        <v>75</v>
      </c>
    </row>
    <row r="104">
      <c r="A104" s="371">
        <v>25181.0</v>
      </c>
      <c r="B104" s="372" t="s">
        <v>3813</v>
      </c>
      <c r="C104" s="372" t="s">
        <v>75</v>
      </c>
      <c r="D104" s="372" t="s">
        <v>41</v>
      </c>
      <c r="E104" s="372" t="s">
        <v>75</v>
      </c>
      <c r="F104" s="372" t="s">
        <v>75</v>
      </c>
      <c r="G104" s="372">
        <v>100.0</v>
      </c>
      <c r="H104" s="374">
        <v>1729.0</v>
      </c>
      <c r="I104" s="372" t="s">
        <v>75</v>
      </c>
      <c r="J104" s="372" t="s">
        <v>3814</v>
      </c>
    </row>
    <row r="105">
      <c r="A105" s="371">
        <v>25181.0</v>
      </c>
      <c r="B105" s="372" t="s">
        <v>3813</v>
      </c>
      <c r="C105" s="372" t="s">
        <v>75</v>
      </c>
      <c r="D105" s="372" t="s">
        <v>39</v>
      </c>
      <c r="E105" s="372" t="s">
        <v>75</v>
      </c>
      <c r="F105" s="372" t="s">
        <v>75</v>
      </c>
      <c r="G105" s="372">
        <v>100.0</v>
      </c>
      <c r="H105" s="374">
        <v>1829.0</v>
      </c>
      <c r="I105" s="372" t="s">
        <v>75</v>
      </c>
      <c r="J105" s="372" t="s">
        <v>3814</v>
      </c>
    </row>
    <row r="106">
      <c r="A106" s="371">
        <v>25181.0</v>
      </c>
      <c r="B106" s="372" t="s">
        <v>3813</v>
      </c>
      <c r="C106" s="372" t="s">
        <v>75</v>
      </c>
      <c r="D106" s="372" t="s">
        <v>59</v>
      </c>
      <c r="E106" s="372" t="s">
        <v>75</v>
      </c>
      <c r="F106" s="372" t="s">
        <v>75</v>
      </c>
      <c r="G106" s="372" t="s">
        <v>3769</v>
      </c>
      <c r="H106" s="374">
        <v>2029.0</v>
      </c>
      <c r="I106" s="372" t="s">
        <v>75</v>
      </c>
      <c r="J106" s="372" t="s">
        <v>3814</v>
      </c>
    </row>
    <row r="107">
      <c r="A107" s="371">
        <v>25181.0</v>
      </c>
      <c r="B107" s="372" t="s">
        <v>2522</v>
      </c>
      <c r="C107" s="372" t="s">
        <v>75</v>
      </c>
      <c r="D107" s="372" t="s">
        <v>19</v>
      </c>
      <c r="E107" s="372">
        <v>1.0</v>
      </c>
      <c r="F107" s="372" t="s">
        <v>75</v>
      </c>
      <c r="G107" s="372">
        <v>400.0</v>
      </c>
      <c r="H107" s="374">
        <v>2429.0</v>
      </c>
      <c r="I107" s="372">
        <v>100.0</v>
      </c>
      <c r="J107" s="372" t="s">
        <v>75</v>
      </c>
    </row>
    <row r="108">
      <c r="A108" s="371">
        <v>25181.0</v>
      </c>
      <c r="B108" s="372" t="s">
        <v>692</v>
      </c>
      <c r="C108" s="372" t="s">
        <v>75</v>
      </c>
      <c r="D108" s="372" t="s">
        <v>34</v>
      </c>
      <c r="E108" s="372">
        <v>1.0</v>
      </c>
      <c r="F108" s="372" t="s">
        <v>75</v>
      </c>
      <c r="G108" s="372">
        <v>400.0</v>
      </c>
      <c r="H108" s="372" t="s">
        <v>3773</v>
      </c>
      <c r="I108" s="372" t="s">
        <v>75</v>
      </c>
      <c r="J108" s="372" t="s">
        <v>3477</v>
      </c>
    </row>
    <row r="109">
      <c r="A109" s="371">
        <v>25181.0</v>
      </c>
      <c r="B109" s="372" t="s">
        <v>2527</v>
      </c>
      <c r="C109" s="372" t="s">
        <v>3815</v>
      </c>
      <c r="D109" s="372" t="s">
        <v>40</v>
      </c>
      <c r="E109" s="372">
        <v>1.0</v>
      </c>
      <c r="F109" s="372" t="s">
        <v>75</v>
      </c>
      <c r="G109" s="372">
        <v>400.0</v>
      </c>
      <c r="H109" s="374">
        <v>2829.0</v>
      </c>
      <c r="I109" s="372">
        <v>100.0</v>
      </c>
      <c r="J109" s="372" t="s">
        <v>75</v>
      </c>
    </row>
    <row r="110">
      <c r="A110" s="371">
        <v>25181.0</v>
      </c>
      <c r="B110" s="372" t="s">
        <v>2530</v>
      </c>
      <c r="C110" s="372" t="s">
        <v>3816</v>
      </c>
      <c r="D110" s="372" t="s">
        <v>41</v>
      </c>
      <c r="E110" s="372">
        <v>1.0</v>
      </c>
      <c r="F110" s="372" t="s">
        <v>75</v>
      </c>
      <c r="G110" s="372">
        <v>400.0</v>
      </c>
      <c r="H110" s="374">
        <v>3229.0</v>
      </c>
      <c r="I110" s="372">
        <v>100.0</v>
      </c>
      <c r="J110" s="372" t="s">
        <v>75</v>
      </c>
    </row>
    <row r="111">
      <c r="A111" s="367"/>
      <c r="B111" s="367"/>
      <c r="C111" s="368" t="s">
        <v>2017</v>
      </c>
      <c r="D111" s="368" t="s">
        <v>2017</v>
      </c>
      <c r="E111" s="368" t="s">
        <v>2017</v>
      </c>
      <c r="F111" s="368" t="s">
        <v>2017</v>
      </c>
      <c r="G111" s="368" t="s">
        <v>2017</v>
      </c>
      <c r="H111" s="370">
        <v>3229.0</v>
      </c>
      <c r="I111" s="367"/>
      <c r="J111" s="368" t="s">
        <v>3463</v>
      </c>
    </row>
    <row r="112">
      <c r="A112" s="371">
        <v>24816.0</v>
      </c>
      <c r="B112" s="372" t="s">
        <v>2522</v>
      </c>
      <c r="C112" s="372" t="s">
        <v>75</v>
      </c>
      <c r="D112" s="372" t="s">
        <v>19</v>
      </c>
      <c r="E112" s="372">
        <v>1.0</v>
      </c>
      <c r="F112" s="372" t="s">
        <v>75</v>
      </c>
      <c r="G112" s="372">
        <v>400.0</v>
      </c>
      <c r="H112" s="372" t="s">
        <v>3773</v>
      </c>
      <c r="I112" s="372" t="s">
        <v>75</v>
      </c>
      <c r="J112" s="372" t="s">
        <v>3477</v>
      </c>
    </row>
    <row r="113">
      <c r="A113" s="371">
        <v>25182.0</v>
      </c>
      <c r="B113" s="372" t="s">
        <v>2025</v>
      </c>
      <c r="C113" s="372" t="s">
        <v>3817</v>
      </c>
      <c r="D113" s="372" t="s">
        <v>13</v>
      </c>
      <c r="E113" s="372">
        <v>2.0</v>
      </c>
      <c r="F113" s="372" t="s">
        <v>75</v>
      </c>
      <c r="G113" s="372" t="s">
        <v>75</v>
      </c>
      <c r="H113" s="372" t="s">
        <v>2025</v>
      </c>
      <c r="I113" s="372" t="s">
        <v>75</v>
      </c>
      <c r="J113" s="372" t="s">
        <v>75</v>
      </c>
    </row>
    <row r="114">
      <c r="A114" s="371">
        <v>25182.0</v>
      </c>
      <c r="B114" s="372" t="s">
        <v>2025</v>
      </c>
      <c r="C114" s="372" t="s">
        <v>3817</v>
      </c>
      <c r="D114" s="372" t="s">
        <v>15</v>
      </c>
      <c r="E114" s="372">
        <v>2.0</v>
      </c>
      <c r="F114" s="372" t="s">
        <v>75</v>
      </c>
      <c r="G114" s="372" t="s">
        <v>75</v>
      </c>
      <c r="H114" s="372" t="s">
        <v>2025</v>
      </c>
      <c r="I114" s="372" t="s">
        <v>75</v>
      </c>
      <c r="J114" s="372" t="s">
        <v>75</v>
      </c>
    </row>
    <row r="115">
      <c r="A115" s="371">
        <v>25182.0</v>
      </c>
      <c r="B115" s="372" t="s">
        <v>2535</v>
      </c>
      <c r="C115" s="372" t="s">
        <v>75</v>
      </c>
      <c r="D115" s="372" t="s">
        <v>40</v>
      </c>
      <c r="E115" s="372">
        <v>1.0</v>
      </c>
      <c r="F115" s="372" t="s">
        <v>75</v>
      </c>
      <c r="G115" s="372" t="s">
        <v>3768</v>
      </c>
      <c r="H115" s="372" t="s">
        <v>3773</v>
      </c>
      <c r="I115" s="372" t="s">
        <v>75</v>
      </c>
      <c r="J115" s="372" t="s">
        <v>75</v>
      </c>
    </row>
    <row r="116">
      <c r="A116" s="371">
        <v>25182.0</v>
      </c>
      <c r="B116" s="372" t="s">
        <v>3468</v>
      </c>
      <c r="C116" s="372" t="s">
        <v>75</v>
      </c>
      <c r="D116" s="372" t="s">
        <v>40</v>
      </c>
      <c r="E116" s="372" t="s">
        <v>75</v>
      </c>
      <c r="F116" s="372">
        <v>100.0</v>
      </c>
      <c r="G116" s="372" t="s">
        <v>75</v>
      </c>
      <c r="H116" s="374">
        <v>3129.0</v>
      </c>
      <c r="I116" s="372" t="s">
        <v>75</v>
      </c>
      <c r="J116" s="372" t="s">
        <v>75</v>
      </c>
    </row>
    <row r="117">
      <c r="A117" s="371">
        <v>25182.0</v>
      </c>
      <c r="B117" s="372" t="s">
        <v>2392</v>
      </c>
      <c r="C117" s="372" t="s">
        <v>3684</v>
      </c>
      <c r="D117" s="372" t="s">
        <v>43</v>
      </c>
      <c r="E117" s="372">
        <v>1.0</v>
      </c>
      <c r="F117" s="372" t="s">
        <v>75</v>
      </c>
      <c r="G117" s="372">
        <v>400.0</v>
      </c>
      <c r="H117" s="374">
        <v>3529.0</v>
      </c>
      <c r="I117" s="372">
        <v>100.0</v>
      </c>
      <c r="J117" s="372" t="s">
        <v>75</v>
      </c>
    </row>
    <row r="118">
      <c r="A118" s="371">
        <v>25182.0</v>
      </c>
      <c r="B118" s="372" t="s">
        <v>2367</v>
      </c>
      <c r="C118" s="372" t="s">
        <v>75</v>
      </c>
      <c r="D118" s="372" t="s">
        <v>59</v>
      </c>
      <c r="E118" s="372">
        <v>1.0</v>
      </c>
      <c r="F118" s="372" t="s">
        <v>75</v>
      </c>
      <c r="G118" s="372" t="s">
        <v>3794</v>
      </c>
      <c r="H118" s="372" t="s">
        <v>3773</v>
      </c>
      <c r="I118" s="372" t="s">
        <v>75</v>
      </c>
      <c r="J118" s="372" t="s">
        <v>75</v>
      </c>
    </row>
    <row r="119">
      <c r="A119" s="371">
        <v>25182.0</v>
      </c>
      <c r="B119" s="372" t="s">
        <v>3818</v>
      </c>
      <c r="C119" s="372" t="s">
        <v>75</v>
      </c>
      <c r="D119" s="372" t="s">
        <v>59</v>
      </c>
      <c r="E119" s="372">
        <v>1.0</v>
      </c>
      <c r="F119" s="372" t="s">
        <v>3769</v>
      </c>
      <c r="G119" s="372" t="s">
        <v>75</v>
      </c>
      <c r="H119" s="374">
        <v>3329.0</v>
      </c>
      <c r="I119" s="372" t="s">
        <v>75</v>
      </c>
      <c r="J119" s="372" t="s">
        <v>75</v>
      </c>
    </row>
    <row r="120">
      <c r="A120" s="371">
        <v>25182.0</v>
      </c>
      <c r="B120" s="372" t="s">
        <v>2542</v>
      </c>
      <c r="C120" s="372" t="s">
        <v>3819</v>
      </c>
      <c r="D120" s="372" t="s">
        <v>16</v>
      </c>
      <c r="E120" s="372">
        <v>1.0</v>
      </c>
      <c r="F120" s="372" t="s">
        <v>75</v>
      </c>
      <c r="G120" s="372">
        <v>600.0</v>
      </c>
      <c r="H120" s="372" t="s">
        <v>3773</v>
      </c>
      <c r="I120" s="372" t="s">
        <v>75</v>
      </c>
      <c r="J120" s="372" t="s">
        <v>75</v>
      </c>
    </row>
    <row r="121">
      <c r="A121" s="371">
        <v>25182.0</v>
      </c>
      <c r="B121" s="372" t="s">
        <v>3820</v>
      </c>
      <c r="C121" s="372" t="s">
        <v>75</v>
      </c>
      <c r="D121" s="372" t="s">
        <v>16</v>
      </c>
      <c r="E121" s="372">
        <v>1.0</v>
      </c>
      <c r="F121" s="372">
        <v>100.0</v>
      </c>
      <c r="G121" s="372" t="s">
        <v>75</v>
      </c>
      <c r="H121" s="374">
        <v>3229.0</v>
      </c>
      <c r="I121" s="372" t="s">
        <v>75</v>
      </c>
      <c r="J121" s="372" t="s">
        <v>75</v>
      </c>
    </row>
    <row r="122">
      <c r="A122" s="371">
        <v>25182.0</v>
      </c>
      <c r="B122" s="372" t="s">
        <v>2545</v>
      </c>
      <c r="C122" s="372" t="s">
        <v>3821</v>
      </c>
      <c r="D122" s="372" t="s">
        <v>38</v>
      </c>
      <c r="E122" s="372">
        <v>1.0</v>
      </c>
      <c r="F122" s="372" t="s">
        <v>75</v>
      </c>
      <c r="G122" s="372">
        <v>400.0</v>
      </c>
      <c r="H122" s="374">
        <v>3629.0</v>
      </c>
      <c r="I122" s="372">
        <v>100.0</v>
      </c>
      <c r="J122" s="372" t="s">
        <v>75</v>
      </c>
    </row>
    <row r="123">
      <c r="A123" s="371">
        <v>25182.0</v>
      </c>
      <c r="B123" s="372" t="s">
        <v>2545</v>
      </c>
      <c r="C123" s="372" t="s">
        <v>3821</v>
      </c>
      <c r="D123" s="372" t="s">
        <v>39</v>
      </c>
      <c r="E123" s="372">
        <v>1.0</v>
      </c>
      <c r="F123" s="372" t="s">
        <v>75</v>
      </c>
      <c r="G123" s="372">
        <v>400.0</v>
      </c>
      <c r="H123" s="374">
        <v>4029.0</v>
      </c>
      <c r="I123" s="372">
        <v>100.0</v>
      </c>
      <c r="J123" s="372" t="s">
        <v>75</v>
      </c>
    </row>
    <row r="124">
      <c r="A124" s="371">
        <v>25182.0</v>
      </c>
      <c r="B124" s="372" t="s">
        <v>2550</v>
      </c>
      <c r="C124" s="372" t="s">
        <v>75</v>
      </c>
      <c r="D124" s="372" t="s">
        <v>60</v>
      </c>
      <c r="E124" s="372">
        <v>1.0</v>
      </c>
      <c r="F124" s="372" t="s">
        <v>75</v>
      </c>
      <c r="G124" s="372" t="s">
        <v>3768</v>
      </c>
      <c r="H124" s="374">
        <v>4529.0</v>
      </c>
      <c r="I124" s="372" t="s">
        <v>75</v>
      </c>
      <c r="J124" s="372" t="s">
        <v>3582</v>
      </c>
    </row>
    <row r="125">
      <c r="A125" s="371">
        <v>25183.0</v>
      </c>
      <c r="B125" s="372" t="s">
        <v>3822</v>
      </c>
      <c r="C125" s="372" t="s">
        <v>75</v>
      </c>
      <c r="D125" s="372" t="s">
        <v>43</v>
      </c>
      <c r="E125" s="372" t="s">
        <v>75</v>
      </c>
      <c r="F125" s="372" t="s">
        <v>75</v>
      </c>
      <c r="G125" s="372">
        <v>100.0</v>
      </c>
      <c r="H125" s="374">
        <v>4629.0</v>
      </c>
      <c r="I125" s="372" t="s">
        <v>75</v>
      </c>
      <c r="J125" s="372" t="s">
        <v>3823</v>
      </c>
    </row>
    <row r="126">
      <c r="A126" s="371">
        <v>25183.0</v>
      </c>
      <c r="B126" s="372" t="s">
        <v>2553</v>
      </c>
      <c r="C126" s="372" t="s">
        <v>3824</v>
      </c>
      <c r="D126" s="372" t="s">
        <v>12</v>
      </c>
      <c r="E126" s="372">
        <v>1.0</v>
      </c>
      <c r="F126" s="372" t="s">
        <v>75</v>
      </c>
      <c r="G126" s="372">
        <v>500.0</v>
      </c>
      <c r="H126" s="372" t="s">
        <v>75</v>
      </c>
      <c r="I126" s="372" t="s">
        <v>75</v>
      </c>
      <c r="J126" s="372" t="s">
        <v>3485</v>
      </c>
    </row>
    <row r="127">
      <c r="A127" s="371">
        <v>25183.0</v>
      </c>
      <c r="B127" s="372" t="s">
        <v>3825</v>
      </c>
      <c r="C127" s="372" t="s">
        <v>75</v>
      </c>
      <c r="D127" s="372" t="s">
        <v>75</v>
      </c>
      <c r="E127" s="372" t="s">
        <v>75</v>
      </c>
      <c r="F127" s="374">
        <v>1070.0</v>
      </c>
      <c r="G127" s="372" t="s">
        <v>75</v>
      </c>
      <c r="H127" s="374">
        <v>3559.0</v>
      </c>
      <c r="I127" s="372" t="s">
        <v>75</v>
      </c>
      <c r="J127" s="372" t="s">
        <v>75</v>
      </c>
    </row>
    <row r="128">
      <c r="A128" s="371">
        <v>25183.0</v>
      </c>
      <c r="B128" s="372" t="s">
        <v>3494</v>
      </c>
      <c r="C128" s="372" t="s">
        <v>75</v>
      </c>
      <c r="D128" s="372" t="s">
        <v>12</v>
      </c>
      <c r="E128" s="372" t="s">
        <v>75</v>
      </c>
      <c r="F128" s="372">
        <v>100.0</v>
      </c>
      <c r="G128" s="372" t="s">
        <v>75</v>
      </c>
      <c r="H128" s="374">
        <v>3459.0</v>
      </c>
      <c r="I128" s="372" t="s">
        <v>75</v>
      </c>
      <c r="J128" s="372" t="s">
        <v>75</v>
      </c>
    </row>
    <row r="129">
      <c r="A129" s="371">
        <v>25183.0</v>
      </c>
      <c r="B129" s="372" t="s">
        <v>2556</v>
      </c>
      <c r="C129" s="372" t="s">
        <v>75</v>
      </c>
      <c r="D129" s="372" t="s">
        <v>41</v>
      </c>
      <c r="E129" s="372">
        <v>1.0</v>
      </c>
      <c r="F129" s="372" t="s">
        <v>75</v>
      </c>
      <c r="G129" s="372">
        <v>500.0</v>
      </c>
      <c r="H129" s="372" t="s">
        <v>75</v>
      </c>
      <c r="I129" s="372" t="s">
        <v>75</v>
      </c>
      <c r="J129" s="372" t="s">
        <v>3485</v>
      </c>
    </row>
    <row r="130">
      <c r="A130" s="371">
        <v>25183.0</v>
      </c>
      <c r="B130" s="372" t="s">
        <v>3494</v>
      </c>
      <c r="C130" s="372" t="s">
        <v>75</v>
      </c>
      <c r="D130" s="372" t="s">
        <v>41</v>
      </c>
      <c r="E130" s="372" t="s">
        <v>75</v>
      </c>
      <c r="F130" s="372">
        <v>100.0</v>
      </c>
      <c r="G130" s="372" t="s">
        <v>75</v>
      </c>
      <c r="H130" s="374">
        <v>3359.0</v>
      </c>
      <c r="I130" s="372" t="s">
        <v>75</v>
      </c>
      <c r="J130" s="372"/>
    </row>
    <row r="131">
      <c r="A131" s="371">
        <v>25183.0</v>
      </c>
      <c r="B131" s="372" t="s">
        <v>2559</v>
      </c>
      <c r="C131" s="372" t="s">
        <v>3826</v>
      </c>
      <c r="D131" s="372" t="s">
        <v>19</v>
      </c>
      <c r="E131" s="372">
        <v>1.0</v>
      </c>
      <c r="F131" s="372" t="s">
        <v>75</v>
      </c>
      <c r="G131" s="372">
        <v>500.0</v>
      </c>
      <c r="H131" s="372" t="s">
        <v>75</v>
      </c>
      <c r="I131" s="372" t="s">
        <v>75</v>
      </c>
      <c r="J131" s="372" t="s">
        <v>3485</v>
      </c>
    </row>
    <row r="132">
      <c r="A132" s="371">
        <v>25183.0</v>
      </c>
      <c r="B132" s="372" t="s">
        <v>3468</v>
      </c>
      <c r="C132" s="372" t="s">
        <v>75</v>
      </c>
      <c r="D132" s="372" t="s">
        <v>19</v>
      </c>
      <c r="E132" s="372" t="s">
        <v>75</v>
      </c>
      <c r="F132" s="372">
        <v>100.0</v>
      </c>
      <c r="G132" s="372" t="s">
        <v>75</v>
      </c>
      <c r="H132" s="374">
        <v>3259.0</v>
      </c>
      <c r="I132" s="372" t="s">
        <v>75</v>
      </c>
      <c r="J132" s="372" t="s">
        <v>75</v>
      </c>
    </row>
    <row r="133">
      <c r="A133" s="371">
        <v>25183.0</v>
      </c>
      <c r="B133" s="372" t="s">
        <v>2392</v>
      </c>
      <c r="C133" s="372" t="s">
        <v>3684</v>
      </c>
      <c r="D133" s="372" t="s">
        <v>64</v>
      </c>
      <c r="E133" s="372">
        <v>1.0</v>
      </c>
      <c r="F133" s="372" t="s">
        <v>75</v>
      </c>
      <c r="G133" s="372">
        <v>500.0</v>
      </c>
      <c r="H133" s="374">
        <v>3759.0</v>
      </c>
      <c r="I133" s="372">
        <v>200.0</v>
      </c>
      <c r="J133" s="372" t="s">
        <v>75</v>
      </c>
    </row>
    <row r="134">
      <c r="A134" s="371">
        <v>25183.0</v>
      </c>
      <c r="B134" s="372" t="s">
        <v>692</v>
      </c>
      <c r="C134" s="372" t="s">
        <v>3827</v>
      </c>
      <c r="D134" s="372" t="s">
        <v>40</v>
      </c>
      <c r="E134" s="372">
        <v>1.0</v>
      </c>
      <c r="F134" s="372" t="s">
        <v>75</v>
      </c>
      <c r="G134" s="372">
        <v>500.0</v>
      </c>
      <c r="H134" s="372" t="s">
        <v>75</v>
      </c>
      <c r="I134" s="372" t="s">
        <v>75</v>
      </c>
      <c r="J134" s="372" t="s">
        <v>3485</v>
      </c>
    </row>
    <row r="135">
      <c r="A135" s="371">
        <v>25183.0</v>
      </c>
      <c r="B135" s="372" t="s">
        <v>3494</v>
      </c>
      <c r="C135" s="372" t="s">
        <v>75</v>
      </c>
      <c r="D135" s="372" t="s">
        <v>40</v>
      </c>
      <c r="E135" s="372">
        <v>1.0</v>
      </c>
      <c r="F135" s="372">
        <v>100.0</v>
      </c>
      <c r="G135" s="372" t="s">
        <v>75</v>
      </c>
      <c r="H135" s="374">
        <v>3659.0</v>
      </c>
      <c r="I135" s="372" t="s">
        <v>75</v>
      </c>
      <c r="J135" s="372" t="s">
        <v>75</v>
      </c>
    </row>
    <row r="136">
      <c r="A136" s="371">
        <v>25183.0</v>
      </c>
      <c r="B136" s="372" t="s">
        <v>2566</v>
      </c>
      <c r="C136" s="372" t="s">
        <v>3828</v>
      </c>
      <c r="D136" s="372" t="s">
        <v>39</v>
      </c>
      <c r="E136" s="372">
        <v>1.0</v>
      </c>
      <c r="F136" s="372" t="s">
        <v>75</v>
      </c>
      <c r="G136" s="372">
        <v>400.0</v>
      </c>
      <c r="H136" s="374">
        <v>4059.0</v>
      </c>
      <c r="I136" s="372">
        <v>100.0</v>
      </c>
      <c r="J136" s="372" t="s">
        <v>75</v>
      </c>
    </row>
    <row r="137">
      <c r="A137" s="371">
        <v>25183.0</v>
      </c>
      <c r="B137" s="372" t="s">
        <v>692</v>
      </c>
      <c r="C137" s="372" t="s">
        <v>75</v>
      </c>
      <c r="D137" s="372" t="s">
        <v>42</v>
      </c>
      <c r="E137" s="372">
        <v>1.0</v>
      </c>
      <c r="F137" s="372" t="s">
        <v>75</v>
      </c>
      <c r="G137" s="372">
        <v>500.0</v>
      </c>
      <c r="H137" s="372" t="s">
        <v>75</v>
      </c>
      <c r="I137" s="372" t="s">
        <v>75</v>
      </c>
      <c r="J137" s="372" t="s">
        <v>3485</v>
      </c>
    </row>
    <row r="138">
      <c r="A138" s="371">
        <v>25183.0</v>
      </c>
      <c r="B138" s="372" t="s">
        <v>3494</v>
      </c>
      <c r="C138" s="372" t="s">
        <v>75</v>
      </c>
      <c r="D138" s="372" t="s">
        <v>42</v>
      </c>
      <c r="E138" s="372">
        <v>1.0</v>
      </c>
      <c r="F138" s="372">
        <v>100.0</v>
      </c>
      <c r="G138" s="372" t="s">
        <v>75</v>
      </c>
      <c r="H138" s="374">
        <v>3959.0</v>
      </c>
      <c r="I138" s="372" t="s">
        <v>75</v>
      </c>
      <c r="J138" s="372" t="s">
        <v>75</v>
      </c>
    </row>
    <row r="139">
      <c r="A139" s="371">
        <v>25183.0</v>
      </c>
      <c r="B139" s="372" t="s">
        <v>2571</v>
      </c>
      <c r="C139" s="372" t="s">
        <v>75</v>
      </c>
      <c r="D139" s="372" t="s">
        <v>11</v>
      </c>
      <c r="E139" s="372">
        <v>1.0</v>
      </c>
      <c r="F139" s="372" t="s">
        <v>75</v>
      </c>
      <c r="G139" s="372">
        <v>500.0</v>
      </c>
      <c r="H139" s="372" t="s">
        <v>75</v>
      </c>
      <c r="I139" s="372" t="s">
        <v>75</v>
      </c>
      <c r="J139" s="372" t="s">
        <v>3485</v>
      </c>
    </row>
    <row r="140">
      <c r="A140" s="371">
        <v>25183.0</v>
      </c>
      <c r="B140" s="372" t="s">
        <v>3494</v>
      </c>
      <c r="C140" s="372" t="s">
        <v>75</v>
      </c>
      <c r="D140" s="372" t="s">
        <v>11</v>
      </c>
      <c r="E140" s="372">
        <v>1.0</v>
      </c>
      <c r="F140" s="372">
        <v>100.0</v>
      </c>
      <c r="G140" s="372" t="s">
        <v>75</v>
      </c>
      <c r="H140" s="374">
        <v>3859.0</v>
      </c>
      <c r="I140" s="372" t="s">
        <v>75</v>
      </c>
      <c r="J140" s="372" t="s">
        <v>75</v>
      </c>
    </row>
    <row r="141">
      <c r="A141" s="378"/>
      <c r="B141" s="379"/>
      <c r="C141" s="379"/>
      <c r="D141" s="379"/>
      <c r="E141" s="379"/>
      <c r="F141" s="380"/>
      <c r="G141" s="379"/>
      <c r="H141" s="370">
        <v>3859.0</v>
      </c>
      <c r="I141" s="379"/>
      <c r="J141" s="368" t="s">
        <v>3463</v>
      </c>
    </row>
    <row r="142">
      <c r="A142" s="371">
        <v>25185.0</v>
      </c>
      <c r="B142" s="372" t="s">
        <v>3773</v>
      </c>
      <c r="C142" s="372" t="s">
        <v>75</v>
      </c>
      <c r="D142" s="372" t="s">
        <v>2017</v>
      </c>
      <c r="E142" s="372" t="s">
        <v>2017</v>
      </c>
      <c r="F142" s="374">
        <v>3000.0</v>
      </c>
      <c r="G142" s="372" t="s">
        <v>75</v>
      </c>
      <c r="H142" s="372">
        <v>859.0</v>
      </c>
      <c r="I142" s="372" t="s">
        <v>2017</v>
      </c>
      <c r="J142" s="2"/>
    </row>
    <row r="143">
      <c r="A143" s="371">
        <v>25184.0</v>
      </c>
      <c r="B143" s="372" t="s">
        <v>3829</v>
      </c>
      <c r="C143" s="372" t="s">
        <v>75</v>
      </c>
      <c r="D143" s="372" t="s">
        <v>9</v>
      </c>
      <c r="E143" s="372">
        <v>1.0</v>
      </c>
      <c r="F143" s="372" t="s">
        <v>75</v>
      </c>
      <c r="G143" s="372">
        <v>400.0</v>
      </c>
      <c r="H143" s="372">
        <v>1259.0</v>
      </c>
      <c r="I143" s="372">
        <v>100.0</v>
      </c>
      <c r="J143" s="372" t="s">
        <v>2017</v>
      </c>
    </row>
    <row r="144">
      <c r="A144" s="371">
        <v>25184.0</v>
      </c>
      <c r="B144" s="372" t="s">
        <v>2574</v>
      </c>
      <c r="C144" s="372" t="s">
        <v>3830</v>
      </c>
      <c r="D144" s="372" t="s">
        <v>12</v>
      </c>
      <c r="E144" s="372">
        <v>1.0</v>
      </c>
      <c r="F144" s="372" t="s">
        <v>75</v>
      </c>
      <c r="G144" s="372">
        <v>400.0</v>
      </c>
      <c r="H144" s="372">
        <v>1659.0</v>
      </c>
      <c r="I144" s="372">
        <v>100.0</v>
      </c>
      <c r="J144" s="372" t="s">
        <v>2017</v>
      </c>
    </row>
    <row r="145">
      <c r="A145" s="371">
        <v>25184.0</v>
      </c>
      <c r="B145" s="372" t="s">
        <v>2025</v>
      </c>
      <c r="C145" s="372" t="s">
        <v>75</v>
      </c>
      <c r="D145" s="372" t="s">
        <v>17</v>
      </c>
      <c r="E145" s="372">
        <v>1.0</v>
      </c>
      <c r="F145" s="372" t="s">
        <v>75</v>
      </c>
      <c r="G145" s="372" t="s">
        <v>75</v>
      </c>
      <c r="H145" s="372" t="s">
        <v>2025</v>
      </c>
      <c r="I145" s="372">
        <v>100.0</v>
      </c>
      <c r="J145" s="372" t="s">
        <v>2017</v>
      </c>
    </row>
    <row r="146">
      <c r="A146" s="371">
        <v>25184.0</v>
      </c>
      <c r="B146" s="372" t="s">
        <v>2025</v>
      </c>
      <c r="C146" s="372" t="s">
        <v>75</v>
      </c>
      <c r="D146" s="372" t="s">
        <v>16</v>
      </c>
      <c r="E146" s="372">
        <v>1.0</v>
      </c>
      <c r="F146" s="372" t="s">
        <v>75</v>
      </c>
      <c r="G146" s="372" t="s">
        <v>75</v>
      </c>
      <c r="H146" s="372" t="s">
        <v>2025</v>
      </c>
      <c r="I146" s="372">
        <v>100.0</v>
      </c>
      <c r="J146" s="372" t="s">
        <v>2017</v>
      </c>
    </row>
    <row r="147">
      <c r="A147" s="371">
        <v>25184.0</v>
      </c>
      <c r="B147" s="372" t="s">
        <v>2025</v>
      </c>
      <c r="C147" s="372" t="s">
        <v>75</v>
      </c>
      <c r="D147" s="372" t="s">
        <v>18</v>
      </c>
      <c r="E147" s="372">
        <v>1.0</v>
      </c>
      <c r="F147" s="372" t="s">
        <v>75</v>
      </c>
      <c r="G147" s="372">
        <v>100.0</v>
      </c>
      <c r="H147" s="372" t="s">
        <v>3773</v>
      </c>
      <c r="I147" s="372" t="s">
        <v>2017</v>
      </c>
      <c r="J147" s="372"/>
    </row>
    <row r="148">
      <c r="A148" s="371">
        <v>25184.0</v>
      </c>
      <c r="B148" s="372" t="s">
        <v>3831</v>
      </c>
      <c r="C148" s="372" t="s">
        <v>75</v>
      </c>
      <c r="D148" s="372" t="s">
        <v>18</v>
      </c>
      <c r="E148" s="372" t="s">
        <v>2017</v>
      </c>
      <c r="F148" s="372">
        <v>100.0</v>
      </c>
      <c r="G148" s="372" t="s">
        <v>75</v>
      </c>
      <c r="H148" s="372">
        <v>1559.0</v>
      </c>
      <c r="I148" s="372" t="s">
        <v>2017</v>
      </c>
      <c r="J148" s="372"/>
    </row>
    <row r="149">
      <c r="A149" s="371">
        <v>25184.0</v>
      </c>
      <c r="B149" s="372" t="s">
        <v>3832</v>
      </c>
      <c r="C149" s="372" t="s">
        <v>75</v>
      </c>
      <c r="D149" s="372" t="s">
        <v>10</v>
      </c>
      <c r="E149" s="372">
        <v>1.0</v>
      </c>
      <c r="F149" s="372" t="s">
        <v>75</v>
      </c>
      <c r="G149" s="372">
        <v>400.0</v>
      </c>
      <c r="H149" s="372">
        <v>1959.0</v>
      </c>
      <c r="I149" s="372">
        <v>100.0</v>
      </c>
      <c r="J149" s="372" t="s">
        <v>2017</v>
      </c>
    </row>
    <row r="150">
      <c r="A150" s="371">
        <v>25184.0</v>
      </c>
      <c r="B150" s="372" t="s">
        <v>2577</v>
      </c>
      <c r="C150" s="372" t="s">
        <v>75</v>
      </c>
      <c r="D150" s="372" t="s">
        <v>40</v>
      </c>
      <c r="E150" s="372">
        <v>1.0</v>
      </c>
      <c r="F150" s="372" t="s">
        <v>75</v>
      </c>
      <c r="G150" s="372">
        <v>400.0</v>
      </c>
      <c r="H150" s="372" t="s">
        <v>3773</v>
      </c>
      <c r="I150" s="372">
        <v>1000.0</v>
      </c>
      <c r="J150" s="372" t="s">
        <v>3833</v>
      </c>
    </row>
    <row r="151">
      <c r="A151" s="371">
        <v>25184.0</v>
      </c>
      <c r="B151" s="372" t="s">
        <v>2580</v>
      </c>
      <c r="C151" s="372" t="s">
        <v>75</v>
      </c>
      <c r="D151" s="372" t="s">
        <v>42</v>
      </c>
      <c r="E151" s="372">
        <v>1.0</v>
      </c>
      <c r="F151" s="372" t="s">
        <v>75</v>
      </c>
      <c r="G151" s="372">
        <v>400.0</v>
      </c>
      <c r="H151" s="372" t="s">
        <v>3773</v>
      </c>
      <c r="I151" s="372" t="s">
        <v>2017</v>
      </c>
      <c r="J151" s="372" t="s">
        <v>2017</v>
      </c>
    </row>
    <row r="152">
      <c r="A152" s="371">
        <v>25184.0</v>
      </c>
      <c r="B152" s="372" t="s">
        <v>2583</v>
      </c>
      <c r="C152" s="372" t="s">
        <v>3834</v>
      </c>
      <c r="D152" s="372" t="s">
        <v>43</v>
      </c>
      <c r="E152" s="372">
        <v>1.0</v>
      </c>
      <c r="F152" s="372" t="s">
        <v>75</v>
      </c>
      <c r="G152" s="372">
        <v>600.0</v>
      </c>
      <c r="H152" s="372">
        <v>2359.0</v>
      </c>
      <c r="I152" s="372">
        <v>1000.0</v>
      </c>
      <c r="J152" s="372" t="s">
        <v>2017</v>
      </c>
    </row>
    <row r="153">
      <c r="A153" s="371">
        <v>25184.0</v>
      </c>
      <c r="B153" s="372" t="s">
        <v>2583</v>
      </c>
      <c r="C153" s="372" t="s">
        <v>3835</v>
      </c>
      <c r="D153" s="372" t="s">
        <v>43</v>
      </c>
      <c r="E153" s="372" t="s">
        <v>2017</v>
      </c>
      <c r="F153" s="372" t="s">
        <v>75</v>
      </c>
      <c r="G153" s="372">
        <v>300.0</v>
      </c>
      <c r="H153" s="372">
        <v>2659.0</v>
      </c>
      <c r="I153" s="372" t="s">
        <v>2017</v>
      </c>
      <c r="J153" s="372"/>
    </row>
    <row r="154">
      <c r="A154" s="371">
        <v>25184.0</v>
      </c>
      <c r="B154" s="372" t="s">
        <v>2586</v>
      </c>
      <c r="C154" s="372" t="s">
        <v>3836</v>
      </c>
      <c r="D154" s="372" t="s">
        <v>41</v>
      </c>
      <c r="E154" s="372">
        <v>1.0</v>
      </c>
      <c r="F154" s="372" t="s">
        <v>75</v>
      </c>
      <c r="G154" s="372">
        <v>400.0</v>
      </c>
      <c r="H154" s="372">
        <v>3059.0</v>
      </c>
      <c r="I154" s="372">
        <v>100.0</v>
      </c>
      <c r="J154" s="372" t="s">
        <v>2017</v>
      </c>
    </row>
    <row r="155">
      <c r="A155" s="371">
        <v>25184.0</v>
      </c>
      <c r="B155" s="372" t="s">
        <v>2589</v>
      </c>
      <c r="C155" s="372" t="s">
        <v>3837</v>
      </c>
      <c r="D155" s="372" t="s">
        <v>11</v>
      </c>
      <c r="E155" s="372">
        <v>2.0</v>
      </c>
      <c r="F155" s="372" t="s">
        <v>75</v>
      </c>
      <c r="G155" s="372">
        <v>800.0</v>
      </c>
      <c r="H155" s="372">
        <v>3859.0</v>
      </c>
      <c r="I155" s="372">
        <v>100.0</v>
      </c>
      <c r="J155" s="372" t="s">
        <v>2017</v>
      </c>
    </row>
    <row r="156">
      <c r="A156" s="371">
        <v>25184.0</v>
      </c>
      <c r="B156" s="372" t="s">
        <v>2592</v>
      </c>
      <c r="C156" s="372" t="s">
        <v>3838</v>
      </c>
      <c r="D156" s="372" t="s">
        <v>39</v>
      </c>
      <c r="E156" s="372">
        <v>1.0</v>
      </c>
      <c r="F156" s="372" t="s">
        <v>75</v>
      </c>
      <c r="G156" s="372">
        <v>400.0</v>
      </c>
      <c r="H156" s="372">
        <v>4259.0</v>
      </c>
      <c r="I156" s="372">
        <v>100.0</v>
      </c>
      <c r="J156" s="372" t="s">
        <v>2017</v>
      </c>
    </row>
    <row r="157">
      <c r="A157" s="371">
        <v>25184.0</v>
      </c>
      <c r="B157" s="372" t="s">
        <v>2595</v>
      </c>
      <c r="C157" s="372" t="s">
        <v>3839</v>
      </c>
      <c r="D157" s="372" t="s">
        <v>6</v>
      </c>
      <c r="E157" s="372">
        <v>1.0</v>
      </c>
      <c r="F157" s="372" t="s">
        <v>75</v>
      </c>
      <c r="G157" s="372">
        <v>400.0</v>
      </c>
      <c r="H157" s="372">
        <v>4659.0</v>
      </c>
      <c r="I157" s="372">
        <v>100.0</v>
      </c>
      <c r="J157" s="372" t="s">
        <v>2017</v>
      </c>
    </row>
    <row r="158">
      <c r="A158" s="381"/>
      <c r="B158" s="368"/>
      <c r="C158" s="368"/>
      <c r="D158" s="368"/>
      <c r="E158" s="368"/>
      <c r="F158" s="368"/>
      <c r="G158" s="368"/>
      <c r="H158" s="368">
        <v>4659.0</v>
      </c>
      <c r="I158" s="368"/>
      <c r="J158" s="368" t="s">
        <v>3463</v>
      </c>
    </row>
    <row r="159">
      <c r="A159" s="371">
        <v>25185.0</v>
      </c>
      <c r="B159" s="372" t="s">
        <v>3840</v>
      </c>
      <c r="C159" s="372" t="s">
        <v>75</v>
      </c>
      <c r="D159" s="372" t="s">
        <v>75</v>
      </c>
      <c r="E159" s="372" t="s">
        <v>75</v>
      </c>
      <c r="F159" s="372">
        <v>650.0</v>
      </c>
      <c r="G159" s="372" t="s">
        <v>75</v>
      </c>
      <c r="H159" s="372">
        <v>4009.0</v>
      </c>
      <c r="I159" s="372" t="s">
        <v>2017</v>
      </c>
      <c r="J159" s="372"/>
    </row>
    <row r="160">
      <c r="A160" s="371">
        <v>25185.0</v>
      </c>
      <c r="B160" s="372" t="s">
        <v>3587</v>
      </c>
      <c r="C160" s="372" t="s">
        <v>75</v>
      </c>
      <c r="D160" s="372" t="s">
        <v>75</v>
      </c>
      <c r="E160" s="372" t="s">
        <v>75</v>
      </c>
      <c r="F160" s="374">
        <v>3000.0</v>
      </c>
      <c r="G160" s="372" t="s">
        <v>75</v>
      </c>
      <c r="H160" s="372">
        <v>1009.0</v>
      </c>
      <c r="I160" s="372" t="s">
        <v>2017</v>
      </c>
      <c r="J160" s="372"/>
    </row>
    <row r="161">
      <c r="A161" s="371">
        <v>25185.0</v>
      </c>
      <c r="B161" s="372" t="s">
        <v>2598</v>
      </c>
      <c r="C161" s="372" t="s">
        <v>3841</v>
      </c>
      <c r="D161" s="372" t="s">
        <v>19</v>
      </c>
      <c r="E161" s="372">
        <v>1.0</v>
      </c>
      <c r="F161" s="372" t="s">
        <v>75</v>
      </c>
      <c r="G161" s="372">
        <v>400.0</v>
      </c>
      <c r="H161" s="372">
        <v>1409.0</v>
      </c>
      <c r="I161" s="372">
        <v>100.0</v>
      </c>
      <c r="J161" s="372" t="s">
        <v>2017</v>
      </c>
    </row>
    <row r="162">
      <c r="A162" s="371">
        <v>25185.0</v>
      </c>
      <c r="B162" s="372" t="s">
        <v>2601</v>
      </c>
      <c r="C162" s="372" t="s">
        <v>75</v>
      </c>
      <c r="D162" s="372" t="s">
        <v>41</v>
      </c>
      <c r="E162" s="372">
        <v>1.0</v>
      </c>
      <c r="F162" s="372" t="s">
        <v>75</v>
      </c>
      <c r="G162" s="372">
        <v>400.0</v>
      </c>
      <c r="H162" s="372">
        <v>1809.0</v>
      </c>
      <c r="I162" s="372">
        <v>100.0</v>
      </c>
      <c r="J162" s="372" t="s">
        <v>2017</v>
      </c>
    </row>
    <row r="163">
      <c r="A163" s="371">
        <v>25185.0</v>
      </c>
      <c r="B163" s="372" t="s">
        <v>3842</v>
      </c>
      <c r="C163" s="372" t="s">
        <v>3843</v>
      </c>
      <c r="D163" s="372" t="s">
        <v>40</v>
      </c>
      <c r="E163" s="372">
        <v>1.0</v>
      </c>
      <c r="F163" s="372" t="s">
        <v>75</v>
      </c>
      <c r="G163" s="372">
        <v>500.0</v>
      </c>
      <c r="H163" s="372" t="s">
        <v>3773</v>
      </c>
      <c r="I163" s="372" t="s">
        <v>2017</v>
      </c>
      <c r="J163" s="372"/>
    </row>
    <row r="164">
      <c r="A164" s="371">
        <v>25185.0</v>
      </c>
      <c r="B164" s="372" t="s">
        <v>3844</v>
      </c>
      <c r="C164" s="372" t="s">
        <v>75</v>
      </c>
      <c r="D164" s="372" t="s">
        <v>40</v>
      </c>
      <c r="E164" s="372" t="s">
        <v>2017</v>
      </c>
      <c r="F164" s="372" t="s">
        <v>3845</v>
      </c>
      <c r="G164" s="372" t="s">
        <v>75</v>
      </c>
      <c r="H164" s="372">
        <v>1709.0</v>
      </c>
      <c r="I164" s="372" t="s">
        <v>2017</v>
      </c>
      <c r="J164" s="372"/>
    </row>
    <row r="165">
      <c r="A165" s="371">
        <v>25185.0</v>
      </c>
      <c r="B165" s="372" t="s">
        <v>446</v>
      </c>
      <c r="C165" s="372">
        <v>8.78985543E8</v>
      </c>
      <c r="D165" s="372" t="s">
        <v>42</v>
      </c>
      <c r="E165" s="372">
        <v>2.0</v>
      </c>
      <c r="F165" s="372" t="s">
        <v>75</v>
      </c>
      <c r="G165" s="372">
        <v>900.0</v>
      </c>
      <c r="H165" s="372" t="s">
        <v>3846</v>
      </c>
      <c r="I165" s="372" t="s">
        <v>2017</v>
      </c>
      <c r="J165" s="372"/>
    </row>
    <row r="166">
      <c r="A166" s="371">
        <v>25185.0</v>
      </c>
      <c r="B166" s="372" t="s">
        <v>446</v>
      </c>
      <c r="C166" s="372" t="s">
        <v>3847</v>
      </c>
      <c r="D166" s="372" t="s">
        <v>42</v>
      </c>
      <c r="E166" s="372">
        <v>2.0</v>
      </c>
      <c r="F166" s="372">
        <v>100.0</v>
      </c>
      <c r="G166" s="372" t="s">
        <v>75</v>
      </c>
      <c r="H166" s="372">
        <v>1609.0</v>
      </c>
      <c r="I166" s="372" t="s">
        <v>2017</v>
      </c>
      <c r="J166" s="372"/>
    </row>
    <row r="167">
      <c r="A167" s="371">
        <v>25185.0</v>
      </c>
      <c r="B167" s="372" t="s">
        <v>446</v>
      </c>
      <c r="C167" s="372">
        <v>8.78985543E8</v>
      </c>
      <c r="D167" s="372" t="s">
        <v>43</v>
      </c>
      <c r="E167" s="372">
        <v>2.0</v>
      </c>
      <c r="F167" s="372" t="s">
        <v>75</v>
      </c>
      <c r="G167" s="372">
        <v>900.0</v>
      </c>
      <c r="H167" s="372" t="s">
        <v>3846</v>
      </c>
      <c r="I167" s="372" t="s">
        <v>2017</v>
      </c>
      <c r="J167" s="372"/>
    </row>
    <row r="168">
      <c r="A168" s="371">
        <v>25185.0</v>
      </c>
      <c r="B168" s="372" t="s">
        <v>446</v>
      </c>
      <c r="C168" s="372" t="s">
        <v>3847</v>
      </c>
      <c r="D168" s="372" t="s">
        <v>43</v>
      </c>
      <c r="E168" s="372">
        <v>2.0</v>
      </c>
      <c r="F168" s="372">
        <v>100.0</v>
      </c>
      <c r="G168" s="372" t="s">
        <v>75</v>
      </c>
      <c r="H168" s="372">
        <v>1509.0</v>
      </c>
      <c r="I168" s="372" t="s">
        <v>2017</v>
      </c>
      <c r="J168" s="372"/>
    </row>
    <row r="169">
      <c r="A169" s="371">
        <v>25185.0</v>
      </c>
      <c r="B169" s="372" t="s">
        <v>2604</v>
      </c>
      <c r="C169" s="372" t="s">
        <v>3848</v>
      </c>
      <c r="D169" s="372" t="s">
        <v>12</v>
      </c>
      <c r="E169" s="372">
        <v>1.0</v>
      </c>
      <c r="F169" s="372" t="s">
        <v>75</v>
      </c>
      <c r="G169" s="372">
        <v>500.0</v>
      </c>
      <c r="H169" s="372" t="s">
        <v>3773</v>
      </c>
      <c r="I169" s="372" t="s">
        <v>2017</v>
      </c>
      <c r="J169" s="372"/>
    </row>
    <row r="170">
      <c r="A170" s="371">
        <v>25185.0</v>
      </c>
      <c r="B170" s="372" t="s">
        <v>2604</v>
      </c>
      <c r="C170" s="372" t="s">
        <v>3494</v>
      </c>
      <c r="D170" s="372" t="s">
        <v>12</v>
      </c>
      <c r="E170" s="372">
        <v>1.0</v>
      </c>
      <c r="F170" s="372">
        <v>100.0</v>
      </c>
      <c r="G170" s="372" t="s">
        <v>75</v>
      </c>
      <c r="H170" s="374">
        <v>1409.0</v>
      </c>
      <c r="I170" s="372" t="s">
        <v>2017</v>
      </c>
      <c r="J170" s="372"/>
    </row>
    <row r="171">
      <c r="A171" s="371">
        <v>25185.0</v>
      </c>
      <c r="B171" s="372" t="s">
        <v>2550</v>
      </c>
      <c r="C171" s="372" t="s">
        <v>75</v>
      </c>
      <c r="D171" s="372" t="s">
        <v>60</v>
      </c>
      <c r="E171" s="372">
        <v>1.0</v>
      </c>
      <c r="F171" s="372" t="s">
        <v>75</v>
      </c>
      <c r="G171" s="372">
        <v>500.0</v>
      </c>
      <c r="H171" s="374">
        <v>1909.0</v>
      </c>
      <c r="I171" s="372" t="s">
        <v>75</v>
      </c>
      <c r="J171" s="372" t="s">
        <v>3638</v>
      </c>
    </row>
    <row r="172">
      <c r="A172" s="371">
        <v>25185.0</v>
      </c>
      <c r="B172" s="372" t="s">
        <v>2609</v>
      </c>
      <c r="C172" s="372" t="s">
        <v>3849</v>
      </c>
      <c r="D172" s="372" t="s">
        <v>39</v>
      </c>
      <c r="E172" s="372">
        <v>1.0</v>
      </c>
      <c r="F172" s="372" t="s">
        <v>75</v>
      </c>
      <c r="G172" s="372">
        <v>400.0</v>
      </c>
      <c r="H172" s="374">
        <v>2309.0</v>
      </c>
      <c r="I172" s="372">
        <v>100.0</v>
      </c>
      <c r="J172" s="372" t="s">
        <v>2017</v>
      </c>
    </row>
    <row r="173">
      <c r="A173" s="367"/>
      <c r="B173" s="367"/>
      <c r="C173" s="377"/>
      <c r="D173" s="367"/>
      <c r="E173" s="367"/>
      <c r="F173" s="367"/>
      <c r="G173" s="367"/>
      <c r="H173" s="370">
        <v>2309.0</v>
      </c>
      <c r="I173" s="367"/>
      <c r="J173" s="368" t="s">
        <v>3463</v>
      </c>
    </row>
    <row r="174">
      <c r="A174" s="371">
        <v>25186.0</v>
      </c>
      <c r="B174" s="372"/>
      <c r="C174" s="373" t="s">
        <v>75</v>
      </c>
      <c r="D174" s="373" t="s">
        <v>75</v>
      </c>
      <c r="E174" s="373" t="s">
        <v>75</v>
      </c>
      <c r="F174" s="372">
        <v>1000.0</v>
      </c>
      <c r="G174" s="372" t="s">
        <v>75</v>
      </c>
      <c r="H174" s="375"/>
      <c r="I174" s="375"/>
      <c r="J174" s="375"/>
    </row>
    <row r="175">
      <c r="A175" s="375"/>
      <c r="B175" s="375"/>
      <c r="C175" s="376"/>
      <c r="D175" s="375"/>
      <c r="E175" s="375"/>
      <c r="F175" s="375"/>
      <c r="G175" s="375"/>
      <c r="H175" s="375"/>
      <c r="I175" s="375"/>
      <c r="J175" s="375"/>
    </row>
    <row r="176">
      <c r="A176" s="375"/>
      <c r="B176" s="375"/>
      <c r="C176" s="376"/>
      <c r="D176" s="375"/>
      <c r="E176" s="375"/>
      <c r="F176" s="375"/>
      <c r="G176" s="375"/>
      <c r="H176" s="375"/>
      <c r="I176" s="375"/>
      <c r="J176" s="375"/>
    </row>
    <row r="177">
      <c r="A177" s="375"/>
      <c r="B177" s="375"/>
      <c r="C177" s="376"/>
      <c r="D177" s="375"/>
      <c r="E177" s="375"/>
      <c r="F177" s="375"/>
      <c r="G177" s="375"/>
      <c r="H177" s="375"/>
      <c r="I177" s="375"/>
      <c r="J177" s="375"/>
    </row>
    <row r="178">
      <c r="A178" s="375"/>
      <c r="B178" s="375"/>
      <c r="C178" s="376"/>
      <c r="D178" s="375"/>
      <c r="E178" s="375"/>
      <c r="F178" s="375"/>
      <c r="G178" s="375"/>
      <c r="H178" s="375"/>
      <c r="I178" s="375"/>
      <c r="J178" s="375"/>
    </row>
    <row r="179">
      <c r="A179" s="375"/>
      <c r="B179" s="375"/>
      <c r="C179" s="376"/>
      <c r="D179" s="375"/>
      <c r="E179" s="375"/>
      <c r="F179" s="375"/>
      <c r="G179" s="375"/>
      <c r="H179" s="375"/>
      <c r="I179" s="375"/>
      <c r="J179" s="375"/>
    </row>
    <row r="180">
      <c r="A180" s="375"/>
      <c r="B180" s="375"/>
      <c r="C180" s="376"/>
      <c r="D180" s="375"/>
      <c r="E180" s="375"/>
      <c r="F180" s="375"/>
      <c r="G180" s="375"/>
      <c r="H180" s="375"/>
      <c r="I180" s="375"/>
      <c r="J180" s="375"/>
    </row>
    <row r="181">
      <c r="A181" s="375"/>
      <c r="B181" s="375"/>
      <c r="C181" s="376"/>
      <c r="D181" s="375"/>
      <c r="E181" s="375"/>
      <c r="F181" s="375"/>
      <c r="G181" s="375"/>
      <c r="H181" s="375"/>
      <c r="I181" s="375"/>
      <c r="J181" s="375"/>
    </row>
    <row r="182">
      <c r="A182" s="375"/>
      <c r="B182" s="375"/>
      <c r="C182" s="376"/>
      <c r="D182" s="375"/>
      <c r="E182" s="375"/>
      <c r="F182" s="375"/>
      <c r="G182" s="375"/>
      <c r="H182" s="375"/>
      <c r="I182" s="375"/>
      <c r="J182" s="375"/>
    </row>
    <row r="183">
      <c r="A183" s="375"/>
      <c r="B183" s="375"/>
      <c r="C183" s="376"/>
      <c r="D183" s="375"/>
      <c r="E183" s="375"/>
      <c r="F183" s="375"/>
      <c r="G183" s="375"/>
      <c r="H183" s="375"/>
      <c r="I183" s="375"/>
      <c r="J183" s="375"/>
    </row>
    <row r="184">
      <c r="A184" s="375"/>
      <c r="B184" s="375"/>
      <c r="C184" s="376"/>
      <c r="D184" s="375"/>
      <c r="E184" s="375"/>
      <c r="F184" s="375"/>
      <c r="G184" s="375"/>
      <c r="H184" s="375"/>
      <c r="I184" s="375"/>
      <c r="J184" s="375"/>
    </row>
    <row r="185">
      <c r="A185" s="375"/>
      <c r="B185" s="375"/>
      <c r="C185" s="376"/>
      <c r="D185" s="375"/>
      <c r="E185" s="375"/>
      <c r="F185" s="375"/>
      <c r="G185" s="375"/>
      <c r="H185" s="375"/>
      <c r="I185" s="375"/>
      <c r="J185" s="375"/>
    </row>
    <row r="186">
      <c r="A186" s="375"/>
      <c r="B186" s="375"/>
      <c r="C186" s="376"/>
      <c r="D186" s="375"/>
      <c r="E186" s="375"/>
      <c r="F186" s="375"/>
      <c r="G186" s="375"/>
      <c r="H186" s="375"/>
      <c r="I186" s="375"/>
      <c r="J186" s="375"/>
    </row>
    <row r="187">
      <c r="A187" s="375"/>
      <c r="B187" s="375"/>
      <c r="C187" s="376"/>
      <c r="D187" s="375"/>
      <c r="E187" s="375"/>
      <c r="F187" s="375"/>
      <c r="G187" s="375"/>
      <c r="H187" s="375"/>
      <c r="I187" s="375"/>
      <c r="J187" s="375"/>
    </row>
    <row r="188">
      <c r="A188" s="375"/>
      <c r="B188" s="375"/>
      <c r="C188" s="376"/>
      <c r="D188" s="375"/>
      <c r="E188" s="375"/>
      <c r="F188" s="375"/>
      <c r="G188" s="375"/>
      <c r="H188" s="375"/>
      <c r="I188" s="375"/>
      <c r="J188" s="375"/>
    </row>
    <row r="189">
      <c r="A189" s="375"/>
      <c r="B189" s="375"/>
      <c r="C189" s="376"/>
      <c r="D189" s="375"/>
      <c r="E189" s="375"/>
      <c r="F189" s="375"/>
      <c r="G189" s="375"/>
      <c r="H189" s="375"/>
      <c r="I189" s="375"/>
      <c r="J189" s="375"/>
    </row>
    <row r="190">
      <c r="A190" s="375"/>
      <c r="B190" s="375"/>
      <c r="C190" s="376"/>
      <c r="D190" s="375"/>
      <c r="E190" s="375"/>
      <c r="F190" s="375"/>
      <c r="G190" s="375"/>
      <c r="H190" s="375"/>
      <c r="I190" s="375"/>
      <c r="J190" s="375"/>
    </row>
    <row r="191">
      <c r="A191" s="375"/>
      <c r="B191" s="375"/>
      <c r="C191" s="376"/>
      <c r="D191" s="375"/>
      <c r="E191" s="375"/>
      <c r="F191" s="375"/>
      <c r="G191" s="375"/>
      <c r="H191" s="375"/>
      <c r="I191" s="375"/>
      <c r="J191" s="375"/>
    </row>
    <row r="192">
      <c r="A192" s="375"/>
      <c r="B192" s="375"/>
      <c r="C192" s="376"/>
      <c r="D192" s="375"/>
      <c r="E192" s="375"/>
      <c r="F192" s="375"/>
      <c r="G192" s="375"/>
      <c r="H192" s="375"/>
      <c r="I192" s="375"/>
      <c r="J192" s="375"/>
    </row>
    <row r="193">
      <c r="A193" s="375"/>
      <c r="B193" s="375"/>
      <c r="C193" s="376"/>
      <c r="D193" s="375"/>
      <c r="E193" s="375"/>
      <c r="F193" s="375"/>
      <c r="G193" s="375"/>
      <c r="H193" s="375"/>
      <c r="I193" s="375"/>
      <c r="J193" s="375"/>
    </row>
    <row r="194">
      <c r="A194" s="375"/>
      <c r="B194" s="375"/>
      <c r="C194" s="376"/>
      <c r="D194" s="375"/>
      <c r="E194" s="375"/>
      <c r="F194" s="375"/>
      <c r="G194" s="375"/>
      <c r="H194" s="375"/>
      <c r="I194" s="375"/>
      <c r="J194" s="375"/>
    </row>
    <row r="195">
      <c r="A195" s="375"/>
      <c r="B195" s="375"/>
      <c r="C195" s="376"/>
      <c r="D195" s="375"/>
      <c r="E195" s="375"/>
      <c r="F195" s="375"/>
      <c r="G195" s="375"/>
      <c r="H195" s="375"/>
      <c r="I195" s="375"/>
      <c r="J195" s="375"/>
    </row>
    <row r="196">
      <c r="A196" s="375"/>
      <c r="B196" s="375"/>
      <c r="C196" s="376"/>
      <c r="D196" s="375"/>
      <c r="E196" s="375"/>
      <c r="F196" s="375"/>
      <c r="G196" s="375"/>
      <c r="H196" s="375"/>
      <c r="I196" s="375"/>
      <c r="J196" s="375"/>
    </row>
    <row r="197">
      <c r="A197" s="375"/>
      <c r="B197" s="375"/>
      <c r="C197" s="376"/>
      <c r="D197" s="375"/>
      <c r="E197" s="375"/>
      <c r="F197" s="375"/>
      <c r="G197" s="375"/>
      <c r="H197" s="375"/>
      <c r="I197" s="375"/>
      <c r="J197" s="375"/>
    </row>
    <row r="198">
      <c r="A198" s="375"/>
      <c r="B198" s="375"/>
      <c r="C198" s="376"/>
      <c r="D198" s="375"/>
      <c r="E198" s="375"/>
      <c r="F198" s="375"/>
      <c r="G198" s="375"/>
      <c r="H198" s="375"/>
      <c r="I198" s="375"/>
      <c r="J198" s="375"/>
    </row>
    <row r="199">
      <c r="A199" s="375"/>
      <c r="B199" s="375"/>
      <c r="C199" s="376"/>
      <c r="D199" s="375"/>
      <c r="E199" s="375"/>
      <c r="F199" s="375"/>
      <c r="G199" s="375"/>
      <c r="H199" s="375"/>
      <c r="I199" s="375"/>
      <c r="J199" s="375"/>
    </row>
    <row r="200">
      <c r="A200" s="375"/>
      <c r="B200" s="375"/>
      <c r="C200" s="376"/>
      <c r="D200" s="375"/>
      <c r="E200" s="375"/>
      <c r="F200" s="375"/>
      <c r="G200" s="375"/>
      <c r="H200" s="375"/>
      <c r="I200" s="375"/>
      <c r="J200" s="375"/>
    </row>
    <row r="201">
      <c r="A201" s="375"/>
      <c r="B201" s="375"/>
      <c r="C201" s="376"/>
      <c r="D201" s="375"/>
      <c r="E201" s="375"/>
      <c r="F201" s="375"/>
      <c r="G201" s="375"/>
      <c r="H201" s="375"/>
      <c r="I201" s="375"/>
      <c r="J201" s="375"/>
    </row>
    <row r="202">
      <c r="A202" s="375"/>
      <c r="B202" s="375"/>
      <c r="C202" s="376"/>
      <c r="D202" s="375"/>
      <c r="E202" s="375"/>
      <c r="F202" s="375"/>
      <c r="G202" s="375"/>
      <c r="H202" s="375"/>
      <c r="I202" s="375"/>
      <c r="J202" s="375"/>
    </row>
    <row r="203">
      <c r="A203" s="375"/>
      <c r="B203" s="375"/>
      <c r="C203" s="376"/>
      <c r="D203" s="375"/>
      <c r="E203" s="375"/>
      <c r="F203" s="375"/>
      <c r="G203" s="375"/>
      <c r="H203" s="375"/>
      <c r="I203" s="375"/>
      <c r="J203" s="375"/>
    </row>
    <row r="204">
      <c r="A204" s="375"/>
      <c r="B204" s="375"/>
      <c r="C204" s="376"/>
      <c r="D204" s="375"/>
      <c r="E204" s="375"/>
      <c r="F204" s="375"/>
      <c r="G204" s="375"/>
      <c r="H204" s="375"/>
      <c r="I204" s="375"/>
      <c r="J204" s="375"/>
    </row>
    <row r="205">
      <c r="A205" s="375"/>
      <c r="B205" s="375"/>
      <c r="C205" s="376"/>
      <c r="D205" s="375"/>
      <c r="E205" s="375"/>
      <c r="F205" s="375"/>
      <c r="G205" s="375"/>
      <c r="H205" s="375"/>
      <c r="I205" s="375"/>
      <c r="J205" s="375"/>
    </row>
    <row r="206">
      <c r="A206" s="375"/>
      <c r="B206" s="375"/>
      <c r="C206" s="376"/>
      <c r="D206" s="375"/>
      <c r="E206" s="375"/>
      <c r="F206" s="375"/>
      <c r="G206" s="375"/>
      <c r="H206" s="375"/>
      <c r="I206" s="375"/>
      <c r="J206" s="375"/>
    </row>
    <row r="207">
      <c r="A207" s="375"/>
      <c r="B207" s="375"/>
      <c r="C207" s="376"/>
      <c r="D207" s="375"/>
      <c r="E207" s="375"/>
      <c r="F207" s="375"/>
      <c r="G207" s="375"/>
      <c r="H207" s="375"/>
      <c r="I207" s="375"/>
      <c r="J207" s="375"/>
    </row>
    <row r="208">
      <c r="A208" s="375"/>
      <c r="B208" s="375"/>
      <c r="C208" s="376"/>
      <c r="D208" s="375"/>
      <c r="E208" s="375"/>
      <c r="F208" s="375"/>
      <c r="G208" s="375"/>
      <c r="H208" s="375"/>
      <c r="I208" s="375"/>
      <c r="J208" s="375"/>
    </row>
    <row r="209">
      <c r="A209" s="375"/>
      <c r="B209" s="375"/>
      <c r="C209" s="376"/>
      <c r="D209" s="375"/>
      <c r="E209" s="375"/>
      <c r="F209" s="375"/>
      <c r="G209" s="375"/>
      <c r="H209" s="375"/>
      <c r="I209" s="375"/>
      <c r="J209" s="375"/>
    </row>
    <row r="210">
      <c r="A210" s="375"/>
      <c r="B210" s="375"/>
      <c r="C210" s="376"/>
      <c r="D210" s="375"/>
      <c r="E210" s="375"/>
      <c r="F210" s="375"/>
      <c r="G210" s="375"/>
      <c r="H210" s="375"/>
      <c r="I210" s="375"/>
      <c r="J210" s="375"/>
    </row>
    <row r="211">
      <c r="A211" s="375"/>
      <c r="B211" s="375"/>
      <c r="C211" s="376"/>
      <c r="D211" s="375"/>
      <c r="E211" s="375"/>
      <c r="F211" s="375"/>
      <c r="G211" s="375"/>
      <c r="H211" s="375"/>
      <c r="I211" s="375"/>
      <c r="J211" s="375"/>
    </row>
    <row r="212">
      <c r="A212" s="375"/>
      <c r="B212" s="375"/>
      <c r="C212" s="376"/>
      <c r="D212" s="375"/>
      <c r="E212" s="375"/>
      <c r="F212" s="375"/>
      <c r="G212" s="375"/>
      <c r="H212" s="375"/>
      <c r="I212" s="375"/>
      <c r="J212" s="375"/>
    </row>
    <row r="213">
      <c r="A213" s="375"/>
      <c r="B213" s="375"/>
      <c r="C213" s="376"/>
      <c r="D213" s="375"/>
      <c r="E213" s="375"/>
      <c r="F213" s="375"/>
      <c r="G213" s="375"/>
      <c r="H213" s="375"/>
      <c r="I213" s="375"/>
      <c r="J213" s="375"/>
    </row>
    <row r="214">
      <c r="A214" s="375"/>
      <c r="B214" s="375"/>
      <c r="C214" s="376"/>
      <c r="D214" s="375"/>
      <c r="E214" s="375"/>
      <c r="F214" s="375"/>
      <c r="G214" s="375"/>
      <c r="H214" s="375"/>
      <c r="I214" s="375"/>
      <c r="J214" s="375"/>
    </row>
    <row r="215">
      <c r="A215" s="375"/>
      <c r="B215" s="375"/>
      <c r="C215" s="376"/>
      <c r="D215" s="375"/>
      <c r="E215" s="375"/>
      <c r="F215" s="375"/>
      <c r="G215" s="375"/>
      <c r="H215" s="375"/>
      <c r="I215" s="375"/>
      <c r="J215" s="375"/>
    </row>
    <row r="216">
      <c r="A216" s="375"/>
      <c r="B216" s="375"/>
      <c r="C216" s="376"/>
      <c r="D216" s="375"/>
      <c r="E216" s="375"/>
      <c r="F216" s="375"/>
      <c r="G216" s="375"/>
      <c r="H216" s="375"/>
      <c r="I216" s="375"/>
      <c r="J216" s="375"/>
    </row>
    <row r="217">
      <c r="A217" s="375"/>
      <c r="B217" s="375"/>
      <c r="C217" s="376"/>
      <c r="D217" s="375"/>
      <c r="E217" s="375"/>
      <c r="F217" s="375"/>
      <c r="G217" s="375"/>
      <c r="H217" s="375"/>
      <c r="I217" s="375"/>
      <c r="J217" s="375"/>
    </row>
    <row r="218">
      <c r="A218" s="375"/>
      <c r="B218" s="375"/>
      <c r="C218" s="376"/>
      <c r="D218" s="375"/>
      <c r="E218" s="375"/>
      <c r="F218" s="375"/>
      <c r="G218" s="375"/>
      <c r="H218" s="375"/>
      <c r="I218" s="375"/>
      <c r="J218" s="375"/>
    </row>
    <row r="219">
      <c r="A219" s="375"/>
      <c r="B219" s="375"/>
      <c r="C219" s="376"/>
      <c r="D219" s="375"/>
      <c r="E219" s="375"/>
      <c r="F219" s="375"/>
      <c r="G219" s="375"/>
      <c r="H219" s="375"/>
      <c r="I219" s="375"/>
      <c r="J219" s="375"/>
    </row>
    <row r="220">
      <c r="A220" s="375"/>
      <c r="B220" s="375"/>
      <c r="C220" s="376"/>
      <c r="D220" s="375"/>
      <c r="E220" s="375"/>
      <c r="F220" s="375"/>
      <c r="G220" s="375"/>
      <c r="H220" s="375"/>
      <c r="I220" s="375"/>
      <c r="J220" s="375"/>
    </row>
    <row r="221">
      <c r="A221" s="375"/>
      <c r="B221" s="375"/>
      <c r="C221" s="376"/>
      <c r="D221" s="375"/>
      <c r="E221" s="375"/>
      <c r="F221" s="375"/>
      <c r="G221" s="375"/>
      <c r="H221" s="375"/>
      <c r="I221" s="375"/>
      <c r="J221" s="375"/>
    </row>
    <row r="222">
      <c r="A222" s="375"/>
      <c r="B222" s="375"/>
      <c r="C222" s="376"/>
      <c r="D222" s="375"/>
      <c r="E222" s="375"/>
      <c r="F222" s="375"/>
      <c r="G222" s="375"/>
      <c r="H222" s="375"/>
      <c r="I222" s="375"/>
      <c r="J222" s="375"/>
    </row>
    <row r="223">
      <c r="A223" s="375"/>
      <c r="B223" s="375"/>
      <c r="C223" s="376"/>
      <c r="D223" s="375"/>
      <c r="E223" s="375"/>
      <c r="F223" s="375"/>
      <c r="G223" s="375"/>
      <c r="H223" s="375"/>
      <c r="I223" s="375"/>
      <c r="J223" s="375"/>
    </row>
    <row r="224">
      <c r="A224" s="375"/>
      <c r="B224" s="375"/>
      <c r="C224" s="376"/>
      <c r="D224" s="375"/>
      <c r="E224" s="375"/>
      <c r="F224" s="375"/>
      <c r="G224" s="375"/>
      <c r="H224" s="375"/>
      <c r="I224" s="375"/>
      <c r="J224" s="375"/>
    </row>
    <row r="225">
      <c r="A225" s="375"/>
      <c r="B225" s="375"/>
      <c r="C225" s="376"/>
      <c r="D225" s="375"/>
      <c r="E225" s="375"/>
      <c r="F225" s="375"/>
      <c r="G225" s="375"/>
      <c r="H225" s="375"/>
      <c r="I225" s="375"/>
      <c r="J225" s="375"/>
    </row>
    <row r="226">
      <c r="A226" s="375"/>
      <c r="B226" s="375"/>
      <c r="C226" s="376"/>
      <c r="D226" s="375"/>
      <c r="E226" s="375"/>
      <c r="F226" s="375"/>
      <c r="G226" s="375"/>
      <c r="H226" s="375"/>
      <c r="I226" s="375"/>
      <c r="J226" s="375"/>
    </row>
    <row r="227">
      <c r="A227" s="375"/>
      <c r="B227" s="375"/>
      <c r="C227" s="376"/>
      <c r="D227" s="375"/>
      <c r="E227" s="375"/>
      <c r="F227" s="375"/>
      <c r="G227" s="375"/>
      <c r="H227" s="375"/>
      <c r="I227" s="375"/>
      <c r="J227" s="375"/>
    </row>
    <row r="228">
      <c r="A228" s="375"/>
      <c r="B228" s="375"/>
      <c r="C228" s="376"/>
      <c r="D228" s="375"/>
      <c r="E228" s="375"/>
      <c r="F228" s="375"/>
      <c r="G228" s="375"/>
      <c r="H228" s="375"/>
      <c r="I228" s="375"/>
      <c r="J228" s="375"/>
    </row>
    <row r="229">
      <c r="A229" s="375"/>
      <c r="B229" s="375"/>
      <c r="C229" s="376"/>
      <c r="D229" s="375"/>
      <c r="E229" s="375"/>
      <c r="F229" s="375"/>
      <c r="G229" s="375"/>
      <c r="H229" s="375"/>
      <c r="I229" s="375"/>
      <c r="J229" s="375"/>
    </row>
    <row r="230">
      <c r="A230" s="375"/>
      <c r="B230" s="375"/>
      <c r="C230" s="376"/>
      <c r="D230" s="375"/>
      <c r="E230" s="375"/>
      <c r="F230" s="375"/>
      <c r="G230" s="375"/>
      <c r="H230" s="375"/>
      <c r="I230" s="375"/>
      <c r="J230" s="375"/>
    </row>
    <row r="231">
      <c r="A231" s="375"/>
      <c r="B231" s="375"/>
      <c r="C231" s="376"/>
      <c r="D231" s="375"/>
      <c r="E231" s="375"/>
      <c r="F231" s="375"/>
      <c r="G231" s="375"/>
      <c r="H231" s="375"/>
      <c r="I231" s="375"/>
      <c r="J231" s="375"/>
    </row>
    <row r="232">
      <c r="A232" s="375"/>
      <c r="B232" s="375"/>
      <c r="C232" s="376"/>
      <c r="D232" s="375"/>
      <c r="E232" s="375"/>
      <c r="F232" s="375"/>
      <c r="G232" s="375"/>
      <c r="H232" s="375"/>
      <c r="I232" s="375"/>
      <c r="J232" s="375"/>
    </row>
    <row r="233">
      <c r="A233" s="375"/>
      <c r="B233" s="375"/>
      <c r="C233" s="376"/>
      <c r="D233" s="375"/>
      <c r="E233" s="375"/>
      <c r="F233" s="375"/>
      <c r="G233" s="375"/>
      <c r="H233" s="375"/>
      <c r="I233" s="375"/>
      <c r="J233" s="375"/>
    </row>
    <row r="234">
      <c r="A234" s="375"/>
      <c r="B234" s="375"/>
      <c r="C234" s="376"/>
      <c r="D234" s="375"/>
      <c r="E234" s="375"/>
      <c r="F234" s="375"/>
      <c r="G234" s="375"/>
      <c r="H234" s="375"/>
      <c r="I234" s="375"/>
      <c r="J234" s="375"/>
    </row>
    <row r="235">
      <c r="A235" s="375"/>
      <c r="B235" s="375"/>
      <c r="C235" s="376"/>
      <c r="D235" s="375"/>
      <c r="E235" s="375"/>
      <c r="F235" s="375"/>
      <c r="G235" s="375"/>
      <c r="H235" s="375"/>
      <c r="I235" s="375"/>
      <c r="J235" s="375"/>
    </row>
    <row r="236">
      <c r="A236" s="375"/>
      <c r="B236" s="375"/>
      <c r="C236" s="376"/>
      <c r="D236" s="375"/>
      <c r="E236" s="375"/>
      <c r="F236" s="375"/>
      <c r="G236" s="375"/>
      <c r="H236" s="375"/>
      <c r="I236" s="375"/>
      <c r="J236" s="375"/>
    </row>
    <row r="237">
      <c r="A237" s="375"/>
      <c r="B237" s="375"/>
      <c r="C237" s="376"/>
      <c r="D237" s="375"/>
      <c r="E237" s="375"/>
      <c r="F237" s="375"/>
      <c r="G237" s="375"/>
      <c r="H237" s="375"/>
      <c r="I237" s="375"/>
      <c r="J237" s="375"/>
    </row>
    <row r="238">
      <c r="A238" s="375"/>
      <c r="B238" s="375"/>
      <c r="C238" s="376"/>
      <c r="D238" s="375"/>
      <c r="E238" s="375"/>
      <c r="F238" s="375"/>
      <c r="G238" s="375"/>
      <c r="H238" s="375"/>
      <c r="I238" s="375"/>
      <c r="J238" s="375"/>
    </row>
    <row r="239">
      <c r="A239" s="375"/>
      <c r="B239" s="375"/>
      <c r="C239" s="376"/>
      <c r="D239" s="375"/>
      <c r="E239" s="375"/>
      <c r="F239" s="375"/>
      <c r="G239" s="375"/>
      <c r="H239" s="375"/>
      <c r="I239" s="375"/>
      <c r="J239" s="375"/>
    </row>
    <row r="240">
      <c r="A240" s="375"/>
      <c r="B240" s="375"/>
      <c r="C240" s="376"/>
      <c r="D240" s="375"/>
      <c r="E240" s="375"/>
      <c r="F240" s="375"/>
      <c r="G240" s="375"/>
      <c r="H240" s="375"/>
      <c r="I240" s="375"/>
      <c r="J240" s="375"/>
    </row>
    <row r="241">
      <c r="A241" s="375"/>
      <c r="B241" s="375"/>
      <c r="C241" s="376"/>
      <c r="D241" s="375"/>
      <c r="E241" s="375"/>
      <c r="F241" s="375"/>
      <c r="G241" s="375"/>
      <c r="H241" s="375"/>
      <c r="I241" s="375"/>
      <c r="J241" s="375"/>
    </row>
    <row r="242">
      <c r="A242" s="375"/>
      <c r="B242" s="375"/>
      <c r="C242" s="376"/>
      <c r="D242" s="375"/>
      <c r="E242" s="375"/>
      <c r="F242" s="375"/>
      <c r="G242" s="375"/>
      <c r="H242" s="375"/>
      <c r="I242" s="375"/>
      <c r="J242" s="375"/>
    </row>
    <row r="243">
      <c r="A243" s="375"/>
      <c r="B243" s="375"/>
      <c r="C243" s="376"/>
      <c r="D243" s="375"/>
      <c r="E243" s="375"/>
      <c r="F243" s="375"/>
      <c r="G243" s="375"/>
      <c r="H243" s="375"/>
      <c r="I243" s="375"/>
      <c r="J243" s="375"/>
    </row>
    <row r="244">
      <c r="A244" s="375"/>
      <c r="B244" s="375"/>
      <c r="C244" s="376"/>
      <c r="D244" s="375"/>
      <c r="E244" s="375"/>
      <c r="F244" s="375"/>
      <c r="G244" s="375"/>
      <c r="H244" s="375"/>
      <c r="I244" s="375"/>
      <c r="J244" s="375"/>
    </row>
    <row r="245">
      <c r="A245" s="375"/>
      <c r="B245" s="375"/>
      <c r="C245" s="376"/>
      <c r="D245" s="375"/>
      <c r="E245" s="375"/>
      <c r="F245" s="375"/>
      <c r="G245" s="375"/>
      <c r="H245" s="375"/>
      <c r="I245" s="375"/>
      <c r="J245" s="375"/>
    </row>
    <row r="246">
      <c r="A246" s="375"/>
      <c r="B246" s="375"/>
      <c r="C246" s="376"/>
      <c r="D246" s="375"/>
      <c r="E246" s="375"/>
      <c r="F246" s="375"/>
      <c r="G246" s="375"/>
      <c r="H246" s="375"/>
      <c r="I246" s="375"/>
      <c r="J246" s="375"/>
    </row>
    <row r="247">
      <c r="A247" s="375"/>
      <c r="B247" s="375"/>
      <c r="C247" s="376"/>
      <c r="D247" s="375"/>
      <c r="E247" s="375"/>
      <c r="F247" s="375"/>
      <c r="G247" s="375"/>
      <c r="H247" s="375"/>
      <c r="I247" s="375"/>
      <c r="J247" s="375"/>
    </row>
    <row r="248">
      <c r="A248" s="375"/>
      <c r="B248" s="375"/>
      <c r="C248" s="376"/>
      <c r="D248" s="375"/>
      <c r="E248" s="375"/>
      <c r="F248" s="375"/>
      <c r="G248" s="375"/>
      <c r="H248" s="375"/>
      <c r="I248" s="375"/>
      <c r="J248" s="375"/>
    </row>
    <row r="249">
      <c r="A249" s="375"/>
      <c r="B249" s="375"/>
      <c r="C249" s="376"/>
      <c r="D249" s="375"/>
      <c r="E249" s="375"/>
      <c r="F249" s="375"/>
      <c r="G249" s="375"/>
      <c r="H249" s="375"/>
      <c r="I249" s="375"/>
      <c r="J249" s="375"/>
    </row>
    <row r="250">
      <c r="A250" s="375"/>
      <c r="B250" s="375"/>
      <c r="C250" s="376"/>
      <c r="D250" s="375"/>
      <c r="E250" s="375"/>
      <c r="F250" s="375"/>
      <c r="G250" s="375"/>
      <c r="H250" s="375"/>
      <c r="I250" s="375"/>
      <c r="J250" s="375"/>
    </row>
    <row r="251">
      <c r="A251" s="375"/>
      <c r="B251" s="375"/>
      <c r="C251" s="376"/>
      <c r="D251" s="375"/>
      <c r="E251" s="375"/>
      <c r="F251" s="375"/>
      <c r="G251" s="375"/>
      <c r="H251" s="375"/>
      <c r="I251" s="375"/>
      <c r="J251" s="375"/>
    </row>
    <row r="252">
      <c r="A252" s="375"/>
      <c r="B252" s="375"/>
      <c r="C252" s="376"/>
      <c r="D252" s="375"/>
      <c r="E252" s="375"/>
      <c r="F252" s="375"/>
      <c r="G252" s="375"/>
      <c r="H252" s="375"/>
      <c r="I252" s="375"/>
      <c r="J252" s="375"/>
    </row>
    <row r="253">
      <c r="A253" s="375"/>
      <c r="B253" s="375"/>
      <c r="C253" s="376"/>
      <c r="D253" s="375"/>
      <c r="E253" s="375"/>
      <c r="F253" s="375"/>
      <c r="G253" s="375"/>
      <c r="H253" s="375"/>
      <c r="I253" s="375"/>
      <c r="J253" s="375"/>
    </row>
    <row r="254">
      <c r="A254" s="375"/>
      <c r="B254" s="375"/>
      <c r="C254" s="376"/>
      <c r="D254" s="375"/>
      <c r="E254" s="375"/>
      <c r="F254" s="375"/>
      <c r="G254" s="375"/>
      <c r="H254" s="375"/>
      <c r="I254" s="375"/>
      <c r="J254" s="375"/>
    </row>
    <row r="255">
      <c r="A255" s="375"/>
      <c r="B255" s="375"/>
      <c r="C255" s="376"/>
      <c r="D255" s="375"/>
      <c r="E255" s="375"/>
      <c r="F255" s="375"/>
      <c r="G255" s="375"/>
      <c r="H255" s="375"/>
      <c r="I255" s="375"/>
      <c r="J255" s="375"/>
    </row>
    <row r="256">
      <c r="A256" s="375"/>
      <c r="B256" s="375"/>
      <c r="C256" s="376"/>
      <c r="D256" s="375"/>
      <c r="E256" s="375"/>
      <c r="F256" s="375"/>
      <c r="G256" s="375"/>
      <c r="H256" s="375"/>
      <c r="I256" s="375"/>
      <c r="J256" s="375"/>
    </row>
    <row r="257">
      <c r="A257" s="375"/>
      <c r="B257" s="375"/>
      <c r="C257" s="376"/>
      <c r="D257" s="375"/>
      <c r="E257" s="375"/>
      <c r="F257" s="375"/>
      <c r="G257" s="375"/>
      <c r="H257" s="375"/>
      <c r="I257" s="375"/>
      <c r="J257" s="375"/>
    </row>
    <row r="258">
      <c r="A258" s="375"/>
      <c r="B258" s="375"/>
      <c r="C258" s="376"/>
      <c r="D258" s="375"/>
      <c r="E258" s="375"/>
      <c r="F258" s="375"/>
      <c r="G258" s="375"/>
      <c r="H258" s="375"/>
      <c r="I258" s="375"/>
      <c r="J258" s="375"/>
    </row>
    <row r="259">
      <c r="A259" s="375"/>
      <c r="B259" s="375"/>
      <c r="C259" s="376"/>
      <c r="D259" s="375"/>
      <c r="E259" s="375"/>
      <c r="F259" s="375"/>
      <c r="G259" s="375"/>
      <c r="H259" s="375"/>
      <c r="I259" s="375"/>
      <c r="J259" s="375"/>
    </row>
    <row r="260">
      <c r="A260" s="375"/>
      <c r="B260" s="375"/>
      <c r="C260" s="376"/>
      <c r="D260" s="375"/>
      <c r="E260" s="375"/>
      <c r="F260" s="375"/>
      <c r="G260" s="375"/>
      <c r="H260" s="375"/>
      <c r="I260" s="375"/>
      <c r="J260" s="375"/>
    </row>
    <row r="261">
      <c r="A261" s="375"/>
      <c r="B261" s="375"/>
      <c r="C261" s="376"/>
      <c r="D261" s="375"/>
      <c r="E261" s="375"/>
      <c r="F261" s="375"/>
      <c r="G261" s="375"/>
      <c r="H261" s="375"/>
      <c r="I261" s="375"/>
      <c r="J261" s="375"/>
    </row>
    <row r="262">
      <c r="A262" s="375"/>
      <c r="B262" s="375"/>
      <c r="C262" s="376"/>
      <c r="D262" s="375"/>
      <c r="E262" s="375"/>
      <c r="F262" s="375"/>
      <c r="G262" s="375"/>
      <c r="H262" s="375"/>
      <c r="I262" s="375"/>
      <c r="J262" s="375"/>
    </row>
    <row r="263">
      <c r="A263" s="375"/>
      <c r="B263" s="375"/>
      <c r="C263" s="376"/>
      <c r="D263" s="375"/>
      <c r="E263" s="375"/>
      <c r="F263" s="375"/>
      <c r="G263" s="375"/>
      <c r="H263" s="375"/>
      <c r="I263" s="375"/>
      <c r="J263" s="375"/>
    </row>
    <row r="264">
      <c r="A264" s="375"/>
      <c r="B264" s="375"/>
      <c r="C264" s="376"/>
      <c r="D264" s="375"/>
      <c r="E264" s="375"/>
      <c r="F264" s="375"/>
      <c r="G264" s="375"/>
      <c r="H264" s="375"/>
      <c r="I264" s="375"/>
      <c r="J264" s="375"/>
    </row>
    <row r="265">
      <c r="A265" s="375"/>
      <c r="B265" s="375"/>
      <c r="C265" s="376"/>
      <c r="D265" s="375"/>
      <c r="E265" s="375"/>
      <c r="F265" s="375"/>
      <c r="G265" s="375"/>
      <c r="H265" s="375"/>
      <c r="I265" s="375"/>
      <c r="J265" s="375"/>
    </row>
    <row r="266">
      <c r="A266" s="375"/>
      <c r="B266" s="375"/>
      <c r="C266" s="376"/>
      <c r="D266" s="375"/>
      <c r="E266" s="375"/>
      <c r="F266" s="375"/>
      <c r="G266" s="375"/>
      <c r="H266" s="375"/>
      <c r="I266" s="375"/>
      <c r="J266" s="375"/>
    </row>
    <row r="267">
      <c r="A267" s="375"/>
      <c r="B267" s="375"/>
      <c r="C267" s="376"/>
      <c r="D267" s="375"/>
      <c r="E267" s="375"/>
      <c r="F267" s="375"/>
      <c r="G267" s="375"/>
      <c r="H267" s="375"/>
      <c r="I267" s="375"/>
      <c r="J267" s="375"/>
    </row>
    <row r="268">
      <c r="A268" s="375"/>
      <c r="B268" s="375"/>
      <c r="C268" s="376"/>
      <c r="D268" s="375"/>
      <c r="E268" s="375"/>
      <c r="F268" s="375"/>
      <c r="G268" s="375"/>
      <c r="H268" s="375"/>
      <c r="I268" s="375"/>
      <c r="J268" s="375"/>
    </row>
    <row r="269">
      <c r="A269" s="375"/>
      <c r="B269" s="375"/>
      <c r="C269" s="376"/>
      <c r="D269" s="375"/>
      <c r="E269" s="375"/>
      <c r="F269" s="375"/>
      <c r="G269" s="375"/>
      <c r="H269" s="375"/>
      <c r="I269" s="375"/>
      <c r="J269" s="375"/>
    </row>
    <row r="270">
      <c r="A270" s="375"/>
      <c r="B270" s="375"/>
      <c r="C270" s="376"/>
      <c r="D270" s="375"/>
      <c r="E270" s="375"/>
      <c r="F270" s="375"/>
      <c r="G270" s="375"/>
      <c r="H270" s="375"/>
      <c r="I270" s="375"/>
      <c r="J270" s="375"/>
    </row>
    <row r="271">
      <c r="A271" s="375"/>
      <c r="B271" s="375"/>
      <c r="C271" s="376"/>
      <c r="D271" s="375"/>
      <c r="E271" s="375"/>
      <c r="F271" s="375"/>
      <c r="G271" s="375"/>
      <c r="H271" s="375"/>
      <c r="I271" s="375"/>
      <c r="J271" s="375"/>
    </row>
    <row r="272">
      <c r="A272" s="375"/>
      <c r="B272" s="375"/>
      <c r="C272" s="376"/>
      <c r="D272" s="375"/>
      <c r="E272" s="375"/>
      <c r="F272" s="375"/>
      <c r="G272" s="375"/>
      <c r="H272" s="375"/>
      <c r="I272" s="375"/>
      <c r="J272" s="375"/>
    </row>
    <row r="273">
      <c r="A273" s="375"/>
      <c r="B273" s="375"/>
      <c r="C273" s="376"/>
      <c r="D273" s="375"/>
      <c r="E273" s="375"/>
      <c r="F273" s="375"/>
      <c r="G273" s="375"/>
      <c r="H273" s="375"/>
      <c r="I273" s="375"/>
      <c r="J273" s="375"/>
    </row>
    <row r="274">
      <c r="A274" s="375"/>
      <c r="B274" s="375"/>
      <c r="C274" s="376"/>
      <c r="D274" s="375"/>
      <c r="E274" s="375"/>
      <c r="F274" s="375"/>
      <c r="G274" s="375"/>
      <c r="H274" s="375"/>
      <c r="I274" s="375"/>
      <c r="J274" s="375"/>
    </row>
    <row r="275">
      <c r="A275" s="375"/>
      <c r="B275" s="375"/>
      <c r="C275" s="376"/>
      <c r="D275" s="375"/>
      <c r="E275" s="375"/>
      <c r="F275" s="375"/>
      <c r="G275" s="375"/>
      <c r="H275" s="375"/>
      <c r="I275" s="375"/>
      <c r="J275" s="375"/>
    </row>
    <row r="276">
      <c r="A276" s="375"/>
      <c r="B276" s="375"/>
      <c r="C276" s="376"/>
      <c r="D276" s="375"/>
      <c r="E276" s="375"/>
      <c r="F276" s="375"/>
      <c r="G276" s="375"/>
      <c r="H276" s="375"/>
      <c r="I276" s="375"/>
      <c r="J276" s="375"/>
    </row>
    <row r="277">
      <c r="A277" s="375"/>
      <c r="B277" s="375"/>
      <c r="C277" s="376"/>
      <c r="D277" s="375"/>
      <c r="E277" s="375"/>
      <c r="F277" s="375"/>
      <c r="G277" s="375"/>
      <c r="H277" s="375"/>
      <c r="I277" s="375"/>
      <c r="J277" s="375"/>
    </row>
    <row r="278">
      <c r="A278" s="375"/>
      <c r="B278" s="375"/>
      <c r="C278" s="376"/>
      <c r="D278" s="375"/>
      <c r="E278" s="375"/>
      <c r="F278" s="375"/>
      <c r="G278" s="375"/>
      <c r="H278" s="375"/>
      <c r="I278" s="375"/>
      <c r="J278" s="375"/>
    </row>
    <row r="279">
      <c r="A279" s="375"/>
      <c r="B279" s="375"/>
      <c r="C279" s="376"/>
      <c r="D279" s="375"/>
      <c r="E279" s="375"/>
      <c r="F279" s="375"/>
      <c r="G279" s="375"/>
      <c r="H279" s="375"/>
      <c r="I279" s="375"/>
      <c r="J279" s="375"/>
    </row>
    <row r="280">
      <c r="A280" s="375"/>
      <c r="B280" s="375"/>
      <c r="C280" s="376"/>
      <c r="D280" s="375"/>
      <c r="E280" s="375"/>
      <c r="F280" s="375"/>
      <c r="G280" s="375"/>
      <c r="H280" s="375"/>
      <c r="I280" s="375"/>
      <c r="J280" s="375"/>
    </row>
    <row r="281">
      <c r="A281" s="375"/>
      <c r="B281" s="375"/>
      <c r="C281" s="376"/>
      <c r="D281" s="375"/>
      <c r="E281" s="375"/>
      <c r="F281" s="375"/>
      <c r="G281" s="375"/>
      <c r="H281" s="375"/>
      <c r="I281" s="375"/>
      <c r="J281" s="375"/>
    </row>
    <row r="282">
      <c r="A282" s="375"/>
      <c r="B282" s="375"/>
      <c r="C282" s="376"/>
      <c r="D282" s="375"/>
      <c r="E282" s="375"/>
      <c r="F282" s="375"/>
      <c r="G282" s="375"/>
      <c r="H282" s="375"/>
      <c r="I282" s="375"/>
      <c r="J282" s="375"/>
    </row>
    <row r="283">
      <c r="A283" s="375"/>
      <c r="B283" s="375"/>
      <c r="C283" s="376"/>
      <c r="D283" s="375"/>
      <c r="E283" s="375"/>
      <c r="F283" s="375"/>
      <c r="G283" s="375"/>
      <c r="H283" s="375"/>
      <c r="I283" s="375"/>
      <c r="J283" s="375"/>
    </row>
    <row r="284">
      <c r="A284" s="375"/>
      <c r="B284" s="375"/>
      <c r="C284" s="376"/>
      <c r="D284" s="375"/>
      <c r="E284" s="375"/>
      <c r="F284" s="375"/>
      <c r="G284" s="375"/>
      <c r="H284" s="375"/>
      <c r="I284" s="375"/>
      <c r="J284" s="375"/>
    </row>
    <row r="285">
      <c r="A285" s="375"/>
      <c r="B285" s="375"/>
      <c r="C285" s="376"/>
      <c r="D285" s="375"/>
      <c r="E285" s="375"/>
      <c r="F285" s="375"/>
      <c r="G285" s="375"/>
      <c r="H285" s="375"/>
      <c r="I285" s="375"/>
      <c r="J285" s="375"/>
    </row>
    <row r="286">
      <c r="A286" s="375"/>
      <c r="B286" s="375"/>
      <c r="C286" s="376"/>
      <c r="D286" s="375"/>
      <c r="E286" s="375"/>
      <c r="F286" s="375"/>
      <c r="G286" s="375"/>
      <c r="H286" s="375"/>
      <c r="I286" s="375"/>
      <c r="J286" s="375"/>
    </row>
    <row r="287">
      <c r="A287" s="375"/>
      <c r="B287" s="375"/>
      <c r="C287" s="376"/>
      <c r="D287" s="375"/>
      <c r="E287" s="375"/>
      <c r="F287" s="375"/>
      <c r="G287" s="375"/>
      <c r="H287" s="375"/>
      <c r="I287" s="375"/>
      <c r="J287" s="375"/>
    </row>
    <row r="288">
      <c r="A288" s="375"/>
      <c r="B288" s="375"/>
      <c r="C288" s="376"/>
      <c r="D288" s="375"/>
      <c r="E288" s="375"/>
      <c r="F288" s="375"/>
      <c r="G288" s="375"/>
      <c r="H288" s="375"/>
      <c r="I288" s="375"/>
      <c r="J288" s="375"/>
    </row>
    <row r="289">
      <c r="A289" s="375"/>
      <c r="B289" s="375"/>
      <c r="C289" s="376"/>
      <c r="D289" s="375"/>
      <c r="E289" s="375"/>
      <c r="F289" s="375"/>
      <c r="G289" s="375"/>
      <c r="H289" s="375"/>
      <c r="I289" s="375"/>
      <c r="J289" s="375"/>
    </row>
    <row r="290">
      <c r="A290" s="375"/>
      <c r="B290" s="375"/>
      <c r="C290" s="376"/>
      <c r="D290" s="375"/>
      <c r="E290" s="375"/>
      <c r="F290" s="375"/>
      <c r="G290" s="375"/>
      <c r="H290" s="375"/>
      <c r="I290" s="375"/>
      <c r="J290" s="375"/>
    </row>
    <row r="291">
      <c r="A291" s="375"/>
      <c r="B291" s="375"/>
      <c r="C291" s="376"/>
      <c r="D291" s="375"/>
      <c r="E291" s="375"/>
      <c r="F291" s="375"/>
      <c r="G291" s="375"/>
      <c r="H291" s="375"/>
      <c r="I291" s="375"/>
      <c r="J291" s="375"/>
    </row>
    <row r="292">
      <c r="A292" s="375"/>
      <c r="B292" s="375"/>
      <c r="C292" s="376"/>
      <c r="D292" s="375"/>
      <c r="E292" s="375"/>
      <c r="F292" s="375"/>
      <c r="G292" s="375"/>
      <c r="H292" s="375"/>
      <c r="I292" s="375"/>
      <c r="J292" s="375"/>
    </row>
    <row r="293">
      <c r="A293" s="375"/>
      <c r="B293" s="375"/>
      <c r="C293" s="376"/>
      <c r="D293" s="375"/>
      <c r="E293" s="375"/>
      <c r="F293" s="375"/>
      <c r="G293" s="375"/>
      <c r="H293" s="375"/>
      <c r="I293" s="375"/>
      <c r="J293" s="375"/>
    </row>
    <row r="294">
      <c r="A294" s="375"/>
      <c r="B294" s="375"/>
      <c r="C294" s="376"/>
      <c r="D294" s="375"/>
      <c r="E294" s="375"/>
      <c r="F294" s="375"/>
      <c r="G294" s="375"/>
      <c r="H294" s="375"/>
      <c r="I294" s="375"/>
      <c r="J294" s="375"/>
    </row>
    <row r="295">
      <c r="A295" s="375"/>
      <c r="B295" s="375"/>
      <c r="C295" s="376"/>
      <c r="D295" s="375"/>
      <c r="E295" s="375"/>
      <c r="F295" s="375"/>
      <c r="G295" s="375"/>
      <c r="H295" s="375"/>
      <c r="I295" s="375"/>
      <c r="J295" s="375"/>
    </row>
    <row r="296">
      <c r="A296" s="375"/>
      <c r="B296" s="375"/>
      <c r="C296" s="376"/>
      <c r="D296" s="375"/>
      <c r="E296" s="375"/>
      <c r="F296" s="375"/>
      <c r="G296" s="375"/>
      <c r="H296" s="375"/>
      <c r="I296" s="375"/>
      <c r="J296" s="375"/>
    </row>
    <row r="297">
      <c r="A297" s="375"/>
      <c r="B297" s="375"/>
      <c r="C297" s="376"/>
      <c r="D297" s="375"/>
      <c r="E297" s="375"/>
      <c r="F297" s="375"/>
      <c r="G297" s="375"/>
      <c r="H297" s="375"/>
      <c r="I297" s="375"/>
      <c r="J297" s="375"/>
    </row>
    <row r="298">
      <c r="A298" s="375"/>
      <c r="B298" s="375"/>
      <c r="C298" s="376"/>
      <c r="D298" s="375"/>
      <c r="E298" s="375"/>
      <c r="F298" s="375"/>
      <c r="G298" s="375"/>
      <c r="H298" s="375"/>
      <c r="I298" s="375"/>
      <c r="J298" s="375"/>
    </row>
    <row r="299">
      <c r="A299" s="375"/>
      <c r="B299" s="375"/>
      <c r="C299" s="376"/>
      <c r="D299" s="375"/>
      <c r="E299" s="375"/>
      <c r="F299" s="375"/>
      <c r="G299" s="375"/>
      <c r="H299" s="375"/>
      <c r="I299" s="375"/>
      <c r="J299" s="375"/>
    </row>
    <row r="300">
      <c r="A300" s="375"/>
      <c r="B300" s="375"/>
      <c r="C300" s="376"/>
      <c r="D300" s="375"/>
      <c r="E300" s="375"/>
      <c r="F300" s="375"/>
      <c r="G300" s="375"/>
      <c r="H300" s="375"/>
      <c r="I300" s="375"/>
      <c r="J300" s="375"/>
    </row>
    <row r="301">
      <c r="A301" s="375"/>
      <c r="B301" s="375"/>
      <c r="C301" s="376"/>
      <c r="D301" s="375"/>
      <c r="E301" s="375"/>
      <c r="F301" s="375"/>
      <c r="G301" s="375"/>
      <c r="H301" s="375"/>
      <c r="I301" s="375"/>
      <c r="J301" s="375"/>
    </row>
    <row r="302">
      <c r="A302" s="375"/>
      <c r="B302" s="375"/>
      <c r="C302" s="376"/>
      <c r="D302" s="375"/>
      <c r="E302" s="375"/>
      <c r="F302" s="375"/>
      <c r="G302" s="375"/>
      <c r="H302" s="375"/>
      <c r="I302" s="375"/>
      <c r="J302" s="375"/>
    </row>
    <row r="303">
      <c r="A303" s="375"/>
      <c r="B303" s="375"/>
      <c r="C303" s="376"/>
      <c r="D303" s="375"/>
      <c r="E303" s="375"/>
      <c r="F303" s="375"/>
      <c r="G303" s="375"/>
      <c r="H303" s="375"/>
      <c r="I303" s="375"/>
      <c r="J303" s="375"/>
    </row>
    <row r="304">
      <c r="A304" s="375"/>
      <c r="B304" s="375"/>
      <c r="C304" s="376"/>
      <c r="D304" s="375"/>
      <c r="E304" s="375"/>
      <c r="F304" s="375"/>
      <c r="G304" s="375"/>
      <c r="H304" s="375"/>
      <c r="I304" s="375"/>
      <c r="J304" s="375"/>
    </row>
    <row r="305">
      <c r="A305" s="375"/>
      <c r="B305" s="375"/>
      <c r="C305" s="376"/>
      <c r="D305" s="375"/>
      <c r="E305" s="375"/>
      <c r="F305" s="375"/>
      <c r="G305" s="375"/>
      <c r="H305" s="375"/>
      <c r="I305" s="375"/>
      <c r="J305" s="375"/>
    </row>
    <row r="306">
      <c r="A306" s="375"/>
      <c r="B306" s="375"/>
      <c r="C306" s="376"/>
      <c r="D306" s="375"/>
      <c r="E306" s="375"/>
      <c r="F306" s="375"/>
      <c r="G306" s="375"/>
      <c r="H306" s="375"/>
      <c r="I306" s="375"/>
      <c r="J306" s="375"/>
    </row>
    <row r="307">
      <c r="A307" s="375"/>
      <c r="B307" s="375"/>
      <c r="C307" s="376"/>
      <c r="D307" s="375"/>
      <c r="E307" s="375"/>
      <c r="F307" s="375"/>
      <c r="G307" s="375"/>
      <c r="H307" s="375"/>
      <c r="I307" s="375"/>
      <c r="J307" s="375"/>
    </row>
    <row r="308">
      <c r="A308" s="375"/>
      <c r="B308" s="375"/>
      <c r="C308" s="376"/>
      <c r="D308" s="375"/>
      <c r="E308" s="375"/>
      <c r="F308" s="375"/>
      <c r="G308" s="375"/>
      <c r="H308" s="375"/>
      <c r="I308" s="375"/>
      <c r="J308" s="375"/>
    </row>
    <row r="309">
      <c r="A309" s="375"/>
      <c r="B309" s="375"/>
      <c r="C309" s="376"/>
      <c r="D309" s="375"/>
      <c r="E309" s="375"/>
      <c r="F309" s="375"/>
      <c r="G309" s="375"/>
      <c r="H309" s="375"/>
      <c r="I309" s="375"/>
      <c r="J309" s="375"/>
    </row>
    <row r="310">
      <c r="A310" s="375"/>
      <c r="B310" s="375"/>
      <c r="C310" s="376"/>
      <c r="D310" s="375"/>
      <c r="E310" s="375"/>
      <c r="F310" s="375"/>
      <c r="G310" s="375"/>
      <c r="H310" s="375"/>
      <c r="I310" s="375"/>
      <c r="J310" s="375"/>
    </row>
    <row r="311">
      <c r="A311" s="375"/>
      <c r="B311" s="375"/>
      <c r="C311" s="376"/>
      <c r="D311" s="375"/>
      <c r="E311" s="375"/>
      <c r="F311" s="375"/>
      <c r="G311" s="375"/>
      <c r="H311" s="375"/>
      <c r="I311" s="375"/>
      <c r="J311" s="375"/>
    </row>
    <row r="312">
      <c r="A312" s="375"/>
      <c r="B312" s="375"/>
      <c r="C312" s="376"/>
      <c r="D312" s="375"/>
      <c r="E312" s="375"/>
      <c r="F312" s="375"/>
      <c r="G312" s="375"/>
      <c r="H312" s="375"/>
      <c r="I312" s="375"/>
      <c r="J312" s="375"/>
    </row>
    <row r="313">
      <c r="A313" s="375"/>
      <c r="B313" s="375"/>
      <c r="C313" s="376"/>
      <c r="D313" s="375"/>
      <c r="E313" s="375"/>
      <c r="F313" s="375"/>
      <c r="G313" s="375"/>
      <c r="H313" s="375"/>
      <c r="I313" s="375"/>
      <c r="J313" s="375"/>
    </row>
    <row r="314">
      <c r="A314" s="375"/>
      <c r="B314" s="375"/>
      <c r="C314" s="376"/>
      <c r="D314" s="375"/>
      <c r="E314" s="375"/>
      <c r="F314" s="375"/>
      <c r="G314" s="375"/>
      <c r="H314" s="375"/>
      <c r="I314" s="375"/>
      <c r="J314" s="375"/>
    </row>
    <row r="315">
      <c r="A315" s="375"/>
      <c r="B315" s="375"/>
      <c r="C315" s="376"/>
      <c r="D315" s="375"/>
      <c r="E315" s="375"/>
      <c r="F315" s="375"/>
      <c r="G315" s="375"/>
      <c r="H315" s="375"/>
      <c r="I315" s="375"/>
      <c r="J315" s="375"/>
    </row>
    <row r="316">
      <c r="A316" s="375"/>
      <c r="B316" s="375"/>
      <c r="C316" s="376"/>
      <c r="D316" s="375"/>
      <c r="E316" s="375"/>
      <c r="F316" s="375"/>
      <c r="G316" s="375"/>
      <c r="H316" s="375"/>
      <c r="I316" s="375"/>
      <c r="J316" s="375"/>
    </row>
    <row r="317">
      <c r="A317" s="375"/>
      <c r="B317" s="375"/>
      <c r="C317" s="376"/>
      <c r="D317" s="375"/>
      <c r="E317" s="375"/>
      <c r="F317" s="375"/>
      <c r="G317" s="375"/>
      <c r="H317" s="375"/>
      <c r="I317" s="375"/>
      <c r="J317" s="375"/>
    </row>
    <row r="318">
      <c r="A318" s="375"/>
      <c r="B318" s="375"/>
      <c r="C318" s="376"/>
      <c r="D318" s="375"/>
      <c r="E318" s="375"/>
      <c r="F318" s="375"/>
      <c r="G318" s="375"/>
      <c r="H318" s="375"/>
      <c r="I318" s="375"/>
      <c r="J318" s="375"/>
    </row>
    <row r="319">
      <c r="A319" s="375"/>
      <c r="B319" s="375"/>
      <c r="C319" s="376"/>
      <c r="D319" s="375"/>
      <c r="E319" s="375"/>
      <c r="F319" s="375"/>
      <c r="G319" s="375"/>
      <c r="H319" s="375"/>
      <c r="I319" s="375"/>
      <c r="J319" s="375"/>
    </row>
    <row r="320">
      <c r="A320" s="375"/>
      <c r="B320" s="375"/>
      <c r="C320" s="376"/>
      <c r="D320" s="375"/>
      <c r="E320" s="375"/>
      <c r="F320" s="375"/>
      <c r="G320" s="375"/>
      <c r="H320" s="375"/>
      <c r="I320" s="375"/>
      <c r="J320" s="375"/>
    </row>
    <row r="321">
      <c r="A321" s="375"/>
      <c r="B321" s="375"/>
      <c r="C321" s="376"/>
      <c r="D321" s="375"/>
      <c r="E321" s="375"/>
      <c r="F321" s="375"/>
      <c r="G321" s="375"/>
      <c r="H321" s="375"/>
      <c r="I321" s="375"/>
      <c r="J321" s="375"/>
    </row>
    <row r="322">
      <c r="A322" s="375"/>
      <c r="B322" s="375"/>
      <c r="C322" s="376"/>
      <c r="D322" s="375"/>
      <c r="E322" s="375"/>
      <c r="F322" s="375"/>
      <c r="G322" s="375"/>
      <c r="H322" s="375"/>
      <c r="I322" s="375"/>
      <c r="J322" s="375"/>
    </row>
    <row r="323">
      <c r="A323" s="375"/>
      <c r="B323" s="375"/>
      <c r="C323" s="376"/>
      <c r="D323" s="375"/>
      <c r="E323" s="375"/>
      <c r="F323" s="375"/>
      <c r="G323" s="375"/>
      <c r="H323" s="375"/>
      <c r="I323" s="375"/>
      <c r="J323" s="375"/>
    </row>
    <row r="324">
      <c r="A324" s="375"/>
      <c r="B324" s="375"/>
      <c r="C324" s="376"/>
      <c r="D324" s="375"/>
      <c r="E324" s="375"/>
      <c r="F324" s="375"/>
      <c r="G324" s="375"/>
      <c r="H324" s="375"/>
      <c r="I324" s="375"/>
      <c r="J324" s="375"/>
    </row>
    <row r="325">
      <c r="A325" s="375"/>
      <c r="B325" s="375"/>
      <c r="C325" s="376"/>
      <c r="D325" s="375"/>
      <c r="E325" s="375"/>
      <c r="F325" s="375"/>
      <c r="G325" s="375"/>
      <c r="H325" s="375"/>
      <c r="I325" s="375"/>
      <c r="J325" s="375"/>
    </row>
    <row r="326">
      <c r="A326" s="375"/>
      <c r="B326" s="375"/>
      <c r="C326" s="376"/>
      <c r="D326" s="375"/>
      <c r="E326" s="375"/>
      <c r="F326" s="375"/>
      <c r="G326" s="375"/>
      <c r="H326" s="375"/>
      <c r="I326" s="375"/>
      <c r="J326" s="375"/>
    </row>
    <row r="327">
      <c r="A327" s="375"/>
      <c r="B327" s="375"/>
      <c r="C327" s="376"/>
      <c r="D327" s="375"/>
      <c r="E327" s="375"/>
      <c r="F327" s="375"/>
      <c r="G327" s="375"/>
      <c r="H327" s="375"/>
      <c r="I327" s="375"/>
      <c r="J327" s="375"/>
    </row>
    <row r="328">
      <c r="A328" s="375"/>
      <c r="B328" s="375"/>
      <c r="C328" s="376"/>
      <c r="D328" s="375"/>
      <c r="E328" s="375"/>
      <c r="F328" s="375"/>
      <c r="G328" s="375"/>
      <c r="H328" s="375"/>
      <c r="I328" s="375"/>
      <c r="J328" s="375"/>
    </row>
    <row r="329">
      <c r="A329" s="375"/>
      <c r="B329" s="375"/>
      <c r="C329" s="376"/>
      <c r="D329" s="375"/>
      <c r="E329" s="375"/>
      <c r="F329" s="375"/>
      <c r="G329" s="375"/>
      <c r="H329" s="375"/>
      <c r="I329" s="375"/>
      <c r="J329" s="375"/>
    </row>
    <row r="330">
      <c r="A330" s="375"/>
      <c r="B330" s="375"/>
      <c r="C330" s="376"/>
      <c r="D330" s="375"/>
      <c r="E330" s="375"/>
      <c r="F330" s="375"/>
      <c r="G330" s="375"/>
      <c r="H330" s="375"/>
      <c r="I330" s="375"/>
      <c r="J330" s="375"/>
    </row>
    <row r="331">
      <c r="A331" s="375"/>
      <c r="B331" s="375"/>
      <c r="C331" s="376"/>
      <c r="D331" s="375"/>
      <c r="E331" s="375"/>
      <c r="F331" s="375"/>
      <c r="G331" s="375"/>
      <c r="H331" s="375"/>
      <c r="I331" s="375"/>
      <c r="J331" s="375"/>
    </row>
    <row r="332">
      <c r="A332" s="375"/>
      <c r="B332" s="375"/>
      <c r="C332" s="376"/>
      <c r="D332" s="375"/>
      <c r="E332" s="375"/>
      <c r="F332" s="375"/>
      <c r="G332" s="375"/>
      <c r="H332" s="375"/>
      <c r="I332" s="375"/>
      <c r="J332" s="375"/>
    </row>
    <row r="333">
      <c r="A333" s="375"/>
      <c r="B333" s="375"/>
      <c r="C333" s="376"/>
      <c r="D333" s="375"/>
      <c r="E333" s="375"/>
      <c r="F333" s="375"/>
      <c r="G333" s="375"/>
      <c r="H333" s="375"/>
      <c r="I333" s="375"/>
      <c r="J333" s="375"/>
    </row>
    <row r="334">
      <c r="A334" s="375"/>
      <c r="B334" s="375"/>
      <c r="C334" s="376"/>
      <c r="D334" s="375"/>
      <c r="E334" s="375"/>
      <c r="F334" s="375"/>
      <c r="G334" s="375"/>
      <c r="H334" s="375"/>
      <c r="I334" s="375"/>
      <c r="J334" s="375"/>
    </row>
    <row r="335">
      <c r="A335" s="375"/>
      <c r="B335" s="375"/>
      <c r="C335" s="376"/>
      <c r="D335" s="375"/>
      <c r="E335" s="375"/>
      <c r="F335" s="375"/>
      <c r="G335" s="375"/>
      <c r="H335" s="375"/>
      <c r="I335" s="375"/>
      <c r="J335" s="375"/>
    </row>
    <row r="336">
      <c r="A336" s="375"/>
      <c r="B336" s="375"/>
      <c r="C336" s="376"/>
      <c r="D336" s="375"/>
      <c r="E336" s="375"/>
      <c r="F336" s="375"/>
      <c r="G336" s="375"/>
      <c r="H336" s="375"/>
      <c r="I336" s="375"/>
      <c r="J336" s="375"/>
    </row>
    <row r="337">
      <c r="A337" s="375"/>
      <c r="B337" s="375"/>
      <c r="C337" s="376"/>
      <c r="D337" s="375"/>
      <c r="E337" s="375"/>
      <c r="F337" s="375"/>
      <c r="G337" s="375"/>
      <c r="H337" s="375"/>
      <c r="I337" s="375"/>
      <c r="J337" s="375"/>
    </row>
    <row r="338">
      <c r="A338" s="375"/>
      <c r="B338" s="375"/>
      <c r="C338" s="376"/>
      <c r="D338" s="375"/>
      <c r="E338" s="375"/>
      <c r="F338" s="375"/>
      <c r="G338" s="375"/>
      <c r="H338" s="375"/>
      <c r="I338" s="375"/>
      <c r="J338" s="375"/>
    </row>
    <row r="339">
      <c r="A339" s="375"/>
      <c r="B339" s="375"/>
      <c r="C339" s="376"/>
      <c r="D339" s="375"/>
      <c r="E339" s="375"/>
      <c r="F339" s="375"/>
      <c r="G339" s="375"/>
      <c r="H339" s="375"/>
      <c r="I339" s="375"/>
      <c r="J339" s="375"/>
    </row>
    <row r="340">
      <c r="A340" s="375"/>
      <c r="B340" s="375"/>
      <c r="C340" s="376"/>
      <c r="D340" s="375"/>
      <c r="E340" s="375"/>
      <c r="F340" s="375"/>
      <c r="G340" s="375"/>
      <c r="H340" s="375"/>
      <c r="I340" s="375"/>
      <c r="J340" s="375"/>
    </row>
    <row r="341">
      <c r="A341" s="375"/>
      <c r="B341" s="375"/>
      <c r="C341" s="376"/>
      <c r="D341" s="375"/>
      <c r="E341" s="375"/>
      <c r="F341" s="375"/>
      <c r="G341" s="375"/>
      <c r="H341" s="375"/>
      <c r="I341" s="375"/>
      <c r="J341" s="375"/>
    </row>
    <row r="342">
      <c r="A342" s="375"/>
      <c r="B342" s="375"/>
      <c r="C342" s="376"/>
      <c r="D342" s="375"/>
      <c r="E342" s="375"/>
      <c r="F342" s="375"/>
      <c r="G342" s="375"/>
      <c r="H342" s="375"/>
      <c r="I342" s="375"/>
      <c r="J342" s="375"/>
    </row>
    <row r="343">
      <c r="A343" s="375"/>
      <c r="B343" s="375"/>
      <c r="C343" s="376"/>
      <c r="D343" s="375"/>
      <c r="E343" s="375"/>
      <c r="F343" s="375"/>
      <c r="G343" s="375"/>
      <c r="H343" s="375"/>
      <c r="I343" s="375"/>
      <c r="J343" s="375"/>
    </row>
    <row r="344">
      <c r="A344" s="375"/>
      <c r="B344" s="375"/>
      <c r="C344" s="376"/>
      <c r="D344" s="375"/>
      <c r="E344" s="375"/>
      <c r="F344" s="375"/>
      <c r="G344" s="375"/>
      <c r="H344" s="375"/>
      <c r="I344" s="375"/>
      <c r="J344" s="375"/>
    </row>
    <row r="345">
      <c r="A345" s="375"/>
      <c r="B345" s="375"/>
      <c r="C345" s="376"/>
      <c r="D345" s="375"/>
      <c r="E345" s="375"/>
      <c r="F345" s="375"/>
      <c r="G345" s="375"/>
      <c r="H345" s="375"/>
      <c r="I345" s="375"/>
      <c r="J345" s="375"/>
    </row>
    <row r="346">
      <c r="A346" s="375"/>
      <c r="B346" s="375"/>
      <c r="C346" s="376"/>
      <c r="D346" s="375"/>
      <c r="E346" s="375"/>
      <c r="F346" s="375"/>
      <c r="G346" s="375"/>
      <c r="H346" s="375"/>
      <c r="I346" s="375"/>
      <c r="J346" s="375"/>
    </row>
    <row r="347">
      <c r="A347" s="375"/>
      <c r="B347" s="375"/>
      <c r="C347" s="376"/>
      <c r="D347" s="375"/>
      <c r="E347" s="375"/>
      <c r="F347" s="375"/>
      <c r="G347" s="375"/>
      <c r="H347" s="375"/>
      <c r="I347" s="375"/>
      <c r="J347" s="375"/>
    </row>
    <row r="348">
      <c r="A348" s="375"/>
      <c r="B348" s="375"/>
      <c r="C348" s="376"/>
      <c r="D348" s="375"/>
      <c r="E348" s="375"/>
      <c r="F348" s="375"/>
      <c r="G348" s="375"/>
      <c r="H348" s="375"/>
      <c r="I348" s="375"/>
      <c r="J348" s="375"/>
    </row>
    <row r="349">
      <c r="A349" s="375"/>
      <c r="B349" s="375"/>
      <c r="C349" s="376"/>
      <c r="D349" s="375"/>
      <c r="E349" s="375"/>
      <c r="F349" s="375"/>
      <c r="G349" s="375"/>
      <c r="H349" s="375"/>
      <c r="I349" s="375"/>
      <c r="J349" s="375"/>
    </row>
    <row r="350">
      <c r="A350" s="375"/>
      <c r="B350" s="375"/>
      <c r="C350" s="376"/>
      <c r="D350" s="375"/>
      <c r="E350" s="375"/>
      <c r="F350" s="375"/>
      <c r="G350" s="375"/>
      <c r="H350" s="375"/>
      <c r="I350" s="375"/>
      <c r="J350" s="375"/>
    </row>
    <row r="351">
      <c r="A351" s="375"/>
      <c r="B351" s="375"/>
      <c r="C351" s="376"/>
      <c r="D351" s="375"/>
      <c r="E351" s="375"/>
      <c r="F351" s="375"/>
      <c r="G351" s="375"/>
      <c r="H351" s="375"/>
      <c r="I351" s="375"/>
      <c r="J351" s="375"/>
    </row>
    <row r="352">
      <c r="A352" s="375"/>
      <c r="B352" s="375"/>
      <c r="C352" s="376"/>
      <c r="D352" s="375"/>
      <c r="E352" s="375"/>
      <c r="F352" s="375"/>
      <c r="G352" s="375"/>
      <c r="H352" s="375"/>
      <c r="I352" s="375"/>
      <c r="J352" s="375"/>
    </row>
    <row r="353">
      <c r="A353" s="375"/>
      <c r="B353" s="375"/>
      <c r="C353" s="376"/>
      <c r="D353" s="375"/>
      <c r="E353" s="375"/>
      <c r="F353" s="375"/>
      <c r="G353" s="375"/>
      <c r="H353" s="375"/>
      <c r="I353" s="375"/>
      <c r="J353" s="375"/>
    </row>
    <row r="354">
      <c r="A354" s="375"/>
      <c r="B354" s="375"/>
      <c r="C354" s="376"/>
      <c r="D354" s="375"/>
      <c r="E354" s="375"/>
      <c r="F354" s="375"/>
      <c r="G354" s="375"/>
      <c r="H354" s="375"/>
      <c r="I354" s="375"/>
      <c r="J354" s="375"/>
    </row>
    <row r="355">
      <c r="A355" s="375"/>
      <c r="B355" s="375"/>
      <c r="C355" s="376"/>
      <c r="D355" s="375"/>
      <c r="E355" s="375"/>
      <c r="F355" s="375"/>
      <c r="G355" s="375"/>
      <c r="H355" s="375"/>
      <c r="I355" s="375"/>
      <c r="J355" s="375"/>
    </row>
    <row r="356">
      <c r="A356" s="375"/>
      <c r="B356" s="375"/>
      <c r="C356" s="376"/>
      <c r="D356" s="375"/>
      <c r="E356" s="375"/>
      <c r="F356" s="375"/>
      <c r="G356" s="375"/>
      <c r="H356" s="375"/>
      <c r="I356" s="375"/>
      <c r="J356" s="375"/>
    </row>
    <row r="357">
      <c r="A357" s="375"/>
      <c r="B357" s="375"/>
      <c r="C357" s="376"/>
      <c r="D357" s="375"/>
      <c r="E357" s="375"/>
      <c r="F357" s="375"/>
      <c r="G357" s="375"/>
      <c r="H357" s="375"/>
      <c r="I357" s="375"/>
      <c r="J357" s="375"/>
    </row>
    <row r="358">
      <c r="A358" s="375"/>
      <c r="B358" s="375"/>
      <c r="C358" s="376"/>
      <c r="D358" s="375"/>
      <c r="E358" s="375"/>
      <c r="F358" s="375"/>
      <c r="G358" s="375"/>
      <c r="H358" s="375"/>
      <c r="I358" s="375"/>
      <c r="J358" s="375"/>
    </row>
    <row r="359">
      <c r="A359" s="375"/>
      <c r="B359" s="375"/>
      <c r="C359" s="376"/>
      <c r="D359" s="375"/>
      <c r="E359" s="375"/>
      <c r="F359" s="375"/>
      <c r="G359" s="375"/>
      <c r="H359" s="375"/>
      <c r="I359" s="375"/>
      <c r="J359" s="375"/>
    </row>
    <row r="360">
      <c r="A360" s="375"/>
      <c r="B360" s="375"/>
      <c r="C360" s="376"/>
      <c r="D360" s="375"/>
      <c r="E360" s="375"/>
      <c r="F360" s="375"/>
      <c r="G360" s="375"/>
      <c r="H360" s="375"/>
      <c r="I360" s="375"/>
      <c r="J360" s="375"/>
    </row>
    <row r="361">
      <c r="A361" s="375"/>
      <c r="B361" s="375"/>
      <c r="C361" s="376"/>
      <c r="D361" s="375"/>
      <c r="E361" s="375"/>
      <c r="F361" s="375"/>
      <c r="G361" s="375"/>
      <c r="H361" s="375"/>
      <c r="I361" s="375"/>
      <c r="J361" s="375"/>
    </row>
    <row r="362">
      <c r="A362" s="375"/>
      <c r="B362" s="375"/>
      <c r="C362" s="376"/>
      <c r="D362" s="375"/>
      <c r="E362" s="375"/>
      <c r="F362" s="375"/>
      <c r="G362" s="375"/>
      <c r="H362" s="375"/>
      <c r="I362" s="375"/>
      <c r="J362" s="375"/>
    </row>
    <row r="363">
      <c r="A363" s="375"/>
      <c r="B363" s="375"/>
      <c r="C363" s="376"/>
      <c r="D363" s="375"/>
      <c r="E363" s="375"/>
      <c r="F363" s="375"/>
      <c r="G363" s="375"/>
      <c r="H363" s="375"/>
      <c r="I363" s="375"/>
      <c r="J363" s="375"/>
    </row>
    <row r="364">
      <c r="A364" s="375"/>
      <c r="B364" s="375"/>
      <c r="C364" s="376"/>
      <c r="D364" s="375"/>
      <c r="E364" s="375"/>
      <c r="F364" s="375"/>
      <c r="G364" s="375"/>
      <c r="H364" s="375"/>
      <c r="I364" s="375"/>
      <c r="J364" s="375"/>
    </row>
    <row r="365">
      <c r="A365" s="375"/>
      <c r="B365" s="375"/>
      <c r="C365" s="376"/>
      <c r="D365" s="375"/>
      <c r="E365" s="375"/>
      <c r="F365" s="375"/>
      <c r="G365" s="375"/>
      <c r="H365" s="375"/>
      <c r="I365" s="375"/>
      <c r="J365" s="375"/>
    </row>
    <row r="366">
      <c r="A366" s="375"/>
      <c r="B366" s="375"/>
      <c r="C366" s="376"/>
      <c r="D366" s="375"/>
      <c r="E366" s="375"/>
      <c r="F366" s="375"/>
      <c r="G366" s="375"/>
      <c r="H366" s="375"/>
      <c r="I366" s="375"/>
      <c r="J366" s="375"/>
    </row>
    <row r="367">
      <c r="A367" s="375"/>
      <c r="B367" s="375"/>
      <c r="C367" s="376"/>
      <c r="D367" s="375"/>
      <c r="E367" s="375"/>
      <c r="F367" s="375"/>
      <c r="G367" s="375"/>
      <c r="H367" s="375"/>
      <c r="I367" s="375"/>
      <c r="J367" s="375"/>
    </row>
    <row r="368">
      <c r="A368" s="375"/>
      <c r="B368" s="375"/>
      <c r="C368" s="376"/>
      <c r="D368" s="375"/>
      <c r="E368" s="375"/>
      <c r="F368" s="375"/>
      <c r="G368" s="375"/>
      <c r="H368" s="375"/>
      <c r="I368" s="375"/>
      <c r="J368" s="375"/>
    </row>
    <row r="369">
      <c r="A369" s="375"/>
      <c r="B369" s="375"/>
      <c r="C369" s="376"/>
      <c r="D369" s="375"/>
      <c r="E369" s="375"/>
      <c r="F369" s="375"/>
      <c r="G369" s="375"/>
      <c r="H369" s="375"/>
      <c r="I369" s="375"/>
      <c r="J369" s="375"/>
    </row>
    <row r="370">
      <c r="A370" s="375"/>
      <c r="B370" s="375"/>
      <c r="C370" s="376"/>
      <c r="D370" s="375"/>
      <c r="E370" s="375"/>
      <c r="F370" s="375"/>
      <c r="G370" s="375"/>
      <c r="H370" s="375"/>
      <c r="I370" s="375"/>
      <c r="J370" s="375"/>
    </row>
    <row r="371">
      <c r="A371" s="375"/>
      <c r="B371" s="375"/>
      <c r="C371" s="376"/>
      <c r="D371" s="375"/>
      <c r="E371" s="375"/>
      <c r="F371" s="375"/>
      <c r="G371" s="375"/>
      <c r="H371" s="375"/>
      <c r="I371" s="375"/>
      <c r="J371" s="375"/>
    </row>
    <row r="372">
      <c r="A372" s="375"/>
      <c r="B372" s="375"/>
      <c r="C372" s="376"/>
      <c r="D372" s="375"/>
      <c r="E372" s="375"/>
      <c r="F372" s="375"/>
      <c r="G372" s="375"/>
      <c r="H372" s="375"/>
      <c r="I372" s="375"/>
      <c r="J372" s="375"/>
    </row>
    <row r="373">
      <c r="A373" s="375"/>
      <c r="B373" s="375"/>
      <c r="C373" s="376"/>
      <c r="D373" s="375"/>
      <c r="E373" s="375"/>
      <c r="F373" s="375"/>
      <c r="G373" s="375"/>
      <c r="H373" s="375"/>
      <c r="I373" s="375"/>
      <c r="J373" s="375"/>
    </row>
    <row r="374">
      <c r="A374" s="375"/>
      <c r="B374" s="375"/>
      <c r="C374" s="376"/>
      <c r="D374" s="375"/>
      <c r="E374" s="375"/>
      <c r="F374" s="375"/>
      <c r="G374" s="375"/>
      <c r="H374" s="375"/>
      <c r="I374" s="375"/>
      <c r="J374" s="375"/>
    </row>
    <row r="375">
      <c r="A375" s="375"/>
      <c r="B375" s="375"/>
      <c r="C375" s="376"/>
      <c r="D375" s="375"/>
      <c r="E375" s="375"/>
      <c r="F375" s="375"/>
      <c r="G375" s="375"/>
      <c r="H375" s="375"/>
      <c r="I375" s="375"/>
      <c r="J375" s="375"/>
    </row>
    <row r="376">
      <c r="A376" s="375"/>
      <c r="B376" s="375"/>
      <c r="C376" s="376"/>
      <c r="D376" s="375"/>
      <c r="E376" s="375"/>
      <c r="F376" s="375"/>
      <c r="G376" s="375"/>
      <c r="H376" s="375"/>
      <c r="I376" s="375"/>
      <c r="J376" s="375"/>
    </row>
    <row r="377">
      <c r="A377" s="375"/>
      <c r="B377" s="375"/>
      <c r="C377" s="376"/>
      <c r="D377" s="375"/>
      <c r="E377" s="375"/>
      <c r="F377" s="375"/>
      <c r="G377" s="375"/>
      <c r="H377" s="375"/>
      <c r="I377" s="375"/>
      <c r="J377" s="375"/>
    </row>
    <row r="378">
      <c r="A378" s="375"/>
      <c r="B378" s="375"/>
      <c r="C378" s="376"/>
      <c r="D378" s="375"/>
      <c r="E378" s="375"/>
      <c r="F378" s="375"/>
      <c r="G378" s="375"/>
      <c r="H378" s="375"/>
      <c r="I378" s="375"/>
      <c r="J378" s="375"/>
    </row>
    <row r="379">
      <c r="A379" s="375"/>
      <c r="B379" s="375"/>
      <c r="C379" s="376"/>
      <c r="D379" s="375"/>
      <c r="E379" s="375"/>
      <c r="F379" s="375"/>
      <c r="G379" s="375"/>
      <c r="H379" s="375"/>
      <c r="I379" s="375"/>
      <c r="J379" s="375"/>
    </row>
    <row r="380">
      <c r="A380" s="375"/>
      <c r="B380" s="375"/>
      <c r="C380" s="376"/>
      <c r="D380" s="375"/>
      <c r="E380" s="375"/>
      <c r="F380" s="375"/>
      <c r="G380" s="375"/>
      <c r="H380" s="375"/>
      <c r="I380" s="375"/>
      <c r="J380" s="375"/>
    </row>
    <row r="381">
      <c r="A381" s="375"/>
      <c r="B381" s="375"/>
      <c r="C381" s="376"/>
      <c r="D381" s="375"/>
      <c r="E381" s="375"/>
      <c r="F381" s="375"/>
      <c r="G381" s="375"/>
      <c r="H381" s="375"/>
      <c r="I381" s="375"/>
      <c r="J381" s="375"/>
    </row>
    <row r="382">
      <c r="A382" s="375"/>
      <c r="B382" s="375"/>
      <c r="C382" s="376"/>
      <c r="D382" s="375"/>
      <c r="E382" s="375"/>
      <c r="F382" s="375"/>
      <c r="G382" s="375"/>
      <c r="H382" s="375"/>
      <c r="I382" s="375"/>
      <c r="J382" s="375"/>
    </row>
    <row r="383">
      <c r="A383" s="375"/>
      <c r="B383" s="375"/>
      <c r="C383" s="376"/>
      <c r="D383" s="375"/>
      <c r="E383" s="375"/>
      <c r="F383" s="375"/>
      <c r="G383" s="375"/>
      <c r="H383" s="375"/>
      <c r="I383" s="375"/>
      <c r="J383" s="375"/>
    </row>
    <row r="384">
      <c r="A384" s="375"/>
      <c r="B384" s="375"/>
      <c r="C384" s="376"/>
      <c r="D384" s="375"/>
      <c r="E384" s="375"/>
      <c r="F384" s="375"/>
      <c r="G384" s="375"/>
      <c r="H384" s="375"/>
      <c r="I384" s="375"/>
      <c r="J384" s="375"/>
    </row>
    <row r="385">
      <c r="A385" s="375"/>
      <c r="B385" s="375"/>
      <c r="C385" s="376"/>
      <c r="D385" s="375"/>
      <c r="E385" s="375"/>
      <c r="F385" s="375"/>
      <c r="G385" s="375"/>
      <c r="H385" s="375"/>
      <c r="I385" s="375"/>
      <c r="J385" s="375"/>
    </row>
    <row r="386">
      <c r="A386" s="375"/>
      <c r="B386" s="375"/>
      <c r="C386" s="376"/>
      <c r="D386" s="375"/>
      <c r="E386" s="375"/>
      <c r="F386" s="375"/>
      <c r="G386" s="375"/>
      <c r="H386" s="375"/>
      <c r="I386" s="375"/>
      <c r="J386" s="375"/>
    </row>
    <row r="387">
      <c r="A387" s="375"/>
      <c r="B387" s="375"/>
      <c r="C387" s="376"/>
      <c r="D387" s="375"/>
      <c r="E387" s="375"/>
      <c r="F387" s="375"/>
      <c r="G387" s="375"/>
      <c r="H387" s="375"/>
      <c r="I387" s="375"/>
      <c r="J387" s="375"/>
    </row>
    <row r="388">
      <c r="A388" s="375"/>
      <c r="B388" s="375"/>
      <c r="C388" s="376"/>
      <c r="D388" s="375"/>
      <c r="E388" s="375"/>
      <c r="F388" s="375"/>
      <c r="G388" s="375"/>
      <c r="H388" s="375"/>
      <c r="I388" s="375"/>
      <c r="J388" s="375"/>
    </row>
    <row r="389">
      <c r="A389" s="375"/>
      <c r="B389" s="375"/>
      <c r="C389" s="376"/>
      <c r="D389" s="375"/>
      <c r="E389" s="375"/>
      <c r="F389" s="375"/>
      <c r="G389" s="375"/>
      <c r="H389" s="375"/>
      <c r="I389" s="375"/>
      <c r="J389" s="375"/>
    </row>
    <row r="390">
      <c r="A390" s="375"/>
      <c r="B390" s="375"/>
      <c r="C390" s="376"/>
      <c r="D390" s="375"/>
      <c r="E390" s="375"/>
      <c r="F390" s="375"/>
      <c r="G390" s="375"/>
      <c r="H390" s="375"/>
      <c r="I390" s="375"/>
      <c r="J390" s="375"/>
    </row>
    <row r="391">
      <c r="A391" s="375"/>
      <c r="B391" s="375"/>
      <c r="C391" s="376"/>
      <c r="D391" s="375"/>
      <c r="E391" s="375"/>
      <c r="F391" s="375"/>
      <c r="G391" s="375"/>
      <c r="H391" s="375"/>
      <c r="I391" s="375"/>
      <c r="J391" s="375"/>
    </row>
    <row r="392">
      <c r="A392" s="375"/>
      <c r="B392" s="375"/>
      <c r="C392" s="376"/>
      <c r="D392" s="375"/>
      <c r="E392" s="375"/>
      <c r="F392" s="375"/>
      <c r="G392" s="375"/>
      <c r="H392" s="375"/>
      <c r="I392" s="375"/>
      <c r="J392" s="375"/>
    </row>
    <row r="393">
      <c r="A393" s="375"/>
      <c r="B393" s="375"/>
      <c r="C393" s="376"/>
      <c r="D393" s="375"/>
      <c r="E393" s="375"/>
      <c r="F393" s="375"/>
      <c r="G393" s="375"/>
      <c r="H393" s="375"/>
      <c r="I393" s="375"/>
      <c r="J393" s="375"/>
    </row>
    <row r="394">
      <c r="A394" s="375"/>
      <c r="B394" s="375"/>
      <c r="C394" s="376"/>
      <c r="D394" s="375"/>
      <c r="E394" s="375"/>
      <c r="F394" s="375"/>
      <c r="G394" s="375"/>
      <c r="H394" s="375"/>
      <c r="I394" s="375"/>
      <c r="J394" s="375"/>
    </row>
    <row r="395">
      <c r="A395" s="375"/>
      <c r="B395" s="375"/>
      <c r="C395" s="376"/>
      <c r="D395" s="375"/>
      <c r="E395" s="375"/>
      <c r="F395" s="375"/>
      <c r="G395" s="375"/>
      <c r="H395" s="375"/>
      <c r="I395" s="375"/>
      <c r="J395" s="375"/>
    </row>
    <row r="396">
      <c r="A396" s="375"/>
      <c r="B396" s="375"/>
      <c r="C396" s="376"/>
      <c r="D396" s="375"/>
      <c r="E396" s="375"/>
      <c r="F396" s="375"/>
      <c r="G396" s="375"/>
      <c r="H396" s="375"/>
      <c r="I396" s="375"/>
      <c r="J396" s="375"/>
    </row>
    <row r="397">
      <c r="A397" s="375"/>
      <c r="B397" s="375"/>
      <c r="C397" s="376"/>
      <c r="D397" s="375"/>
      <c r="E397" s="375"/>
      <c r="F397" s="375"/>
      <c r="G397" s="375"/>
      <c r="H397" s="375"/>
      <c r="I397" s="375"/>
      <c r="J397" s="375"/>
    </row>
    <row r="398">
      <c r="A398" s="375"/>
      <c r="B398" s="375"/>
      <c r="C398" s="376"/>
      <c r="D398" s="375"/>
      <c r="E398" s="375"/>
      <c r="F398" s="375"/>
      <c r="G398" s="375"/>
      <c r="H398" s="375"/>
      <c r="I398" s="375"/>
      <c r="J398" s="375"/>
    </row>
    <row r="399">
      <c r="A399" s="375"/>
      <c r="B399" s="375"/>
      <c r="C399" s="376"/>
      <c r="D399" s="375"/>
      <c r="E399" s="375"/>
      <c r="F399" s="375"/>
      <c r="G399" s="375"/>
      <c r="H399" s="375"/>
      <c r="I399" s="375"/>
      <c r="J399" s="375"/>
    </row>
    <row r="400">
      <c r="A400" s="375"/>
      <c r="B400" s="375"/>
      <c r="C400" s="376"/>
      <c r="D400" s="375"/>
      <c r="E400" s="375"/>
      <c r="F400" s="375"/>
      <c r="G400" s="375"/>
      <c r="H400" s="375"/>
      <c r="I400" s="375"/>
      <c r="J400" s="375"/>
    </row>
    <row r="401">
      <c r="A401" s="375"/>
      <c r="B401" s="375"/>
      <c r="C401" s="376"/>
      <c r="D401" s="375"/>
      <c r="E401" s="375"/>
      <c r="F401" s="375"/>
      <c r="G401" s="375"/>
      <c r="H401" s="375"/>
      <c r="I401" s="375"/>
      <c r="J401" s="375"/>
    </row>
    <row r="402">
      <c r="A402" s="375"/>
      <c r="B402" s="375"/>
      <c r="C402" s="376"/>
      <c r="D402" s="375"/>
      <c r="E402" s="375"/>
      <c r="F402" s="375"/>
      <c r="G402" s="375"/>
      <c r="H402" s="375"/>
      <c r="I402" s="375"/>
      <c r="J402" s="375"/>
    </row>
    <row r="403">
      <c r="A403" s="375"/>
      <c r="B403" s="375"/>
      <c r="C403" s="376"/>
      <c r="D403" s="375"/>
      <c r="E403" s="375"/>
      <c r="F403" s="375"/>
      <c r="G403" s="375"/>
      <c r="H403" s="375"/>
      <c r="I403" s="375"/>
      <c r="J403" s="375"/>
    </row>
    <row r="404">
      <c r="A404" s="375"/>
      <c r="B404" s="375"/>
      <c r="C404" s="376"/>
      <c r="D404" s="375"/>
      <c r="E404" s="375"/>
      <c r="F404" s="375"/>
      <c r="G404" s="375"/>
      <c r="H404" s="375"/>
      <c r="I404" s="375"/>
      <c r="J404" s="375"/>
    </row>
    <row r="405">
      <c r="A405" s="375"/>
      <c r="B405" s="375"/>
      <c r="C405" s="376"/>
      <c r="D405" s="375"/>
      <c r="E405" s="375"/>
      <c r="F405" s="375"/>
      <c r="G405" s="375"/>
      <c r="H405" s="375"/>
      <c r="I405" s="375"/>
      <c r="J405" s="375"/>
    </row>
    <row r="406">
      <c r="A406" s="375"/>
      <c r="B406" s="375"/>
      <c r="C406" s="376"/>
      <c r="D406" s="375"/>
      <c r="E406" s="375"/>
      <c r="F406" s="375"/>
      <c r="G406" s="375"/>
      <c r="H406" s="375"/>
      <c r="I406" s="375"/>
      <c r="J406" s="375"/>
    </row>
    <row r="407">
      <c r="A407" s="375"/>
      <c r="B407" s="375"/>
      <c r="C407" s="376"/>
      <c r="D407" s="375"/>
      <c r="E407" s="375"/>
      <c r="F407" s="375"/>
      <c r="G407" s="375"/>
      <c r="H407" s="375"/>
      <c r="I407" s="375"/>
      <c r="J407" s="375"/>
    </row>
    <row r="408">
      <c r="A408" s="375"/>
      <c r="B408" s="375"/>
      <c r="C408" s="376"/>
      <c r="D408" s="375"/>
      <c r="E408" s="375"/>
      <c r="F408" s="375"/>
      <c r="G408" s="375"/>
      <c r="H408" s="375"/>
      <c r="I408" s="375"/>
      <c r="J408" s="375"/>
    </row>
    <row r="409">
      <c r="A409" s="375"/>
      <c r="B409" s="375"/>
      <c r="C409" s="376"/>
      <c r="D409" s="375"/>
      <c r="E409" s="375"/>
      <c r="F409" s="375"/>
      <c r="G409" s="375"/>
      <c r="H409" s="375"/>
      <c r="I409" s="375"/>
      <c r="J409" s="375"/>
    </row>
    <row r="410">
      <c r="A410" s="375"/>
      <c r="B410" s="375"/>
      <c r="C410" s="376"/>
      <c r="D410" s="375"/>
      <c r="E410" s="375"/>
      <c r="F410" s="375"/>
      <c r="G410" s="375"/>
      <c r="H410" s="375"/>
      <c r="I410" s="375"/>
      <c r="J410" s="375"/>
    </row>
    <row r="411">
      <c r="A411" s="375"/>
      <c r="B411" s="375"/>
      <c r="C411" s="376"/>
      <c r="D411" s="375"/>
      <c r="E411" s="375"/>
      <c r="F411" s="375"/>
      <c r="G411" s="375"/>
      <c r="H411" s="375"/>
      <c r="I411" s="375"/>
      <c r="J411" s="375"/>
    </row>
    <row r="412">
      <c r="A412" s="375"/>
      <c r="B412" s="375"/>
      <c r="C412" s="376"/>
      <c r="D412" s="375"/>
      <c r="E412" s="375"/>
      <c r="F412" s="375"/>
      <c r="G412" s="375"/>
      <c r="H412" s="375"/>
      <c r="I412" s="375"/>
      <c r="J412" s="375"/>
    </row>
    <row r="413">
      <c r="A413" s="375"/>
      <c r="B413" s="375"/>
      <c r="C413" s="376"/>
      <c r="D413" s="375"/>
      <c r="E413" s="375"/>
      <c r="F413" s="375"/>
      <c r="G413" s="375"/>
      <c r="H413" s="375"/>
      <c r="I413" s="375"/>
      <c r="J413" s="375"/>
    </row>
    <row r="414">
      <c r="A414" s="375"/>
      <c r="B414" s="375"/>
      <c r="C414" s="376"/>
      <c r="D414" s="375"/>
      <c r="E414" s="375"/>
      <c r="F414" s="375"/>
      <c r="G414" s="375"/>
      <c r="H414" s="375"/>
      <c r="I414" s="375"/>
      <c r="J414" s="375"/>
    </row>
    <row r="415">
      <c r="A415" s="375"/>
      <c r="B415" s="375"/>
      <c r="C415" s="376"/>
      <c r="D415" s="375"/>
      <c r="E415" s="375"/>
      <c r="F415" s="375"/>
      <c r="G415" s="375"/>
      <c r="H415" s="375"/>
      <c r="I415" s="375"/>
      <c r="J415" s="375"/>
    </row>
    <row r="416">
      <c r="A416" s="375"/>
      <c r="B416" s="375"/>
      <c r="C416" s="376"/>
      <c r="D416" s="375"/>
      <c r="E416" s="375"/>
      <c r="F416" s="375"/>
      <c r="G416" s="375"/>
      <c r="H416" s="375"/>
      <c r="I416" s="375"/>
      <c r="J416" s="375"/>
    </row>
    <row r="417">
      <c r="A417" s="375"/>
      <c r="B417" s="375"/>
      <c r="C417" s="376"/>
      <c r="D417" s="375"/>
      <c r="E417" s="375"/>
      <c r="F417" s="375"/>
      <c r="G417" s="375"/>
      <c r="H417" s="375"/>
      <c r="I417" s="375"/>
      <c r="J417" s="375"/>
    </row>
    <row r="418">
      <c r="A418" s="375"/>
      <c r="B418" s="375"/>
      <c r="C418" s="376"/>
      <c r="D418" s="375"/>
      <c r="E418" s="375"/>
      <c r="F418" s="375"/>
      <c r="G418" s="375"/>
      <c r="H418" s="375"/>
      <c r="I418" s="375"/>
      <c r="J418" s="375"/>
    </row>
    <row r="419">
      <c r="A419" s="375"/>
      <c r="B419" s="375"/>
      <c r="C419" s="376"/>
      <c r="D419" s="375"/>
      <c r="E419" s="375"/>
      <c r="F419" s="375"/>
      <c r="G419" s="375"/>
      <c r="H419" s="375"/>
      <c r="I419" s="375"/>
      <c r="J419" s="375"/>
    </row>
    <row r="420">
      <c r="A420" s="375"/>
      <c r="B420" s="375"/>
      <c r="C420" s="376"/>
      <c r="D420" s="375"/>
      <c r="E420" s="375"/>
      <c r="F420" s="375"/>
      <c r="G420" s="375"/>
      <c r="H420" s="375"/>
      <c r="I420" s="375"/>
      <c r="J420" s="375"/>
    </row>
    <row r="421">
      <c r="A421" s="375"/>
      <c r="B421" s="375"/>
      <c r="C421" s="376"/>
      <c r="D421" s="375"/>
      <c r="E421" s="375"/>
      <c r="F421" s="375"/>
      <c r="G421" s="375"/>
      <c r="H421" s="375"/>
      <c r="I421" s="375"/>
      <c r="J421" s="375"/>
    </row>
    <row r="422">
      <c r="A422" s="375"/>
      <c r="B422" s="375"/>
      <c r="C422" s="376"/>
      <c r="D422" s="375"/>
      <c r="E422" s="375"/>
      <c r="F422" s="375"/>
      <c r="G422" s="375"/>
      <c r="H422" s="375"/>
      <c r="I422" s="375"/>
      <c r="J422" s="375"/>
    </row>
    <row r="423">
      <c r="A423" s="375"/>
      <c r="B423" s="375"/>
      <c r="C423" s="376"/>
      <c r="D423" s="375"/>
      <c r="E423" s="375"/>
      <c r="F423" s="375"/>
      <c r="G423" s="375"/>
      <c r="H423" s="375"/>
      <c r="I423" s="375"/>
      <c r="J423" s="375"/>
    </row>
    <row r="424">
      <c r="A424" s="375"/>
      <c r="B424" s="375"/>
      <c r="C424" s="376"/>
      <c r="D424" s="375"/>
      <c r="E424" s="375"/>
      <c r="F424" s="375"/>
      <c r="G424" s="375"/>
      <c r="H424" s="375"/>
      <c r="I424" s="375"/>
      <c r="J424" s="375"/>
    </row>
    <row r="425">
      <c r="A425" s="375"/>
      <c r="B425" s="375"/>
      <c r="C425" s="376"/>
      <c r="D425" s="375"/>
      <c r="E425" s="375"/>
      <c r="F425" s="375"/>
      <c r="G425" s="375"/>
      <c r="H425" s="375"/>
      <c r="I425" s="375"/>
      <c r="J425" s="375"/>
    </row>
    <row r="426">
      <c r="A426" s="375"/>
      <c r="B426" s="375"/>
      <c r="C426" s="376"/>
      <c r="D426" s="375"/>
      <c r="E426" s="375"/>
      <c r="F426" s="375"/>
      <c r="G426" s="375"/>
      <c r="H426" s="375"/>
      <c r="I426" s="375"/>
      <c r="J426" s="375"/>
    </row>
    <row r="427">
      <c r="A427" s="375"/>
      <c r="B427" s="375"/>
      <c r="C427" s="376"/>
      <c r="D427" s="375"/>
      <c r="E427" s="375"/>
      <c r="F427" s="375"/>
      <c r="G427" s="375"/>
      <c r="H427" s="375"/>
      <c r="I427" s="375"/>
      <c r="J427" s="375"/>
    </row>
    <row r="428">
      <c r="A428" s="375"/>
      <c r="B428" s="375"/>
      <c r="C428" s="376"/>
      <c r="D428" s="375"/>
      <c r="E428" s="375"/>
      <c r="F428" s="375"/>
      <c r="G428" s="375"/>
      <c r="H428" s="375"/>
      <c r="I428" s="375"/>
      <c r="J428" s="375"/>
    </row>
    <row r="429">
      <c r="A429" s="375"/>
      <c r="B429" s="375"/>
      <c r="C429" s="376"/>
      <c r="D429" s="375"/>
      <c r="E429" s="375"/>
      <c r="F429" s="375"/>
      <c r="G429" s="375"/>
      <c r="H429" s="375"/>
      <c r="I429" s="375"/>
      <c r="J429" s="375"/>
    </row>
    <row r="430">
      <c r="A430" s="375"/>
      <c r="B430" s="375"/>
      <c r="C430" s="376"/>
      <c r="D430" s="375"/>
      <c r="E430" s="375"/>
      <c r="F430" s="375"/>
      <c r="G430" s="375"/>
      <c r="H430" s="375"/>
      <c r="I430" s="375"/>
      <c r="J430" s="375"/>
    </row>
    <row r="431">
      <c r="A431" s="375"/>
      <c r="B431" s="375"/>
      <c r="C431" s="376"/>
      <c r="D431" s="375"/>
      <c r="E431" s="375"/>
      <c r="F431" s="375"/>
      <c r="G431" s="375"/>
      <c r="H431" s="375"/>
      <c r="I431" s="375"/>
      <c r="J431" s="375"/>
    </row>
    <row r="432">
      <c r="A432" s="375"/>
      <c r="B432" s="375"/>
      <c r="C432" s="376"/>
      <c r="D432" s="375"/>
      <c r="E432" s="375"/>
      <c r="F432" s="375"/>
      <c r="G432" s="375"/>
      <c r="H432" s="375"/>
      <c r="I432" s="375"/>
      <c r="J432" s="375"/>
    </row>
    <row r="433">
      <c r="A433" s="375"/>
      <c r="B433" s="375"/>
      <c r="C433" s="376"/>
      <c r="D433" s="375"/>
      <c r="E433" s="375"/>
      <c r="F433" s="375"/>
      <c r="G433" s="375"/>
      <c r="H433" s="375"/>
      <c r="I433" s="375"/>
      <c r="J433" s="375"/>
    </row>
    <row r="434">
      <c r="A434" s="375"/>
      <c r="B434" s="375"/>
      <c r="C434" s="376"/>
      <c r="D434" s="375"/>
      <c r="E434" s="375"/>
      <c r="F434" s="375"/>
      <c r="G434" s="375"/>
      <c r="H434" s="375"/>
      <c r="I434" s="375"/>
      <c r="J434" s="375"/>
    </row>
    <row r="435">
      <c r="A435" s="375"/>
      <c r="B435" s="375"/>
      <c r="C435" s="376"/>
      <c r="D435" s="375"/>
      <c r="E435" s="375"/>
      <c r="F435" s="375"/>
      <c r="G435" s="375"/>
      <c r="H435" s="375"/>
      <c r="I435" s="375"/>
      <c r="J435" s="375"/>
    </row>
    <row r="436">
      <c r="A436" s="375"/>
      <c r="B436" s="375"/>
      <c r="C436" s="376"/>
      <c r="D436" s="375"/>
      <c r="E436" s="375"/>
      <c r="F436" s="375"/>
      <c r="G436" s="375"/>
      <c r="H436" s="375"/>
      <c r="I436" s="375"/>
      <c r="J436" s="375"/>
    </row>
    <row r="437">
      <c r="A437" s="375"/>
      <c r="B437" s="375"/>
      <c r="C437" s="376"/>
      <c r="D437" s="375"/>
      <c r="E437" s="375"/>
      <c r="F437" s="375"/>
      <c r="G437" s="375"/>
      <c r="H437" s="375"/>
      <c r="I437" s="375"/>
      <c r="J437" s="375"/>
    </row>
    <row r="438">
      <c r="A438" s="375"/>
      <c r="B438" s="375"/>
      <c r="C438" s="376"/>
      <c r="D438" s="375"/>
      <c r="E438" s="375"/>
      <c r="F438" s="375"/>
      <c r="G438" s="375"/>
      <c r="H438" s="375"/>
      <c r="I438" s="375"/>
      <c r="J438" s="375"/>
    </row>
    <row r="439">
      <c r="A439" s="375"/>
      <c r="B439" s="375"/>
      <c r="C439" s="376"/>
      <c r="D439" s="375"/>
      <c r="E439" s="375"/>
      <c r="F439" s="375"/>
      <c r="G439" s="375"/>
      <c r="H439" s="375"/>
      <c r="I439" s="375"/>
      <c r="J439" s="375"/>
    </row>
    <row r="440">
      <c r="A440" s="375"/>
      <c r="B440" s="375"/>
      <c r="C440" s="376"/>
      <c r="D440" s="375"/>
      <c r="E440" s="375"/>
      <c r="F440" s="375"/>
      <c r="G440" s="375"/>
      <c r="H440" s="375"/>
      <c r="I440" s="375"/>
      <c r="J440" s="375"/>
    </row>
    <row r="441">
      <c r="A441" s="375"/>
      <c r="B441" s="375"/>
      <c r="C441" s="376"/>
      <c r="D441" s="375"/>
      <c r="E441" s="375"/>
      <c r="F441" s="375"/>
      <c r="G441" s="375"/>
      <c r="H441" s="375"/>
      <c r="I441" s="375"/>
      <c r="J441" s="375"/>
    </row>
    <row r="442">
      <c r="A442" s="375"/>
      <c r="B442" s="375"/>
      <c r="C442" s="376"/>
      <c r="D442" s="375"/>
      <c r="E442" s="375"/>
      <c r="F442" s="375"/>
      <c r="G442" s="375"/>
      <c r="H442" s="375"/>
      <c r="I442" s="375"/>
      <c r="J442" s="375"/>
    </row>
    <row r="443">
      <c r="A443" s="375"/>
      <c r="B443" s="375"/>
      <c r="C443" s="376"/>
      <c r="D443" s="375"/>
      <c r="E443" s="375"/>
      <c r="F443" s="375"/>
      <c r="G443" s="375"/>
      <c r="H443" s="375"/>
      <c r="I443" s="375"/>
      <c r="J443" s="375"/>
    </row>
    <row r="444">
      <c r="A444" s="375"/>
      <c r="B444" s="375"/>
      <c r="C444" s="376"/>
      <c r="D444" s="375"/>
      <c r="E444" s="375"/>
      <c r="F444" s="375"/>
      <c r="G444" s="375"/>
      <c r="H444" s="375"/>
      <c r="I444" s="375"/>
      <c r="J444" s="375"/>
    </row>
    <row r="445">
      <c r="A445" s="375"/>
      <c r="B445" s="375"/>
      <c r="C445" s="376"/>
      <c r="D445" s="375"/>
      <c r="E445" s="375"/>
      <c r="F445" s="375"/>
      <c r="G445" s="375"/>
      <c r="H445" s="375"/>
      <c r="I445" s="375"/>
      <c r="J445" s="375"/>
    </row>
    <row r="446">
      <c r="A446" s="375"/>
      <c r="B446" s="375"/>
      <c r="C446" s="376"/>
      <c r="D446" s="375"/>
      <c r="E446" s="375"/>
      <c r="F446" s="375"/>
      <c r="G446" s="375"/>
      <c r="H446" s="375"/>
      <c r="I446" s="375"/>
      <c r="J446" s="375"/>
    </row>
    <row r="447">
      <c r="A447" s="375"/>
      <c r="B447" s="375"/>
      <c r="C447" s="376"/>
      <c r="D447" s="375"/>
      <c r="E447" s="375"/>
      <c r="F447" s="375"/>
      <c r="G447" s="375"/>
      <c r="H447" s="375"/>
      <c r="I447" s="375"/>
      <c r="J447" s="375"/>
    </row>
    <row r="448">
      <c r="A448" s="375"/>
      <c r="B448" s="375"/>
      <c r="C448" s="376"/>
      <c r="D448" s="375"/>
      <c r="E448" s="375"/>
      <c r="F448" s="375"/>
      <c r="G448" s="375"/>
      <c r="H448" s="375"/>
      <c r="I448" s="375"/>
      <c r="J448" s="375"/>
    </row>
    <row r="449">
      <c r="A449" s="375"/>
      <c r="B449" s="375"/>
      <c r="C449" s="376"/>
      <c r="D449" s="375"/>
      <c r="E449" s="375"/>
      <c r="F449" s="375"/>
      <c r="G449" s="375"/>
      <c r="H449" s="375"/>
      <c r="I449" s="375"/>
      <c r="J449" s="375"/>
    </row>
    <row r="450">
      <c r="A450" s="375"/>
      <c r="B450" s="375"/>
      <c r="C450" s="376"/>
      <c r="D450" s="375"/>
      <c r="E450" s="375"/>
      <c r="F450" s="375"/>
      <c r="G450" s="375"/>
      <c r="H450" s="375"/>
      <c r="I450" s="375"/>
      <c r="J450" s="375"/>
    </row>
    <row r="451">
      <c r="A451" s="375"/>
      <c r="B451" s="375"/>
      <c r="C451" s="376"/>
      <c r="D451" s="375"/>
      <c r="E451" s="375"/>
      <c r="F451" s="375"/>
      <c r="G451" s="375"/>
      <c r="H451" s="375"/>
      <c r="I451" s="375"/>
      <c r="J451" s="375"/>
    </row>
    <row r="452">
      <c r="A452" s="375"/>
      <c r="B452" s="375"/>
      <c r="C452" s="376"/>
      <c r="D452" s="375"/>
      <c r="E452" s="375"/>
      <c r="F452" s="375"/>
      <c r="G452" s="375"/>
      <c r="H452" s="375"/>
      <c r="I452" s="375"/>
      <c r="J452" s="375"/>
    </row>
    <row r="453">
      <c r="A453" s="375"/>
      <c r="B453" s="375"/>
      <c r="C453" s="376"/>
      <c r="D453" s="375"/>
      <c r="E453" s="375"/>
      <c r="F453" s="375"/>
      <c r="G453" s="375"/>
      <c r="H453" s="375"/>
      <c r="I453" s="375"/>
      <c r="J453" s="375"/>
    </row>
    <row r="454">
      <c r="A454" s="375"/>
      <c r="B454" s="375"/>
      <c r="C454" s="376"/>
      <c r="D454" s="375"/>
      <c r="E454" s="375"/>
      <c r="F454" s="375"/>
      <c r="G454" s="375"/>
      <c r="H454" s="375"/>
      <c r="I454" s="375"/>
      <c r="J454" s="375"/>
    </row>
    <row r="455">
      <c r="A455" s="375"/>
      <c r="B455" s="375"/>
      <c r="C455" s="376"/>
      <c r="D455" s="375"/>
      <c r="E455" s="375"/>
      <c r="F455" s="375"/>
      <c r="G455" s="375"/>
      <c r="H455" s="375"/>
      <c r="I455" s="375"/>
      <c r="J455" s="375"/>
    </row>
    <row r="456">
      <c r="A456" s="375"/>
      <c r="B456" s="375"/>
      <c r="C456" s="376"/>
      <c r="D456" s="375"/>
      <c r="E456" s="375"/>
      <c r="F456" s="375"/>
      <c r="G456" s="375"/>
      <c r="H456" s="375"/>
      <c r="I456" s="375"/>
      <c r="J456" s="375"/>
    </row>
    <row r="457">
      <c r="A457" s="375"/>
      <c r="B457" s="375"/>
      <c r="C457" s="376"/>
      <c r="D457" s="375"/>
      <c r="E457" s="375"/>
      <c r="F457" s="375"/>
      <c r="G457" s="375"/>
      <c r="H457" s="375"/>
      <c r="I457" s="375"/>
      <c r="J457" s="375"/>
    </row>
    <row r="458">
      <c r="A458" s="375"/>
      <c r="B458" s="375"/>
      <c r="C458" s="376"/>
      <c r="D458" s="375"/>
      <c r="E458" s="375"/>
      <c r="F458" s="375"/>
      <c r="G458" s="375"/>
      <c r="H458" s="375"/>
      <c r="I458" s="375"/>
      <c r="J458" s="375"/>
    </row>
    <row r="459">
      <c r="A459" s="375"/>
      <c r="B459" s="375"/>
      <c r="C459" s="376"/>
      <c r="D459" s="375"/>
      <c r="E459" s="375"/>
      <c r="F459" s="375"/>
      <c r="G459" s="375"/>
      <c r="H459" s="375"/>
      <c r="I459" s="375"/>
      <c r="J459" s="375"/>
    </row>
    <row r="460">
      <c r="A460" s="375"/>
      <c r="B460" s="375"/>
      <c r="C460" s="376"/>
      <c r="D460" s="375"/>
      <c r="E460" s="375"/>
      <c r="F460" s="375"/>
      <c r="G460" s="375"/>
      <c r="H460" s="375"/>
      <c r="I460" s="375"/>
      <c r="J460" s="375"/>
    </row>
    <row r="461">
      <c r="A461" s="375"/>
      <c r="B461" s="375"/>
      <c r="C461" s="376"/>
      <c r="D461" s="375"/>
      <c r="E461" s="375"/>
      <c r="F461" s="375"/>
      <c r="G461" s="375"/>
      <c r="H461" s="375"/>
      <c r="I461" s="375"/>
      <c r="J461" s="375"/>
    </row>
    <row r="462">
      <c r="A462" s="375"/>
      <c r="B462" s="375"/>
      <c r="C462" s="376"/>
      <c r="D462" s="375"/>
      <c r="E462" s="375"/>
      <c r="F462" s="375"/>
      <c r="G462" s="375"/>
      <c r="H462" s="375"/>
      <c r="I462" s="375"/>
      <c r="J462" s="375"/>
    </row>
    <row r="463">
      <c r="A463" s="375"/>
      <c r="B463" s="375"/>
      <c r="C463" s="376"/>
      <c r="D463" s="375"/>
      <c r="E463" s="375"/>
      <c r="F463" s="375"/>
      <c r="G463" s="375"/>
      <c r="H463" s="375"/>
      <c r="I463" s="375"/>
      <c r="J463" s="375"/>
    </row>
    <row r="464">
      <c r="A464" s="375"/>
      <c r="B464" s="375"/>
      <c r="C464" s="376"/>
      <c r="D464" s="375"/>
      <c r="E464" s="375"/>
      <c r="F464" s="375"/>
      <c r="G464" s="375"/>
      <c r="H464" s="375"/>
      <c r="I464" s="375"/>
      <c r="J464" s="375"/>
    </row>
    <row r="465">
      <c r="A465" s="375"/>
      <c r="B465" s="375"/>
      <c r="C465" s="376"/>
      <c r="D465" s="375"/>
      <c r="E465" s="375"/>
      <c r="F465" s="375"/>
      <c r="G465" s="375"/>
      <c r="H465" s="375"/>
      <c r="I465" s="375"/>
      <c r="J465" s="375"/>
    </row>
    <row r="466">
      <c r="A466" s="375"/>
      <c r="B466" s="375"/>
      <c r="C466" s="376"/>
      <c r="D466" s="375"/>
      <c r="E466" s="375"/>
      <c r="F466" s="375"/>
      <c r="G466" s="375"/>
      <c r="H466" s="375"/>
      <c r="I466" s="375"/>
      <c r="J466" s="375"/>
    </row>
    <row r="467">
      <c r="A467" s="375"/>
      <c r="B467" s="375"/>
      <c r="C467" s="376"/>
      <c r="D467" s="375"/>
      <c r="E467" s="375"/>
      <c r="F467" s="375"/>
      <c r="G467" s="375"/>
      <c r="H467" s="375"/>
      <c r="I467" s="375"/>
      <c r="J467" s="375"/>
    </row>
    <row r="468">
      <c r="A468" s="375"/>
      <c r="B468" s="375"/>
      <c r="C468" s="376"/>
      <c r="D468" s="375"/>
      <c r="E468" s="375"/>
      <c r="F468" s="375"/>
      <c r="G468" s="375"/>
      <c r="H468" s="375"/>
      <c r="I468" s="375"/>
      <c r="J468" s="375"/>
    </row>
    <row r="469">
      <c r="A469" s="375"/>
      <c r="B469" s="375"/>
      <c r="C469" s="376"/>
      <c r="D469" s="375"/>
      <c r="E469" s="375"/>
      <c r="F469" s="375"/>
      <c r="G469" s="375"/>
      <c r="H469" s="375"/>
      <c r="I469" s="375"/>
      <c r="J469" s="375"/>
    </row>
    <row r="470">
      <c r="A470" s="375"/>
      <c r="B470" s="375"/>
      <c r="C470" s="376"/>
      <c r="D470" s="375"/>
      <c r="E470" s="375"/>
      <c r="F470" s="375"/>
      <c r="G470" s="375"/>
      <c r="H470" s="375"/>
      <c r="I470" s="375"/>
      <c r="J470" s="375"/>
    </row>
    <row r="471">
      <c r="A471" s="375"/>
      <c r="B471" s="375"/>
      <c r="C471" s="376"/>
      <c r="D471" s="375"/>
      <c r="E471" s="375"/>
      <c r="F471" s="375"/>
      <c r="G471" s="375"/>
      <c r="H471" s="375"/>
      <c r="I471" s="375"/>
      <c r="J471" s="375"/>
    </row>
    <row r="472">
      <c r="A472" s="375"/>
      <c r="B472" s="375"/>
      <c r="C472" s="376"/>
      <c r="D472" s="375"/>
      <c r="E472" s="375"/>
      <c r="F472" s="375"/>
      <c r="G472" s="375"/>
      <c r="H472" s="375"/>
      <c r="I472" s="375"/>
      <c r="J472" s="375"/>
    </row>
    <row r="473">
      <c r="A473" s="375"/>
      <c r="B473" s="375"/>
      <c r="C473" s="376"/>
      <c r="D473" s="375"/>
      <c r="E473" s="375"/>
      <c r="F473" s="375"/>
      <c r="G473" s="375"/>
      <c r="H473" s="375"/>
      <c r="I473" s="375"/>
      <c r="J473" s="375"/>
    </row>
    <row r="474">
      <c r="A474" s="375"/>
      <c r="B474" s="375"/>
      <c r="C474" s="376"/>
      <c r="D474" s="375"/>
      <c r="E474" s="375"/>
      <c r="F474" s="375"/>
      <c r="G474" s="375"/>
      <c r="H474" s="375"/>
      <c r="I474" s="375"/>
      <c r="J474" s="375"/>
    </row>
    <row r="475">
      <c r="A475" s="375"/>
      <c r="B475" s="375"/>
      <c r="C475" s="376"/>
      <c r="D475" s="375"/>
      <c r="E475" s="375"/>
      <c r="F475" s="375"/>
      <c r="G475" s="375"/>
      <c r="H475" s="375"/>
      <c r="I475" s="375"/>
      <c r="J475" s="375"/>
    </row>
    <row r="476">
      <c r="A476" s="375"/>
      <c r="B476" s="375"/>
      <c r="C476" s="376"/>
      <c r="D476" s="375"/>
      <c r="E476" s="375"/>
      <c r="F476" s="375"/>
      <c r="G476" s="375"/>
      <c r="H476" s="375"/>
      <c r="I476" s="375"/>
      <c r="J476" s="375"/>
    </row>
    <row r="477">
      <c r="A477" s="375"/>
      <c r="B477" s="375"/>
      <c r="C477" s="376"/>
      <c r="D477" s="375"/>
      <c r="E477" s="375"/>
      <c r="F477" s="375"/>
      <c r="G477" s="375"/>
      <c r="H477" s="375"/>
      <c r="I477" s="375"/>
      <c r="J477" s="375"/>
    </row>
    <row r="478">
      <c r="A478" s="375"/>
      <c r="B478" s="375"/>
      <c r="C478" s="376"/>
      <c r="D478" s="375"/>
      <c r="E478" s="375"/>
      <c r="F478" s="375"/>
      <c r="G478" s="375"/>
      <c r="H478" s="375"/>
      <c r="I478" s="375"/>
      <c r="J478" s="375"/>
    </row>
    <row r="479">
      <c r="A479" s="375"/>
      <c r="B479" s="375"/>
      <c r="C479" s="376"/>
      <c r="D479" s="375"/>
      <c r="E479" s="375"/>
      <c r="F479" s="375"/>
      <c r="G479" s="375"/>
      <c r="H479" s="375"/>
      <c r="I479" s="375"/>
      <c r="J479" s="375"/>
    </row>
    <row r="480">
      <c r="A480" s="375"/>
      <c r="B480" s="375"/>
      <c r="C480" s="376"/>
      <c r="D480" s="375"/>
      <c r="E480" s="375"/>
      <c r="F480" s="375"/>
      <c r="G480" s="375"/>
      <c r="H480" s="375"/>
      <c r="I480" s="375"/>
      <c r="J480" s="375"/>
    </row>
    <row r="481">
      <c r="A481" s="375"/>
      <c r="B481" s="375"/>
      <c r="C481" s="376"/>
      <c r="D481" s="375"/>
      <c r="E481" s="375"/>
      <c r="F481" s="375"/>
      <c r="G481" s="375"/>
      <c r="H481" s="375"/>
      <c r="I481" s="375"/>
      <c r="J481" s="375"/>
    </row>
    <row r="482">
      <c r="A482" s="375"/>
      <c r="B482" s="375"/>
      <c r="C482" s="376"/>
      <c r="D482" s="375"/>
      <c r="E482" s="375"/>
      <c r="F482" s="375"/>
      <c r="G482" s="375"/>
      <c r="H482" s="375"/>
      <c r="I482" s="375"/>
      <c r="J482" s="375"/>
    </row>
    <row r="483">
      <c r="A483" s="375"/>
      <c r="B483" s="375"/>
      <c r="C483" s="376"/>
      <c r="D483" s="375"/>
      <c r="E483" s="375"/>
      <c r="F483" s="375"/>
      <c r="G483" s="375"/>
      <c r="H483" s="375"/>
      <c r="I483" s="375"/>
      <c r="J483" s="375"/>
    </row>
    <row r="484">
      <c r="A484" s="375"/>
      <c r="B484" s="375"/>
      <c r="C484" s="376"/>
      <c r="D484" s="375"/>
      <c r="E484" s="375"/>
      <c r="F484" s="375"/>
      <c r="G484" s="375"/>
      <c r="H484" s="375"/>
      <c r="I484" s="375"/>
      <c r="J484" s="375"/>
    </row>
    <row r="485">
      <c r="A485" s="375"/>
      <c r="B485" s="375"/>
      <c r="C485" s="376"/>
      <c r="D485" s="375"/>
      <c r="E485" s="375"/>
      <c r="F485" s="375"/>
      <c r="G485" s="375"/>
      <c r="H485" s="375"/>
      <c r="I485" s="375"/>
      <c r="J485" s="375"/>
    </row>
    <row r="486">
      <c r="A486" s="375"/>
      <c r="B486" s="375"/>
      <c r="C486" s="376"/>
      <c r="D486" s="375"/>
      <c r="E486" s="375"/>
      <c r="F486" s="375"/>
      <c r="G486" s="375"/>
      <c r="H486" s="375"/>
      <c r="I486" s="375"/>
      <c r="J486" s="375"/>
    </row>
    <row r="487">
      <c r="A487" s="375"/>
      <c r="B487" s="375"/>
      <c r="C487" s="376"/>
      <c r="D487" s="375"/>
      <c r="E487" s="375"/>
      <c r="F487" s="375"/>
      <c r="G487" s="375"/>
      <c r="H487" s="375"/>
      <c r="I487" s="375"/>
      <c r="J487" s="375"/>
    </row>
    <row r="488">
      <c r="A488" s="375"/>
      <c r="B488" s="375"/>
      <c r="C488" s="376"/>
      <c r="D488" s="375"/>
      <c r="E488" s="375"/>
      <c r="F488" s="375"/>
      <c r="G488" s="375"/>
      <c r="H488" s="375"/>
      <c r="I488" s="375"/>
      <c r="J488" s="375"/>
    </row>
    <row r="489">
      <c r="A489" s="375"/>
      <c r="B489" s="375"/>
      <c r="C489" s="376"/>
      <c r="D489" s="375"/>
      <c r="E489" s="375"/>
      <c r="F489" s="375"/>
      <c r="G489" s="375"/>
      <c r="H489" s="375"/>
      <c r="I489" s="375"/>
      <c r="J489" s="375"/>
    </row>
    <row r="490">
      <c r="A490" s="375"/>
      <c r="B490" s="375"/>
      <c r="C490" s="376"/>
      <c r="D490" s="375"/>
      <c r="E490" s="375"/>
      <c r="F490" s="375"/>
      <c r="G490" s="375"/>
      <c r="H490" s="375"/>
      <c r="I490" s="375"/>
      <c r="J490" s="375"/>
    </row>
    <row r="491">
      <c r="A491" s="375"/>
      <c r="B491" s="375"/>
      <c r="C491" s="376"/>
      <c r="D491" s="375"/>
      <c r="E491" s="375"/>
      <c r="F491" s="375"/>
      <c r="G491" s="375"/>
      <c r="H491" s="375"/>
      <c r="I491" s="375"/>
      <c r="J491" s="375"/>
    </row>
    <row r="492">
      <c r="A492" s="375"/>
      <c r="B492" s="375"/>
      <c r="C492" s="376"/>
      <c r="D492" s="375"/>
      <c r="E492" s="375"/>
      <c r="F492" s="375"/>
      <c r="G492" s="375"/>
      <c r="H492" s="375"/>
      <c r="I492" s="375"/>
      <c r="J492" s="375"/>
    </row>
    <row r="493">
      <c r="A493" s="375"/>
      <c r="B493" s="375"/>
      <c r="C493" s="376"/>
      <c r="D493" s="375"/>
      <c r="E493" s="375"/>
      <c r="F493" s="375"/>
      <c r="G493" s="375"/>
      <c r="H493" s="375"/>
      <c r="I493" s="375"/>
      <c r="J493" s="375"/>
    </row>
    <row r="494">
      <c r="A494" s="375"/>
      <c r="B494" s="375"/>
      <c r="C494" s="376"/>
      <c r="D494" s="375"/>
      <c r="E494" s="375"/>
      <c r="F494" s="375"/>
      <c r="G494" s="375"/>
      <c r="H494" s="375"/>
      <c r="I494" s="375"/>
      <c r="J494" s="375"/>
    </row>
    <row r="495">
      <c r="A495" s="375"/>
      <c r="B495" s="375"/>
      <c r="C495" s="376"/>
      <c r="D495" s="375"/>
      <c r="E495" s="375"/>
      <c r="F495" s="375"/>
      <c r="G495" s="375"/>
      <c r="H495" s="375"/>
      <c r="I495" s="375"/>
      <c r="J495" s="375"/>
    </row>
    <row r="496">
      <c r="A496" s="375"/>
      <c r="B496" s="375"/>
      <c r="C496" s="376"/>
      <c r="D496" s="375"/>
      <c r="E496" s="375"/>
      <c r="F496" s="375"/>
      <c r="G496" s="375"/>
      <c r="H496" s="375"/>
      <c r="I496" s="375"/>
      <c r="J496" s="375"/>
    </row>
    <row r="497">
      <c r="A497" s="375"/>
      <c r="B497" s="375"/>
      <c r="C497" s="376"/>
      <c r="D497" s="375"/>
      <c r="E497" s="375"/>
      <c r="F497" s="375"/>
      <c r="G497" s="375"/>
      <c r="H497" s="375"/>
      <c r="I497" s="375"/>
      <c r="J497" s="375"/>
    </row>
    <row r="498">
      <c r="A498" s="375"/>
      <c r="B498" s="375"/>
      <c r="C498" s="376"/>
      <c r="D498" s="375"/>
      <c r="E498" s="375"/>
      <c r="F498" s="375"/>
      <c r="G498" s="375"/>
      <c r="H498" s="375"/>
      <c r="I498" s="375"/>
      <c r="J498" s="375"/>
    </row>
    <row r="499">
      <c r="A499" s="375"/>
      <c r="B499" s="375"/>
      <c r="C499" s="376"/>
      <c r="D499" s="375"/>
      <c r="E499" s="375"/>
      <c r="F499" s="375"/>
      <c r="G499" s="375"/>
      <c r="H499" s="375"/>
      <c r="I499" s="375"/>
      <c r="J499" s="375"/>
    </row>
    <row r="500">
      <c r="A500" s="375"/>
      <c r="B500" s="375"/>
      <c r="C500" s="376"/>
      <c r="D500" s="375"/>
      <c r="E500" s="375"/>
      <c r="F500" s="375"/>
      <c r="G500" s="375"/>
      <c r="H500" s="375"/>
      <c r="I500" s="375"/>
      <c r="J500" s="375"/>
    </row>
    <row r="501">
      <c r="A501" s="375"/>
      <c r="B501" s="375"/>
      <c r="C501" s="376"/>
      <c r="D501" s="375"/>
      <c r="E501" s="375"/>
      <c r="F501" s="375"/>
      <c r="G501" s="375"/>
      <c r="H501" s="375"/>
      <c r="I501" s="375"/>
      <c r="J501" s="375"/>
    </row>
    <row r="502">
      <c r="A502" s="375"/>
      <c r="B502" s="375"/>
      <c r="C502" s="376"/>
      <c r="D502" s="375"/>
      <c r="E502" s="375"/>
      <c r="F502" s="375"/>
      <c r="G502" s="375"/>
      <c r="H502" s="375"/>
      <c r="I502" s="375"/>
      <c r="J502" s="375"/>
    </row>
    <row r="503">
      <c r="A503" s="375"/>
      <c r="B503" s="375"/>
      <c r="C503" s="376"/>
      <c r="D503" s="375"/>
      <c r="E503" s="375"/>
      <c r="F503" s="375"/>
      <c r="G503" s="375"/>
      <c r="H503" s="375"/>
      <c r="I503" s="375"/>
      <c r="J503" s="375"/>
    </row>
    <row r="504">
      <c r="A504" s="375"/>
      <c r="B504" s="375"/>
      <c r="C504" s="376"/>
      <c r="D504" s="375"/>
      <c r="E504" s="375"/>
      <c r="F504" s="375"/>
      <c r="G504" s="375"/>
      <c r="H504" s="375"/>
      <c r="I504" s="375"/>
      <c r="J504" s="375"/>
    </row>
    <row r="505">
      <c r="A505" s="375"/>
      <c r="B505" s="375"/>
      <c r="C505" s="376"/>
      <c r="D505" s="375"/>
      <c r="E505" s="375"/>
      <c r="F505" s="375"/>
      <c r="G505" s="375"/>
      <c r="H505" s="375"/>
      <c r="I505" s="375"/>
      <c r="J505" s="375"/>
    </row>
    <row r="506">
      <c r="A506" s="375"/>
      <c r="B506" s="375"/>
      <c r="C506" s="376"/>
      <c r="D506" s="375"/>
      <c r="E506" s="375"/>
      <c r="F506" s="375"/>
      <c r="G506" s="375"/>
      <c r="H506" s="375"/>
      <c r="I506" s="375"/>
      <c r="J506" s="375"/>
    </row>
    <row r="507">
      <c r="A507" s="375"/>
      <c r="B507" s="375"/>
      <c r="C507" s="376"/>
      <c r="D507" s="375"/>
      <c r="E507" s="375"/>
      <c r="F507" s="375"/>
      <c r="G507" s="375"/>
      <c r="H507" s="375"/>
      <c r="I507" s="375"/>
      <c r="J507" s="375"/>
    </row>
    <row r="508">
      <c r="A508" s="375"/>
      <c r="B508" s="375"/>
      <c r="C508" s="376"/>
      <c r="D508" s="375"/>
      <c r="E508" s="375"/>
      <c r="F508" s="375"/>
      <c r="G508" s="375"/>
      <c r="H508" s="375"/>
      <c r="I508" s="375"/>
      <c r="J508" s="375"/>
    </row>
    <row r="509">
      <c r="A509" s="375"/>
      <c r="B509" s="375"/>
      <c r="C509" s="376"/>
      <c r="D509" s="375"/>
      <c r="E509" s="375"/>
      <c r="F509" s="375"/>
      <c r="G509" s="375"/>
      <c r="H509" s="375"/>
      <c r="I509" s="375"/>
      <c r="J509" s="375"/>
    </row>
    <row r="510">
      <c r="A510" s="375"/>
      <c r="B510" s="375"/>
      <c r="C510" s="376"/>
      <c r="D510" s="375"/>
      <c r="E510" s="375"/>
      <c r="F510" s="375"/>
      <c r="G510" s="375"/>
      <c r="H510" s="375"/>
      <c r="I510" s="375"/>
      <c r="J510" s="375"/>
    </row>
    <row r="511">
      <c r="A511" s="375"/>
      <c r="B511" s="375"/>
      <c r="C511" s="376"/>
      <c r="D511" s="375"/>
      <c r="E511" s="375"/>
      <c r="F511" s="375"/>
      <c r="G511" s="375"/>
      <c r="H511" s="375"/>
      <c r="I511" s="375"/>
      <c r="J511" s="375"/>
    </row>
    <row r="512">
      <c r="A512" s="375"/>
      <c r="B512" s="375"/>
      <c r="C512" s="376"/>
      <c r="D512" s="375"/>
      <c r="E512" s="375"/>
      <c r="F512" s="375"/>
      <c r="G512" s="375"/>
      <c r="H512" s="375"/>
      <c r="I512" s="375"/>
      <c r="J512" s="375"/>
    </row>
    <row r="513">
      <c r="A513" s="375"/>
      <c r="B513" s="375"/>
      <c r="C513" s="376"/>
      <c r="D513" s="375"/>
      <c r="E513" s="375"/>
      <c r="F513" s="375"/>
      <c r="G513" s="375"/>
      <c r="H513" s="375"/>
      <c r="I513" s="375"/>
      <c r="J513" s="375"/>
    </row>
    <row r="514">
      <c r="A514" s="375"/>
      <c r="B514" s="375"/>
      <c r="C514" s="376"/>
      <c r="D514" s="375"/>
      <c r="E514" s="375"/>
      <c r="F514" s="375"/>
      <c r="G514" s="375"/>
      <c r="H514" s="375"/>
      <c r="I514" s="375"/>
      <c r="J514" s="375"/>
    </row>
    <row r="515">
      <c r="A515" s="375"/>
      <c r="B515" s="375"/>
      <c r="C515" s="376"/>
      <c r="D515" s="375"/>
      <c r="E515" s="375"/>
      <c r="F515" s="375"/>
      <c r="G515" s="375"/>
      <c r="H515" s="375"/>
      <c r="I515" s="375"/>
      <c r="J515" s="375"/>
    </row>
    <row r="516">
      <c r="A516" s="375"/>
      <c r="B516" s="375"/>
      <c r="C516" s="376"/>
      <c r="D516" s="375"/>
      <c r="E516" s="375"/>
      <c r="F516" s="375"/>
      <c r="G516" s="375"/>
      <c r="H516" s="375"/>
      <c r="I516" s="375"/>
      <c r="J516" s="375"/>
    </row>
    <row r="517">
      <c r="A517" s="375"/>
      <c r="B517" s="375"/>
      <c r="C517" s="376"/>
      <c r="D517" s="375"/>
      <c r="E517" s="375"/>
      <c r="F517" s="375"/>
      <c r="G517" s="375"/>
      <c r="H517" s="375"/>
      <c r="I517" s="375"/>
      <c r="J517" s="375"/>
    </row>
    <row r="518">
      <c r="A518" s="375"/>
      <c r="B518" s="375"/>
      <c r="C518" s="376"/>
      <c r="D518" s="375"/>
      <c r="E518" s="375"/>
      <c r="F518" s="375"/>
      <c r="G518" s="375"/>
      <c r="H518" s="375"/>
      <c r="I518" s="375"/>
      <c r="J518" s="375"/>
    </row>
    <row r="519">
      <c r="A519" s="375"/>
      <c r="B519" s="375"/>
      <c r="C519" s="376"/>
      <c r="D519" s="375"/>
      <c r="E519" s="375"/>
      <c r="F519" s="375"/>
      <c r="G519" s="375"/>
      <c r="H519" s="375"/>
      <c r="I519" s="375"/>
      <c r="J519" s="375"/>
    </row>
    <row r="520">
      <c r="A520" s="375"/>
      <c r="B520" s="375"/>
      <c r="C520" s="376"/>
      <c r="D520" s="375"/>
      <c r="E520" s="375"/>
      <c r="F520" s="375"/>
      <c r="G520" s="375"/>
      <c r="H520" s="375"/>
      <c r="I520" s="375"/>
      <c r="J520" s="375"/>
    </row>
    <row r="521">
      <c r="A521" s="375"/>
      <c r="B521" s="375"/>
      <c r="C521" s="376"/>
      <c r="D521" s="375"/>
      <c r="E521" s="375"/>
      <c r="F521" s="375"/>
      <c r="G521" s="375"/>
      <c r="H521" s="375"/>
      <c r="I521" s="375"/>
      <c r="J521" s="375"/>
    </row>
    <row r="522">
      <c r="A522" s="375"/>
      <c r="B522" s="375"/>
      <c r="C522" s="376"/>
      <c r="D522" s="375"/>
      <c r="E522" s="375"/>
      <c r="F522" s="375"/>
      <c r="G522" s="375"/>
      <c r="H522" s="375"/>
      <c r="I522" s="375"/>
      <c r="J522" s="375"/>
    </row>
    <row r="523">
      <c r="A523" s="375"/>
      <c r="B523" s="375"/>
      <c r="C523" s="376"/>
      <c r="D523" s="375"/>
      <c r="E523" s="375"/>
      <c r="F523" s="375"/>
      <c r="G523" s="375"/>
      <c r="H523" s="375"/>
      <c r="I523" s="375"/>
      <c r="J523" s="375"/>
    </row>
    <row r="524">
      <c r="A524" s="375"/>
      <c r="B524" s="375"/>
      <c r="C524" s="376"/>
      <c r="D524" s="375"/>
      <c r="E524" s="375"/>
      <c r="F524" s="375"/>
      <c r="G524" s="375"/>
      <c r="H524" s="375"/>
      <c r="I524" s="375"/>
      <c r="J524" s="375"/>
    </row>
    <row r="525">
      <c r="A525" s="375"/>
      <c r="B525" s="375"/>
      <c r="C525" s="376"/>
      <c r="D525" s="375"/>
      <c r="E525" s="375"/>
      <c r="F525" s="375"/>
      <c r="G525" s="375"/>
      <c r="H525" s="375"/>
      <c r="I525" s="375"/>
      <c r="J525" s="375"/>
    </row>
    <row r="526">
      <c r="A526" s="375"/>
      <c r="B526" s="375"/>
      <c r="C526" s="376"/>
      <c r="D526" s="375"/>
      <c r="E526" s="375"/>
      <c r="F526" s="375"/>
      <c r="G526" s="375"/>
      <c r="H526" s="375"/>
      <c r="I526" s="375"/>
      <c r="J526" s="375"/>
    </row>
    <row r="527">
      <c r="A527" s="375"/>
      <c r="B527" s="375"/>
      <c r="C527" s="376"/>
      <c r="D527" s="375"/>
      <c r="E527" s="375"/>
      <c r="F527" s="375"/>
      <c r="G527" s="375"/>
      <c r="H527" s="375"/>
      <c r="I527" s="375"/>
      <c r="J527" s="375"/>
    </row>
    <row r="528">
      <c r="A528" s="375"/>
      <c r="B528" s="375"/>
      <c r="C528" s="376"/>
      <c r="D528" s="375"/>
      <c r="E528" s="375"/>
      <c r="F528" s="375"/>
      <c r="G528" s="375"/>
      <c r="H528" s="375"/>
      <c r="I528" s="375"/>
      <c r="J528" s="375"/>
    </row>
    <row r="529">
      <c r="A529" s="375"/>
      <c r="B529" s="375"/>
      <c r="C529" s="376"/>
      <c r="D529" s="375"/>
      <c r="E529" s="375"/>
      <c r="F529" s="375"/>
      <c r="G529" s="375"/>
      <c r="H529" s="375"/>
      <c r="I529" s="375"/>
      <c r="J529" s="375"/>
    </row>
    <row r="530">
      <c r="A530" s="375"/>
      <c r="B530" s="375"/>
      <c r="C530" s="376"/>
      <c r="D530" s="375"/>
      <c r="E530" s="375"/>
      <c r="F530" s="375"/>
      <c r="G530" s="375"/>
      <c r="H530" s="375"/>
      <c r="I530" s="375"/>
      <c r="J530" s="375"/>
    </row>
    <row r="531">
      <c r="A531" s="375"/>
      <c r="B531" s="375"/>
      <c r="C531" s="376"/>
      <c r="D531" s="375"/>
      <c r="E531" s="375"/>
      <c r="F531" s="375"/>
      <c r="G531" s="375"/>
      <c r="H531" s="375"/>
      <c r="I531" s="375"/>
      <c r="J531" s="375"/>
    </row>
    <row r="532">
      <c r="A532" s="375"/>
      <c r="B532" s="375"/>
      <c r="C532" s="376"/>
      <c r="D532" s="375"/>
      <c r="E532" s="375"/>
      <c r="F532" s="375"/>
      <c r="G532" s="375"/>
      <c r="H532" s="375"/>
      <c r="I532" s="375"/>
      <c r="J532" s="375"/>
    </row>
    <row r="533">
      <c r="A533" s="375"/>
      <c r="B533" s="375"/>
      <c r="C533" s="376"/>
      <c r="D533" s="375"/>
      <c r="E533" s="375"/>
      <c r="F533" s="375"/>
      <c r="G533" s="375"/>
      <c r="H533" s="375"/>
      <c r="I533" s="375"/>
      <c r="J533" s="375"/>
    </row>
    <row r="534">
      <c r="A534" s="375"/>
      <c r="B534" s="375"/>
      <c r="C534" s="376"/>
      <c r="D534" s="375"/>
      <c r="E534" s="375"/>
      <c r="F534" s="375"/>
      <c r="G534" s="375"/>
      <c r="H534" s="375"/>
      <c r="I534" s="375"/>
      <c r="J534" s="375"/>
    </row>
    <row r="535">
      <c r="A535" s="375"/>
      <c r="B535" s="375"/>
      <c r="C535" s="376"/>
      <c r="D535" s="375"/>
      <c r="E535" s="375"/>
      <c r="F535" s="375"/>
      <c r="G535" s="375"/>
      <c r="H535" s="375"/>
      <c r="I535" s="375"/>
      <c r="J535" s="375"/>
    </row>
    <row r="536">
      <c r="A536" s="375"/>
      <c r="B536" s="375"/>
      <c r="C536" s="376"/>
      <c r="D536" s="375"/>
      <c r="E536" s="375"/>
      <c r="F536" s="375"/>
      <c r="G536" s="375"/>
      <c r="H536" s="375"/>
      <c r="I536" s="375"/>
      <c r="J536" s="375"/>
    </row>
    <row r="537">
      <c r="A537" s="375"/>
      <c r="B537" s="375"/>
      <c r="C537" s="376"/>
      <c r="D537" s="375"/>
      <c r="E537" s="375"/>
      <c r="F537" s="375"/>
      <c r="G537" s="375"/>
      <c r="H537" s="375"/>
      <c r="I537" s="375"/>
      <c r="J537" s="375"/>
    </row>
    <row r="538">
      <c r="A538" s="375"/>
      <c r="B538" s="375"/>
      <c r="C538" s="376"/>
      <c r="D538" s="375"/>
      <c r="E538" s="375"/>
      <c r="F538" s="375"/>
      <c r="G538" s="375"/>
      <c r="H538" s="375"/>
      <c r="I538" s="375"/>
      <c r="J538" s="375"/>
    </row>
    <row r="539">
      <c r="A539" s="375"/>
      <c r="B539" s="375"/>
      <c r="C539" s="376"/>
      <c r="D539" s="375"/>
      <c r="E539" s="375"/>
      <c r="F539" s="375"/>
      <c r="G539" s="375"/>
      <c r="H539" s="375"/>
      <c r="I539" s="375"/>
      <c r="J539" s="375"/>
    </row>
    <row r="540">
      <c r="A540" s="375"/>
      <c r="B540" s="375"/>
      <c r="C540" s="376"/>
      <c r="D540" s="375"/>
      <c r="E540" s="375"/>
      <c r="F540" s="375"/>
      <c r="G540" s="375"/>
      <c r="H540" s="375"/>
      <c r="I540" s="375"/>
      <c r="J540" s="375"/>
    </row>
    <row r="541">
      <c r="A541" s="375"/>
      <c r="B541" s="375"/>
      <c r="C541" s="376"/>
      <c r="D541" s="375"/>
      <c r="E541" s="375"/>
      <c r="F541" s="375"/>
      <c r="G541" s="375"/>
      <c r="H541" s="375"/>
      <c r="I541" s="375"/>
      <c r="J541" s="375"/>
    </row>
    <row r="542">
      <c r="A542" s="375"/>
      <c r="B542" s="375"/>
      <c r="C542" s="376"/>
      <c r="D542" s="375"/>
      <c r="E542" s="375"/>
      <c r="F542" s="375"/>
      <c r="G542" s="375"/>
      <c r="H542" s="375"/>
      <c r="I542" s="375"/>
      <c r="J542" s="375"/>
    </row>
    <row r="543">
      <c r="A543" s="375"/>
      <c r="B543" s="375"/>
      <c r="C543" s="376"/>
      <c r="D543" s="375"/>
      <c r="E543" s="375"/>
      <c r="F543" s="375"/>
      <c r="G543" s="375"/>
      <c r="H543" s="375"/>
      <c r="I543" s="375"/>
      <c r="J543" s="375"/>
    </row>
    <row r="544">
      <c r="A544" s="375"/>
      <c r="B544" s="375"/>
      <c r="C544" s="376"/>
      <c r="D544" s="375"/>
      <c r="E544" s="375"/>
      <c r="F544" s="375"/>
      <c r="G544" s="375"/>
      <c r="H544" s="375"/>
      <c r="I544" s="375"/>
      <c r="J544" s="375"/>
    </row>
    <row r="545">
      <c r="A545" s="375"/>
      <c r="B545" s="375"/>
      <c r="C545" s="376"/>
      <c r="D545" s="375"/>
      <c r="E545" s="375"/>
      <c r="F545" s="375"/>
      <c r="G545" s="375"/>
      <c r="H545" s="375"/>
      <c r="I545" s="375"/>
      <c r="J545" s="375"/>
    </row>
    <row r="546">
      <c r="A546" s="375"/>
      <c r="B546" s="375"/>
      <c r="C546" s="376"/>
      <c r="D546" s="375"/>
      <c r="E546" s="375"/>
      <c r="F546" s="375"/>
      <c r="G546" s="375"/>
      <c r="H546" s="375"/>
      <c r="I546" s="375"/>
      <c r="J546" s="375"/>
    </row>
    <row r="547">
      <c r="A547" s="375"/>
      <c r="B547" s="375"/>
      <c r="C547" s="376"/>
      <c r="D547" s="375"/>
      <c r="E547" s="375"/>
      <c r="F547" s="375"/>
      <c r="G547" s="375"/>
      <c r="H547" s="375"/>
      <c r="I547" s="375"/>
      <c r="J547" s="375"/>
    </row>
    <row r="548">
      <c r="A548" s="375"/>
      <c r="B548" s="375"/>
      <c r="C548" s="376"/>
      <c r="D548" s="375"/>
      <c r="E548" s="375"/>
      <c r="F548" s="375"/>
      <c r="G548" s="375"/>
      <c r="H548" s="375"/>
      <c r="I548" s="375"/>
      <c r="J548" s="375"/>
    </row>
    <row r="549">
      <c r="A549" s="375"/>
      <c r="B549" s="375"/>
      <c r="C549" s="376"/>
      <c r="D549" s="375"/>
      <c r="E549" s="375"/>
      <c r="F549" s="375"/>
      <c r="G549" s="375"/>
      <c r="H549" s="375"/>
      <c r="I549" s="375"/>
      <c r="J549" s="375"/>
    </row>
    <row r="550">
      <c r="A550" s="375"/>
      <c r="B550" s="375"/>
      <c r="C550" s="376"/>
      <c r="D550" s="375"/>
      <c r="E550" s="375"/>
      <c r="F550" s="375"/>
      <c r="G550" s="375"/>
      <c r="H550" s="375"/>
      <c r="I550" s="375"/>
      <c r="J550" s="375"/>
    </row>
    <row r="551">
      <c r="A551" s="375"/>
      <c r="B551" s="375"/>
      <c r="C551" s="376"/>
      <c r="D551" s="375"/>
      <c r="E551" s="375"/>
      <c r="F551" s="375"/>
      <c r="G551" s="375"/>
      <c r="H551" s="375"/>
      <c r="I551" s="375"/>
      <c r="J551" s="375"/>
    </row>
    <row r="552">
      <c r="A552" s="375"/>
      <c r="B552" s="375"/>
      <c r="C552" s="376"/>
      <c r="D552" s="375"/>
      <c r="E552" s="375"/>
      <c r="F552" s="375"/>
      <c r="G552" s="375"/>
      <c r="H552" s="375"/>
      <c r="I552" s="375"/>
      <c r="J552" s="375"/>
    </row>
    <row r="553">
      <c r="A553" s="375"/>
      <c r="B553" s="375"/>
      <c r="C553" s="376"/>
      <c r="D553" s="375"/>
      <c r="E553" s="375"/>
      <c r="F553" s="375"/>
      <c r="G553" s="375"/>
      <c r="H553" s="375"/>
      <c r="I553" s="375"/>
      <c r="J553" s="375"/>
    </row>
    <row r="554">
      <c r="A554" s="375"/>
      <c r="B554" s="375"/>
      <c r="C554" s="376"/>
      <c r="D554" s="375"/>
      <c r="E554" s="375"/>
      <c r="F554" s="375"/>
      <c r="G554" s="375"/>
      <c r="H554" s="375"/>
      <c r="I554" s="375"/>
      <c r="J554" s="375"/>
    </row>
    <row r="555">
      <c r="A555" s="375"/>
      <c r="B555" s="375"/>
      <c r="C555" s="376"/>
      <c r="D555" s="375"/>
      <c r="E555" s="375"/>
      <c r="F555" s="375"/>
      <c r="G555" s="375"/>
      <c r="H555" s="375"/>
      <c r="I555" s="375"/>
      <c r="J555" s="375"/>
    </row>
    <row r="556">
      <c r="A556" s="375"/>
      <c r="B556" s="375"/>
      <c r="C556" s="376"/>
      <c r="D556" s="375"/>
      <c r="E556" s="375"/>
      <c r="F556" s="375"/>
      <c r="G556" s="375"/>
      <c r="H556" s="375"/>
      <c r="I556" s="375"/>
      <c r="J556" s="375"/>
    </row>
    <row r="557">
      <c r="A557" s="375"/>
      <c r="B557" s="375"/>
      <c r="C557" s="376"/>
      <c r="D557" s="375"/>
      <c r="E557" s="375"/>
      <c r="F557" s="375"/>
      <c r="G557" s="375"/>
      <c r="H557" s="375"/>
      <c r="I557" s="375"/>
      <c r="J557" s="375"/>
    </row>
    <row r="558">
      <c r="A558" s="375"/>
      <c r="B558" s="375"/>
      <c r="C558" s="376"/>
      <c r="D558" s="375"/>
      <c r="E558" s="375"/>
      <c r="F558" s="375"/>
      <c r="G558" s="375"/>
      <c r="H558" s="375"/>
      <c r="I558" s="375"/>
      <c r="J558" s="375"/>
    </row>
    <row r="559">
      <c r="A559" s="375"/>
      <c r="B559" s="375"/>
      <c r="C559" s="376"/>
      <c r="D559" s="375"/>
      <c r="E559" s="375"/>
      <c r="F559" s="375"/>
      <c r="G559" s="375"/>
      <c r="H559" s="375"/>
      <c r="I559" s="375"/>
      <c r="J559" s="375"/>
    </row>
    <row r="560">
      <c r="A560" s="375"/>
      <c r="B560" s="375"/>
      <c r="C560" s="376"/>
      <c r="D560" s="375"/>
      <c r="E560" s="375"/>
      <c r="F560" s="375"/>
      <c r="G560" s="375"/>
      <c r="H560" s="375"/>
      <c r="I560" s="375"/>
      <c r="J560" s="375"/>
    </row>
    <row r="561">
      <c r="A561" s="375"/>
      <c r="B561" s="375"/>
      <c r="C561" s="376"/>
      <c r="D561" s="375"/>
      <c r="E561" s="375"/>
      <c r="F561" s="375"/>
      <c r="G561" s="375"/>
      <c r="H561" s="375"/>
      <c r="I561" s="375"/>
      <c r="J561" s="375"/>
    </row>
    <row r="562">
      <c r="A562" s="375"/>
      <c r="B562" s="375"/>
      <c r="C562" s="376"/>
      <c r="D562" s="375"/>
      <c r="E562" s="375"/>
      <c r="F562" s="375"/>
      <c r="G562" s="375"/>
      <c r="H562" s="375"/>
      <c r="I562" s="375"/>
      <c r="J562" s="375"/>
    </row>
    <row r="563">
      <c r="A563" s="375"/>
      <c r="B563" s="375"/>
      <c r="C563" s="376"/>
      <c r="D563" s="375"/>
      <c r="E563" s="375"/>
      <c r="F563" s="375"/>
      <c r="G563" s="375"/>
      <c r="H563" s="375"/>
      <c r="I563" s="375"/>
      <c r="J563" s="375"/>
    </row>
    <row r="564">
      <c r="A564" s="375"/>
      <c r="B564" s="375"/>
      <c r="C564" s="376"/>
      <c r="D564" s="375"/>
      <c r="E564" s="375"/>
      <c r="F564" s="375"/>
      <c r="G564" s="375"/>
      <c r="H564" s="375"/>
      <c r="I564" s="375"/>
      <c r="J564" s="375"/>
    </row>
    <row r="565">
      <c r="A565" s="375"/>
      <c r="B565" s="375"/>
      <c r="C565" s="376"/>
      <c r="D565" s="375"/>
      <c r="E565" s="375"/>
      <c r="F565" s="375"/>
      <c r="G565" s="375"/>
      <c r="H565" s="375"/>
      <c r="I565" s="375"/>
      <c r="J565" s="375"/>
    </row>
    <row r="566">
      <c r="A566" s="375"/>
      <c r="B566" s="375"/>
      <c r="C566" s="376"/>
      <c r="D566" s="375"/>
      <c r="E566" s="375"/>
      <c r="F566" s="375"/>
      <c r="G566" s="375"/>
      <c r="H566" s="375"/>
      <c r="I566" s="375"/>
      <c r="J566" s="375"/>
    </row>
    <row r="567">
      <c r="A567" s="375"/>
      <c r="B567" s="375"/>
      <c r="C567" s="376"/>
      <c r="D567" s="375"/>
      <c r="E567" s="375"/>
      <c r="F567" s="375"/>
      <c r="G567" s="375"/>
      <c r="H567" s="375"/>
      <c r="I567" s="375"/>
      <c r="J567" s="375"/>
    </row>
    <row r="568">
      <c r="A568" s="375"/>
      <c r="B568" s="375"/>
      <c r="C568" s="376"/>
      <c r="D568" s="375"/>
      <c r="E568" s="375"/>
      <c r="F568" s="375"/>
      <c r="G568" s="375"/>
      <c r="H568" s="375"/>
      <c r="I568" s="375"/>
      <c r="J568" s="375"/>
    </row>
    <row r="569">
      <c r="A569" s="375"/>
      <c r="B569" s="375"/>
      <c r="C569" s="376"/>
      <c r="D569" s="375"/>
      <c r="E569" s="375"/>
      <c r="F569" s="375"/>
      <c r="G569" s="375"/>
      <c r="H569" s="375"/>
      <c r="I569" s="375"/>
      <c r="J569" s="375"/>
    </row>
    <row r="570">
      <c r="A570" s="375"/>
      <c r="B570" s="375"/>
      <c r="C570" s="376"/>
      <c r="D570" s="375"/>
      <c r="E570" s="375"/>
      <c r="F570" s="375"/>
      <c r="G570" s="375"/>
      <c r="H570" s="375"/>
      <c r="I570" s="375"/>
      <c r="J570" s="375"/>
    </row>
    <row r="571">
      <c r="A571" s="375"/>
      <c r="B571" s="375"/>
      <c r="C571" s="376"/>
      <c r="D571" s="375"/>
      <c r="E571" s="375"/>
      <c r="F571" s="375"/>
      <c r="G571" s="375"/>
      <c r="H571" s="375"/>
      <c r="I571" s="375"/>
      <c r="J571" s="375"/>
    </row>
    <row r="572">
      <c r="A572" s="375"/>
      <c r="B572" s="375"/>
      <c r="C572" s="376"/>
      <c r="D572" s="375"/>
      <c r="E572" s="375"/>
      <c r="F572" s="375"/>
      <c r="G572" s="375"/>
      <c r="H572" s="375"/>
      <c r="I572" s="375"/>
      <c r="J572" s="375"/>
    </row>
    <row r="573">
      <c r="A573" s="375"/>
      <c r="B573" s="375"/>
      <c r="C573" s="376"/>
      <c r="D573" s="375"/>
      <c r="E573" s="375"/>
      <c r="F573" s="375"/>
      <c r="G573" s="375"/>
      <c r="H573" s="375"/>
      <c r="I573" s="375"/>
      <c r="J573" s="375"/>
    </row>
    <row r="574">
      <c r="A574" s="375"/>
      <c r="B574" s="375"/>
      <c r="C574" s="376"/>
      <c r="D574" s="375"/>
      <c r="E574" s="375"/>
      <c r="F574" s="375"/>
      <c r="G574" s="375"/>
      <c r="H574" s="375"/>
      <c r="I574" s="375"/>
      <c r="J574" s="375"/>
    </row>
    <row r="575">
      <c r="A575" s="375"/>
      <c r="B575" s="375"/>
      <c r="C575" s="376"/>
      <c r="D575" s="375"/>
      <c r="E575" s="375"/>
      <c r="F575" s="375"/>
      <c r="G575" s="375"/>
      <c r="H575" s="375"/>
      <c r="I575" s="375"/>
      <c r="J575" s="375"/>
    </row>
    <row r="576">
      <c r="A576" s="375"/>
      <c r="B576" s="375"/>
      <c r="C576" s="376"/>
      <c r="D576" s="375"/>
      <c r="E576" s="375"/>
      <c r="F576" s="375"/>
      <c r="G576" s="375"/>
      <c r="H576" s="375"/>
      <c r="I576" s="375"/>
      <c r="J576" s="375"/>
    </row>
    <row r="577">
      <c r="A577" s="375"/>
      <c r="B577" s="375"/>
      <c r="C577" s="376"/>
      <c r="D577" s="375"/>
      <c r="E577" s="375"/>
      <c r="F577" s="375"/>
      <c r="G577" s="375"/>
      <c r="H577" s="375"/>
      <c r="I577" s="375"/>
      <c r="J577" s="375"/>
    </row>
    <row r="578">
      <c r="A578" s="375"/>
      <c r="B578" s="375"/>
      <c r="C578" s="376"/>
      <c r="D578" s="375"/>
      <c r="E578" s="375"/>
      <c r="F578" s="375"/>
      <c r="G578" s="375"/>
      <c r="H578" s="375"/>
      <c r="I578" s="375"/>
      <c r="J578" s="375"/>
    </row>
    <row r="579">
      <c r="A579" s="375"/>
      <c r="B579" s="375"/>
      <c r="C579" s="376"/>
      <c r="D579" s="375"/>
      <c r="E579" s="375"/>
      <c r="F579" s="375"/>
      <c r="G579" s="375"/>
      <c r="H579" s="375"/>
      <c r="I579" s="375"/>
      <c r="J579" s="375"/>
    </row>
    <row r="580">
      <c r="A580" s="375"/>
      <c r="B580" s="375"/>
      <c r="C580" s="376"/>
      <c r="D580" s="375"/>
      <c r="E580" s="375"/>
      <c r="F580" s="375"/>
      <c r="G580" s="375"/>
      <c r="H580" s="375"/>
      <c r="I580" s="375"/>
      <c r="J580" s="375"/>
    </row>
    <row r="581">
      <c r="A581" s="375"/>
      <c r="B581" s="375"/>
      <c r="C581" s="376"/>
      <c r="D581" s="375"/>
      <c r="E581" s="375"/>
      <c r="F581" s="375"/>
      <c r="G581" s="375"/>
      <c r="H581" s="375"/>
      <c r="I581" s="375"/>
      <c r="J581" s="375"/>
    </row>
    <row r="582">
      <c r="A582" s="375"/>
      <c r="B582" s="375"/>
      <c r="C582" s="376"/>
      <c r="D582" s="375"/>
      <c r="E582" s="375"/>
      <c r="F582" s="375"/>
      <c r="G582" s="375"/>
      <c r="H582" s="375"/>
      <c r="I582" s="375"/>
      <c r="J582" s="375"/>
    </row>
    <row r="583">
      <c r="A583" s="375"/>
      <c r="B583" s="375"/>
      <c r="C583" s="376"/>
      <c r="D583" s="375"/>
      <c r="E583" s="375"/>
      <c r="F583" s="375"/>
      <c r="G583" s="375"/>
      <c r="H583" s="375"/>
      <c r="I583" s="375"/>
      <c r="J583" s="375"/>
    </row>
    <row r="584">
      <c r="A584" s="375"/>
      <c r="B584" s="375"/>
      <c r="C584" s="376"/>
      <c r="D584" s="375"/>
      <c r="E584" s="375"/>
      <c r="F584" s="375"/>
      <c r="G584" s="375"/>
      <c r="H584" s="375"/>
      <c r="I584" s="375"/>
      <c r="J584" s="375"/>
    </row>
    <row r="585">
      <c r="A585" s="375"/>
      <c r="B585" s="375"/>
      <c r="C585" s="376"/>
      <c r="D585" s="375"/>
      <c r="E585" s="375"/>
      <c r="F585" s="375"/>
      <c r="G585" s="375"/>
      <c r="H585" s="375"/>
      <c r="I585" s="375"/>
      <c r="J585" s="375"/>
    </row>
    <row r="586">
      <c r="A586" s="375"/>
      <c r="B586" s="375"/>
      <c r="C586" s="376"/>
      <c r="D586" s="375"/>
      <c r="E586" s="375"/>
      <c r="F586" s="375"/>
      <c r="G586" s="375"/>
      <c r="H586" s="375"/>
      <c r="I586" s="375"/>
      <c r="J586" s="375"/>
    </row>
    <row r="587">
      <c r="A587" s="375"/>
      <c r="B587" s="375"/>
      <c r="C587" s="376"/>
      <c r="D587" s="375"/>
      <c r="E587" s="375"/>
      <c r="F587" s="375"/>
      <c r="G587" s="375"/>
      <c r="H587" s="375"/>
      <c r="I587" s="375"/>
      <c r="J587" s="375"/>
    </row>
    <row r="588">
      <c r="A588" s="375"/>
      <c r="B588" s="375"/>
      <c r="C588" s="376"/>
      <c r="D588" s="375"/>
      <c r="E588" s="375"/>
      <c r="F588" s="375"/>
      <c r="G588" s="375"/>
      <c r="H588" s="375"/>
      <c r="I588" s="375"/>
      <c r="J588" s="375"/>
    </row>
    <row r="589">
      <c r="A589" s="375"/>
      <c r="B589" s="375"/>
      <c r="C589" s="376"/>
      <c r="D589" s="375"/>
      <c r="E589" s="375"/>
      <c r="F589" s="375"/>
      <c r="G589" s="375"/>
      <c r="H589" s="375"/>
      <c r="I589" s="375"/>
      <c r="J589" s="375"/>
    </row>
    <row r="590">
      <c r="A590" s="375"/>
      <c r="B590" s="375"/>
      <c r="C590" s="376"/>
      <c r="D590" s="375"/>
      <c r="E590" s="375"/>
      <c r="F590" s="375"/>
      <c r="G590" s="375"/>
      <c r="H590" s="375"/>
      <c r="I590" s="375"/>
      <c r="J590" s="375"/>
    </row>
    <row r="591">
      <c r="A591" s="375"/>
      <c r="B591" s="375"/>
      <c r="C591" s="376"/>
      <c r="D591" s="375"/>
      <c r="E591" s="375"/>
      <c r="F591" s="375"/>
      <c r="G591" s="375"/>
      <c r="H591" s="375"/>
      <c r="I591" s="375"/>
      <c r="J591" s="375"/>
    </row>
    <row r="592">
      <c r="A592" s="375"/>
      <c r="B592" s="375"/>
      <c r="C592" s="376"/>
      <c r="D592" s="375"/>
      <c r="E592" s="375"/>
      <c r="F592" s="375"/>
      <c r="G592" s="375"/>
      <c r="H592" s="375"/>
      <c r="I592" s="375"/>
      <c r="J592" s="375"/>
    </row>
    <row r="593">
      <c r="A593" s="375"/>
      <c r="B593" s="375"/>
      <c r="C593" s="376"/>
      <c r="D593" s="375"/>
      <c r="E593" s="375"/>
      <c r="F593" s="375"/>
      <c r="G593" s="375"/>
      <c r="H593" s="375"/>
      <c r="I593" s="375"/>
      <c r="J593" s="375"/>
    </row>
    <row r="594">
      <c r="A594" s="375"/>
      <c r="B594" s="375"/>
      <c r="C594" s="376"/>
      <c r="D594" s="375"/>
      <c r="E594" s="375"/>
      <c r="F594" s="375"/>
      <c r="G594" s="375"/>
      <c r="H594" s="375"/>
      <c r="I594" s="375"/>
      <c r="J594" s="375"/>
    </row>
    <row r="595">
      <c r="A595" s="375"/>
      <c r="B595" s="375"/>
      <c r="C595" s="376"/>
      <c r="D595" s="375"/>
      <c r="E595" s="375"/>
      <c r="F595" s="375"/>
      <c r="G595" s="375"/>
      <c r="H595" s="375"/>
      <c r="I595" s="375"/>
      <c r="J595" s="375"/>
    </row>
    <row r="596">
      <c r="A596" s="375"/>
      <c r="B596" s="375"/>
      <c r="C596" s="376"/>
      <c r="D596" s="375"/>
      <c r="E596" s="375"/>
      <c r="F596" s="375"/>
      <c r="G596" s="375"/>
      <c r="H596" s="375"/>
      <c r="I596" s="375"/>
      <c r="J596" s="375"/>
    </row>
    <row r="597">
      <c r="A597" s="375"/>
      <c r="B597" s="375"/>
      <c r="C597" s="376"/>
      <c r="D597" s="375"/>
      <c r="E597" s="375"/>
      <c r="F597" s="375"/>
      <c r="G597" s="375"/>
      <c r="H597" s="375"/>
      <c r="I597" s="375"/>
      <c r="J597" s="375"/>
    </row>
    <row r="598">
      <c r="A598" s="375"/>
      <c r="B598" s="375"/>
      <c r="C598" s="376"/>
      <c r="D598" s="375"/>
      <c r="E598" s="375"/>
      <c r="F598" s="375"/>
      <c r="G598" s="375"/>
      <c r="H598" s="375"/>
      <c r="I598" s="375"/>
      <c r="J598" s="375"/>
    </row>
    <row r="599">
      <c r="A599" s="375"/>
      <c r="B599" s="375"/>
      <c r="C599" s="376"/>
      <c r="D599" s="375"/>
      <c r="E599" s="375"/>
      <c r="F599" s="375"/>
      <c r="G599" s="375"/>
      <c r="H599" s="375"/>
      <c r="I599" s="375"/>
      <c r="J599" s="375"/>
    </row>
    <row r="600">
      <c r="A600" s="375"/>
      <c r="B600" s="375"/>
      <c r="C600" s="376"/>
      <c r="D600" s="375"/>
      <c r="E600" s="375"/>
      <c r="F600" s="375"/>
      <c r="G600" s="375"/>
      <c r="H600" s="375"/>
      <c r="I600" s="375"/>
      <c r="J600" s="375"/>
    </row>
    <row r="601">
      <c r="A601" s="375"/>
      <c r="B601" s="375"/>
      <c r="C601" s="376"/>
      <c r="D601" s="375"/>
      <c r="E601" s="375"/>
      <c r="F601" s="375"/>
      <c r="G601" s="375"/>
      <c r="H601" s="375"/>
      <c r="I601" s="375"/>
      <c r="J601" s="375"/>
    </row>
    <row r="602">
      <c r="A602" s="375"/>
      <c r="B602" s="375"/>
      <c r="C602" s="376"/>
      <c r="D602" s="375"/>
      <c r="E602" s="375"/>
      <c r="F602" s="375"/>
      <c r="G602" s="375"/>
      <c r="H602" s="375"/>
      <c r="I602" s="375"/>
      <c r="J602" s="375"/>
    </row>
    <row r="603">
      <c r="A603" s="375"/>
      <c r="B603" s="375"/>
      <c r="C603" s="376"/>
      <c r="D603" s="375"/>
      <c r="E603" s="375"/>
      <c r="F603" s="375"/>
      <c r="G603" s="375"/>
      <c r="H603" s="375"/>
      <c r="I603" s="375"/>
      <c r="J603" s="375"/>
    </row>
    <row r="604">
      <c r="A604" s="375"/>
      <c r="B604" s="375"/>
      <c r="C604" s="376"/>
      <c r="D604" s="375"/>
      <c r="E604" s="375"/>
      <c r="F604" s="375"/>
      <c r="G604" s="375"/>
      <c r="H604" s="375"/>
      <c r="I604" s="375"/>
      <c r="J604" s="375"/>
    </row>
    <row r="605">
      <c r="A605" s="375"/>
      <c r="B605" s="375"/>
      <c r="C605" s="376"/>
      <c r="D605" s="375"/>
      <c r="E605" s="375"/>
      <c r="F605" s="375"/>
      <c r="G605" s="375"/>
      <c r="H605" s="375"/>
      <c r="I605" s="375"/>
      <c r="J605" s="375"/>
    </row>
    <row r="606">
      <c r="A606" s="375"/>
      <c r="B606" s="375"/>
      <c r="C606" s="376"/>
      <c r="D606" s="375"/>
      <c r="E606" s="375"/>
      <c r="F606" s="375"/>
      <c r="G606" s="375"/>
      <c r="H606" s="375"/>
      <c r="I606" s="375"/>
      <c r="J606" s="375"/>
    </row>
    <row r="607">
      <c r="A607" s="375"/>
      <c r="B607" s="375"/>
      <c r="C607" s="376"/>
      <c r="D607" s="375"/>
      <c r="E607" s="375"/>
      <c r="F607" s="375"/>
      <c r="G607" s="375"/>
      <c r="H607" s="375"/>
      <c r="I607" s="375"/>
      <c r="J607" s="375"/>
    </row>
    <row r="608">
      <c r="A608" s="375"/>
      <c r="B608" s="375"/>
      <c r="C608" s="376"/>
      <c r="D608" s="375"/>
      <c r="E608" s="375"/>
      <c r="F608" s="375"/>
      <c r="G608" s="375"/>
      <c r="H608" s="375"/>
      <c r="I608" s="375"/>
      <c r="J608" s="375"/>
    </row>
    <row r="609">
      <c r="A609" s="375"/>
      <c r="B609" s="375"/>
      <c r="C609" s="376"/>
      <c r="D609" s="375"/>
      <c r="E609" s="375"/>
      <c r="F609" s="375"/>
      <c r="G609" s="375"/>
      <c r="H609" s="375"/>
      <c r="I609" s="375"/>
      <c r="J609" s="375"/>
    </row>
    <row r="610">
      <c r="A610" s="375"/>
      <c r="B610" s="375"/>
      <c r="C610" s="376"/>
      <c r="D610" s="375"/>
      <c r="E610" s="375"/>
      <c r="F610" s="375"/>
      <c r="G610" s="375"/>
      <c r="H610" s="375"/>
      <c r="I610" s="375"/>
      <c r="J610" s="375"/>
    </row>
    <row r="611">
      <c r="A611" s="375"/>
      <c r="B611" s="375"/>
      <c r="C611" s="376"/>
      <c r="D611" s="375"/>
      <c r="E611" s="375"/>
      <c r="F611" s="375"/>
      <c r="G611" s="375"/>
      <c r="H611" s="375"/>
      <c r="I611" s="375"/>
      <c r="J611" s="375"/>
    </row>
    <row r="612">
      <c r="A612" s="375"/>
      <c r="B612" s="375"/>
      <c r="C612" s="376"/>
      <c r="D612" s="375"/>
      <c r="E612" s="375"/>
      <c r="F612" s="375"/>
      <c r="G612" s="375"/>
      <c r="H612" s="375"/>
      <c r="I612" s="375"/>
      <c r="J612" s="375"/>
    </row>
    <row r="613">
      <c r="A613" s="375"/>
      <c r="B613" s="375"/>
      <c r="C613" s="376"/>
      <c r="D613" s="375"/>
      <c r="E613" s="375"/>
      <c r="F613" s="375"/>
      <c r="G613" s="375"/>
      <c r="H613" s="375"/>
      <c r="I613" s="375"/>
      <c r="J613" s="375"/>
    </row>
    <row r="614">
      <c r="A614" s="375"/>
      <c r="B614" s="375"/>
      <c r="C614" s="376"/>
      <c r="D614" s="375"/>
      <c r="E614" s="375"/>
      <c r="F614" s="375"/>
      <c r="G614" s="375"/>
      <c r="H614" s="375"/>
      <c r="I614" s="375"/>
      <c r="J614" s="375"/>
    </row>
    <row r="615">
      <c r="A615" s="375"/>
      <c r="B615" s="375"/>
      <c r="C615" s="376"/>
      <c r="D615" s="375"/>
      <c r="E615" s="375"/>
      <c r="F615" s="375"/>
      <c r="G615" s="375"/>
      <c r="H615" s="375"/>
      <c r="I615" s="375"/>
      <c r="J615" s="375"/>
    </row>
    <row r="616">
      <c r="A616" s="375"/>
      <c r="B616" s="375"/>
      <c r="C616" s="376"/>
      <c r="D616" s="375"/>
      <c r="E616" s="375"/>
      <c r="F616" s="375"/>
      <c r="G616" s="375"/>
      <c r="H616" s="375"/>
      <c r="I616" s="375"/>
      <c r="J616" s="375"/>
    </row>
    <row r="617">
      <c r="A617" s="375"/>
      <c r="B617" s="375"/>
      <c r="C617" s="376"/>
      <c r="D617" s="375"/>
      <c r="E617" s="375"/>
      <c r="F617" s="375"/>
      <c r="G617" s="375"/>
      <c r="H617" s="375"/>
      <c r="I617" s="375"/>
      <c r="J617" s="375"/>
    </row>
    <row r="618">
      <c r="A618" s="375"/>
      <c r="B618" s="375"/>
      <c r="C618" s="376"/>
      <c r="D618" s="375"/>
      <c r="E618" s="375"/>
      <c r="F618" s="375"/>
      <c r="G618" s="375"/>
      <c r="H618" s="375"/>
      <c r="I618" s="375"/>
      <c r="J618" s="375"/>
    </row>
    <row r="619">
      <c r="A619" s="375"/>
      <c r="B619" s="375"/>
      <c r="C619" s="376"/>
      <c r="D619" s="375"/>
      <c r="E619" s="375"/>
      <c r="F619" s="375"/>
      <c r="G619" s="375"/>
      <c r="H619" s="375"/>
      <c r="I619" s="375"/>
      <c r="J619" s="375"/>
    </row>
    <row r="620">
      <c r="A620" s="375"/>
      <c r="B620" s="375"/>
      <c r="C620" s="376"/>
      <c r="D620" s="375"/>
      <c r="E620" s="375"/>
      <c r="F620" s="375"/>
      <c r="G620" s="375"/>
      <c r="H620" s="375"/>
      <c r="I620" s="375"/>
      <c r="J620" s="375"/>
    </row>
    <row r="621">
      <c r="A621" s="375"/>
      <c r="B621" s="375"/>
      <c r="C621" s="376"/>
      <c r="D621" s="375"/>
      <c r="E621" s="375"/>
      <c r="F621" s="375"/>
      <c r="G621" s="375"/>
      <c r="H621" s="375"/>
      <c r="I621" s="375"/>
      <c r="J621" s="375"/>
    </row>
    <row r="622">
      <c r="A622" s="375"/>
      <c r="B622" s="375"/>
      <c r="C622" s="376"/>
      <c r="D622" s="375"/>
      <c r="E622" s="375"/>
      <c r="F622" s="375"/>
      <c r="G622" s="375"/>
      <c r="H622" s="375"/>
      <c r="I622" s="375"/>
      <c r="J622" s="375"/>
    </row>
    <row r="623">
      <c r="A623" s="375"/>
      <c r="B623" s="375"/>
      <c r="C623" s="376"/>
      <c r="D623" s="375"/>
      <c r="E623" s="375"/>
      <c r="F623" s="375"/>
      <c r="G623" s="375"/>
      <c r="H623" s="375"/>
      <c r="I623" s="375"/>
      <c r="J623" s="375"/>
    </row>
    <row r="624">
      <c r="A624" s="375"/>
      <c r="B624" s="375"/>
      <c r="C624" s="376"/>
      <c r="D624" s="375"/>
      <c r="E624" s="375"/>
      <c r="F624" s="375"/>
      <c r="G624" s="375"/>
      <c r="H624" s="375"/>
      <c r="I624" s="375"/>
      <c r="J624" s="375"/>
    </row>
    <row r="625">
      <c r="A625" s="375"/>
      <c r="B625" s="375"/>
      <c r="C625" s="376"/>
      <c r="D625" s="375"/>
      <c r="E625" s="375"/>
      <c r="F625" s="375"/>
      <c r="G625" s="375"/>
      <c r="H625" s="375"/>
      <c r="I625" s="375"/>
      <c r="J625" s="375"/>
    </row>
    <row r="626">
      <c r="A626" s="375"/>
      <c r="B626" s="375"/>
      <c r="C626" s="376"/>
      <c r="D626" s="375"/>
      <c r="E626" s="375"/>
      <c r="F626" s="375"/>
      <c r="G626" s="375"/>
      <c r="H626" s="375"/>
      <c r="I626" s="375"/>
      <c r="J626" s="375"/>
    </row>
    <row r="627">
      <c r="A627" s="375"/>
      <c r="B627" s="375"/>
      <c r="C627" s="376"/>
      <c r="D627" s="375"/>
      <c r="E627" s="375"/>
      <c r="F627" s="375"/>
      <c r="G627" s="375"/>
      <c r="H627" s="375"/>
      <c r="I627" s="375"/>
      <c r="J627" s="375"/>
    </row>
    <row r="628">
      <c r="A628" s="375"/>
      <c r="B628" s="375"/>
      <c r="C628" s="376"/>
      <c r="D628" s="375"/>
      <c r="E628" s="375"/>
      <c r="F628" s="375"/>
      <c r="G628" s="375"/>
      <c r="H628" s="375"/>
      <c r="I628" s="375"/>
      <c r="J628" s="375"/>
    </row>
    <row r="629">
      <c r="A629" s="375"/>
      <c r="B629" s="375"/>
      <c r="C629" s="376"/>
      <c r="D629" s="375"/>
      <c r="E629" s="375"/>
      <c r="F629" s="375"/>
      <c r="G629" s="375"/>
      <c r="H629" s="375"/>
      <c r="I629" s="375"/>
      <c r="J629" s="375"/>
    </row>
    <row r="630">
      <c r="A630" s="375"/>
      <c r="B630" s="375"/>
      <c r="C630" s="376"/>
      <c r="D630" s="375"/>
      <c r="E630" s="375"/>
      <c r="F630" s="375"/>
      <c r="G630" s="375"/>
      <c r="H630" s="375"/>
      <c r="I630" s="375"/>
      <c r="J630" s="375"/>
    </row>
    <row r="631">
      <c r="A631" s="375"/>
      <c r="B631" s="375"/>
      <c r="C631" s="376"/>
      <c r="D631" s="375"/>
      <c r="E631" s="375"/>
      <c r="F631" s="375"/>
      <c r="G631" s="375"/>
      <c r="H631" s="375"/>
      <c r="I631" s="375"/>
      <c r="J631" s="375"/>
    </row>
    <row r="632">
      <c r="A632" s="375"/>
      <c r="B632" s="375"/>
      <c r="C632" s="376"/>
      <c r="D632" s="375"/>
      <c r="E632" s="375"/>
      <c r="F632" s="375"/>
      <c r="G632" s="375"/>
      <c r="H632" s="375"/>
      <c r="I632" s="375"/>
      <c r="J632" s="375"/>
    </row>
    <row r="633">
      <c r="A633" s="375"/>
      <c r="B633" s="375"/>
      <c r="C633" s="376"/>
      <c r="D633" s="375"/>
      <c r="E633" s="375"/>
      <c r="F633" s="375"/>
      <c r="G633" s="375"/>
      <c r="H633" s="375"/>
      <c r="I633" s="375"/>
      <c r="J633" s="375"/>
    </row>
    <row r="634">
      <c r="A634" s="375"/>
      <c r="B634" s="375"/>
      <c r="C634" s="376"/>
      <c r="D634" s="375"/>
      <c r="E634" s="375"/>
      <c r="F634" s="375"/>
      <c r="G634" s="375"/>
      <c r="H634" s="375"/>
      <c r="I634" s="375"/>
      <c r="J634" s="375"/>
    </row>
    <row r="635">
      <c r="A635" s="375"/>
      <c r="B635" s="375"/>
      <c r="C635" s="376"/>
      <c r="D635" s="375"/>
      <c r="E635" s="375"/>
      <c r="F635" s="375"/>
      <c r="G635" s="375"/>
      <c r="H635" s="375"/>
      <c r="I635" s="375"/>
      <c r="J635" s="375"/>
    </row>
    <row r="636">
      <c r="A636" s="375"/>
      <c r="B636" s="375"/>
      <c r="C636" s="376"/>
      <c r="D636" s="375"/>
      <c r="E636" s="375"/>
      <c r="F636" s="375"/>
      <c r="G636" s="375"/>
      <c r="H636" s="375"/>
      <c r="I636" s="375"/>
      <c r="J636" s="375"/>
    </row>
    <row r="637">
      <c r="A637" s="375"/>
      <c r="B637" s="375"/>
      <c r="C637" s="376"/>
      <c r="D637" s="375"/>
      <c r="E637" s="375"/>
      <c r="F637" s="375"/>
      <c r="G637" s="375"/>
      <c r="H637" s="375"/>
      <c r="I637" s="375"/>
      <c r="J637" s="375"/>
    </row>
    <row r="638">
      <c r="A638" s="375"/>
      <c r="B638" s="375"/>
      <c r="C638" s="376"/>
      <c r="D638" s="375"/>
      <c r="E638" s="375"/>
      <c r="F638" s="375"/>
      <c r="G638" s="375"/>
      <c r="H638" s="375"/>
      <c r="I638" s="375"/>
      <c r="J638" s="375"/>
    </row>
    <row r="639">
      <c r="A639" s="375"/>
      <c r="B639" s="375"/>
      <c r="C639" s="376"/>
      <c r="D639" s="375"/>
      <c r="E639" s="375"/>
      <c r="F639" s="375"/>
      <c r="G639" s="375"/>
      <c r="H639" s="375"/>
      <c r="I639" s="375"/>
      <c r="J639" s="375"/>
    </row>
    <row r="640">
      <c r="A640" s="375"/>
      <c r="B640" s="375"/>
      <c r="C640" s="376"/>
      <c r="D640" s="375"/>
      <c r="E640" s="375"/>
      <c r="F640" s="375"/>
      <c r="G640" s="375"/>
      <c r="H640" s="375"/>
      <c r="I640" s="375"/>
      <c r="J640" s="375"/>
    </row>
    <row r="641">
      <c r="A641" s="375"/>
      <c r="B641" s="375"/>
      <c r="C641" s="376"/>
      <c r="D641" s="375"/>
      <c r="E641" s="375"/>
      <c r="F641" s="375"/>
      <c r="G641" s="375"/>
      <c r="H641" s="375"/>
      <c r="I641" s="375"/>
      <c r="J641" s="375"/>
    </row>
    <row r="642">
      <c r="A642" s="375"/>
      <c r="B642" s="375"/>
      <c r="C642" s="376"/>
      <c r="D642" s="375"/>
      <c r="E642" s="375"/>
      <c r="F642" s="375"/>
      <c r="G642" s="375"/>
      <c r="H642" s="375"/>
      <c r="I642" s="375"/>
      <c r="J642" s="375"/>
    </row>
    <row r="643">
      <c r="A643" s="375"/>
      <c r="B643" s="375"/>
      <c r="C643" s="376"/>
      <c r="D643" s="375"/>
      <c r="E643" s="375"/>
      <c r="F643" s="375"/>
      <c r="G643" s="375"/>
      <c r="H643" s="375"/>
      <c r="I643" s="375"/>
      <c r="J643" s="375"/>
    </row>
    <row r="644">
      <c r="A644" s="375"/>
      <c r="B644" s="375"/>
      <c r="C644" s="376"/>
      <c r="D644" s="375"/>
      <c r="E644" s="375"/>
      <c r="F644" s="375"/>
      <c r="G644" s="375"/>
      <c r="H644" s="375"/>
      <c r="I644" s="375"/>
      <c r="J644" s="375"/>
    </row>
    <row r="645">
      <c r="A645" s="375"/>
      <c r="B645" s="375"/>
      <c r="C645" s="376"/>
      <c r="D645" s="375"/>
      <c r="E645" s="375"/>
      <c r="F645" s="375"/>
      <c r="G645" s="375"/>
      <c r="H645" s="375"/>
      <c r="I645" s="375"/>
      <c r="J645" s="375"/>
    </row>
    <row r="646">
      <c r="A646" s="375"/>
      <c r="B646" s="375"/>
      <c r="C646" s="376"/>
      <c r="D646" s="375"/>
      <c r="E646" s="375"/>
      <c r="F646" s="375"/>
      <c r="G646" s="375"/>
      <c r="H646" s="375"/>
      <c r="I646" s="375"/>
      <c r="J646" s="375"/>
    </row>
    <row r="647">
      <c r="A647" s="375"/>
      <c r="B647" s="375"/>
      <c r="C647" s="376"/>
      <c r="D647" s="375"/>
      <c r="E647" s="375"/>
      <c r="F647" s="375"/>
      <c r="G647" s="375"/>
      <c r="H647" s="375"/>
      <c r="I647" s="375"/>
      <c r="J647" s="375"/>
    </row>
    <row r="648">
      <c r="A648" s="375"/>
      <c r="B648" s="375"/>
      <c r="C648" s="376"/>
      <c r="D648" s="375"/>
      <c r="E648" s="375"/>
      <c r="F648" s="375"/>
      <c r="G648" s="375"/>
      <c r="H648" s="375"/>
      <c r="I648" s="375"/>
      <c r="J648" s="375"/>
    </row>
    <row r="649">
      <c r="A649" s="375"/>
      <c r="B649" s="375"/>
      <c r="C649" s="376"/>
      <c r="D649" s="375"/>
      <c r="E649" s="375"/>
      <c r="F649" s="375"/>
      <c r="G649" s="375"/>
      <c r="H649" s="375"/>
      <c r="I649" s="375"/>
      <c r="J649" s="375"/>
    </row>
    <row r="650">
      <c r="A650" s="375"/>
      <c r="B650" s="375"/>
      <c r="C650" s="376"/>
      <c r="D650" s="375"/>
      <c r="E650" s="375"/>
      <c r="F650" s="375"/>
      <c r="G650" s="375"/>
      <c r="H650" s="375"/>
      <c r="I650" s="375"/>
      <c r="J650" s="375"/>
    </row>
    <row r="651">
      <c r="A651" s="375"/>
      <c r="B651" s="375"/>
      <c r="C651" s="376"/>
      <c r="D651" s="375"/>
      <c r="E651" s="375"/>
      <c r="F651" s="375"/>
      <c r="G651" s="375"/>
      <c r="H651" s="375"/>
      <c r="I651" s="375"/>
      <c r="J651" s="375"/>
    </row>
    <row r="652">
      <c r="A652" s="375"/>
      <c r="B652" s="375"/>
      <c r="C652" s="376"/>
      <c r="D652" s="375"/>
      <c r="E652" s="375"/>
      <c r="F652" s="375"/>
      <c r="G652" s="375"/>
      <c r="H652" s="375"/>
      <c r="I652" s="375"/>
      <c r="J652" s="375"/>
    </row>
    <row r="653">
      <c r="A653" s="375"/>
      <c r="B653" s="375"/>
      <c r="C653" s="376"/>
      <c r="D653" s="375"/>
      <c r="E653" s="375"/>
      <c r="F653" s="375"/>
      <c r="G653" s="375"/>
      <c r="H653" s="375"/>
      <c r="I653" s="375"/>
      <c r="J653" s="375"/>
    </row>
    <row r="654">
      <c r="A654" s="375"/>
      <c r="B654" s="375"/>
      <c r="C654" s="376"/>
      <c r="D654" s="375"/>
      <c r="E654" s="375"/>
      <c r="F654" s="375"/>
      <c r="G654" s="375"/>
      <c r="H654" s="375"/>
      <c r="I654" s="375"/>
      <c r="J654" s="375"/>
    </row>
    <row r="655">
      <c r="A655" s="375"/>
      <c r="B655" s="375"/>
      <c r="C655" s="376"/>
      <c r="D655" s="375"/>
      <c r="E655" s="375"/>
      <c r="F655" s="375"/>
      <c r="G655" s="375"/>
      <c r="H655" s="375"/>
      <c r="I655" s="375"/>
      <c r="J655" s="375"/>
    </row>
    <row r="656">
      <c r="A656" s="375"/>
      <c r="B656" s="375"/>
      <c r="C656" s="376"/>
      <c r="D656" s="375"/>
      <c r="E656" s="375"/>
      <c r="F656" s="375"/>
      <c r="G656" s="375"/>
      <c r="H656" s="375"/>
      <c r="I656" s="375"/>
      <c r="J656" s="375"/>
    </row>
    <row r="657">
      <c r="A657" s="375"/>
      <c r="B657" s="375"/>
      <c r="C657" s="376"/>
      <c r="D657" s="375"/>
      <c r="E657" s="375"/>
      <c r="F657" s="375"/>
      <c r="G657" s="375"/>
      <c r="H657" s="375"/>
      <c r="I657" s="375"/>
      <c r="J657" s="375"/>
    </row>
    <row r="658">
      <c r="A658" s="375"/>
      <c r="B658" s="375"/>
      <c r="C658" s="376"/>
      <c r="D658" s="375"/>
      <c r="E658" s="375"/>
      <c r="F658" s="375"/>
      <c r="G658" s="375"/>
      <c r="H658" s="375"/>
      <c r="I658" s="375"/>
      <c r="J658" s="375"/>
    </row>
    <row r="659">
      <c r="A659" s="375"/>
      <c r="B659" s="375"/>
      <c r="C659" s="376"/>
      <c r="D659" s="375"/>
      <c r="E659" s="375"/>
      <c r="F659" s="375"/>
      <c r="G659" s="375"/>
      <c r="H659" s="375"/>
      <c r="I659" s="375"/>
      <c r="J659" s="375"/>
    </row>
    <row r="660">
      <c r="A660" s="375"/>
      <c r="B660" s="375"/>
      <c r="C660" s="376"/>
      <c r="D660" s="375"/>
      <c r="E660" s="375"/>
      <c r="F660" s="375"/>
      <c r="G660" s="375"/>
      <c r="H660" s="375"/>
      <c r="I660" s="375"/>
      <c r="J660" s="375"/>
    </row>
    <row r="661">
      <c r="A661" s="375"/>
      <c r="B661" s="375"/>
      <c r="C661" s="376"/>
      <c r="D661" s="375"/>
      <c r="E661" s="375"/>
      <c r="F661" s="375"/>
      <c r="G661" s="375"/>
      <c r="H661" s="375"/>
      <c r="I661" s="375"/>
      <c r="J661" s="375"/>
    </row>
    <row r="662">
      <c r="A662" s="375"/>
      <c r="B662" s="375"/>
      <c r="C662" s="376"/>
      <c r="D662" s="375"/>
      <c r="E662" s="375"/>
      <c r="F662" s="375"/>
      <c r="G662" s="375"/>
      <c r="H662" s="375"/>
      <c r="I662" s="375"/>
      <c r="J662" s="375"/>
    </row>
    <row r="663">
      <c r="A663" s="375"/>
      <c r="B663" s="375"/>
      <c r="C663" s="376"/>
      <c r="D663" s="375"/>
      <c r="E663" s="375"/>
      <c r="F663" s="375"/>
      <c r="G663" s="375"/>
      <c r="H663" s="375"/>
      <c r="I663" s="375"/>
      <c r="J663" s="375"/>
    </row>
    <row r="664">
      <c r="A664" s="375"/>
      <c r="B664" s="375"/>
      <c r="C664" s="376"/>
      <c r="D664" s="375"/>
      <c r="E664" s="375"/>
      <c r="F664" s="375"/>
      <c r="G664" s="375"/>
      <c r="H664" s="375"/>
      <c r="I664" s="375"/>
      <c r="J664" s="375"/>
    </row>
    <row r="665">
      <c r="A665" s="375"/>
      <c r="B665" s="375"/>
      <c r="C665" s="376"/>
      <c r="D665" s="375"/>
      <c r="E665" s="375"/>
      <c r="F665" s="375"/>
      <c r="G665" s="375"/>
      <c r="H665" s="375"/>
      <c r="I665" s="375"/>
      <c r="J665" s="375"/>
    </row>
    <row r="666">
      <c r="A666" s="375"/>
      <c r="B666" s="375"/>
      <c r="C666" s="376"/>
      <c r="D666" s="375"/>
      <c r="E666" s="375"/>
      <c r="F666" s="375"/>
      <c r="G666" s="375"/>
      <c r="H666" s="375"/>
      <c r="I666" s="375"/>
      <c r="J666" s="375"/>
    </row>
    <row r="667">
      <c r="A667" s="375"/>
      <c r="B667" s="375"/>
      <c r="C667" s="376"/>
      <c r="D667" s="375"/>
      <c r="E667" s="375"/>
      <c r="F667" s="375"/>
      <c r="G667" s="375"/>
      <c r="H667" s="375"/>
      <c r="I667" s="375"/>
      <c r="J667" s="375"/>
    </row>
    <row r="668">
      <c r="A668" s="375"/>
      <c r="B668" s="375"/>
      <c r="C668" s="376"/>
      <c r="D668" s="375"/>
      <c r="E668" s="375"/>
      <c r="F668" s="375"/>
      <c r="G668" s="375"/>
      <c r="H668" s="375"/>
      <c r="I668" s="375"/>
      <c r="J668" s="375"/>
    </row>
    <row r="669">
      <c r="A669" s="375"/>
      <c r="B669" s="375"/>
      <c r="C669" s="376"/>
      <c r="D669" s="375"/>
      <c r="E669" s="375"/>
      <c r="F669" s="375"/>
      <c r="G669" s="375"/>
      <c r="H669" s="375"/>
      <c r="I669" s="375"/>
      <c r="J669" s="375"/>
    </row>
    <row r="670">
      <c r="A670" s="375"/>
      <c r="B670" s="375"/>
      <c r="C670" s="376"/>
      <c r="D670" s="375"/>
      <c r="E670" s="375"/>
      <c r="F670" s="375"/>
      <c r="G670" s="375"/>
      <c r="H670" s="375"/>
      <c r="I670" s="375"/>
      <c r="J670" s="375"/>
    </row>
    <row r="671">
      <c r="A671" s="375"/>
      <c r="B671" s="375"/>
      <c r="C671" s="376"/>
      <c r="D671" s="375"/>
      <c r="E671" s="375"/>
      <c r="F671" s="375"/>
      <c r="G671" s="375"/>
      <c r="H671" s="375"/>
      <c r="I671" s="375"/>
      <c r="J671" s="375"/>
    </row>
    <row r="672">
      <c r="A672" s="375"/>
      <c r="B672" s="375"/>
      <c r="C672" s="376"/>
      <c r="D672" s="375"/>
      <c r="E672" s="375"/>
      <c r="F672" s="375"/>
      <c r="G672" s="375"/>
      <c r="H672" s="375"/>
      <c r="I672" s="375"/>
      <c r="J672" s="375"/>
    </row>
    <row r="673">
      <c r="A673" s="375"/>
      <c r="B673" s="375"/>
      <c r="C673" s="376"/>
      <c r="D673" s="375"/>
      <c r="E673" s="375"/>
      <c r="F673" s="375"/>
      <c r="G673" s="375"/>
      <c r="H673" s="375"/>
      <c r="I673" s="375"/>
      <c r="J673" s="375"/>
    </row>
    <row r="674">
      <c r="A674" s="375"/>
      <c r="B674" s="375"/>
      <c r="C674" s="376"/>
      <c r="D674" s="375"/>
      <c r="E674" s="375"/>
      <c r="F674" s="375"/>
      <c r="G674" s="375"/>
      <c r="H674" s="375"/>
      <c r="I674" s="375"/>
      <c r="J674" s="375"/>
    </row>
    <row r="675">
      <c r="A675" s="375"/>
      <c r="B675" s="375"/>
      <c r="C675" s="376"/>
      <c r="D675" s="375"/>
      <c r="E675" s="375"/>
      <c r="F675" s="375"/>
      <c r="G675" s="375"/>
      <c r="H675" s="375"/>
      <c r="I675" s="375"/>
      <c r="J675" s="375"/>
    </row>
    <row r="676">
      <c r="A676" s="375"/>
      <c r="B676" s="375"/>
      <c r="C676" s="376"/>
      <c r="D676" s="375"/>
      <c r="E676" s="375"/>
      <c r="F676" s="375"/>
      <c r="G676" s="375"/>
      <c r="H676" s="375"/>
      <c r="I676" s="375"/>
      <c r="J676" s="375"/>
    </row>
    <row r="677">
      <c r="A677" s="375"/>
      <c r="B677" s="375"/>
      <c r="C677" s="376"/>
      <c r="D677" s="375"/>
      <c r="E677" s="375"/>
      <c r="F677" s="375"/>
      <c r="G677" s="375"/>
      <c r="H677" s="375"/>
      <c r="I677" s="375"/>
      <c r="J677" s="375"/>
    </row>
    <row r="678">
      <c r="A678" s="375"/>
      <c r="B678" s="375"/>
      <c r="C678" s="376"/>
      <c r="D678" s="375"/>
      <c r="E678" s="375"/>
      <c r="F678" s="375"/>
      <c r="G678" s="375"/>
      <c r="H678" s="375"/>
      <c r="I678" s="375"/>
      <c r="J678" s="375"/>
    </row>
    <row r="679">
      <c r="A679" s="375"/>
      <c r="B679" s="375"/>
      <c r="C679" s="376"/>
      <c r="D679" s="375"/>
      <c r="E679" s="375"/>
      <c r="F679" s="375"/>
      <c r="G679" s="375"/>
      <c r="H679" s="375"/>
      <c r="I679" s="375"/>
      <c r="J679" s="375"/>
    </row>
    <row r="680">
      <c r="A680" s="375"/>
      <c r="B680" s="375"/>
      <c r="C680" s="376"/>
      <c r="D680" s="375"/>
      <c r="E680" s="375"/>
      <c r="F680" s="375"/>
      <c r="G680" s="375"/>
      <c r="H680" s="375"/>
      <c r="I680" s="375"/>
      <c r="J680" s="375"/>
    </row>
    <row r="681">
      <c r="A681" s="375"/>
      <c r="B681" s="375"/>
      <c r="C681" s="376"/>
      <c r="D681" s="375"/>
      <c r="E681" s="375"/>
      <c r="F681" s="375"/>
      <c r="G681" s="375"/>
      <c r="H681" s="375"/>
      <c r="I681" s="375"/>
      <c r="J681" s="375"/>
    </row>
    <row r="682">
      <c r="A682" s="375"/>
      <c r="B682" s="375"/>
      <c r="C682" s="376"/>
      <c r="D682" s="375"/>
      <c r="E682" s="375"/>
      <c r="F682" s="375"/>
      <c r="G682" s="375"/>
      <c r="H682" s="375"/>
      <c r="I682" s="375"/>
      <c r="J682" s="375"/>
    </row>
    <row r="683">
      <c r="A683" s="375"/>
      <c r="B683" s="375"/>
      <c r="C683" s="376"/>
      <c r="D683" s="375"/>
      <c r="E683" s="375"/>
      <c r="F683" s="375"/>
      <c r="G683" s="375"/>
      <c r="H683" s="375"/>
      <c r="I683" s="375"/>
      <c r="J683" s="375"/>
    </row>
    <row r="684">
      <c r="A684" s="375"/>
      <c r="B684" s="375"/>
      <c r="C684" s="376"/>
      <c r="D684" s="375"/>
      <c r="E684" s="375"/>
      <c r="F684" s="375"/>
      <c r="G684" s="375"/>
      <c r="H684" s="375"/>
      <c r="I684" s="375"/>
      <c r="J684" s="375"/>
    </row>
    <row r="685">
      <c r="A685" s="375"/>
      <c r="B685" s="375"/>
      <c r="C685" s="376"/>
      <c r="D685" s="375"/>
      <c r="E685" s="375"/>
      <c r="F685" s="375"/>
      <c r="G685" s="375"/>
      <c r="H685" s="375"/>
      <c r="I685" s="375"/>
      <c r="J685" s="375"/>
    </row>
    <row r="686">
      <c r="A686" s="375"/>
      <c r="B686" s="375"/>
      <c r="C686" s="376"/>
      <c r="D686" s="375"/>
      <c r="E686" s="375"/>
      <c r="F686" s="375"/>
      <c r="G686" s="375"/>
      <c r="H686" s="375"/>
      <c r="I686" s="375"/>
      <c r="J686" s="375"/>
    </row>
    <row r="687">
      <c r="A687" s="375"/>
      <c r="B687" s="375"/>
      <c r="C687" s="376"/>
      <c r="D687" s="375"/>
      <c r="E687" s="375"/>
      <c r="F687" s="375"/>
      <c r="G687" s="375"/>
      <c r="H687" s="375"/>
      <c r="I687" s="375"/>
      <c r="J687" s="375"/>
    </row>
    <row r="688">
      <c r="A688" s="375"/>
      <c r="B688" s="375"/>
      <c r="C688" s="376"/>
      <c r="D688" s="375"/>
      <c r="E688" s="375"/>
      <c r="F688" s="375"/>
      <c r="G688" s="375"/>
      <c r="H688" s="375"/>
      <c r="I688" s="375"/>
      <c r="J688" s="375"/>
    </row>
    <row r="689">
      <c r="A689" s="375"/>
      <c r="B689" s="375"/>
      <c r="C689" s="376"/>
      <c r="D689" s="375"/>
      <c r="E689" s="375"/>
      <c r="F689" s="375"/>
      <c r="G689" s="375"/>
      <c r="H689" s="375"/>
      <c r="I689" s="375"/>
      <c r="J689" s="375"/>
    </row>
    <row r="690">
      <c r="A690" s="375"/>
      <c r="B690" s="375"/>
      <c r="C690" s="376"/>
      <c r="D690" s="375"/>
      <c r="E690" s="375"/>
      <c r="F690" s="375"/>
      <c r="G690" s="375"/>
      <c r="H690" s="375"/>
      <c r="I690" s="375"/>
      <c r="J690" s="375"/>
    </row>
    <row r="691">
      <c r="A691" s="375"/>
      <c r="B691" s="375"/>
      <c r="C691" s="376"/>
      <c r="D691" s="375"/>
      <c r="E691" s="375"/>
      <c r="F691" s="375"/>
      <c r="G691" s="375"/>
      <c r="H691" s="375"/>
      <c r="I691" s="375"/>
      <c r="J691" s="375"/>
    </row>
    <row r="692">
      <c r="A692" s="375"/>
      <c r="B692" s="375"/>
      <c r="C692" s="376"/>
      <c r="D692" s="375"/>
      <c r="E692" s="375"/>
      <c r="F692" s="375"/>
      <c r="G692" s="375"/>
      <c r="H692" s="375"/>
      <c r="I692" s="375"/>
      <c r="J692" s="375"/>
    </row>
    <row r="693">
      <c r="A693" s="375"/>
      <c r="B693" s="375"/>
      <c r="C693" s="376"/>
      <c r="D693" s="375"/>
      <c r="E693" s="375"/>
      <c r="F693" s="375"/>
      <c r="G693" s="375"/>
      <c r="H693" s="375"/>
      <c r="I693" s="375"/>
      <c r="J693" s="375"/>
    </row>
    <row r="694">
      <c r="A694" s="375"/>
      <c r="B694" s="375"/>
      <c r="C694" s="376"/>
      <c r="D694" s="375"/>
      <c r="E694" s="375"/>
      <c r="F694" s="375"/>
      <c r="G694" s="375"/>
      <c r="H694" s="375"/>
      <c r="I694" s="375"/>
      <c r="J694" s="375"/>
    </row>
    <row r="695">
      <c r="A695" s="375"/>
      <c r="B695" s="375"/>
      <c r="C695" s="376"/>
      <c r="D695" s="375"/>
      <c r="E695" s="375"/>
      <c r="F695" s="375"/>
      <c r="G695" s="375"/>
      <c r="H695" s="375"/>
      <c r="I695" s="375"/>
      <c r="J695" s="375"/>
    </row>
    <row r="696">
      <c r="A696" s="375"/>
      <c r="B696" s="375"/>
      <c r="C696" s="376"/>
      <c r="D696" s="375"/>
      <c r="E696" s="375"/>
      <c r="F696" s="375"/>
      <c r="G696" s="375"/>
      <c r="H696" s="375"/>
      <c r="I696" s="375"/>
      <c r="J696" s="375"/>
    </row>
    <row r="697">
      <c r="A697" s="375"/>
      <c r="B697" s="375"/>
      <c r="C697" s="376"/>
      <c r="D697" s="375"/>
      <c r="E697" s="375"/>
      <c r="F697" s="375"/>
      <c r="G697" s="375"/>
      <c r="H697" s="375"/>
      <c r="I697" s="375"/>
      <c r="J697" s="375"/>
    </row>
    <row r="698">
      <c r="A698" s="375"/>
      <c r="B698" s="375"/>
      <c r="C698" s="376"/>
      <c r="D698" s="375"/>
      <c r="E698" s="375"/>
      <c r="F698" s="375"/>
      <c r="G698" s="375"/>
      <c r="H698" s="375"/>
      <c r="I698" s="375"/>
      <c r="J698" s="375"/>
    </row>
    <row r="699">
      <c r="A699" s="375"/>
      <c r="B699" s="375"/>
      <c r="C699" s="376"/>
      <c r="D699" s="375"/>
      <c r="E699" s="375"/>
      <c r="F699" s="375"/>
      <c r="G699" s="375"/>
      <c r="H699" s="375"/>
      <c r="I699" s="375"/>
      <c r="J699" s="375"/>
    </row>
    <row r="700">
      <c r="A700" s="375"/>
      <c r="B700" s="375"/>
      <c r="C700" s="376"/>
      <c r="D700" s="375"/>
      <c r="E700" s="375"/>
      <c r="F700" s="375"/>
      <c r="G700" s="375"/>
      <c r="H700" s="375"/>
      <c r="I700" s="375"/>
      <c r="J700" s="375"/>
    </row>
    <row r="701">
      <c r="A701" s="375"/>
      <c r="B701" s="375"/>
      <c r="C701" s="376"/>
      <c r="D701" s="375"/>
      <c r="E701" s="375"/>
      <c r="F701" s="375"/>
      <c r="G701" s="375"/>
      <c r="H701" s="375"/>
      <c r="I701" s="375"/>
      <c r="J701" s="375"/>
    </row>
    <row r="702">
      <c r="A702" s="375"/>
      <c r="B702" s="375"/>
      <c r="C702" s="376"/>
      <c r="D702" s="375"/>
      <c r="E702" s="375"/>
      <c r="F702" s="375"/>
      <c r="G702" s="375"/>
      <c r="H702" s="375"/>
      <c r="I702" s="375"/>
      <c r="J702" s="375"/>
    </row>
    <row r="703">
      <c r="A703" s="375"/>
      <c r="B703" s="375"/>
      <c r="C703" s="376"/>
      <c r="D703" s="375"/>
      <c r="E703" s="375"/>
      <c r="F703" s="375"/>
      <c r="G703" s="375"/>
      <c r="H703" s="375"/>
      <c r="I703" s="375"/>
      <c r="J703" s="375"/>
    </row>
    <row r="704">
      <c r="A704" s="375"/>
      <c r="B704" s="375"/>
      <c r="C704" s="376"/>
      <c r="D704" s="375"/>
      <c r="E704" s="375"/>
      <c r="F704" s="375"/>
      <c r="G704" s="375"/>
      <c r="H704" s="375"/>
      <c r="I704" s="375"/>
      <c r="J704" s="375"/>
    </row>
    <row r="705">
      <c r="A705" s="375"/>
      <c r="B705" s="375"/>
      <c r="C705" s="376"/>
      <c r="D705" s="375"/>
      <c r="E705" s="375"/>
      <c r="F705" s="375"/>
      <c r="G705" s="375"/>
      <c r="H705" s="375"/>
      <c r="I705" s="375"/>
      <c r="J705" s="375"/>
    </row>
    <row r="706">
      <c r="A706" s="375"/>
      <c r="B706" s="375"/>
      <c r="C706" s="376"/>
      <c r="D706" s="375"/>
      <c r="E706" s="375"/>
      <c r="F706" s="375"/>
      <c r="G706" s="375"/>
      <c r="H706" s="375"/>
      <c r="I706" s="375"/>
      <c r="J706" s="375"/>
    </row>
    <row r="707">
      <c r="A707" s="375"/>
      <c r="B707" s="375"/>
      <c r="C707" s="376"/>
      <c r="D707" s="375"/>
      <c r="E707" s="375"/>
      <c r="F707" s="375"/>
      <c r="G707" s="375"/>
      <c r="H707" s="375"/>
      <c r="I707" s="375"/>
      <c r="J707" s="375"/>
    </row>
    <row r="708">
      <c r="A708" s="375"/>
      <c r="B708" s="375"/>
      <c r="C708" s="376"/>
      <c r="D708" s="375"/>
      <c r="E708" s="375"/>
      <c r="F708" s="375"/>
      <c r="G708" s="375"/>
      <c r="H708" s="375"/>
      <c r="I708" s="375"/>
      <c r="J708" s="375"/>
    </row>
    <row r="709">
      <c r="A709" s="375"/>
      <c r="B709" s="375"/>
      <c r="C709" s="376"/>
      <c r="D709" s="375"/>
      <c r="E709" s="375"/>
      <c r="F709" s="375"/>
      <c r="G709" s="375"/>
      <c r="H709" s="375"/>
      <c r="I709" s="375"/>
      <c r="J709" s="375"/>
    </row>
    <row r="710">
      <c r="A710" s="375"/>
      <c r="B710" s="375"/>
      <c r="C710" s="376"/>
      <c r="D710" s="375"/>
      <c r="E710" s="375"/>
      <c r="F710" s="375"/>
      <c r="G710" s="375"/>
      <c r="H710" s="375"/>
      <c r="I710" s="375"/>
      <c r="J710" s="375"/>
    </row>
    <row r="711">
      <c r="A711" s="375"/>
      <c r="B711" s="375"/>
      <c r="C711" s="376"/>
      <c r="D711" s="375"/>
      <c r="E711" s="375"/>
      <c r="F711" s="375"/>
      <c r="G711" s="375"/>
      <c r="H711" s="375"/>
      <c r="I711" s="375"/>
      <c r="J711" s="375"/>
    </row>
    <row r="712">
      <c r="A712" s="375"/>
      <c r="B712" s="375"/>
      <c r="C712" s="376"/>
      <c r="D712" s="375"/>
      <c r="E712" s="375"/>
      <c r="F712" s="375"/>
      <c r="G712" s="375"/>
      <c r="H712" s="375"/>
      <c r="I712" s="375"/>
      <c r="J712" s="375"/>
    </row>
    <row r="713">
      <c r="A713" s="375"/>
      <c r="B713" s="375"/>
      <c r="C713" s="376"/>
      <c r="D713" s="375"/>
      <c r="E713" s="375"/>
      <c r="F713" s="375"/>
      <c r="G713" s="375"/>
      <c r="H713" s="375"/>
      <c r="I713" s="375"/>
      <c r="J713" s="375"/>
    </row>
    <row r="714">
      <c r="A714" s="375"/>
      <c r="B714" s="375"/>
      <c r="C714" s="376"/>
      <c r="D714" s="375"/>
      <c r="E714" s="375"/>
      <c r="F714" s="375"/>
      <c r="G714" s="375"/>
      <c r="H714" s="375"/>
      <c r="I714" s="375"/>
      <c r="J714" s="375"/>
    </row>
    <row r="715">
      <c r="A715" s="375"/>
      <c r="B715" s="375"/>
      <c r="C715" s="376"/>
      <c r="D715" s="375"/>
      <c r="E715" s="375"/>
      <c r="F715" s="375"/>
      <c r="G715" s="375"/>
      <c r="H715" s="375"/>
      <c r="I715" s="375"/>
      <c r="J715" s="375"/>
    </row>
    <row r="716">
      <c r="A716" s="375"/>
      <c r="B716" s="375"/>
      <c r="C716" s="376"/>
      <c r="D716" s="375"/>
      <c r="E716" s="375"/>
      <c r="F716" s="375"/>
      <c r="G716" s="375"/>
      <c r="H716" s="375"/>
      <c r="I716" s="375"/>
      <c r="J716" s="375"/>
    </row>
    <row r="717">
      <c r="A717" s="375"/>
      <c r="B717" s="375"/>
      <c r="C717" s="376"/>
      <c r="D717" s="375"/>
      <c r="E717" s="375"/>
      <c r="F717" s="375"/>
      <c r="G717" s="375"/>
      <c r="H717" s="375"/>
      <c r="I717" s="375"/>
      <c r="J717" s="375"/>
    </row>
    <row r="718">
      <c r="A718" s="375"/>
      <c r="B718" s="375"/>
      <c r="C718" s="376"/>
      <c r="D718" s="375"/>
      <c r="E718" s="375"/>
      <c r="F718" s="375"/>
      <c r="G718" s="375"/>
      <c r="H718" s="375"/>
      <c r="I718" s="375"/>
      <c r="J718" s="375"/>
    </row>
    <row r="719">
      <c r="A719" s="375"/>
      <c r="B719" s="375"/>
      <c r="C719" s="376"/>
      <c r="D719" s="375"/>
      <c r="E719" s="375"/>
      <c r="F719" s="375"/>
      <c r="G719" s="375"/>
      <c r="H719" s="375"/>
      <c r="I719" s="375"/>
      <c r="J719" s="375"/>
    </row>
    <row r="720">
      <c r="A720" s="375"/>
      <c r="B720" s="375"/>
      <c r="C720" s="376"/>
      <c r="D720" s="375"/>
      <c r="E720" s="375"/>
      <c r="F720" s="375"/>
      <c r="G720" s="375"/>
      <c r="H720" s="375"/>
      <c r="I720" s="375"/>
      <c r="J720" s="375"/>
    </row>
    <row r="721">
      <c r="A721" s="375"/>
      <c r="B721" s="375"/>
      <c r="C721" s="376"/>
      <c r="D721" s="375"/>
      <c r="E721" s="375"/>
      <c r="F721" s="375"/>
      <c r="G721" s="375"/>
      <c r="H721" s="375"/>
      <c r="I721" s="375"/>
      <c r="J721" s="375"/>
    </row>
    <row r="722">
      <c r="A722" s="375"/>
      <c r="B722" s="375"/>
      <c r="C722" s="376"/>
      <c r="D722" s="375"/>
      <c r="E722" s="375"/>
      <c r="F722" s="375"/>
      <c r="G722" s="375"/>
      <c r="H722" s="375"/>
      <c r="I722" s="375"/>
      <c r="J722" s="375"/>
    </row>
    <row r="723">
      <c r="A723" s="375"/>
      <c r="B723" s="375"/>
      <c r="C723" s="376"/>
      <c r="D723" s="375"/>
      <c r="E723" s="375"/>
      <c r="F723" s="375"/>
      <c r="G723" s="375"/>
      <c r="H723" s="375"/>
      <c r="I723" s="375"/>
      <c r="J723" s="375"/>
    </row>
    <row r="724">
      <c r="A724" s="375"/>
      <c r="B724" s="375"/>
      <c r="C724" s="376"/>
      <c r="D724" s="375"/>
      <c r="E724" s="375"/>
      <c r="F724" s="375"/>
      <c r="G724" s="375"/>
      <c r="H724" s="375"/>
      <c r="I724" s="375"/>
      <c r="J724" s="375"/>
    </row>
    <row r="725">
      <c r="A725" s="375"/>
      <c r="B725" s="375"/>
      <c r="C725" s="376"/>
      <c r="D725" s="375"/>
      <c r="E725" s="375"/>
      <c r="F725" s="375"/>
      <c r="G725" s="375"/>
      <c r="H725" s="375"/>
      <c r="I725" s="375"/>
      <c r="J725" s="375"/>
    </row>
    <row r="726">
      <c r="A726" s="375"/>
      <c r="B726" s="375"/>
      <c r="C726" s="376"/>
      <c r="D726" s="375"/>
      <c r="E726" s="375"/>
      <c r="F726" s="375"/>
      <c r="G726" s="375"/>
      <c r="H726" s="375"/>
      <c r="I726" s="375"/>
      <c r="J726" s="375"/>
    </row>
    <row r="727">
      <c r="A727" s="375"/>
      <c r="B727" s="375"/>
      <c r="C727" s="376"/>
      <c r="D727" s="375"/>
      <c r="E727" s="375"/>
      <c r="F727" s="375"/>
      <c r="G727" s="375"/>
      <c r="H727" s="375"/>
      <c r="I727" s="375"/>
      <c r="J727" s="375"/>
    </row>
    <row r="728">
      <c r="A728" s="375"/>
      <c r="B728" s="375"/>
      <c r="C728" s="376"/>
      <c r="D728" s="375"/>
      <c r="E728" s="375"/>
      <c r="F728" s="375"/>
      <c r="G728" s="375"/>
      <c r="H728" s="375"/>
      <c r="I728" s="375"/>
      <c r="J728" s="375"/>
    </row>
    <row r="729">
      <c r="A729" s="375"/>
      <c r="B729" s="375"/>
      <c r="C729" s="376"/>
      <c r="D729" s="375"/>
      <c r="E729" s="375"/>
      <c r="F729" s="375"/>
      <c r="G729" s="375"/>
      <c r="H729" s="375"/>
      <c r="I729" s="375"/>
      <c r="J729" s="375"/>
    </row>
    <row r="730">
      <c r="A730" s="375"/>
      <c r="B730" s="375"/>
      <c r="C730" s="376"/>
      <c r="D730" s="375"/>
      <c r="E730" s="375"/>
      <c r="F730" s="375"/>
      <c r="G730" s="375"/>
      <c r="H730" s="375"/>
      <c r="I730" s="375"/>
      <c r="J730" s="375"/>
    </row>
    <row r="731">
      <c r="A731" s="375"/>
      <c r="B731" s="375"/>
      <c r="C731" s="376"/>
      <c r="D731" s="375"/>
      <c r="E731" s="375"/>
      <c r="F731" s="375"/>
      <c r="G731" s="375"/>
      <c r="H731" s="375"/>
      <c r="I731" s="375"/>
      <c r="J731" s="375"/>
    </row>
    <row r="732">
      <c r="A732" s="375"/>
      <c r="B732" s="375"/>
      <c r="C732" s="376"/>
      <c r="D732" s="375"/>
      <c r="E732" s="375"/>
      <c r="F732" s="375"/>
      <c r="G732" s="375"/>
      <c r="H732" s="375"/>
      <c r="I732" s="375"/>
      <c r="J732" s="375"/>
    </row>
    <row r="733">
      <c r="A733" s="375"/>
      <c r="B733" s="375"/>
      <c r="C733" s="376"/>
      <c r="D733" s="375"/>
      <c r="E733" s="375"/>
      <c r="F733" s="375"/>
      <c r="G733" s="375"/>
      <c r="H733" s="375"/>
      <c r="I733" s="375"/>
      <c r="J733" s="375"/>
    </row>
    <row r="734">
      <c r="A734" s="375"/>
      <c r="B734" s="375"/>
      <c r="C734" s="376"/>
      <c r="D734" s="375"/>
      <c r="E734" s="375"/>
      <c r="F734" s="375"/>
      <c r="G734" s="375"/>
      <c r="H734" s="375"/>
      <c r="I734" s="375"/>
      <c r="J734" s="375"/>
    </row>
    <row r="735">
      <c r="A735" s="375"/>
      <c r="B735" s="375"/>
      <c r="C735" s="376"/>
      <c r="D735" s="375"/>
      <c r="E735" s="375"/>
      <c r="F735" s="375"/>
      <c r="G735" s="375"/>
      <c r="H735" s="375"/>
      <c r="I735" s="375"/>
      <c r="J735" s="375"/>
    </row>
    <row r="736">
      <c r="A736" s="375"/>
      <c r="B736" s="375"/>
      <c r="C736" s="376"/>
      <c r="D736" s="375"/>
      <c r="E736" s="375"/>
      <c r="F736" s="375"/>
      <c r="G736" s="375"/>
      <c r="H736" s="375"/>
      <c r="I736" s="375"/>
      <c r="J736" s="375"/>
    </row>
    <row r="737">
      <c r="A737" s="375"/>
      <c r="B737" s="375"/>
      <c r="C737" s="376"/>
      <c r="D737" s="375"/>
      <c r="E737" s="375"/>
      <c r="F737" s="375"/>
      <c r="G737" s="375"/>
      <c r="H737" s="375"/>
      <c r="I737" s="375"/>
      <c r="J737" s="375"/>
    </row>
    <row r="738">
      <c r="A738" s="375"/>
      <c r="B738" s="375"/>
      <c r="C738" s="376"/>
      <c r="D738" s="375"/>
      <c r="E738" s="375"/>
      <c r="F738" s="375"/>
      <c r="G738" s="375"/>
      <c r="H738" s="375"/>
      <c r="I738" s="375"/>
      <c r="J738" s="375"/>
    </row>
    <row r="739">
      <c r="A739" s="375"/>
      <c r="B739" s="375"/>
      <c r="C739" s="376"/>
      <c r="D739" s="375"/>
      <c r="E739" s="375"/>
      <c r="F739" s="375"/>
      <c r="G739" s="375"/>
      <c r="H739" s="375"/>
      <c r="I739" s="375"/>
      <c r="J739" s="375"/>
    </row>
    <row r="740">
      <c r="A740" s="375"/>
      <c r="B740" s="375"/>
      <c r="C740" s="376"/>
      <c r="D740" s="375"/>
      <c r="E740" s="375"/>
      <c r="F740" s="375"/>
      <c r="G740" s="375"/>
      <c r="H740" s="375"/>
      <c r="I740" s="375"/>
      <c r="J740" s="375"/>
    </row>
    <row r="741">
      <c r="A741" s="375"/>
      <c r="B741" s="375"/>
      <c r="C741" s="376"/>
      <c r="D741" s="375"/>
      <c r="E741" s="375"/>
      <c r="F741" s="375"/>
      <c r="G741" s="375"/>
      <c r="H741" s="375"/>
      <c r="I741" s="375"/>
      <c r="J741" s="375"/>
    </row>
    <row r="742">
      <c r="A742" s="375"/>
      <c r="B742" s="375"/>
      <c r="C742" s="376"/>
      <c r="D742" s="375"/>
      <c r="E742" s="375"/>
      <c r="F742" s="375"/>
      <c r="G742" s="375"/>
      <c r="H742" s="375"/>
      <c r="I742" s="375"/>
      <c r="J742" s="375"/>
    </row>
    <row r="743">
      <c r="A743" s="375"/>
      <c r="B743" s="375"/>
      <c r="C743" s="376"/>
      <c r="D743" s="375"/>
      <c r="E743" s="375"/>
      <c r="F743" s="375"/>
      <c r="G743" s="375"/>
      <c r="H743" s="375"/>
      <c r="I743" s="375"/>
      <c r="J743" s="375"/>
    </row>
    <row r="744">
      <c r="A744" s="375"/>
      <c r="B744" s="375"/>
      <c r="C744" s="376"/>
      <c r="D744" s="375"/>
      <c r="E744" s="375"/>
      <c r="F744" s="375"/>
      <c r="G744" s="375"/>
      <c r="H744" s="375"/>
      <c r="I744" s="375"/>
      <c r="J744" s="375"/>
    </row>
    <row r="745">
      <c r="A745" s="375"/>
      <c r="B745" s="375"/>
      <c r="C745" s="376"/>
      <c r="D745" s="375"/>
      <c r="E745" s="375"/>
      <c r="F745" s="375"/>
      <c r="G745" s="375"/>
      <c r="H745" s="375"/>
      <c r="I745" s="375"/>
      <c r="J745" s="375"/>
    </row>
    <row r="746">
      <c r="A746" s="375"/>
      <c r="B746" s="375"/>
      <c r="C746" s="376"/>
      <c r="D746" s="375"/>
      <c r="E746" s="375"/>
      <c r="F746" s="375"/>
      <c r="G746" s="375"/>
      <c r="H746" s="375"/>
      <c r="I746" s="375"/>
      <c r="J746" s="375"/>
    </row>
    <row r="747">
      <c r="A747" s="375"/>
      <c r="B747" s="375"/>
      <c r="C747" s="376"/>
      <c r="D747" s="375"/>
      <c r="E747" s="375"/>
      <c r="F747" s="375"/>
      <c r="G747" s="375"/>
      <c r="H747" s="375"/>
      <c r="I747" s="375"/>
      <c r="J747" s="375"/>
    </row>
    <row r="748">
      <c r="A748" s="375"/>
      <c r="B748" s="375"/>
      <c r="C748" s="376"/>
      <c r="D748" s="375"/>
      <c r="E748" s="375"/>
      <c r="F748" s="375"/>
      <c r="G748" s="375"/>
      <c r="H748" s="375"/>
      <c r="I748" s="375"/>
      <c r="J748" s="375"/>
    </row>
    <row r="749">
      <c r="A749" s="375"/>
      <c r="B749" s="375"/>
      <c r="C749" s="376"/>
      <c r="D749" s="375"/>
      <c r="E749" s="375"/>
      <c r="F749" s="375"/>
      <c r="G749" s="375"/>
      <c r="H749" s="375"/>
      <c r="I749" s="375"/>
      <c r="J749" s="375"/>
    </row>
    <row r="750">
      <c r="A750" s="375"/>
      <c r="B750" s="375"/>
      <c r="C750" s="376"/>
      <c r="D750" s="375"/>
      <c r="E750" s="375"/>
      <c r="F750" s="375"/>
      <c r="G750" s="375"/>
      <c r="H750" s="375"/>
      <c r="I750" s="375"/>
      <c r="J750" s="375"/>
    </row>
    <row r="751">
      <c r="A751" s="375"/>
      <c r="B751" s="375"/>
      <c r="C751" s="376"/>
      <c r="D751" s="375"/>
      <c r="E751" s="375"/>
      <c r="F751" s="375"/>
      <c r="G751" s="375"/>
      <c r="H751" s="375"/>
      <c r="I751" s="375"/>
      <c r="J751" s="375"/>
    </row>
    <row r="752">
      <c r="A752" s="375"/>
      <c r="B752" s="375"/>
      <c r="C752" s="376"/>
      <c r="D752" s="375"/>
      <c r="E752" s="375"/>
      <c r="F752" s="375"/>
      <c r="G752" s="375"/>
      <c r="H752" s="375"/>
      <c r="I752" s="375"/>
      <c r="J752" s="375"/>
    </row>
    <row r="753">
      <c r="A753" s="375"/>
      <c r="B753" s="375"/>
      <c r="C753" s="376"/>
      <c r="D753" s="375"/>
      <c r="E753" s="375"/>
      <c r="F753" s="375"/>
      <c r="G753" s="375"/>
      <c r="H753" s="375"/>
      <c r="I753" s="375"/>
      <c r="J753" s="375"/>
    </row>
    <row r="754">
      <c r="A754" s="375"/>
      <c r="B754" s="375"/>
      <c r="C754" s="376"/>
      <c r="D754" s="375"/>
      <c r="E754" s="375"/>
      <c r="F754" s="375"/>
      <c r="G754" s="375"/>
      <c r="H754" s="375"/>
      <c r="I754" s="375"/>
      <c r="J754" s="375"/>
    </row>
    <row r="755">
      <c r="A755" s="375"/>
      <c r="B755" s="375"/>
      <c r="C755" s="376"/>
      <c r="D755" s="375"/>
      <c r="E755" s="375"/>
      <c r="F755" s="375"/>
      <c r="G755" s="375"/>
      <c r="H755" s="375"/>
      <c r="I755" s="375"/>
      <c r="J755" s="375"/>
    </row>
    <row r="756">
      <c r="A756" s="375"/>
      <c r="B756" s="375"/>
      <c r="C756" s="376"/>
      <c r="D756" s="375"/>
      <c r="E756" s="375"/>
      <c r="F756" s="375"/>
      <c r="G756" s="375"/>
      <c r="H756" s="375"/>
      <c r="I756" s="375"/>
      <c r="J756" s="375"/>
    </row>
    <row r="757">
      <c r="A757" s="375"/>
      <c r="B757" s="375"/>
      <c r="C757" s="376"/>
      <c r="D757" s="375"/>
      <c r="E757" s="375"/>
      <c r="F757" s="375"/>
      <c r="G757" s="375"/>
      <c r="H757" s="375"/>
      <c r="I757" s="375"/>
      <c r="J757" s="375"/>
    </row>
    <row r="758">
      <c r="A758" s="375"/>
      <c r="B758" s="375"/>
      <c r="C758" s="376"/>
      <c r="D758" s="375"/>
      <c r="E758" s="375"/>
      <c r="F758" s="375"/>
      <c r="G758" s="375"/>
      <c r="H758" s="375"/>
      <c r="I758" s="375"/>
      <c r="J758" s="375"/>
    </row>
    <row r="759">
      <c r="A759" s="375"/>
      <c r="B759" s="375"/>
      <c r="C759" s="376"/>
      <c r="D759" s="375"/>
      <c r="E759" s="375"/>
      <c r="F759" s="375"/>
      <c r="G759" s="375"/>
      <c r="H759" s="375"/>
      <c r="I759" s="375"/>
      <c r="J759" s="375"/>
    </row>
    <row r="760">
      <c r="A760" s="375"/>
      <c r="B760" s="375"/>
      <c r="C760" s="376"/>
      <c r="D760" s="375"/>
      <c r="E760" s="375"/>
      <c r="F760" s="375"/>
      <c r="G760" s="375"/>
      <c r="H760" s="375"/>
      <c r="I760" s="375"/>
      <c r="J760" s="375"/>
    </row>
    <row r="761">
      <c r="A761" s="375"/>
      <c r="B761" s="375"/>
      <c r="C761" s="376"/>
      <c r="D761" s="375"/>
      <c r="E761" s="375"/>
      <c r="F761" s="375"/>
      <c r="G761" s="375"/>
      <c r="H761" s="375"/>
      <c r="I761" s="375"/>
      <c r="J761" s="375"/>
    </row>
    <row r="762">
      <c r="A762" s="375"/>
      <c r="B762" s="375"/>
      <c r="C762" s="376"/>
      <c r="D762" s="375"/>
      <c r="E762" s="375"/>
      <c r="F762" s="375"/>
      <c r="G762" s="375"/>
      <c r="H762" s="375"/>
      <c r="I762" s="375"/>
      <c r="J762" s="375"/>
    </row>
    <row r="763">
      <c r="A763" s="375"/>
      <c r="B763" s="375"/>
      <c r="C763" s="376"/>
      <c r="D763" s="375"/>
      <c r="E763" s="375"/>
      <c r="F763" s="375"/>
      <c r="G763" s="375"/>
      <c r="H763" s="375"/>
      <c r="I763" s="375"/>
      <c r="J763" s="375"/>
    </row>
    <row r="764">
      <c r="A764" s="375"/>
      <c r="B764" s="375"/>
      <c r="C764" s="376"/>
      <c r="D764" s="375"/>
      <c r="E764" s="375"/>
      <c r="F764" s="375"/>
      <c r="G764" s="375"/>
      <c r="H764" s="375"/>
      <c r="I764" s="375"/>
      <c r="J764" s="375"/>
    </row>
    <row r="765">
      <c r="A765" s="375"/>
      <c r="B765" s="375"/>
      <c r="C765" s="376"/>
      <c r="D765" s="375"/>
      <c r="E765" s="375"/>
      <c r="F765" s="375"/>
      <c r="G765" s="375"/>
      <c r="H765" s="375"/>
      <c r="I765" s="375"/>
      <c r="J765" s="375"/>
    </row>
    <row r="766">
      <c r="A766" s="375"/>
      <c r="B766" s="375"/>
      <c r="C766" s="376"/>
      <c r="D766" s="375"/>
      <c r="E766" s="375"/>
      <c r="F766" s="375"/>
      <c r="G766" s="375"/>
      <c r="H766" s="375"/>
      <c r="I766" s="375"/>
      <c r="J766" s="375"/>
    </row>
    <row r="767">
      <c r="A767" s="375"/>
      <c r="B767" s="375"/>
      <c r="C767" s="376"/>
      <c r="D767" s="375"/>
      <c r="E767" s="375"/>
      <c r="F767" s="375"/>
      <c r="G767" s="375"/>
      <c r="H767" s="375"/>
      <c r="I767" s="375"/>
      <c r="J767" s="375"/>
    </row>
    <row r="768">
      <c r="A768" s="375"/>
      <c r="B768" s="375"/>
      <c r="C768" s="376"/>
      <c r="D768" s="375"/>
      <c r="E768" s="375"/>
      <c r="F768" s="375"/>
      <c r="G768" s="375"/>
      <c r="H768" s="375"/>
      <c r="I768" s="375"/>
      <c r="J768" s="375"/>
    </row>
    <row r="769">
      <c r="A769" s="375"/>
      <c r="B769" s="375"/>
      <c r="C769" s="376"/>
      <c r="D769" s="375"/>
      <c r="E769" s="375"/>
      <c r="F769" s="375"/>
      <c r="G769" s="375"/>
      <c r="H769" s="375"/>
      <c r="I769" s="375"/>
      <c r="J769" s="375"/>
    </row>
    <row r="770">
      <c r="A770" s="375"/>
      <c r="B770" s="375"/>
      <c r="C770" s="376"/>
      <c r="D770" s="375"/>
      <c r="E770" s="375"/>
      <c r="F770" s="375"/>
      <c r="G770" s="375"/>
      <c r="H770" s="375"/>
      <c r="I770" s="375"/>
      <c r="J770" s="375"/>
    </row>
    <row r="771">
      <c r="A771" s="375"/>
      <c r="B771" s="375"/>
      <c r="C771" s="376"/>
      <c r="D771" s="375"/>
      <c r="E771" s="375"/>
      <c r="F771" s="375"/>
      <c r="G771" s="375"/>
      <c r="H771" s="375"/>
      <c r="I771" s="375"/>
      <c r="J771" s="375"/>
    </row>
    <row r="772">
      <c r="A772" s="375"/>
      <c r="B772" s="375"/>
      <c r="C772" s="376"/>
      <c r="D772" s="375"/>
      <c r="E772" s="375"/>
      <c r="F772" s="375"/>
      <c r="G772" s="375"/>
      <c r="H772" s="375"/>
      <c r="I772" s="375"/>
      <c r="J772" s="375"/>
    </row>
    <row r="773">
      <c r="A773" s="375"/>
      <c r="B773" s="375"/>
      <c r="C773" s="376"/>
      <c r="D773" s="375"/>
      <c r="E773" s="375"/>
      <c r="F773" s="375"/>
      <c r="G773" s="375"/>
      <c r="H773" s="375"/>
      <c r="I773" s="375"/>
      <c r="J773" s="375"/>
    </row>
    <row r="774">
      <c r="A774" s="375"/>
      <c r="B774" s="375"/>
      <c r="C774" s="376"/>
      <c r="D774" s="375"/>
      <c r="E774" s="375"/>
      <c r="F774" s="375"/>
      <c r="G774" s="375"/>
      <c r="H774" s="375"/>
      <c r="I774" s="375"/>
      <c r="J774" s="375"/>
    </row>
    <row r="775">
      <c r="A775" s="375"/>
      <c r="B775" s="375"/>
      <c r="C775" s="376"/>
      <c r="D775" s="375"/>
      <c r="E775" s="375"/>
      <c r="F775" s="375"/>
      <c r="G775" s="375"/>
      <c r="H775" s="375"/>
      <c r="I775" s="375"/>
      <c r="J775" s="375"/>
    </row>
    <row r="776">
      <c r="A776" s="375"/>
      <c r="B776" s="375"/>
      <c r="C776" s="376"/>
      <c r="D776" s="375"/>
      <c r="E776" s="375"/>
      <c r="F776" s="375"/>
      <c r="G776" s="375"/>
      <c r="H776" s="375"/>
      <c r="I776" s="375"/>
      <c r="J776" s="375"/>
    </row>
    <row r="777">
      <c r="A777" s="375"/>
      <c r="B777" s="375"/>
      <c r="C777" s="376"/>
      <c r="D777" s="375"/>
      <c r="E777" s="375"/>
      <c r="F777" s="375"/>
      <c r="G777" s="375"/>
      <c r="H777" s="375"/>
      <c r="I777" s="375"/>
      <c r="J777" s="375"/>
    </row>
    <row r="778">
      <c r="A778" s="375"/>
      <c r="B778" s="375"/>
      <c r="C778" s="376"/>
      <c r="D778" s="375"/>
      <c r="E778" s="375"/>
      <c r="F778" s="375"/>
      <c r="G778" s="375"/>
      <c r="H778" s="375"/>
      <c r="I778" s="375"/>
      <c r="J778" s="375"/>
    </row>
    <row r="779">
      <c r="A779" s="375"/>
      <c r="B779" s="375"/>
      <c r="C779" s="376"/>
      <c r="D779" s="375"/>
      <c r="E779" s="375"/>
      <c r="F779" s="375"/>
      <c r="G779" s="375"/>
      <c r="H779" s="375"/>
      <c r="I779" s="375"/>
      <c r="J779" s="375"/>
    </row>
    <row r="780">
      <c r="A780" s="375"/>
      <c r="B780" s="375"/>
      <c r="C780" s="376"/>
      <c r="D780" s="375"/>
      <c r="E780" s="375"/>
      <c r="F780" s="375"/>
      <c r="G780" s="375"/>
      <c r="H780" s="375"/>
      <c r="I780" s="375"/>
      <c r="J780" s="375"/>
    </row>
    <row r="781">
      <c r="A781" s="375"/>
      <c r="B781" s="375"/>
      <c r="C781" s="376"/>
      <c r="D781" s="375"/>
      <c r="E781" s="375"/>
      <c r="F781" s="375"/>
      <c r="G781" s="375"/>
      <c r="H781" s="375"/>
      <c r="I781" s="375"/>
      <c r="J781" s="375"/>
    </row>
    <row r="782">
      <c r="A782" s="375"/>
      <c r="B782" s="375"/>
      <c r="C782" s="376"/>
      <c r="D782" s="375"/>
      <c r="E782" s="375"/>
      <c r="F782" s="375"/>
      <c r="G782" s="375"/>
      <c r="H782" s="375"/>
      <c r="I782" s="375"/>
      <c r="J782" s="375"/>
    </row>
    <row r="783">
      <c r="A783" s="375"/>
      <c r="B783" s="375"/>
      <c r="C783" s="376"/>
      <c r="D783" s="375"/>
      <c r="E783" s="375"/>
      <c r="F783" s="375"/>
      <c r="G783" s="375"/>
      <c r="H783" s="375"/>
      <c r="I783" s="375"/>
      <c r="J783" s="375"/>
    </row>
    <row r="784">
      <c r="A784" s="375"/>
      <c r="B784" s="375"/>
      <c r="C784" s="376"/>
      <c r="D784" s="375"/>
      <c r="E784" s="375"/>
      <c r="F784" s="375"/>
      <c r="G784" s="375"/>
      <c r="H784" s="375"/>
      <c r="I784" s="375"/>
      <c r="J784" s="375"/>
    </row>
    <row r="785">
      <c r="A785" s="375"/>
      <c r="B785" s="375"/>
      <c r="C785" s="376"/>
      <c r="D785" s="375"/>
      <c r="E785" s="375"/>
      <c r="F785" s="375"/>
      <c r="G785" s="375"/>
      <c r="H785" s="375"/>
      <c r="I785" s="375"/>
      <c r="J785" s="375"/>
    </row>
    <row r="786">
      <c r="A786" s="375"/>
      <c r="B786" s="375"/>
      <c r="C786" s="376"/>
      <c r="D786" s="375"/>
      <c r="E786" s="375"/>
      <c r="F786" s="375"/>
      <c r="G786" s="375"/>
      <c r="H786" s="375"/>
      <c r="I786" s="375"/>
      <c r="J786" s="375"/>
    </row>
    <row r="787">
      <c r="A787" s="375"/>
      <c r="B787" s="375"/>
      <c r="C787" s="376"/>
      <c r="D787" s="375"/>
      <c r="E787" s="375"/>
      <c r="F787" s="375"/>
      <c r="G787" s="375"/>
      <c r="H787" s="375"/>
      <c r="I787" s="375"/>
      <c r="J787" s="375"/>
    </row>
    <row r="788">
      <c r="A788" s="375"/>
      <c r="B788" s="375"/>
      <c r="C788" s="376"/>
      <c r="D788" s="375"/>
      <c r="E788" s="375"/>
      <c r="F788" s="375"/>
      <c r="G788" s="375"/>
      <c r="H788" s="375"/>
      <c r="I788" s="375"/>
      <c r="J788" s="375"/>
    </row>
    <row r="789">
      <c r="A789" s="375"/>
      <c r="B789" s="375"/>
      <c r="C789" s="376"/>
      <c r="D789" s="375"/>
      <c r="E789" s="375"/>
      <c r="F789" s="375"/>
      <c r="G789" s="375"/>
      <c r="H789" s="375"/>
      <c r="I789" s="375"/>
      <c r="J789" s="375"/>
    </row>
    <row r="790">
      <c r="A790" s="375"/>
      <c r="B790" s="375"/>
      <c r="C790" s="376"/>
      <c r="D790" s="375"/>
      <c r="E790" s="375"/>
      <c r="F790" s="375"/>
      <c r="G790" s="375"/>
      <c r="H790" s="375"/>
      <c r="I790" s="375"/>
      <c r="J790" s="375"/>
    </row>
    <row r="791">
      <c r="A791" s="375"/>
      <c r="B791" s="375"/>
      <c r="C791" s="376"/>
      <c r="D791" s="375"/>
      <c r="E791" s="375"/>
      <c r="F791" s="375"/>
      <c r="G791" s="375"/>
      <c r="H791" s="375"/>
      <c r="I791" s="375"/>
      <c r="J791" s="375"/>
    </row>
    <row r="792">
      <c r="A792" s="375"/>
      <c r="B792" s="375"/>
      <c r="C792" s="376"/>
      <c r="D792" s="375"/>
      <c r="E792" s="375"/>
      <c r="F792" s="375"/>
      <c r="G792" s="375"/>
      <c r="H792" s="375"/>
      <c r="I792" s="375"/>
      <c r="J792" s="375"/>
    </row>
    <row r="793">
      <c r="A793" s="375"/>
      <c r="B793" s="375"/>
      <c r="C793" s="376"/>
      <c r="D793" s="375"/>
      <c r="E793" s="375"/>
      <c r="F793" s="375"/>
      <c r="G793" s="375"/>
      <c r="H793" s="375"/>
      <c r="I793" s="375"/>
      <c r="J793" s="375"/>
    </row>
    <row r="794">
      <c r="A794" s="375"/>
      <c r="B794" s="375"/>
      <c r="C794" s="376"/>
      <c r="D794" s="375"/>
      <c r="E794" s="375"/>
      <c r="F794" s="375"/>
      <c r="G794" s="375"/>
      <c r="H794" s="375"/>
      <c r="I794" s="375"/>
      <c r="J794" s="375"/>
    </row>
    <row r="795">
      <c r="A795" s="375"/>
      <c r="B795" s="375"/>
      <c r="C795" s="376"/>
      <c r="D795" s="375"/>
      <c r="E795" s="375"/>
      <c r="F795" s="375"/>
      <c r="G795" s="375"/>
      <c r="H795" s="375"/>
      <c r="I795" s="375"/>
      <c r="J795" s="375"/>
    </row>
    <row r="796">
      <c r="A796" s="375"/>
      <c r="B796" s="375"/>
      <c r="C796" s="376"/>
      <c r="D796" s="375"/>
      <c r="E796" s="375"/>
      <c r="F796" s="375"/>
      <c r="G796" s="375"/>
      <c r="H796" s="375"/>
      <c r="I796" s="375"/>
      <c r="J796" s="375"/>
    </row>
    <row r="797">
      <c r="A797" s="375"/>
      <c r="B797" s="375"/>
      <c r="C797" s="376"/>
      <c r="D797" s="375"/>
      <c r="E797" s="375"/>
      <c r="F797" s="375"/>
      <c r="G797" s="375"/>
      <c r="H797" s="375"/>
      <c r="I797" s="375"/>
      <c r="J797" s="375"/>
    </row>
    <row r="798">
      <c r="A798" s="375"/>
      <c r="B798" s="375"/>
      <c r="C798" s="376"/>
      <c r="D798" s="375"/>
      <c r="E798" s="375"/>
      <c r="F798" s="375"/>
      <c r="G798" s="375"/>
      <c r="H798" s="375"/>
      <c r="I798" s="375"/>
      <c r="J798" s="375"/>
    </row>
    <row r="799">
      <c r="A799" s="375"/>
      <c r="B799" s="375"/>
      <c r="C799" s="376"/>
      <c r="D799" s="375"/>
      <c r="E799" s="375"/>
      <c r="F799" s="375"/>
      <c r="G799" s="375"/>
      <c r="H799" s="375"/>
      <c r="I799" s="375"/>
      <c r="J799" s="375"/>
    </row>
    <row r="800">
      <c r="A800" s="375"/>
      <c r="B800" s="375"/>
      <c r="C800" s="376"/>
      <c r="D800" s="375"/>
      <c r="E800" s="375"/>
      <c r="F800" s="375"/>
      <c r="G800" s="375"/>
      <c r="H800" s="375"/>
      <c r="I800" s="375"/>
      <c r="J800" s="375"/>
    </row>
    <row r="801">
      <c r="A801" s="375"/>
      <c r="B801" s="375"/>
      <c r="C801" s="376"/>
      <c r="D801" s="375"/>
      <c r="E801" s="375"/>
      <c r="F801" s="375"/>
      <c r="G801" s="375"/>
      <c r="H801" s="375"/>
      <c r="I801" s="375"/>
      <c r="J801" s="375"/>
    </row>
    <row r="802">
      <c r="A802" s="375"/>
      <c r="B802" s="375"/>
      <c r="C802" s="376"/>
      <c r="D802" s="375"/>
      <c r="E802" s="375"/>
      <c r="F802" s="375"/>
      <c r="G802" s="375"/>
      <c r="H802" s="375"/>
      <c r="I802" s="375"/>
      <c r="J802" s="375"/>
    </row>
    <row r="803">
      <c r="A803" s="375"/>
      <c r="B803" s="375"/>
      <c r="C803" s="376"/>
      <c r="D803" s="375"/>
      <c r="E803" s="375"/>
      <c r="F803" s="375"/>
      <c r="G803" s="375"/>
      <c r="H803" s="375"/>
      <c r="I803" s="375"/>
      <c r="J803" s="375"/>
    </row>
    <row r="804">
      <c r="A804" s="375"/>
      <c r="B804" s="375"/>
      <c r="C804" s="376"/>
      <c r="D804" s="375"/>
      <c r="E804" s="375"/>
      <c r="F804" s="375"/>
      <c r="G804" s="375"/>
      <c r="H804" s="375"/>
      <c r="I804" s="375"/>
      <c r="J804" s="375"/>
    </row>
    <row r="805">
      <c r="A805" s="375"/>
      <c r="B805" s="375"/>
      <c r="C805" s="376"/>
      <c r="D805" s="375"/>
      <c r="E805" s="375"/>
      <c r="F805" s="375"/>
      <c r="G805" s="375"/>
      <c r="H805" s="375"/>
      <c r="I805" s="375"/>
      <c r="J805" s="375"/>
    </row>
    <row r="806">
      <c r="A806" s="375"/>
      <c r="B806" s="375"/>
      <c r="C806" s="376"/>
      <c r="D806" s="375"/>
      <c r="E806" s="375"/>
      <c r="F806" s="375"/>
      <c r="G806" s="375"/>
      <c r="H806" s="375"/>
      <c r="I806" s="375"/>
      <c r="J806" s="375"/>
    </row>
    <row r="807">
      <c r="A807" s="375"/>
      <c r="B807" s="375"/>
      <c r="C807" s="376"/>
      <c r="D807" s="375"/>
      <c r="E807" s="375"/>
      <c r="F807" s="375"/>
      <c r="G807" s="375"/>
      <c r="H807" s="375"/>
      <c r="I807" s="375"/>
      <c r="J807" s="375"/>
    </row>
    <row r="808">
      <c r="A808" s="375"/>
      <c r="B808" s="375"/>
      <c r="C808" s="376"/>
      <c r="D808" s="375"/>
      <c r="E808" s="375"/>
      <c r="F808" s="375"/>
      <c r="G808" s="375"/>
      <c r="H808" s="375"/>
      <c r="I808" s="375"/>
      <c r="J808" s="375"/>
    </row>
    <row r="809">
      <c r="A809" s="375"/>
      <c r="B809" s="375"/>
      <c r="C809" s="376"/>
      <c r="D809" s="375"/>
      <c r="E809" s="375"/>
      <c r="F809" s="375"/>
      <c r="G809" s="375"/>
      <c r="H809" s="375"/>
      <c r="I809" s="375"/>
      <c r="J809" s="375"/>
    </row>
    <row r="810">
      <c r="A810" s="375"/>
      <c r="B810" s="375"/>
      <c r="C810" s="376"/>
      <c r="D810" s="375"/>
      <c r="E810" s="375"/>
      <c r="F810" s="375"/>
      <c r="G810" s="375"/>
      <c r="H810" s="375"/>
      <c r="I810" s="375"/>
      <c r="J810" s="375"/>
    </row>
    <row r="811">
      <c r="A811" s="375"/>
      <c r="B811" s="375"/>
      <c r="C811" s="376"/>
      <c r="D811" s="375"/>
      <c r="E811" s="375"/>
      <c r="F811" s="375"/>
      <c r="G811" s="375"/>
      <c r="H811" s="375"/>
      <c r="I811" s="375"/>
      <c r="J811" s="375"/>
    </row>
    <row r="812">
      <c r="A812" s="375"/>
      <c r="B812" s="375"/>
      <c r="C812" s="376"/>
      <c r="D812" s="375"/>
      <c r="E812" s="375"/>
      <c r="F812" s="375"/>
      <c r="G812" s="375"/>
      <c r="H812" s="375"/>
      <c r="I812" s="375"/>
      <c r="J812" s="375"/>
    </row>
    <row r="813">
      <c r="A813" s="375"/>
      <c r="B813" s="375"/>
      <c r="C813" s="376"/>
      <c r="D813" s="375"/>
      <c r="E813" s="375"/>
      <c r="F813" s="375"/>
      <c r="G813" s="375"/>
      <c r="H813" s="375"/>
      <c r="I813" s="375"/>
      <c r="J813" s="375"/>
    </row>
    <row r="814">
      <c r="A814" s="375"/>
      <c r="B814" s="375"/>
      <c r="C814" s="376"/>
      <c r="D814" s="375"/>
      <c r="E814" s="375"/>
      <c r="F814" s="375"/>
      <c r="G814" s="375"/>
      <c r="H814" s="375"/>
      <c r="I814" s="375"/>
      <c r="J814" s="375"/>
    </row>
    <row r="815">
      <c r="A815" s="375"/>
      <c r="B815" s="375"/>
      <c r="C815" s="376"/>
      <c r="D815" s="375"/>
      <c r="E815" s="375"/>
      <c r="F815" s="375"/>
      <c r="G815" s="375"/>
      <c r="H815" s="375"/>
      <c r="I815" s="375"/>
      <c r="J815" s="375"/>
    </row>
    <row r="816">
      <c r="A816" s="375"/>
      <c r="B816" s="375"/>
      <c r="C816" s="376"/>
      <c r="D816" s="375"/>
      <c r="E816" s="375"/>
      <c r="F816" s="375"/>
      <c r="G816" s="375"/>
      <c r="H816" s="375"/>
      <c r="I816" s="375"/>
      <c r="J816" s="375"/>
    </row>
    <row r="817">
      <c r="A817" s="375"/>
      <c r="B817" s="375"/>
      <c r="C817" s="376"/>
      <c r="D817" s="375"/>
      <c r="E817" s="375"/>
      <c r="F817" s="375"/>
      <c r="G817" s="375"/>
      <c r="H817" s="375"/>
      <c r="I817" s="375"/>
      <c r="J817" s="375"/>
    </row>
    <row r="818">
      <c r="A818" s="375"/>
      <c r="B818" s="375"/>
      <c r="C818" s="376"/>
      <c r="D818" s="375"/>
      <c r="E818" s="375"/>
      <c r="F818" s="375"/>
      <c r="G818" s="375"/>
      <c r="H818" s="375"/>
      <c r="I818" s="375"/>
      <c r="J818" s="375"/>
    </row>
    <row r="819">
      <c r="A819" s="375"/>
      <c r="B819" s="375"/>
      <c r="C819" s="376"/>
      <c r="D819" s="375"/>
      <c r="E819" s="375"/>
      <c r="F819" s="375"/>
      <c r="G819" s="375"/>
      <c r="H819" s="375"/>
      <c r="I819" s="375"/>
      <c r="J819" s="375"/>
    </row>
    <row r="820">
      <c r="A820" s="375"/>
      <c r="B820" s="375"/>
      <c r="C820" s="376"/>
      <c r="D820" s="375"/>
      <c r="E820" s="375"/>
      <c r="F820" s="375"/>
      <c r="G820" s="375"/>
      <c r="H820" s="375"/>
      <c r="I820" s="375"/>
      <c r="J820" s="375"/>
    </row>
    <row r="821">
      <c r="A821" s="375"/>
      <c r="B821" s="375"/>
      <c r="C821" s="376"/>
      <c r="D821" s="375"/>
      <c r="E821" s="375"/>
      <c r="F821" s="375"/>
      <c r="G821" s="375"/>
      <c r="H821" s="375"/>
      <c r="I821" s="375"/>
      <c r="J821" s="375"/>
    </row>
    <row r="822">
      <c r="A822" s="375"/>
      <c r="B822" s="375"/>
      <c r="C822" s="376"/>
      <c r="D822" s="375"/>
      <c r="E822" s="375"/>
      <c r="F822" s="375"/>
      <c r="G822" s="375"/>
      <c r="H822" s="375"/>
      <c r="I822" s="375"/>
      <c r="J822" s="375"/>
    </row>
    <row r="823">
      <c r="A823" s="375"/>
      <c r="B823" s="375"/>
      <c r="C823" s="376"/>
      <c r="D823" s="375"/>
      <c r="E823" s="375"/>
      <c r="F823" s="375"/>
      <c r="G823" s="375"/>
      <c r="H823" s="375"/>
      <c r="I823" s="375"/>
      <c r="J823" s="375"/>
    </row>
    <row r="824">
      <c r="A824" s="375"/>
      <c r="B824" s="375"/>
      <c r="C824" s="376"/>
      <c r="D824" s="375"/>
      <c r="E824" s="375"/>
      <c r="F824" s="375"/>
      <c r="G824" s="375"/>
      <c r="H824" s="375"/>
      <c r="I824" s="375"/>
      <c r="J824" s="375"/>
    </row>
    <row r="825">
      <c r="A825" s="375"/>
      <c r="B825" s="375"/>
      <c r="C825" s="376"/>
      <c r="D825" s="375"/>
      <c r="E825" s="375"/>
      <c r="F825" s="375"/>
      <c r="G825" s="375"/>
      <c r="H825" s="375"/>
      <c r="I825" s="375"/>
      <c r="J825" s="375"/>
    </row>
    <row r="826">
      <c r="A826" s="375"/>
      <c r="B826" s="375"/>
      <c r="C826" s="376"/>
      <c r="D826" s="375"/>
      <c r="E826" s="375"/>
      <c r="F826" s="375"/>
      <c r="G826" s="375"/>
      <c r="H826" s="375"/>
      <c r="I826" s="375"/>
      <c r="J826" s="375"/>
    </row>
    <row r="827">
      <c r="A827" s="375"/>
      <c r="B827" s="375"/>
      <c r="C827" s="376"/>
      <c r="D827" s="375"/>
      <c r="E827" s="375"/>
      <c r="F827" s="375"/>
      <c r="G827" s="375"/>
      <c r="H827" s="375"/>
      <c r="I827" s="375"/>
      <c r="J827" s="375"/>
    </row>
    <row r="828">
      <c r="A828" s="375"/>
      <c r="B828" s="375"/>
      <c r="C828" s="376"/>
      <c r="D828" s="375"/>
      <c r="E828" s="375"/>
      <c r="F828" s="375"/>
      <c r="G828" s="375"/>
      <c r="H828" s="375"/>
      <c r="I828" s="375"/>
      <c r="J828" s="375"/>
    </row>
    <row r="829">
      <c r="A829" s="375"/>
      <c r="B829" s="375"/>
      <c r="C829" s="376"/>
      <c r="D829" s="375"/>
      <c r="E829" s="375"/>
      <c r="F829" s="375"/>
      <c r="G829" s="375"/>
      <c r="H829" s="375"/>
      <c r="I829" s="375"/>
      <c r="J829" s="375"/>
    </row>
    <row r="830">
      <c r="A830" s="375"/>
      <c r="B830" s="375"/>
      <c r="C830" s="376"/>
      <c r="D830" s="375"/>
      <c r="E830" s="375"/>
      <c r="F830" s="375"/>
      <c r="G830" s="375"/>
      <c r="H830" s="375"/>
      <c r="I830" s="375"/>
      <c r="J830" s="375"/>
    </row>
    <row r="831">
      <c r="A831" s="375"/>
      <c r="B831" s="375"/>
      <c r="C831" s="376"/>
      <c r="D831" s="375"/>
      <c r="E831" s="375"/>
      <c r="F831" s="375"/>
      <c r="G831" s="375"/>
      <c r="H831" s="375"/>
      <c r="I831" s="375"/>
      <c r="J831" s="375"/>
    </row>
    <row r="832">
      <c r="A832" s="375"/>
      <c r="B832" s="375"/>
      <c r="C832" s="376"/>
      <c r="D832" s="375"/>
      <c r="E832" s="375"/>
      <c r="F832" s="375"/>
      <c r="G832" s="375"/>
      <c r="H832" s="375"/>
      <c r="I832" s="375"/>
      <c r="J832" s="375"/>
    </row>
    <row r="833">
      <c r="A833" s="375"/>
      <c r="B833" s="375"/>
      <c r="C833" s="376"/>
      <c r="D833" s="375"/>
      <c r="E833" s="375"/>
      <c r="F833" s="375"/>
      <c r="G833" s="375"/>
      <c r="H833" s="375"/>
      <c r="I833" s="375"/>
      <c r="J833" s="375"/>
    </row>
    <row r="834">
      <c r="A834" s="375"/>
      <c r="B834" s="375"/>
      <c r="C834" s="376"/>
      <c r="D834" s="375"/>
      <c r="E834" s="375"/>
      <c r="F834" s="375"/>
      <c r="G834" s="375"/>
      <c r="H834" s="375"/>
      <c r="I834" s="375"/>
      <c r="J834" s="375"/>
    </row>
    <row r="835">
      <c r="A835" s="375"/>
      <c r="B835" s="375"/>
      <c r="C835" s="376"/>
      <c r="D835" s="375"/>
      <c r="E835" s="375"/>
      <c r="F835" s="375"/>
      <c r="G835" s="375"/>
      <c r="H835" s="375"/>
      <c r="I835" s="375"/>
      <c r="J835" s="375"/>
    </row>
    <row r="836">
      <c r="A836" s="375"/>
      <c r="B836" s="375"/>
      <c r="C836" s="376"/>
      <c r="D836" s="375"/>
      <c r="E836" s="375"/>
      <c r="F836" s="375"/>
      <c r="G836" s="375"/>
      <c r="H836" s="375"/>
      <c r="I836" s="375"/>
      <c r="J836" s="375"/>
    </row>
    <row r="837">
      <c r="A837" s="375"/>
      <c r="B837" s="375"/>
      <c r="C837" s="376"/>
      <c r="D837" s="375"/>
      <c r="E837" s="375"/>
      <c r="F837" s="375"/>
      <c r="G837" s="375"/>
      <c r="H837" s="375"/>
      <c r="I837" s="375"/>
      <c r="J837" s="375"/>
    </row>
    <row r="838">
      <c r="A838" s="375"/>
      <c r="B838" s="375"/>
      <c r="C838" s="376"/>
      <c r="D838" s="375"/>
      <c r="E838" s="375"/>
      <c r="F838" s="375"/>
      <c r="G838" s="375"/>
      <c r="H838" s="375"/>
      <c r="I838" s="375"/>
      <c r="J838" s="375"/>
    </row>
    <row r="839">
      <c r="A839" s="375"/>
      <c r="B839" s="375"/>
      <c r="C839" s="376"/>
      <c r="D839" s="375"/>
      <c r="E839" s="375"/>
      <c r="F839" s="375"/>
      <c r="G839" s="375"/>
      <c r="H839" s="375"/>
      <c r="I839" s="375"/>
      <c r="J839" s="375"/>
    </row>
    <row r="840">
      <c r="A840" s="375"/>
      <c r="B840" s="375"/>
      <c r="C840" s="376"/>
      <c r="D840" s="375"/>
      <c r="E840" s="375"/>
      <c r="F840" s="375"/>
      <c r="G840" s="375"/>
      <c r="H840" s="375"/>
      <c r="I840" s="375"/>
      <c r="J840" s="375"/>
    </row>
    <row r="841">
      <c r="A841" s="375"/>
      <c r="B841" s="375"/>
      <c r="C841" s="376"/>
      <c r="D841" s="375"/>
      <c r="E841" s="375"/>
      <c r="F841" s="375"/>
      <c r="G841" s="375"/>
      <c r="H841" s="375"/>
      <c r="I841" s="375"/>
      <c r="J841" s="375"/>
    </row>
    <row r="842">
      <c r="A842" s="375"/>
      <c r="B842" s="375"/>
      <c r="C842" s="376"/>
      <c r="D842" s="375"/>
      <c r="E842" s="375"/>
      <c r="F842" s="375"/>
      <c r="G842" s="375"/>
      <c r="H842" s="375"/>
      <c r="I842" s="375"/>
      <c r="J842" s="375"/>
    </row>
    <row r="843">
      <c r="A843" s="375"/>
      <c r="B843" s="375"/>
      <c r="C843" s="376"/>
      <c r="D843" s="375"/>
      <c r="E843" s="375"/>
      <c r="F843" s="375"/>
      <c r="G843" s="375"/>
      <c r="H843" s="375"/>
      <c r="I843" s="375"/>
      <c r="J843" s="375"/>
    </row>
    <row r="844">
      <c r="A844" s="375"/>
      <c r="B844" s="375"/>
      <c r="C844" s="376"/>
      <c r="D844" s="375"/>
      <c r="E844" s="375"/>
      <c r="F844" s="375"/>
      <c r="G844" s="375"/>
      <c r="H844" s="375"/>
      <c r="I844" s="375"/>
      <c r="J844" s="375"/>
    </row>
    <row r="845">
      <c r="A845" s="375"/>
      <c r="B845" s="375"/>
      <c r="C845" s="376"/>
      <c r="D845" s="375"/>
      <c r="E845" s="375"/>
      <c r="F845" s="375"/>
      <c r="G845" s="375"/>
      <c r="H845" s="375"/>
      <c r="I845" s="375"/>
      <c r="J845" s="375"/>
    </row>
    <row r="846">
      <c r="A846" s="375"/>
      <c r="B846" s="375"/>
      <c r="C846" s="376"/>
      <c r="D846" s="375"/>
      <c r="E846" s="375"/>
      <c r="F846" s="375"/>
      <c r="G846" s="375"/>
      <c r="H846" s="375"/>
      <c r="I846" s="375"/>
      <c r="J846" s="375"/>
    </row>
    <row r="847">
      <c r="A847" s="375"/>
      <c r="B847" s="375"/>
      <c r="C847" s="376"/>
      <c r="D847" s="375"/>
      <c r="E847" s="375"/>
      <c r="F847" s="375"/>
      <c r="G847" s="375"/>
      <c r="H847" s="375"/>
      <c r="I847" s="375"/>
      <c r="J847" s="375"/>
    </row>
    <row r="848">
      <c r="A848" s="375"/>
      <c r="B848" s="375"/>
      <c r="C848" s="376"/>
      <c r="D848" s="375"/>
      <c r="E848" s="375"/>
      <c r="F848" s="375"/>
      <c r="G848" s="375"/>
      <c r="H848" s="375"/>
      <c r="I848" s="375"/>
      <c r="J848" s="375"/>
    </row>
    <row r="849">
      <c r="A849" s="375"/>
      <c r="B849" s="375"/>
      <c r="C849" s="376"/>
      <c r="D849" s="375"/>
      <c r="E849" s="375"/>
      <c r="F849" s="375"/>
      <c r="G849" s="375"/>
      <c r="H849" s="375"/>
      <c r="I849" s="375"/>
      <c r="J849" s="375"/>
    </row>
    <row r="850">
      <c r="A850" s="375"/>
      <c r="B850" s="375"/>
      <c r="C850" s="376"/>
      <c r="D850" s="375"/>
      <c r="E850" s="375"/>
      <c r="F850" s="375"/>
      <c r="G850" s="375"/>
      <c r="H850" s="375"/>
      <c r="I850" s="375"/>
      <c r="J850" s="375"/>
    </row>
    <row r="851">
      <c r="A851" s="375"/>
      <c r="B851" s="375"/>
      <c r="C851" s="376"/>
      <c r="D851" s="375"/>
      <c r="E851" s="375"/>
      <c r="F851" s="375"/>
      <c r="G851" s="375"/>
      <c r="H851" s="375"/>
      <c r="I851" s="375"/>
      <c r="J851" s="375"/>
    </row>
    <row r="852">
      <c r="A852" s="375"/>
      <c r="B852" s="375"/>
      <c r="C852" s="376"/>
      <c r="D852" s="375"/>
      <c r="E852" s="375"/>
      <c r="F852" s="375"/>
      <c r="G852" s="375"/>
      <c r="H852" s="375"/>
      <c r="I852" s="375"/>
      <c r="J852" s="375"/>
    </row>
    <row r="853">
      <c r="A853" s="375"/>
      <c r="B853" s="375"/>
      <c r="C853" s="376"/>
      <c r="D853" s="375"/>
      <c r="E853" s="375"/>
      <c r="F853" s="375"/>
      <c r="G853" s="375"/>
      <c r="H853" s="375"/>
      <c r="I853" s="375"/>
      <c r="J853" s="375"/>
    </row>
    <row r="854">
      <c r="A854" s="375"/>
      <c r="B854" s="375"/>
      <c r="C854" s="376"/>
      <c r="D854" s="375"/>
      <c r="E854" s="375"/>
      <c r="F854" s="375"/>
      <c r="G854" s="375"/>
      <c r="H854" s="375"/>
      <c r="I854" s="375"/>
      <c r="J854" s="375"/>
    </row>
    <row r="855">
      <c r="A855" s="375"/>
      <c r="B855" s="375"/>
      <c r="C855" s="376"/>
      <c r="D855" s="375"/>
      <c r="E855" s="375"/>
      <c r="F855" s="375"/>
      <c r="G855" s="375"/>
      <c r="H855" s="375"/>
      <c r="I855" s="375"/>
      <c r="J855" s="375"/>
    </row>
    <row r="856">
      <c r="A856" s="375"/>
      <c r="B856" s="375"/>
      <c r="C856" s="376"/>
      <c r="D856" s="375"/>
      <c r="E856" s="375"/>
      <c r="F856" s="375"/>
      <c r="G856" s="375"/>
      <c r="H856" s="375"/>
      <c r="I856" s="375"/>
      <c r="J856" s="375"/>
    </row>
    <row r="857">
      <c r="A857" s="375"/>
      <c r="B857" s="375"/>
      <c r="C857" s="376"/>
      <c r="D857" s="375"/>
      <c r="E857" s="375"/>
      <c r="F857" s="375"/>
      <c r="G857" s="375"/>
      <c r="H857" s="375"/>
      <c r="I857" s="375"/>
      <c r="J857" s="375"/>
    </row>
    <row r="858">
      <c r="A858" s="375"/>
      <c r="B858" s="375"/>
      <c r="C858" s="376"/>
      <c r="D858" s="375"/>
      <c r="E858" s="375"/>
      <c r="F858" s="375"/>
      <c r="G858" s="375"/>
      <c r="H858" s="375"/>
      <c r="I858" s="375"/>
      <c r="J858" s="375"/>
    </row>
    <row r="859">
      <c r="A859" s="375"/>
      <c r="B859" s="375"/>
      <c r="C859" s="376"/>
      <c r="D859" s="375"/>
      <c r="E859" s="375"/>
      <c r="F859" s="375"/>
      <c r="G859" s="375"/>
      <c r="H859" s="375"/>
      <c r="I859" s="375"/>
      <c r="J859" s="375"/>
    </row>
    <row r="860">
      <c r="A860" s="375"/>
      <c r="B860" s="375"/>
      <c r="C860" s="376"/>
      <c r="D860" s="375"/>
      <c r="E860" s="375"/>
      <c r="F860" s="375"/>
      <c r="G860" s="375"/>
      <c r="H860" s="375"/>
      <c r="I860" s="375"/>
      <c r="J860" s="375"/>
    </row>
    <row r="861">
      <c r="A861" s="375"/>
      <c r="B861" s="375"/>
      <c r="C861" s="376"/>
      <c r="D861" s="375"/>
      <c r="E861" s="375"/>
      <c r="F861" s="375"/>
      <c r="G861" s="375"/>
      <c r="H861" s="375"/>
      <c r="I861" s="375"/>
      <c r="J861" s="375"/>
    </row>
    <row r="862">
      <c r="A862" s="375"/>
      <c r="B862" s="375"/>
      <c r="C862" s="376"/>
      <c r="D862" s="375"/>
      <c r="E862" s="375"/>
      <c r="F862" s="375"/>
      <c r="G862" s="375"/>
      <c r="H862" s="375"/>
      <c r="I862" s="375"/>
      <c r="J862" s="375"/>
    </row>
    <row r="863">
      <c r="A863" s="375"/>
      <c r="B863" s="375"/>
      <c r="C863" s="376"/>
      <c r="D863" s="375"/>
      <c r="E863" s="375"/>
      <c r="F863" s="375"/>
      <c r="G863" s="375"/>
      <c r="H863" s="375"/>
      <c r="I863" s="375"/>
      <c r="J863" s="375"/>
    </row>
    <row r="864">
      <c r="A864" s="375"/>
      <c r="B864" s="375"/>
      <c r="C864" s="376"/>
      <c r="D864" s="375"/>
      <c r="E864" s="375"/>
      <c r="F864" s="375"/>
      <c r="G864" s="375"/>
      <c r="H864" s="375"/>
      <c r="I864" s="375"/>
      <c r="J864" s="375"/>
    </row>
    <row r="865">
      <c r="A865" s="375"/>
      <c r="B865" s="375"/>
      <c r="C865" s="376"/>
      <c r="D865" s="375"/>
      <c r="E865" s="375"/>
      <c r="F865" s="375"/>
      <c r="G865" s="375"/>
      <c r="H865" s="375"/>
      <c r="I865" s="375"/>
      <c r="J865" s="375"/>
    </row>
    <row r="866">
      <c r="A866" s="375"/>
      <c r="B866" s="375"/>
      <c r="C866" s="376"/>
      <c r="D866" s="375"/>
      <c r="E866" s="375"/>
      <c r="F866" s="375"/>
      <c r="G866" s="375"/>
      <c r="H866" s="375"/>
      <c r="I866" s="375"/>
      <c r="J866" s="375"/>
    </row>
    <row r="867">
      <c r="A867" s="375"/>
      <c r="B867" s="375"/>
      <c r="C867" s="376"/>
      <c r="D867" s="375"/>
      <c r="E867" s="375"/>
      <c r="F867" s="375"/>
      <c r="G867" s="375"/>
      <c r="H867" s="375"/>
      <c r="I867" s="375"/>
      <c r="J867" s="375"/>
    </row>
    <row r="868">
      <c r="A868" s="375"/>
      <c r="B868" s="375"/>
      <c r="C868" s="376"/>
      <c r="D868" s="375"/>
      <c r="E868" s="375"/>
      <c r="F868" s="375"/>
      <c r="G868" s="375"/>
      <c r="H868" s="375"/>
      <c r="I868" s="375"/>
      <c r="J868" s="375"/>
    </row>
    <row r="869">
      <c r="A869" s="375"/>
      <c r="B869" s="375"/>
      <c r="C869" s="376"/>
      <c r="D869" s="375"/>
      <c r="E869" s="375"/>
      <c r="F869" s="375"/>
      <c r="G869" s="375"/>
      <c r="H869" s="375"/>
      <c r="I869" s="375"/>
      <c r="J869" s="375"/>
    </row>
    <row r="870">
      <c r="A870" s="375"/>
      <c r="B870" s="375"/>
      <c r="C870" s="376"/>
      <c r="D870" s="375"/>
      <c r="E870" s="375"/>
      <c r="F870" s="375"/>
      <c r="G870" s="375"/>
      <c r="H870" s="375"/>
      <c r="I870" s="375"/>
      <c r="J870" s="375"/>
    </row>
    <row r="871">
      <c r="A871" s="375"/>
      <c r="B871" s="375"/>
      <c r="C871" s="376"/>
      <c r="D871" s="375"/>
      <c r="E871" s="375"/>
      <c r="F871" s="375"/>
      <c r="G871" s="375"/>
      <c r="H871" s="375"/>
      <c r="I871" s="375"/>
      <c r="J871" s="375"/>
    </row>
    <row r="872">
      <c r="A872" s="375"/>
      <c r="B872" s="375"/>
      <c r="C872" s="376"/>
      <c r="D872" s="375"/>
      <c r="E872" s="375"/>
      <c r="F872" s="375"/>
      <c r="G872" s="375"/>
      <c r="H872" s="375"/>
      <c r="I872" s="375"/>
      <c r="J872" s="375"/>
    </row>
    <row r="873">
      <c r="A873" s="375"/>
      <c r="B873" s="375"/>
      <c r="C873" s="376"/>
      <c r="D873" s="375"/>
      <c r="E873" s="375"/>
      <c r="F873" s="375"/>
      <c r="G873" s="375"/>
      <c r="H873" s="375"/>
      <c r="I873" s="375"/>
      <c r="J873" s="375"/>
    </row>
    <row r="874">
      <c r="A874" s="375"/>
      <c r="B874" s="375"/>
      <c r="C874" s="376"/>
      <c r="D874" s="375"/>
      <c r="E874" s="375"/>
      <c r="F874" s="375"/>
      <c r="G874" s="375"/>
      <c r="H874" s="375"/>
      <c r="I874" s="375"/>
      <c r="J874" s="375"/>
    </row>
    <row r="875">
      <c r="A875" s="375"/>
      <c r="B875" s="375"/>
      <c r="C875" s="376"/>
      <c r="D875" s="375"/>
      <c r="E875" s="375"/>
      <c r="F875" s="375"/>
      <c r="G875" s="375"/>
      <c r="H875" s="375"/>
      <c r="I875" s="375"/>
      <c r="J875" s="375"/>
    </row>
    <row r="876">
      <c r="A876" s="375"/>
      <c r="B876" s="375"/>
      <c r="C876" s="376"/>
      <c r="D876" s="375"/>
      <c r="E876" s="375"/>
      <c r="F876" s="375"/>
      <c r="G876" s="375"/>
      <c r="H876" s="375"/>
      <c r="I876" s="375"/>
      <c r="J876" s="375"/>
    </row>
    <row r="877">
      <c r="A877" s="375"/>
      <c r="B877" s="375"/>
      <c r="C877" s="376"/>
      <c r="D877" s="375"/>
      <c r="E877" s="375"/>
      <c r="F877" s="375"/>
      <c r="G877" s="375"/>
      <c r="H877" s="375"/>
      <c r="I877" s="375"/>
      <c r="J877" s="375"/>
    </row>
    <row r="878">
      <c r="A878" s="375"/>
      <c r="B878" s="375"/>
      <c r="C878" s="376"/>
      <c r="D878" s="375"/>
      <c r="E878" s="375"/>
      <c r="F878" s="375"/>
      <c r="G878" s="375"/>
      <c r="H878" s="375"/>
      <c r="I878" s="375"/>
      <c r="J878" s="375"/>
    </row>
    <row r="879">
      <c r="A879" s="375"/>
      <c r="B879" s="375"/>
      <c r="C879" s="376"/>
      <c r="D879" s="375"/>
      <c r="E879" s="375"/>
      <c r="F879" s="375"/>
      <c r="G879" s="375"/>
      <c r="H879" s="375"/>
      <c r="I879" s="375"/>
      <c r="J879" s="375"/>
    </row>
    <row r="880">
      <c r="A880" s="375"/>
      <c r="B880" s="375"/>
      <c r="C880" s="376"/>
      <c r="D880" s="375"/>
      <c r="E880" s="375"/>
      <c r="F880" s="375"/>
      <c r="G880" s="375"/>
      <c r="H880" s="375"/>
      <c r="I880" s="375"/>
      <c r="J880" s="375"/>
    </row>
    <row r="881">
      <c r="A881" s="375"/>
      <c r="B881" s="375"/>
      <c r="C881" s="376"/>
      <c r="D881" s="375"/>
      <c r="E881" s="375"/>
      <c r="F881" s="375"/>
      <c r="G881" s="375"/>
      <c r="H881" s="375"/>
      <c r="I881" s="375"/>
      <c r="J881" s="375"/>
    </row>
    <row r="882">
      <c r="A882" s="375"/>
      <c r="B882" s="375"/>
      <c r="C882" s="376"/>
      <c r="D882" s="375"/>
      <c r="E882" s="375"/>
      <c r="F882" s="375"/>
      <c r="G882" s="375"/>
      <c r="H882" s="375"/>
      <c r="I882" s="375"/>
      <c r="J882" s="375"/>
    </row>
    <row r="883">
      <c r="A883" s="375"/>
      <c r="B883" s="375"/>
      <c r="C883" s="376"/>
      <c r="D883" s="375"/>
      <c r="E883" s="375"/>
      <c r="F883" s="375"/>
      <c r="G883" s="375"/>
      <c r="H883" s="375"/>
      <c r="I883" s="375"/>
      <c r="J883" s="375"/>
    </row>
    <row r="884">
      <c r="A884" s="375"/>
      <c r="B884" s="375"/>
      <c r="C884" s="376"/>
      <c r="D884" s="375"/>
      <c r="E884" s="375"/>
      <c r="F884" s="375"/>
      <c r="G884" s="375"/>
      <c r="H884" s="375"/>
      <c r="I884" s="375"/>
      <c r="J884" s="375"/>
    </row>
    <row r="885">
      <c r="A885" s="375"/>
      <c r="B885" s="375"/>
      <c r="C885" s="376"/>
      <c r="D885" s="375"/>
      <c r="E885" s="375"/>
      <c r="F885" s="375"/>
      <c r="G885" s="375"/>
      <c r="H885" s="375"/>
      <c r="I885" s="375"/>
      <c r="J885" s="375"/>
    </row>
    <row r="886">
      <c r="A886" s="375"/>
      <c r="B886" s="375"/>
      <c r="C886" s="376"/>
      <c r="D886" s="375"/>
      <c r="E886" s="375"/>
      <c r="F886" s="375"/>
      <c r="G886" s="375"/>
      <c r="H886" s="375"/>
      <c r="I886" s="375"/>
      <c r="J886" s="375"/>
    </row>
    <row r="887">
      <c r="A887" s="375"/>
      <c r="B887" s="375"/>
      <c r="C887" s="376"/>
      <c r="D887" s="375"/>
      <c r="E887" s="375"/>
      <c r="F887" s="375"/>
      <c r="G887" s="375"/>
      <c r="H887" s="375"/>
      <c r="I887" s="375"/>
      <c r="J887" s="375"/>
    </row>
    <row r="888">
      <c r="A888" s="375"/>
      <c r="B888" s="375"/>
      <c r="C888" s="376"/>
      <c r="D888" s="375"/>
      <c r="E888" s="375"/>
      <c r="F888" s="375"/>
      <c r="G888" s="375"/>
      <c r="H888" s="375"/>
      <c r="I888" s="375"/>
      <c r="J888" s="375"/>
    </row>
    <row r="889">
      <c r="A889" s="375"/>
      <c r="B889" s="375"/>
      <c r="C889" s="376"/>
      <c r="D889" s="375"/>
      <c r="E889" s="375"/>
      <c r="F889" s="375"/>
      <c r="G889" s="375"/>
      <c r="H889" s="375"/>
      <c r="I889" s="375"/>
      <c r="J889" s="375"/>
    </row>
    <row r="890">
      <c r="A890" s="375"/>
      <c r="B890" s="375"/>
      <c r="C890" s="376"/>
      <c r="D890" s="375"/>
      <c r="E890" s="375"/>
      <c r="F890" s="375"/>
      <c r="G890" s="375"/>
      <c r="H890" s="375"/>
      <c r="I890" s="375"/>
      <c r="J890" s="375"/>
    </row>
    <row r="891">
      <c r="A891" s="375"/>
      <c r="B891" s="375"/>
      <c r="C891" s="376"/>
      <c r="D891" s="375"/>
      <c r="E891" s="375"/>
      <c r="F891" s="375"/>
      <c r="G891" s="375"/>
      <c r="H891" s="375"/>
      <c r="I891" s="375"/>
      <c r="J891" s="375"/>
    </row>
    <row r="892">
      <c r="A892" s="375"/>
      <c r="B892" s="375"/>
      <c r="C892" s="376"/>
      <c r="D892" s="375"/>
      <c r="E892" s="375"/>
      <c r="F892" s="375"/>
      <c r="G892" s="375"/>
      <c r="H892" s="375"/>
      <c r="I892" s="375"/>
      <c r="J892" s="375"/>
    </row>
    <row r="893">
      <c r="A893" s="375"/>
      <c r="B893" s="375"/>
      <c r="C893" s="376"/>
      <c r="D893" s="375"/>
      <c r="E893" s="375"/>
      <c r="F893" s="375"/>
      <c r="G893" s="375"/>
      <c r="H893" s="375"/>
      <c r="I893" s="375"/>
      <c r="J893" s="375"/>
    </row>
    <row r="894">
      <c r="A894" s="375"/>
      <c r="B894" s="375"/>
      <c r="C894" s="376"/>
      <c r="D894" s="375"/>
      <c r="E894" s="375"/>
      <c r="F894" s="375"/>
      <c r="G894" s="375"/>
      <c r="H894" s="375"/>
      <c r="I894" s="375"/>
      <c r="J894" s="375"/>
    </row>
    <row r="895">
      <c r="A895" s="375"/>
      <c r="B895" s="375"/>
      <c r="C895" s="376"/>
      <c r="D895" s="375"/>
      <c r="E895" s="375"/>
      <c r="F895" s="375"/>
      <c r="G895" s="375"/>
      <c r="H895" s="375"/>
      <c r="I895" s="375"/>
      <c r="J895" s="375"/>
    </row>
    <row r="896">
      <c r="A896" s="375"/>
      <c r="B896" s="375"/>
      <c r="C896" s="376"/>
      <c r="D896" s="375"/>
      <c r="E896" s="375"/>
      <c r="F896" s="375"/>
      <c r="G896" s="375"/>
      <c r="H896" s="375"/>
      <c r="I896" s="375"/>
      <c r="J896" s="375"/>
    </row>
    <row r="897">
      <c r="A897" s="375"/>
      <c r="B897" s="375"/>
      <c r="C897" s="376"/>
      <c r="D897" s="375"/>
      <c r="E897" s="375"/>
      <c r="F897" s="375"/>
      <c r="G897" s="375"/>
      <c r="H897" s="375"/>
      <c r="I897" s="375"/>
      <c r="J897" s="375"/>
    </row>
    <row r="898">
      <c r="A898" s="375"/>
      <c r="B898" s="375"/>
      <c r="C898" s="376"/>
      <c r="D898" s="375"/>
      <c r="E898" s="375"/>
      <c r="F898" s="375"/>
      <c r="G898" s="375"/>
      <c r="H898" s="375"/>
      <c r="I898" s="375"/>
      <c r="J898" s="375"/>
    </row>
    <row r="899">
      <c r="A899" s="375"/>
      <c r="B899" s="375"/>
      <c r="C899" s="376"/>
      <c r="D899" s="375"/>
      <c r="E899" s="375"/>
      <c r="F899" s="375"/>
      <c r="G899" s="375"/>
      <c r="H899" s="375"/>
      <c r="I899" s="375"/>
      <c r="J899" s="375"/>
    </row>
    <row r="900">
      <c r="A900" s="375"/>
      <c r="B900" s="375"/>
      <c r="C900" s="376"/>
      <c r="D900" s="375"/>
      <c r="E900" s="375"/>
      <c r="F900" s="375"/>
      <c r="G900" s="375"/>
      <c r="H900" s="375"/>
      <c r="I900" s="375"/>
      <c r="J900" s="375"/>
    </row>
    <row r="901">
      <c r="A901" s="375"/>
      <c r="B901" s="375"/>
      <c r="C901" s="376"/>
      <c r="D901" s="375"/>
      <c r="E901" s="375"/>
      <c r="F901" s="375"/>
      <c r="G901" s="375"/>
      <c r="H901" s="375"/>
      <c r="I901" s="375"/>
      <c r="J901" s="375"/>
    </row>
    <row r="902">
      <c r="A902" s="375"/>
      <c r="B902" s="375"/>
      <c r="C902" s="376"/>
      <c r="D902" s="375"/>
      <c r="E902" s="375"/>
      <c r="F902" s="375"/>
      <c r="G902" s="375"/>
      <c r="H902" s="375"/>
      <c r="I902" s="375"/>
      <c r="J902" s="375"/>
    </row>
    <row r="903">
      <c r="A903" s="375"/>
      <c r="B903" s="375"/>
      <c r="C903" s="376"/>
      <c r="D903" s="375"/>
      <c r="E903" s="375"/>
      <c r="F903" s="375"/>
      <c r="G903" s="375"/>
      <c r="H903" s="375"/>
      <c r="I903" s="375"/>
      <c r="J903" s="375"/>
    </row>
    <row r="904">
      <c r="A904" s="375"/>
      <c r="B904" s="375"/>
      <c r="C904" s="376"/>
      <c r="D904" s="375"/>
      <c r="E904" s="375"/>
      <c r="F904" s="375"/>
      <c r="G904" s="375"/>
      <c r="H904" s="375"/>
      <c r="I904" s="375"/>
      <c r="J904" s="375"/>
    </row>
    <row r="905">
      <c r="A905" s="375"/>
      <c r="B905" s="375"/>
      <c r="C905" s="376"/>
      <c r="D905" s="375"/>
      <c r="E905" s="375"/>
      <c r="F905" s="375"/>
      <c r="G905" s="375"/>
      <c r="H905" s="375"/>
      <c r="I905" s="375"/>
      <c r="J905" s="375"/>
    </row>
    <row r="906">
      <c r="A906" s="375"/>
      <c r="B906" s="375"/>
      <c r="C906" s="376"/>
      <c r="D906" s="375"/>
      <c r="E906" s="375"/>
      <c r="F906" s="375"/>
      <c r="G906" s="375"/>
      <c r="H906" s="375"/>
      <c r="I906" s="375"/>
      <c r="J906" s="375"/>
    </row>
    <row r="907">
      <c r="A907" s="375"/>
      <c r="B907" s="375"/>
      <c r="C907" s="376"/>
      <c r="D907" s="375"/>
      <c r="E907" s="375"/>
      <c r="F907" s="375"/>
      <c r="G907" s="375"/>
      <c r="H907" s="375"/>
      <c r="I907" s="375"/>
      <c r="J907" s="375"/>
    </row>
    <row r="908">
      <c r="A908" s="375"/>
      <c r="B908" s="375"/>
      <c r="C908" s="376"/>
      <c r="D908" s="375"/>
      <c r="E908" s="375"/>
      <c r="F908" s="375"/>
      <c r="G908" s="375"/>
      <c r="H908" s="375"/>
      <c r="I908" s="375"/>
      <c r="J908" s="375"/>
    </row>
    <row r="909">
      <c r="A909" s="375"/>
      <c r="B909" s="375"/>
      <c r="C909" s="376"/>
      <c r="D909" s="375"/>
      <c r="E909" s="375"/>
      <c r="F909" s="375"/>
      <c r="G909" s="375"/>
      <c r="H909" s="375"/>
      <c r="I909" s="375"/>
      <c r="J909" s="375"/>
    </row>
    <row r="910">
      <c r="A910" s="375"/>
      <c r="B910" s="375"/>
      <c r="C910" s="376"/>
      <c r="D910" s="375"/>
      <c r="E910" s="375"/>
      <c r="F910" s="375"/>
      <c r="G910" s="375"/>
      <c r="H910" s="375"/>
      <c r="I910" s="375"/>
      <c r="J910" s="375"/>
    </row>
    <row r="911">
      <c r="A911" s="375"/>
      <c r="B911" s="375"/>
      <c r="C911" s="376"/>
      <c r="D911" s="375"/>
      <c r="E911" s="375"/>
      <c r="F911" s="375"/>
      <c r="G911" s="375"/>
      <c r="H911" s="375"/>
      <c r="I911" s="375"/>
      <c r="J911" s="375"/>
    </row>
    <row r="912">
      <c r="A912" s="375"/>
      <c r="B912" s="375"/>
      <c r="C912" s="376"/>
      <c r="D912" s="375"/>
      <c r="E912" s="375"/>
      <c r="F912" s="375"/>
      <c r="G912" s="375"/>
      <c r="H912" s="375"/>
      <c r="I912" s="375"/>
      <c r="J912" s="375"/>
    </row>
    <row r="913">
      <c r="A913" s="375"/>
      <c r="B913" s="375"/>
      <c r="C913" s="376"/>
      <c r="D913" s="375"/>
      <c r="E913" s="375"/>
      <c r="F913" s="375"/>
      <c r="G913" s="375"/>
      <c r="H913" s="375"/>
      <c r="I913" s="375"/>
      <c r="J913" s="375"/>
    </row>
    <row r="914">
      <c r="A914" s="375"/>
      <c r="B914" s="375"/>
      <c r="C914" s="376"/>
      <c r="D914" s="375"/>
      <c r="E914" s="375"/>
      <c r="F914" s="375"/>
      <c r="G914" s="375"/>
      <c r="H914" s="375"/>
      <c r="I914" s="375"/>
      <c r="J914" s="375"/>
    </row>
    <row r="915">
      <c r="A915" s="375"/>
      <c r="B915" s="375"/>
      <c r="C915" s="376"/>
      <c r="D915" s="375"/>
      <c r="E915" s="375"/>
      <c r="F915" s="375"/>
      <c r="G915" s="375"/>
      <c r="H915" s="375"/>
      <c r="I915" s="375"/>
      <c r="J915" s="375"/>
    </row>
    <row r="916">
      <c r="A916" s="375"/>
      <c r="B916" s="375"/>
      <c r="C916" s="376"/>
      <c r="D916" s="375"/>
      <c r="E916" s="375"/>
      <c r="F916" s="375"/>
      <c r="G916" s="375"/>
      <c r="H916" s="375"/>
      <c r="I916" s="375"/>
      <c r="J916" s="375"/>
    </row>
    <row r="917">
      <c r="A917" s="375"/>
      <c r="B917" s="375"/>
      <c r="C917" s="376"/>
      <c r="D917" s="375"/>
      <c r="E917" s="375"/>
      <c r="F917" s="375"/>
      <c r="G917" s="375"/>
      <c r="H917" s="375"/>
      <c r="I917" s="375"/>
      <c r="J917" s="375"/>
    </row>
    <row r="918">
      <c r="A918" s="375"/>
      <c r="B918" s="375"/>
      <c r="C918" s="376"/>
      <c r="D918" s="375"/>
      <c r="E918" s="375"/>
      <c r="F918" s="375"/>
      <c r="G918" s="375"/>
      <c r="H918" s="375"/>
      <c r="I918" s="375"/>
      <c r="J918" s="375"/>
    </row>
    <row r="919">
      <c r="A919" s="375"/>
      <c r="B919" s="375"/>
      <c r="C919" s="376"/>
      <c r="D919" s="375"/>
      <c r="E919" s="375"/>
      <c r="F919" s="375"/>
      <c r="G919" s="375"/>
      <c r="H919" s="375"/>
      <c r="I919" s="375"/>
      <c r="J919" s="375"/>
    </row>
    <row r="920">
      <c r="A920" s="375"/>
      <c r="B920" s="375"/>
      <c r="C920" s="376"/>
      <c r="D920" s="375"/>
      <c r="E920" s="375"/>
      <c r="F920" s="375"/>
      <c r="G920" s="375"/>
      <c r="H920" s="375"/>
      <c r="I920" s="375"/>
      <c r="J920" s="375"/>
    </row>
    <row r="921">
      <c r="A921" s="375"/>
      <c r="B921" s="375"/>
      <c r="C921" s="376"/>
      <c r="D921" s="375"/>
      <c r="E921" s="375"/>
      <c r="F921" s="375"/>
      <c r="G921" s="375"/>
      <c r="H921" s="375"/>
      <c r="I921" s="375"/>
      <c r="J921" s="375"/>
    </row>
    <row r="922">
      <c r="A922" s="375"/>
      <c r="B922" s="375"/>
      <c r="C922" s="376"/>
      <c r="D922" s="375"/>
      <c r="E922" s="375"/>
      <c r="F922" s="375"/>
      <c r="G922" s="375"/>
      <c r="H922" s="375"/>
      <c r="I922" s="375"/>
      <c r="J922" s="375"/>
    </row>
    <row r="923">
      <c r="A923" s="375"/>
      <c r="B923" s="375"/>
      <c r="C923" s="376"/>
      <c r="D923" s="375"/>
      <c r="E923" s="375"/>
      <c r="F923" s="375"/>
      <c r="G923" s="375"/>
      <c r="H923" s="375"/>
      <c r="I923" s="375"/>
      <c r="J923" s="375"/>
    </row>
    <row r="924">
      <c r="A924" s="375"/>
      <c r="B924" s="375"/>
      <c r="C924" s="376"/>
      <c r="D924" s="375"/>
      <c r="E924" s="375"/>
      <c r="F924" s="375"/>
      <c r="G924" s="375"/>
      <c r="H924" s="375"/>
      <c r="I924" s="375"/>
      <c r="J924" s="375"/>
    </row>
    <row r="925">
      <c r="A925" s="375"/>
      <c r="B925" s="375"/>
      <c r="C925" s="376"/>
      <c r="D925" s="375"/>
      <c r="E925" s="375"/>
      <c r="F925" s="375"/>
      <c r="G925" s="375"/>
      <c r="H925" s="375"/>
      <c r="I925" s="375"/>
      <c r="J925" s="375"/>
    </row>
    <row r="926">
      <c r="A926" s="375"/>
      <c r="B926" s="375"/>
      <c r="C926" s="376"/>
      <c r="D926" s="375"/>
      <c r="E926" s="375"/>
      <c r="F926" s="375"/>
      <c r="G926" s="375"/>
      <c r="H926" s="375"/>
      <c r="I926" s="375"/>
      <c r="J926" s="375"/>
    </row>
    <row r="927">
      <c r="A927" s="375"/>
      <c r="B927" s="375"/>
      <c r="C927" s="376"/>
      <c r="D927" s="375"/>
      <c r="E927" s="375"/>
      <c r="F927" s="375"/>
      <c r="G927" s="375"/>
      <c r="H927" s="375"/>
      <c r="I927" s="375"/>
      <c r="J927" s="375"/>
    </row>
    <row r="928">
      <c r="A928" s="375"/>
      <c r="B928" s="375"/>
      <c r="C928" s="376"/>
      <c r="D928" s="375"/>
      <c r="E928" s="375"/>
      <c r="F928" s="375"/>
      <c r="G928" s="375"/>
      <c r="H928" s="375"/>
      <c r="I928" s="375"/>
      <c r="J928" s="375"/>
    </row>
    <row r="929">
      <c r="A929" s="375"/>
      <c r="B929" s="375"/>
      <c r="C929" s="376"/>
      <c r="D929" s="375"/>
      <c r="E929" s="375"/>
      <c r="F929" s="375"/>
      <c r="G929" s="375"/>
      <c r="H929" s="375"/>
      <c r="I929" s="375"/>
      <c r="J929" s="375"/>
    </row>
    <row r="930">
      <c r="A930" s="375"/>
      <c r="B930" s="375"/>
      <c r="C930" s="376"/>
      <c r="D930" s="375"/>
      <c r="E930" s="375"/>
      <c r="F930" s="375"/>
      <c r="G930" s="375"/>
      <c r="H930" s="375"/>
      <c r="I930" s="375"/>
      <c r="J930" s="375"/>
    </row>
    <row r="931">
      <c r="A931" s="375"/>
      <c r="B931" s="375"/>
      <c r="C931" s="376"/>
      <c r="D931" s="375"/>
      <c r="E931" s="375"/>
      <c r="F931" s="375"/>
      <c r="G931" s="375"/>
      <c r="H931" s="375"/>
      <c r="I931" s="375"/>
      <c r="J931" s="375"/>
    </row>
    <row r="932">
      <c r="A932" s="375"/>
      <c r="B932" s="375"/>
      <c r="C932" s="376"/>
      <c r="D932" s="375"/>
      <c r="E932" s="375"/>
      <c r="F932" s="375"/>
      <c r="G932" s="375"/>
      <c r="H932" s="375"/>
      <c r="I932" s="375"/>
      <c r="J932" s="375"/>
    </row>
    <row r="933">
      <c r="A933" s="375"/>
      <c r="B933" s="375"/>
      <c r="C933" s="376"/>
      <c r="D933" s="375"/>
      <c r="E933" s="375"/>
      <c r="F933" s="375"/>
      <c r="G933" s="375"/>
      <c r="H933" s="375"/>
      <c r="I933" s="375"/>
      <c r="J933" s="375"/>
    </row>
    <row r="934">
      <c r="A934" s="375"/>
      <c r="B934" s="375"/>
      <c r="C934" s="376"/>
      <c r="D934" s="375"/>
      <c r="E934" s="375"/>
      <c r="F934" s="375"/>
      <c r="G934" s="375"/>
      <c r="H934" s="375"/>
      <c r="I934" s="375"/>
      <c r="J934" s="375"/>
    </row>
    <row r="935">
      <c r="A935" s="375"/>
      <c r="B935" s="375"/>
      <c r="C935" s="376"/>
      <c r="D935" s="375"/>
      <c r="E935" s="375"/>
      <c r="F935" s="375"/>
      <c r="G935" s="375"/>
      <c r="H935" s="375"/>
      <c r="I935" s="375"/>
      <c r="J935" s="375"/>
    </row>
    <row r="936">
      <c r="A936" s="375"/>
      <c r="B936" s="375"/>
      <c r="C936" s="376"/>
      <c r="D936" s="375"/>
      <c r="E936" s="375"/>
      <c r="F936" s="375"/>
      <c r="G936" s="375"/>
      <c r="H936" s="375"/>
      <c r="I936" s="375"/>
      <c r="J936" s="375"/>
    </row>
    <row r="937">
      <c r="A937" s="375"/>
      <c r="B937" s="375"/>
      <c r="C937" s="376"/>
      <c r="D937" s="375"/>
      <c r="E937" s="375"/>
      <c r="F937" s="375"/>
      <c r="G937" s="375"/>
      <c r="H937" s="375"/>
      <c r="I937" s="375"/>
      <c r="J937" s="375"/>
    </row>
    <row r="938">
      <c r="A938" s="375"/>
      <c r="B938" s="375"/>
      <c r="C938" s="376"/>
      <c r="D938" s="375"/>
      <c r="E938" s="375"/>
      <c r="F938" s="375"/>
      <c r="G938" s="375"/>
      <c r="H938" s="375"/>
      <c r="I938" s="375"/>
      <c r="J938" s="375"/>
    </row>
    <row r="939">
      <c r="A939" s="375"/>
      <c r="B939" s="375"/>
      <c r="C939" s="376"/>
      <c r="D939" s="375"/>
      <c r="E939" s="375"/>
      <c r="F939" s="375"/>
      <c r="G939" s="375"/>
      <c r="H939" s="375"/>
      <c r="I939" s="375"/>
      <c r="J939" s="375"/>
    </row>
    <row r="940">
      <c r="A940" s="375"/>
      <c r="B940" s="375"/>
      <c r="C940" s="376"/>
      <c r="D940" s="375"/>
      <c r="E940" s="375"/>
      <c r="F940" s="375"/>
      <c r="G940" s="375"/>
      <c r="H940" s="375"/>
      <c r="I940" s="375"/>
      <c r="J940" s="375"/>
    </row>
    <row r="941">
      <c r="A941" s="375"/>
      <c r="B941" s="375"/>
      <c r="C941" s="376"/>
      <c r="D941" s="375"/>
      <c r="E941" s="375"/>
      <c r="F941" s="375"/>
      <c r="G941" s="375"/>
      <c r="H941" s="375"/>
      <c r="I941" s="375"/>
      <c r="J941" s="375"/>
    </row>
    <row r="942">
      <c r="A942" s="375"/>
      <c r="B942" s="375"/>
      <c r="C942" s="376"/>
      <c r="D942" s="375"/>
      <c r="E942" s="375"/>
      <c r="F942" s="375"/>
      <c r="G942" s="375"/>
      <c r="H942" s="375"/>
      <c r="I942" s="375"/>
      <c r="J942" s="375"/>
    </row>
    <row r="943">
      <c r="A943" s="375"/>
      <c r="B943" s="375"/>
      <c r="C943" s="376"/>
      <c r="D943" s="375"/>
      <c r="E943" s="375"/>
      <c r="F943" s="375"/>
      <c r="G943" s="375"/>
      <c r="H943" s="375"/>
      <c r="I943" s="375"/>
      <c r="J943" s="375"/>
    </row>
    <row r="944">
      <c r="A944" s="375"/>
      <c r="B944" s="375"/>
      <c r="C944" s="376"/>
      <c r="D944" s="375"/>
      <c r="E944" s="375"/>
      <c r="F944" s="375"/>
      <c r="G944" s="375"/>
      <c r="H944" s="375"/>
      <c r="I944" s="375"/>
      <c r="J944" s="375"/>
    </row>
    <row r="945">
      <c r="A945" s="375"/>
      <c r="B945" s="375"/>
      <c r="C945" s="376"/>
      <c r="D945" s="375"/>
      <c r="E945" s="375"/>
      <c r="F945" s="375"/>
      <c r="G945" s="375"/>
      <c r="H945" s="375"/>
      <c r="I945" s="375"/>
      <c r="J945" s="375"/>
    </row>
    <row r="946">
      <c r="A946" s="375"/>
      <c r="B946" s="375"/>
      <c r="C946" s="376"/>
      <c r="D946" s="375"/>
      <c r="E946" s="375"/>
      <c r="F946" s="375"/>
      <c r="G946" s="375"/>
      <c r="H946" s="375"/>
      <c r="I946" s="375"/>
      <c r="J946" s="375"/>
    </row>
    <row r="947">
      <c r="A947" s="375"/>
      <c r="B947" s="375"/>
      <c r="C947" s="376"/>
      <c r="D947" s="375"/>
      <c r="E947" s="375"/>
      <c r="F947" s="375"/>
      <c r="G947" s="375"/>
      <c r="H947" s="375"/>
      <c r="I947" s="375"/>
      <c r="J947" s="375"/>
    </row>
    <row r="948">
      <c r="A948" s="375"/>
      <c r="B948" s="375"/>
      <c r="C948" s="376"/>
      <c r="D948" s="375"/>
      <c r="E948" s="375"/>
      <c r="F948" s="375"/>
      <c r="G948" s="375"/>
      <c r="H948" s="375"/>
      <c r="I948" s="375"/>
      <c r="J948" s="375"/>
    </row>
    <row r="949">
      <c r="A949" s="375"/>
      <c r="B949" s="375"/>
      <c r="C949" s="376"/>
      <c r="D949" s="375"/>
      <c r="E949" s="375"/>
      <c r="F949" s="375"/>
      <c r="G949" s="375"/>
      <c r="H949" s="375"/>
      <c r="I949" s="375"/>
      <c r="J949" s="375"/>
    </row>
    <row r="950">
      <c r="A950" s="375"/>
      <c r="B950" s="375"/>
      <c r="C950" s="376"/>
      <c r="D950" s="375"/>
      <c r="E950" s="375"/>
      <c r="F950" s="375"/>
      <c r="G950" s="375"/>
      <c r="H950" s="375"/>
      <c r="I950" s="375"/>
      <c r="J950" s="375"/>
    </row>
    <row r="951">
      <c r="A951" s="375"/>
      <c r="B951" s="375"/>
      <c r="C951" s="376"/>
      <c r="D951" s="375"/>
      <c r="E951" s="375"/>
      <c r="F951" s="375"/>
      <c r="G951" s="375"/>
      <c r="H951" s="375"/>
      <c r="I951" s="375"/>
      <c r="J951" s="375"/>
    </row>
    <row r="952">
      <c r="A952" s="375"/>
      <c r="B952" s="375"/>
      <c r="C952" s="376"/>
      <c r="D952" s="375"/>
      <c r="E952" s="375"/>
      <c r="F952" s="375"/>
      <c r="G952" s="375"/>
      <c r="H952" s="375"/>
      <c r="I952" s="375"/>
      <c r="J952" s="375"/>
    </row>
    <row r="953">
      <c r="A953" s="375"/>
      <c r="B953" s="375"/>
      <c r="C953" s="376"/>
      <c r="D953" s="375"/>
      <c r="E953" s="375"/>
      <c r="F953" s="375"/>
      <c r="G953" s="375"/>
      <c r="H953" s="375"/>
      <c r="I953" s="375"/>
      <c r="J953" s="375"/>
    </row>
    <row r="954">
      <c r="A954" s="375"/>
      <c r="B954" s="375"/>
      <c r="C954" s="376"/>
      <c r="D954" s="375"/>
      <c r="E954" s="375"/>
      <c r="F954" s="375"/>
      <c r="G954" s="375"/>
      <c r="H954" s="375"/>
      <c r="I954" s="375"/>
      <c r="J954" s="375"/>
    </row>
    <row r="955">
      <c r="A955" s="375"/>
      <c r="B955" s="375"/>
      <c r="C955" s="376"/>
      <c r="D955" s="375"/>
      <c r="E955" s="375"/>
      <c r="F955" s="375"/>
      <c r="G955" s="375"/>
      <c r="H955" s="375"/>
      <c r="I955" s="375"/>
      <c r="J955" s="375"/>
    </row>
    <row r="956">
      <c r="A956" s="375"/>
      <c r="B956" s="375"/>
      <c r="C956" s="376"/>
      <c r="D956" s="375"/>
      <c r="E956" s="375"/>
      <c r="F956" s="375"/>
      <c r="G956" s="375"/>
      <c r="H956" s="375"/>
      <c r="I956" s="375"/>
      <c r="J956" s="375"/>
    </row>
    <row r="957">
      <c r="A957" s="375"/>
      <c r="B957" s="375"/>
      <c r="C957" s="376"/>
      <c r="D957" s="375"/>
      <c r="E957" s="375"/>
      <c r="F957" s="375"/>
      <c r="G957" s="375"/>
      <c r="H957" s="375"/>
      <c r="I957" s="375"/>
      <c r="J957" s="375"/>
    </row>
    <row r="958">
      <c r="A958" s="375"/>
      <c r="B958" s="375"/>
      <c r="C958" s="376"/>
      <c r="D958" s="375"/>
      <c r="E958" s="375"/>
      <c r="F958" s="375"/>
      <c r="G958" s="375"/>
      <c r="H958" s="375"/>
      <c r="I958" s="375"/>
      <c r="J958" s="375"/>
    </row>
    <row r="959">
      <c r="A959" s="375"/>
      <c r="B959" s="375"/>
      <c r="C959" s="376"/>
      <c r="D959" s="375"/>
      <c r="E959" s="375"/>
      <c r="F959" s="375"/>
      <c r="G959" s="375"/>
      <c r="H959" s="375"/>
      <c r="I959" s="375"/>
      <c r="J959" s="375"/>
    </row>
    <row r="960">
      <c r="A960" s="375"/>
      <c r="B960" s="375"/>
      <c r="C960" s="376"/>
      <c r="D960" s="375"/>
      <c r="E960" s="375"/>
      <c r="F960" s="375"/>
      <c r="G960" s="375"/>
      <c r="H960" s="375"/>
      <c r="I960" s="375"/>
      <c r="J960" s="375"/>
    </row>
    <row r="961">
      <c r="A961" s="375"/>
      <c r="B961" s="375"/>
      <c r="C961" s="376"/>
      <c r="D961" s="375"/>
      <c r="E961" s="375"/>
      <c r="F961" s="375"/>
      <c r="G961" s="375"/>
      <c r="H961" s="375"/>
      <c r="I961" s="375"/>
      <c r="J961" s="375"/>
    </row>
    <row r="962">
      <c r="A962" s="375"/>
      <c r="B962" s="375"/>
      <c r="C962" s="376"/>
      <c r="D962" s="375"/>
      <c r="E962" s="375"/>
      <c r="F962" s="375"/>
      <c r="G962" s="375"/>
      <c r="H962" s="375"/>
      <c r="I962" s="375"/>
      <c r="J962" s="375"/>
    </row>
    <row r="963">
      <c r="A963" s="375"/>
      <c r="B963" s="375"/>
      <c r="C963" s="376"/>
      <c r="D963" s="375"/>
      <c r="E963" s="375"/>
      <c r="F963" s="375"/>
      <c r="G963" s="375"/>
      <c r="H963" s="375"/>
      <c r="I963" s="375"/>
      <c r="J963" s="375"/>
    </row>
  </sheetData>
  <autoFilter ref="$A$1:$J$963"/>
  <conditionalFormatting sqref="A1:J963">
    <cfRule type="containsText" dxfId="0" priority="1" operator="containsText" text="หัก">
      <formula>NOT(ISERROR(SEARCH(("หัก"),(A1))))</formula>
    </cfRule>
  </conditionalFormatting>
  <conditionalFormatting sqref="A1:J963">
    <cfRule type="containsText" dxfId="1" priority="2" operator="containsText" text="เบิก">
      <formula>NOT(ISERROR(SEARCH(("เบิก"),(A1))))</formula>
    </cfRule>
  </conditionalFormatting>
  <conditionalFormatting sqref="A1:J963">
    <cfRule type="containsText" dxfId="2" priority="3" operator="containsText" text="ยอดยกมา">
      <formula>NOT(ISERROR(SEARCH(("ยอดยกมา"),(A1))))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