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s\OneDrive\MCA\MCA Notes\Accounting\"/>
    </mc:Choice>
  </mc:AlternateContent>
  <bookViews>
    <workbookView xWindow="0" yWindow="0" windowWidth="23040" windowHeight="9048" xr2:uid="{37B63B75-DC2A-498D-B80E-FDEED9C96DA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G21" i="1"/>
  <c r="H7" i="1" s="1"/>
  <c r="H21" i="1" s="1"/>
  <c r="I7" i="1" s="1"/>
  <c r="I21" i="1" s="1"/>
  <c r="G20" i="1"/>
  <c r="H20" i="1"/>
  <c r="I20" i="1"/>
  <c r="G11" i="1"/>
  <c r="H11" i="1"/>
  <c r="I11" i="1"/>
  <c r="Q12" i="1"/>
  <c r="I9" i="1" s="1"/>
  <c r="P12" i="1"/>
  <c r="H9" i="1" s="1"/>
  <c r="O12" i="1"/>
  <c r="G9" i="1" s="1"/>
  <c r="N12" i="1"/>
  <c r="F9" i="1" s="1"/>
  <c r="F11" i="1" s="1"/>
  <c r="M12" i="1"/>
  <c r="E9" i="1" s="1"/>
  <c r="E11" i="1" s="1"/>
  <c r="L12" i="1"/>
  <c r="D9" i="1" s="1"/>
  <c r="D11" i="1" s="1"/>
  <c r="Q11" i="1"/>
  <c r="Q10" i="1"/>
  <c r="P10" i="1"/>
  <c r="Q9" i="1"/>
  <c r="P9" i="1"/>
  <c r="O9" i="1"/>
  <c r="P8" i="1"/>
  <c r="O8" i="1"/>
  <c r="N8" i="1"/>
  <c r="O7" i="1"/>
  <c r="N7" i="1"/>
  <c r="M7" i="1"/>
  <c r="N6" i="1"/>
  <c r="M6" i="1"/>
  <c r="L6" i="1"/>
  <c r="M5" i="1"/>
  <c r="L5" i="1"/>
  <c r="L4" i="1"/>
  <c r="F20" i="1"/>
  <c r="E20" i="1"/>
  <c r="D20" i="1"/>
  <c r="D21" i="1" l="1"/>
  <c r="E21" i="1"/>
  <c r="F21" i="1" s="1"/>
</calcChain>
</file>

<file path=xl/sharedStrings.xml><?xml version="1.0" encoding="utf-8"?>
<sst xmlns="http://schemas.openxmlformats.org/spreadsheetml/2006/main" count="40" uniqueCount="28">
  <si>
    <t>Cash Budget</t>
  </si>
  <si>
    <t>Particulars</t>
  </si>
  <si>
    <t>Add : Receipts</t>
  </si>
  <si>
    <t>Total Recipts(b)</t>
  </si>
  <si>
    <t>Opening Balance(a)</t>
  </si>
  <si>
    <t xml:space="preserve">Less: Payments </t>
  </si>
  <si>
    <t>Total Payments ©</t>
  </si>
  <si>
    <t>Closing Cash Balance (a)+(b)-©</t>
  </si>
  <si>
    <t>Sales</t>
  </si>
  <si>
    <t>Purchases</t>
  </si>
  <si>
    <t>Wages</t>
  </si>
  <si>
    <t>June</t>
  </si>
  <si>
    <t>July</t>
  </si>
  <si>
    <t>October</t>
  </si>
  <si>
    <t>Working Note</t>
  </si>
  <si>
    <t>Total</t>
  </si>
  <si>
    <t>LOAN</t>
  </si>
  <si>
    <t>Research</t>
  </si>
  <si>
    <t>Sales collection</t>
  </si>
  <si>
    <t>August</t>
  </si>
  <si>
    <t>September</t>
  </si>
  <si>
    <t>November</t>
  </si>
  <si>
    <t>December</t>
  </si>
  <si>
    <t>May</t>
  </si>
  <si>
    <t>Salaries</t>
  </si>
  <si>
    <t>Lease Payment</t>
  </si>
  <si>
    <t>Mis Exp</t>
  </si>
  <si>
    <t>Income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</si>
</sst>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7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E0E7-5F1A-4C0C-845C-CD8B54453645}">
  <dimension ref="C1:Q30"/>
  <sheetViews>
    <sheetView tabSelected="1" topLeftCell="A6" zoomScale="175" zoomScaleNormal="175" workbookViewId="0">
      <selection activeCell="J13" sqref="J13"/>
    </sheetView>
  </sheetViews>
  <sheetFormatPr defaultRowHeight="14.4" x14ac:dyDescent="0.3"/>
  <cols>
    <col min="3" max="3" width="26.5546875" bestFit="1" customWidth="1"/>
    <col min="9" max="9" width="9.77734375" bestFit="1" customWidth="1"/>
    <col min="11" max="11" width="13" bestFit="1" customWidth="1"/>
    <col min="12" max="13" width="7" bestFit="1" customWidth="1"/>
    <col min="14" max="14" width="10.21875" bestFit="1" customWidth="1"/>
    <col min="15" max="15" width="7.77734375" bestFit="1" customWidth="1"/>
    <col min="16" max="16" width="9.88671875" bestFit="1" customWidth="1"/>
    <col min="17" max="17" width="9.5546875" bestFit="1" customWidth="1"/>
  </cols>
  <sheetData>
    <row r="1" spans="3:17" x14ac:dyDescent="0.3">
      <c r="K1" s="1" t="s">
        <v>14</v>
      </c>
    </row>
    <row r="2" spans="3:17" x14ac:dyDescent="0.3">
      <c r="K2" s="1" t="s">
        <v>8</v>
      </c>
    </row>
    <row r="3" spans="3:17" x14ac:dyDescent="0.3">
      <c r="K3" s="2"/>
      <c r="L3" s="3" t="s">
        <v>12</v>
      </c>
      <c r="M3" s="3" t="s">
        <v>19</v>
      </c>
      <c r="N3" s="3" t="s">
        <v>20</v>
      </c>
      <c r="O3" s="3" t="s">
        <v>13</v>
      </c>
      <c r="P3" s="3" t="s">
        <v>21</v>
      </c>
      <c r="Q3" s="3" t="s">
        <v>22</v>
      </c>
    </row>
    <row r="4" spans="3:17" x14ac:dyDescent="0.3">
      <c r="C4" s="13" t="s">
        <v>0</v>
      </c>
      <c r="D4" s="13"/>
      <c r="E4" s="13"/>
      <c r="F4" s="13"/>
      <c r="G4" s="5"/>
      <c r="H4" s="5"/>
      <c r="I4" s="5"/>
      <c r="K4" s="3" t="s">
        <v>23</v>
      </c>
      <c r="L4" s="2">
        <f>0.15*75000</f>
        <v>11250</v>
      </c>
      <c r="M4" s="2"/>
      <c r="N4" s="2"/>
      <c r="O4" s="2"/>
      <c r="P4" s="2"/>
      <c r="Q4" s="2"/>
    </row>
    <row r="5" spans="3:17" x14ac:dyDescent="0.3">
      <c r="C5" s="14"/>
      <c r="D5" s="14"/>
      <c r="E5" s="14"/>
      <c r="F5" s="14"/>
      <c r="G5" s="15"/>
      <c r="H5" s="15"/>
      <c r="I5" s="15"/>
      <c r="K5" s="3" t="s">
        <v>11</v>
      </c>
      <c r="L5" s="2">
        <f>0.8*75000</f>
        <v>60000</v>
      </c>
      <c r="M5" s="2">
        <f>0.15*75000</f>
        <v>11250</v>
      </c>
      <c r="N5" s="2"/>
      <c r="O5" s="2"/>
      <c r="P5" s="2"/>
      <c r="Q5" s="2"/>
    </row>
    <row r="6" spans="3:17" x14ac:dyDescent="0.3">
      <c r="C6" s="3" t="s">
        <v>1</v>
      </c>
      <c r="D6" s="4" t="s">
        <v>12</v>
      </c>
      <c r="E6" s="4" t="s">
        <v>19</v>
      </c>
      <c r="F6" s="4" t="s">
        <v>20</v>
      </c>
      <c r="G6" s="4" t="s">
        <v>13</v>
      </c>
      <c r="H6" s="4" t="s">
        <v>21</v>
      </c>
      <c r="I6" s="4" t="s">
        <v>22</v>
      </c>
      <c r="K6" s="3" t="s">
        <v>12</v>
      </c>
      <c r="L6" s="2">
        <f>150000*0.05</f>
        <v>7500</v>
      </c>
      <c r="M6" s="2">
        <f>150000*0.8</f>
        <v>120000</v>
      </c>
      <c r="N6" s="2">
        <f>150000*0.15</f>
        <v>22500</v>
      </c>
      <c r="O6" s="2"/>
      <c r="P6" s="2"/>
      <c r="Q6" s="2"/>
    </row>
    <row r="7" spans="3:17" x14ac:dyDescent="0.3">
      <c r="C7" s="3" t="s">
        <v>4</v>
      </c>
      <c r="D7" s="2">
        <v>55000</v>
      </c>
      <c r="E7" s="2">
        <f>+D21</f>
        <v>80100</v>
      </c>
      <c r="F7" s="2">
        <f>+E21</f>
        <v>153950</v>
      </c>
      <c r="G7" s="2">
        <f t="shared" ref="G7:I7" si="0">+F21</f>
        <v>-38450</v>
      </c>
      <c r="H7" s="2">
        <f t="shared" si="0"/>
        <v>24150</v>
      </c>
      <c r="I7" s="2">
        <f t="shared" si="0"/>
        <v>83000</v>
      </c>
      <c r="K7" s="3" t="s">
        <v>19</v>
      </c>
      <c r="L7" s="2"/>
      <c r="M7" s="2">
        <f>0.05*225000</f>
        <v>11250</v>
      </c>
      <c r="N7" s="2">
        <f>0.8*225000</f>
        <v>180000</v>
      </c>
      <c r="O7" s="2">
        <f>0.15*225000</f>
        <v>33750</v>
      </c>
      <c r="P7" s="2"/>
      <c r="Q7" s="2"/>
    </row>
    <row r="8" spans="3:17" x14ac:dyDescent="0.3">
      <c r="C8" s="3" t="s">
        <v>2</v>
      </c>
      <c r="D8" s="2"/>
      <c r="E8" s="2"/>
      <c r="F8" s="2"/>
      <c r="G8" s="2"/>
      <c r="H8" s="2"/>
      <c r="I8" s="2"/>
      <c r="K8" s="3" t="s">
        <v>20</v>
      </c>
      <c r="L8" s="16"/>
      <c r="M8" s="16"/>
      <c r="N8" s="16">
        <f>0.05*300000</f>
        <v>15000</v>
      </c>
      <c r="O8" s="16">
        <f>0.8*300000</f>
        <v>240000</v>
      </c>
      <c r="P8" s="16">
        <f>0.15*300000</f>
        <v>45000</v>
      </c>
      <c r="Q8" s="16"/>
    </row>
    <row r="9" spans="3:17" x14ac:dyDescent="0.3">
      <c r="C9" s="3" t="s">
        <v>18</v>
      </c>
      <c r="D9" s="2">
        <f>L12</f>
        <v>78750</v>
      </c>
      <c r="E9" s="2">
        <f>M12</f>
        <v>142500</v>
      </c>
      <c r="F9" s="2">
        <f>N12</f>
        <v>217500</v>
      </c>
      <c r="G9" s="2">
        <f>O12</f>
        <v>281250</v>
      </c>
      <c r="H9" s="2">
        <f>P12</f>
        <v>172500</v>
      </c>
      <c r="I9" s="2">
        <f>Q12</f>
        <v>149375</v>
      </c>
      <c r="K9" s="3" t="s">
        <v>13</v>
      </c>
      <c r="L9" s="2"/>
      <c r="M9" s="2"/>
      <c r="N9" s="2"/>
      <c r="O9" s="2">
        <f>0.05*150000</f>
        <v>7500</v>
      </c>
      <c r="P9" s="2">
        <f>0.8*150000</f>
        <v>120000</v>
      </c>
      <c r="Q9" s="2">
        <f>0.15*150000</f>
        <v>22500</v>
      </c>
    </row>
    <row r="10" spans="3:17" ht="15" thickBot="1" x14ac:dyDescent="0.35">
      <c r="C10" s="7" t="s">
        <v>16</v>
      </c>
      <c r="D10" s="8"/>
      <c r="E10" s="8"/>
      <c r="F10" s="8"/>
      <c r="G10" s="8"/>
      <c r="H10" s="8"/>
      <c r="I10" s="8"/>
      <c r="K10" s="3" t="s">
        <v>21</v>
      </c>
      <c r="L10" s="2"/>
      <c r="M10" s="2"/>
      <c r="N10" s="2"/>
      <c r="O10" s="2"/>
      <c r="P10" s="2">
        <f>0.05*150000</f>
        <v>7500</v>
      </c>
      <c r="Q10" s="2">
        <f>0.8*150000</f>
        <v>120000</v>
      </c>
    </row>
    <row r="11" spans="3:17" ht="15.6" thickTop="1" thickBot="1" x14ac:dyDescent="0.35">
      <c r="C11" s="10" t="s">
        <v>3</v>
      </c>
      <c r="D11" s="10">
        <f>+D9</f>
        <v>78750</v>
      </c>
      <c r="E11" s="10">
        <f t="shared" ref="E11:I11" si="1">+E9</f>
        <v>142500</v>
      </c>
      <c r="F11" s="10">
        <f t="shared" si="1"/>
        <v>217500</v>
      </c>
      <c r="G11" s="10">
        <f t="shared" si="1"/>
        <v>281250</v>
      </c>
      <c r="H11" s="10">
        <f t="shared" si="1"/>
        <v>172500</v>
      </c>
      <c r="I11" s="10">
        <f t="shared" si="1"/>
        <v>149375</v>
      </c>
      <c r="K11" s="3" t="s">
        <v>22</v>
      </c>
      <c r="L11" s="2"/>
      <c r="M11" s="2"/>
      <c r="N11" s="2"/>
      <c r="O11" s="2"/>
      <c r="P11" s="2"/>
      <c r="Q11" s="2">
        <f>0.05*137500</f>
        <v>6875</v>
      </c>
    </row>
    <row r="12" spans="3:17" ht="15" thickTop="1" x14ac:dyDescent="0.3">
      <c r="C12" s="6" t="s">
        <v>5</v>
      </c>
      <c r="D12" s="9"/>
      <c r="E12" s="9"/>
      <c r="F12" s="9"/>
      <c r="G12" s="9"/>
      <c r="H12" s="9"/>
      <c r="I12" s="9"/>
      <c r="K12" s="3" t="s">
        <v>15</v>
      </c>
      <c r="L12" s="3">
        <f>SUM(L4:L11)</f>
        <v>78750</v>
      </c>
      <c r="M12" s="3">
        <f t="shared" ref="M12:Q12" si="2">SUM(M4:M11)</f>
        <v>142500</v>
      </c>
      <c r="N12" s="3">
        <f t="shared" si="2"/>
        <v>217500</v>
      </c>
      <c r="O12" s="3">
        <f t="shared" si="2"/>
        <v>281250</v>
      </c>
      <c r="P12" s="3">
        <f t="shared" si="2"/>
        <v>172500</v>
      </c>
      <c r="Q12" s="3">
        <f t="shared" si="2"/>
        <v>149375</v>
      </c>
    </row>
    <row r="13" spans="3:17" x14ac:dyDescent="0.3">
      <c r="C13" s="3" t="s">
        <v>9</v>
      </c>
      <c r="D13" s="2">
        <v>37500</v>
      </c>
      <c r="E13" s="2">
        <v>52500</v>
      </c>
      <c r="F13" s="2">
        <v>367500</v>
      </c>
      <c r="G13" s="2">
        <v>127500</v>
      </c>
      <c r="H13" s="2">
        <v>97500</v>
      </c>
      <c r="I13" s="2">
        <v>67500</v>
      </c>
    </row>
    <row r="14" spans="3:17" x14ac:dyDescent="0.3">
      <c r="C14" s="3" t="s">
        <v>24</v>
      </c>
      <c r="D14" s="2">
        <v>11250</v>
      </c>
      <c r="E14" s="2">
        <v>11250</v>
      </c>
      <c r="F14" s="2">
        <v>11250</v>
      </c>
      <c r="G14" s="2">
        <v>11250</v>
      </c>
      <c r="H14" s="2">
        <v>11250</v>
      </c>
      <c r="I14" s="2">
        <v>11250</v>
      </c>
    </row>
    <row r="15" spans="3:17" x14ac:dyDescent="0.3">
      <c r="C15" s="3" t="s">
        <v>25</v>
      </c>
      <c r="D15" s="2">
        <v>3750</v>
      </c>
      <c r="E15" s="2">
        <v>3750</v>
      </c>
      <c r="F15" s="2">
        <v>3750</v>
      </c>
      <c r="G15" s="2">
        <v>3750</v>
      </c>
      <c r="H15" s="2">
        <v>3750</v>
      </c>
      <c r="I15" s="2">
        <v>3750</v>
      </c>
    </row>
    <row r="16" spans="3:17" x14ac:dyDescent="0.3">
      <c r="C16" s="3" t="s">
        <v>26</v>
      </c>
      <c r="D16" s="2">
        <v>1150</v>
      </c>
      <c r="E16" s="2">
        <v>1150</v>
      </c>
      <c r="F16" s="2">
        <v>1150</v>
      </c>
      <c r="G16" s="2">
        <v>1150</v>
      </c>
      <c r="H16" s="2">
        <v>1150</v>
      </c>
      <c r="I16" s="2">
        <v>1150</v>
      </c>
    </row>
    <row r="17" spans="3:10" x14ac:dyDescent="0.3">
      <c r="C17" s="3" t="s">
        <v>27</v>
      </c>
      <c r="D17" s="2"/>
      <c r="E17" s="2"/>
      <c r="F17" s="2">
        <v>26250</v>
      </c>
      <c r="G17" s="2"/>
      <c r="H17" s="2"/>
      <c r="I17" s="2">
        <v>26250</v>
      </c>
    </row>
    <row r="18" spans="3:10" x14ac:dyDescent="0.3">
      <c r="C18" s="3" t="s">
        <v>17</v>
      </c>
      <c r="D18" s="2"/>
      <c r="E18" s="2"/>
      <c r="F18" s="2"/>
      <c r="G18" s="2">
        <v>75000</v>
      </c>
      <c r="H18" s="2"/>
      <c r="I18" s="2"/>
    </row>
    <row r="19" spans="3:10" x14ac:dyDescent="0.3">
      <c r="C19" s="3" t="s">
        <v>10</v>
      </c>
      <c r="D19" s="2"/>
      <c r="E19" s="2"/>
      <c r="F19" s="2"/>
      <c r="G19" s="2"/>
      <c r="H19" s="2"/>
      <c r="I19" s="2"/>
    </row>
    <row r="20" spans="3:10" ht="15" thickBot="1" x14ac:dyDescent="0.35">
      <c r="C20" s="11" t="s">
        <v>6</v>
      </c>
      <c r="D20" s="11">
        <f>SUM(D13:D19)</f>
        <v>53650</v>
      </c>
      <c r="E20" s="11">
        <f t="shared" ref="E20:F20" si="3">SUM(E13:E19)</f>
        <v>68650</v>
      </c>
      <c r="F20" s="11">
        <f t="shared" si="3"/>
        <v>409900</v>
      </c>
      <c r="G20" s="11">
        <f t="shared" ref="G20" si="4">SUM(G13:G19)</f>
        <v>218650</v>
      </c>
      <c r="H20" s="11">
        <f t="shared" ref="H20" si="5">SUM(H13:H19)</f>
        <v>113650</v>
      </c>
      <c r="I20" s="11">
        <f t="shared" ref="I20" si="6">SUM(I13:I19)</f>
        <v>109900</v>
      </c>
    </row>
    <row r="21" spans="3:10" ht="15.6" thickTop="1" thickBot="1" x14ac:dyDescent="0.35">
      <c r="C21" s="11" t="s">
        <v>7</v>
      </c>
      <c r="D21" s="12">
        <f>+D7+D11+-D20</f>
        <v>80100</v>
      </c>
      <c r="E21" s="12">
        <f>+E7+E11+-E20</f>
        <v>153950</v>
      </c>
      <c r="F21" s="12">
        <f>+F7+F11+-F20</f>
        <v>-38450</v>
      </c>
      <c r="G21" s="12">
        <f t="shared" ref="G21:I21" si="7">+G7+G11+-G20</f>
        <v>24150</v>
      </c>
      <c r="H21" s="12">
        <f t="shared" si="7"/>
        <v>83000</v>
      </c>
      <c r="I21" s="12">
        <f t="shared" si="7"/>
        <v>122475</v>
      </c>
    </row>
    <row r="22" spans="3:10" ht="15" thickTop="1" x14ac:dyDescent="0.3"/>
    <row r="28" spans="3:10" x14ac:dyDescent="0.3">
      <c r="J28" s="1"/>
    </row>
    <row r="29" spans="3:10" x14ac:dyDescent="0.3">
      <c r="F29" s="1"/>
      <c r="G29" s="1"/>
      <c r="H29" s="1"/>
      <c r="I29" s="1"/>
    </row>
    <row r="30" spans="3:10" x14ac:dyDescent="0.3">
      <c r="E30" s="1"/>
    </row>
  </sheetData>
  <mergeCells count="1">
    <mergeCell ref="C4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Sudhanva Narayana</dc:creator>
  <cp:lastModifiedBy>Sudhanva Narayana</cp:lastModifiedBy>
  <dcterms:created xsi:type="dcterms:W3CDTF">2017-12-05T05:22:42Z</dcterms:created>
  <dcterms:modified xsi:type="dcterms:W3CDTF">2017-12-09T06:22:52Z</dcterms:modified>
</cp:coreProperties>
</file>