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s\OneDrive\MCA\MCA Notes\Accounting\"/>
    </mc:Choice>
  </mc:AlternateContent>
  <bookViews>
    <workbookView xWindow="0" yWindow="0" windowWidth="17256" windowHeight="5628" activeTab="1" xr2:uid="{47349D9B-0A43-4967-B51A-5EA45484ED4E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C4" i="2"/>
  <c r="G10" i="1"/>
  <c r="H10" i="1"/>
  <c r="G9" i="1"/>
  <c r="H9" i="1"/>
  <c r="U16" i="1"/>
  <c r="V15" i="1"/>
  <c r="V16" i="1" s="1"/>
  <c r="Q10" i="1" s="1"/>
  <c r="U15" i="1"/>
  <c r="V10" i="1"/>
  <c r="V11" i="1" s="1"/>
  <c r="U10" i="1"/>
  <c r="U11" i="1" s="1"/>
  <c r="Q9" i="1" s="1"/>
  <c r="T6" i="1"/>
  <c r="Q6" i="1" s="1"/>
  <c r="T5" i="1"/>
  <c r="Q5" i="1" s="1"/>
  <c r="R16" i="1"/>
  <c r="C16" i="1"/>
  <c r="Q16" i="1" l="1"/>
</calcChain>
</file>

<file path=xl/sharedStrings.xml><?xml version="1.0" encoding="utf-8"?>
<sst xmlns="http://schemas.openxmlformats.org/spreadsheetml/2006/main" count="39" uniqueCount="25">
  <si>
    <t>VO</t>
  </si>
  <si>
    <t>IND Material</t>
  </si>
  <si>
    <t>Labour</t>
  </si>
  <si>
    <t>SVO</t>
  </si>
  <si>
    <t>Electricity</t>
  </si>
  <si>
    <t>40F 60V</t>
  </si>
  <si>
    <t>Repairs</t>
  </si>
  <si>
    <t>80F 20V</t>
  </si>
  <si>
    <t>FO</t>
  </si>
  <si>
    <t>Dep</t>
  </si>
  <si>
    <t>Insurance</t>
  </si>
  <si>
    <t>Salaries</t>
  </si>
  <si>
    <t>Total OH</t>
  </si>
  <si>
    <t>ELH</t>
  </si>
  <si>
    <t>Items</t>
  </si>
  <si>
    <t>Capacity</t>
  </si>
  <si>
    <t>WN</t>
  </si>
  <si>
    <t>Indirect Material</t>
  </si>
  <si>
    <t>F</t>
  </si>
  <si>
    <t>V</t>
  </si>
  <si>
    <t>Elect</t>
  </si>
  <si>
    <t>ELE(Fixed 40%)</t>
  </si>
  <si>
    <t>ELE(Variable 60%)</t>
  </si>
  <si>
    <t>Estimated LH</t>
  </si>
  <si>
    <t>Overhead rate per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</si>
</sst>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3E22-7236-46E9-B25D-375138E29C5C}">
  <dimension ref="A2:V18"/>
  <sheetViews>
    <sheetView topLeftCell="A3" zoomScale="190" zoomScaleNormal="190" workbookViewId="0">
      <selection activeCell="F12" sqref="F12"/>
    </sheetView>
  </sheetViews>
  <sheetFormatPr defaultRowHeight="14.4" x14ac:dyDescent="0.3"/>
  <cols>
    <col min="6" max="6" width="14.88671875" bestFit="1" customWidth="1"/>
  </cols>
  <sheetData>
    <row r="2" spans="1:22" x14ac:dyDescent="0.3">
      <c r="P2" s="3"/>
      <c r="Q2" s="4" t="s">
        <v>15</v>
      </c>
      <c r="R2" s="4"/>
    </row>
    <row r="3" spans="1:22" x14ac:dyDescent="0.3">
      <c r="C3" s="1">
        <v>0.6</v>
      </c>
      <c r="P3" s="3" t="s">
        <v>14</v>
      </c>
      <c r="Q3" s="5">
        <v>0.5</v>
      </c>
      <c r="R3" s="5">
        <v>0.6</v>
      </c>
      <c r="T3" t="s">
        <v>16</v>
      </c>
    </row>
    <row r="4" spans="1:22" x14ac:dyDescent="0.3">
      <c r="A4" s="2" t="s">
        <v>0</v>
      </c>
      <c r="P4" s="6" t="s">
        <v>0</v>
      </c>
      <c r="Q4" s="3"/>
      <c r="R4" s="3"/>
    </row>
    <row r="5" spans="1:22" x14ac:dyDescent="0.3">
      <c r="A5" t="s">
        <v>1</v>
      </c>
      <c r="C5">
        <v>6000</v>
      </c>
      <c r="P5" s="3" t="s">
        <v>17</v>
      </c>
      <c r="Q5" s="3">
        <f>+T5</f>
        <v>5000</v>
      </c>
      <c r="R5" s="3">
        <v>6000</v>
      </c>
      <c r="T5">
        <f>+(R5/R3)*Q3</f>
        <v>5000</v>
      </c>
    </row>
    <row r="6" spans="1:22" x14ac:dyDescent="0.3">
      <c r="A6" t="s">
        <v>2</v>
      </c>
      <c r="C6">
        <v>18000</v>
      </c>
      <c r="P6" s="3" t="s">
        <v>2</v>
      </c>
      <c r="Q6" s="3">
        <f>+T6</f>
        <v>15000</v>
      </c>
      <c r="R6" s="3">
        <v>18000</v>
      </c>
      <c r="T6">
        <f>+(R6/R3)*Q3</f>
        <v>15000</v>
      </c>
    </row>
    <row r="7" spans="1:22" x14ac:dyDescent="0.3">
      <c r="P7" s="3"/>
      <c r="Q7" s="3"/>
      <c r="R7" s="3"/>
    </row>
    <row r="8" spans="1:22" x14ac:dyDescent="0.3">
      <c r="A8" s="2" t="s">
        <v>3</v>
      </c>
      <c r="G8">
        <v>50</v>
      </c>
      <c r="H8">
        <v>60</v>
      </c>
      <c r="P8" s="6" t="s">
        <v>3</v>
      </c>
      <c r="Q8" s="3"/>
      <c r="R8" s="3"/>
      <c r="U8" t="s">
        <v>20</v>
      </c>
    </row>
    <row r="9" spans="1:22" x14ac:dyDescent="0.3">
      <c r="A9" t="s">
        <v>4</v>
      </c>
      <c r="B9" t="s">
        <v>5</v>
      </c>
      <c r="C9">
        <v>30000</v>
      </c>
      <c r="F9" t="s">
        <v>21</v>
      </c>
      <c r="G9">
        <f>+H9</f>
        <v>12000</v>
      </c>
      <c r="H9">
        <f>+C9*0.4</f>
        <v>12000</v>
      </c>
      <c r="P9" s="3" t="s">
        <v>4</v>
      </c>
      <c r="Q9" s="3">
        <f>+U11+V11</f>
        <v>27000</v>
      </c>
      <c r="R9" s="3">
        <v>30000</v>
      </c>
      <c r="U9" t="s">
        <v>18</v>
      </c>
      <c r="V9" t="s">
        <v>19</v>
      </c>
    </row>
    <row r="10" spans="1:22" x14ac:dyDescent="0.3">
      <c r="A10" t="s">
        <v>6</v>
      </c>
      <c r="B10" t="s">
        <v>7</v>
      </c>
      <c r="C10">
        <v>3000</v>
      </c>
      <c r="F10" t="s">
        <v>22</v>
      </c>
      <c r="G10">
        <f>+H10/6*5</f>
        <v>15000</v>
      </c>
      <c r="H10">
        <f>+C9*0.6</f>
        <v>18000</v>
      </c>
      <c r="P10" s="3" t="s">
        <v>6</v>
      </c>
      <c r="Q10" s="3">
        <f>+U16+V16</f>
        <v>2900</v>
      </c>
      <c r="R10" s="3">
        <v>3000</v>
      </c>
      <c r="T10">
        <v>60</v>
      </c>
      <c r="U10">
        <f>+R9*0.4</f>
        <v>12000</v>
      </c>
      <c r="V10">
        <f>+R9*0.6</f>
        <v>18000</v>
      </c>
    </row>
    <row r="11" spans="1:22" x14ac:dyDescent="0.3">
      <c r="P11" s="3"/>
      <c r="Q11" s="3"/>
      <c r="R11" s="3"/>
      <c r="T11">
        <v>50</v>
      </c>
      <c r="U11">
        <f>+U10</f>
        <v>12000</v>
      </c>
      <c r="V11">
        <f>+(V10/R3)*Q3</f>
        <v>15000</v>
      </c>
    </row>
    <row r="12" spans="1:22" x14ac:dyDescent="0.3">
      <c r="A12" s="2" t="s">
        <v>8</v>
      </c>
      <c r="P12" s="6" t="s">
        <v>8</v>
      </c>
      <c r="Q12" s="3"/>
      <c r="R12" s="3"/>
    </row>
    <row r="13" spans="1:22" x14ac:dyDescent="0.3">
      <c r="A13" t="s">
        <v>9</v>
      </c>
      <c r="C13">
        <v>16500</v>
      </c>
      <c r="P13" s="3" t="s">
        <v>9</v>
      </c>
      <c r="Q13" s="3">
        <v>16500</v>
      </c>
      <c r="R13" s="3">
        <v>16500</v>
      </c>
      <c r="U13" t="s">
        <v>6</v>
      </c>
    </row>
    <row r="14" spans="1:22" x14ac:dyDescent="0.3">
      <c r="A14" t="s">
        <v>10</v>
      </c>
      <c r="C14">
        <v>4500</v>
      </c>
      <c r="P14" s="3" t="s">
        <v>10</v>
      </c>
      <c r="Q14" s="3">
        <v>4500</v>
      </c>
      <c r="R14" s="3">
        <v>4500</v>
      </c>
      <c r="U14" t="s">
        <v>18</v>
      </c>
      <c r="V14" t="s">
        <v>19</v>
      </c>
    </row>
    <row r="15" spans="1:22" x14ac:dyDescent="0.3">
      <c r="A15" t="s">
        <v>11</v>
      </c>
      <c r="C15">
        <v>15000</v>
      </c>
      <c r="P15" s="3" t="s">
        <v>11</v>
      </c>
      <c r="Q15" s="3">
        <v>15000</v>
      </c>
      <c r="R15" s="3">
        <v>15000</v>
      </c>
      <c r="T15">
        <v>60</v>
      </c>
      <c r="U15">
        <f>0.8*R10</f>
        <v>2400</v>
      </c>
      <c r="V15">
        <f>+R10*0.2</f>
        <v>600</v>
      </c>
    </row>
    <row r="16" spans="1:22" x14ac:dyDescent="0.3">
      <c r="A16" s="2" t="s">
        <v>12</v>
      </c>
      <c r="B16" s="2"/>
      <c r="C16" s="2">
        <f>SUM(C5:C15)</f>
        <v>93000</v>
      </c>
      <c r="P16" s="6" t="s">
        <v>12</v>
      </c>
      <c r="Q16" s="6">
        <f>+SUM(Q5:Q15)</f>
        <v>85900</v>
      </c>
      <c r="R16" s="6">
        <f>SUM(R5:R15)</f>
        <v>93000</v>
      </c>
      <c r="T16">
        <v>50</v>
      </c>
      <c r="U16">
        <f>+U15</f>
        <v>2400</v>
      </c>
      <c r="V16">
        <f>+(V15/R3)*Q3</f>
        <v>500</v>
      </c>
    </row>
    <row r="18" spans="1:3" x14ac:dyDescent="0.3">
      <c r="A18" t="s">
        <v>13</v>
      </c>
      <c r="C18">
        <v>186000</v>
      </c>
    </row>
  </sheetData>
  <mergeCells count="1">
    <mergeCell ref="Q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A477-B101-40F5-B15F-8088FA703A19}">
  <dimension ref="B1:D4"/>
  <sheetViews>
    <sheetView tabSelected="1" zoomScale="235" zoomScaleNormal="235" workbookViewId="0">
      <selection activeCell="D5" sqref="D5"/>
    </sheetView>
  </sheetViews>
  <sheetFormatPr defaultRowHeight="14.4" x14ac:dyDescent="0.3"/>
  <cols>
    <col min="2" max="2" width="18.5546875" bestFit="1" customWidth="1"/>
  </cols>
  <sheetData>
    <row r="1" spans="2:4" x14ac:dyDescent="0.3">
      <c r="C1" s="1">
        <v>0.6</v>
      </c>
      <c r="D1" s="1">
        <v>0.7</v>
      </c>
    </row>
    <row r="2" spans="2:4" x14ac:dyDescent="0.3">
      <c r="B2" t="s">
        <v>12</v>
      </c>
      <c r="C2">
        <v>93000</v>
      </c>
      <c r="D2">
        <v>100100</v>
      </c>
    </row>
    <row r="3" spans="2:4" x14ac:dyDescent="0.3">
      <c r="B3" t="s">
        <v>23</v>
      </c>
      <c r="C3">
        <v>186000</v>
      </c>
      <c r="D3">
        <f>+C3/C1*D1</f>
        <v>217000</v>
      </c>
    </row>
    <row r="4" spans="2:4" x14ac:dyDescent="0.3">
      <c r="B4" t="s">
        <v>24</v>
      </c>
      <c r="C4">
        <f>+C2/C3</f>
        <v>0.5</v>
      </c>
      <c r="D4">
        <f>+D2/D3</f>
        <v>0.46129032258064517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Sudhanva Narayana</dc:creator>
  <cp:lastModifiedBy>Sudhanva Narayana</cp:lastModifiedBy>
  <dcterms:created xsi:type="dcterms:W3CDTF">2017-12-11T05:43:16Z</dcterms:created>
  <dcterms:modified xsi:type="dcterms:W3CDTF">2017-12-11T07:15:36Z</dcterms:modified>
</cp:coreProperties>
</file>