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dy\3rd Sem\IDS\"/>
    </mc:Choice>
  </mc:AlternateContent>
  <bookViews>
    <workbookView xWindow="0" yWindow="0" windowWidth="23040" windowHeight="9192"/>
  </bookViews>
  <sheets>
    <sheet name="Ex1" sheetId="2" r:id="rId1"/>
  </sheets>
  <calcPr calcId="162913" iterateDelta="1E-4"/>
</workbook>
</file>

<file path=xl/calcChain.xml><?xml version="1.0" encoding="utf-8"?>
<calcChain xmlns="http://schemas.openxmlformats.org/spreadsheetml/2006/main">
  <c r="Q4" i="2" l="1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4" i="2"/>
  <c r="Z5" i="2" l="1"/>
  <c r="Z6" i="2"/>
  <c r="Z7" i="2"/>
  <c r="Z8" i="2"/>
  <c r="Z9" i="2"/>
  <c r="Z10" i="2"/>
  <c r="Z11" i="2"/>
  <c r="Z12" i="2"/>
  <c r="Z13" i="2"/>
  <c r="Z14" i="2"/>
  <c r="Z15" i="2"/>
  <c r="Z16" i="2"/>
  <c r="Z17" i="2"/>
  <c r="Z4" i="2"/>
  <c r="V5" i="2" l="1"/>
  <c r="V6" i="2"/>
  <c r="V7" i="2"/>
  <c r="V8" i="2"/>
  <c r="V9" i="2"/>
  <c r="V10" i="2"/>
  <c r="V11" i="2"/>
  <c r="V12" i="2"/>
  <c r="V13" i="2"/>
  <c r="V14" i="2"/>
  <c r="V15" i="2"/>
  <c r="V16" i="2"/>
  <c r="V17" i="2"/>
  <c r="V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4" i="2"/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4" i="2"/>
  <c r="X5" i="2" l="1"/>
  <c r="X6" i="2"/>
  <c r="X7" i="2"/>
  <c r="X8" i="2"/>
  <c r="X9" i="2"/>
  <c r="X10" i="2"/>
  <c r="X11" i="2"/>
  <c r="X12" i="2"/>
  <c r="X13" i="2"/>
  <c r="X14" i="2"/>
  <c r="X15" i="2"/>
  <c r="X16" i="2"/>
  <c r="X17" i="2"/>
  <c r="X4" i="2"/>
  <c r="W5" i="2" l="1"/>
  <c r="W6" i="2"/>
  <c r="W7" i="2"/>
  <c r="W8" i="2"/>
  <c r="W9" i="2"/>
  <c r="W10" i="2"/>
  <c r="W11" i="2"/>
  <c r="W12" i="2"/>
  <c r="W13" i="2"/>
  <c r="W14" i="2"/>
  <c r="W15" i="2"/>
  <c r="W16" i="2"/>
  <c r="W17" i="2"/>
  <c r="W4" i="2"/>
  <c r="I24" i="2" l="1"/>
  <c r="H24" i="2"/>
  <c r="I19" i="2"/>
  <c r="A8" i="2"/>
  <c r="A6" i="2"/>
  <c r="A10" i="2"/>
  <c r="A14" i="2"/>
  <c r="A15" i="2"/>
  <c r="A11" i="2"/>
  <c r="A9" i="2"/>
  <c r="A7" i="2"/>
  <c r="A4" i="2"/>
  <c r="A5" i="2"/>
  <c r="A16" i="2"/>
  <c r="A12" i="2"/>
  <c r="A17" i="2"/>
  <c r="A13" i="2"/>
  <c r="G24" i="2" l="1"/>
</calcChain>
</file>

<file path=xl/sharedStrings.xml><?xml version="1.0" encoding="utf-8"?>
<sst xmlns="http://schemas.openxmlformats.org/spreadsheetml/2006/main" count="141" uniqueCount="110">
  <si>
    <t xml:space="preserve">Sl. No. </t>
  </si>
  <si>
    <t>SRN</t>
  </si>
  <si>
    <t>UC16MC451</t>
  </si>
  <si>
    <t>UC16MC452</t>
  </si>
  <si>
    <t>UC16MC453</t>
  </si>
  <si>
    <t>UC16MC454</t>
  </si>
  <si>
    <t>UC16MC455</t>
  </si>
  <si>
    <t>UC16MC456</t>
  </si>
  <si>
    <t>UC16MC457</t>
  </si>
  <si>
    <t>UC16MC458</t>
  </si>
  <si>
    <t xml:space="preserve">Scientific Computing </t>
  </si>
  <si>
    <t>Object Oriented Programming</t>
  </si>
  <si>
    <t>Data Structures</t>
  </si>
  <si>
    <t>Operating Systems</t>
  </si>
  <si>
    <t>Software Engineering</t>
  </si>
  <si>
    <t>Object Oriented Programming Laboratory</t>
  </si>
  <si>
    <t>Data Structures Laboratory</t>
  </si>
  <si>
    <t>Python Programming Laboratory</t>
  </si>
  <si>
    <t xml:space="preserve">Max. Marks 40
</t>
  </si>
  <si>
    <t>01FM16CCA001</t>
  </si>
  <si>
    <t>01FM16CCA002</t>
  </si>
  <si>
    <t>01FM16CCA003</t>
  </si>
  <si>
    <t>01FM16CCA004</t>
  </si>
  <si>
    <t>01FM16CCA005</t>
  </si>
  <si>
    <t>01FM16CCA007</t>
  </si>
  <si>
    <t>01FM16CCA008</t>
  </si>
  <si>
    <t>01FM16CCA009</t>
  </si>
  <si>
    <t>01FM16CCA010</t>
  </si>
  <si>
    <t>01FM16CCA011</t>
  </si>
  <si>
    <t>01FM16CCA012</t>
  </si>
  <si>
    <t>01FM16CCA013</t>
  </si>
  <si>
    <t>01FM16CCA015</t>
  </si>
  <si>
    <t>01FM16CCA016</t>
  </si>
  <si>
    <t>1. Generate the Sl.No in sequence</t>
  </si>
  <si>
    <t>2.  Add a new column and Find the average marks of each student</t>
  </si>
  <si>
    <t>3. Add a new column Pass/ Fail if the student has got &gt; 20 in all the subjects</t>
  </si>
  <si>
    <t>Average</t>
  </si>
  <si>
    <t>Result</t>
  </si>
  <si>
    <t>4. Do Conditional formatting and mark the subjects of the failed students</t>
  </si>
  <si>
    <t>5. Separate the name column into first name and last name</t>
  </si>
  <si>
    <t>6. count the number of subjects that each student have failed</t>
  </si>
  <si>
    <t>7.Sort the students according to the average</t>
  </si>
  <si>
    <t>8. Visualize and find how many of the students have got more than 20 in Scientific computing</t>
  </si>
  <si>
    <t>9.Visualize the % of pass vs fail</t>
  </si>
  <si>
    <t>10. separate the column name into first name and last name</t>
  </si>
  <si>
    <t>Marks</t>
  </si>
  <si>
    <t>Grade</t>
  </si>
  <si>
    <t>Points</t>
  </si>
  <si>
    <t>&gt;90</t>
  </si>
  <si>
    <t>S</t>
  </si>
  <si>
    <t>&gt;80</t>
  </si>
  <si>
    <t>A</t>
  </si>
  <si>
    <t>&gt;70</t>
  </si>
  <si>
    <t>B</t>
  </si>
  <si>
    <t>&gt;60</t>
  </si>
  <si>
    <t>C</t>
  </si>
  <si>
    <t>&gt;50</t>
  </si>
  <si>
    <t>D</t>
  </si>
  <si>
    <t>&gt;40</t>
  </si>
  <si>
    <t>E</t>
  </si>
  <si>
    <t>&lt;40</t>
  </si>
  <si>
    <t>F</t>
  </si>
  <si>
    <t>11. Introduce a new column "&lt;sub&gt; out of 100" and convert the marks column of each subject for out of 100</t>
  </si>
  <si>
    <t>12. Introduce two more column points and grade and convert the points for the marks and then the grade by looking up the table of grade</t>
  </si>
  <si>
    <t>ADAMYA</t>
  </si>
  <si>
    <t>BHAT</t>
  </si>
  <si>
    <t>AKSHAY</t>
  </si>
  <si>
    <t>VYAS</t>
  </si>
  <si>
    <t>DHAGE</t>
  </si>
  <si>
    <t>KALBURGI</t>
  </si>
  <si>
    <t>ANJUM</t>
  </si>
  <si>
    <t>ITAGI</t>
  </si>
  <si>
    <t>CHETHAN</t>
  </si>
  <si>
    <t>K</t>
  </si>
  <si>
    <t>DIVYA</t>
  </si>
  <si>
    <t>GAUTHAM</t>
  </si>
  <si>
    <t>V</t>
  </si>
  <si>
    <t>GOWDA</t>
  </si>
  <si>
    <t>SADANAND</t>
  </si>
  <si>
    <t>ANAND</t>
  </si>
  <si>
    <t>HARSHA</t>
  </si>
  <si>
    <t>MANJUNATH</t>
  </si>
  <si>
    <t>R</t>
  </si>
  <si>
    <t>HARSHANK</t>
  </si>
  <si>
    <t>PRASAD</t>
  </si>
  <si>
    <t>JAYASHREE</t>
  </si>
  <si>
    <t>T</t>
  </si>
  <si>
    <t>LAKSHMI</t>
  </si>
  <si>
    <t>SUPRIYA</t>
  </si>
  <si>
    <t>G</t>
  </si>
  <si>
    <t>LAVANYA</t>
  </si>
  <si>
    <t>U</t>
  </si>
  <si>
    <t>B N</t>
  </si>
  <si>
    <t>Firstname</t>
  </si>
  <si>
    <t>Middlename</t>
  </si>
  <si>
    <t>Lastname</t>
  </si>
  <si>
    <t>No of students who got more than 20 marks in scientific computing</t>
  </si>
  <si>
    <t>Percentage of PASS vs FAIL</t>
  </si>
  <si>
    <t>Pass %</t>
  </si>
  <si>
    <t>Fail %</t>
  </si>
  <si>
    <t>Total Students</t>
  </si>
  <si>
    <t>Scientific Computing out of 100</t>
  </si>
  <si>
    <t>Object Oriented Programming out of 100</t>
  </si>
  <si>
    <t>Data Structures out of 100</t>
  </si>
  <si>
    <t>Operating Systems out of 100</t>
  </si>
  <si>
    <t>Software Engineering out of 100</t>
  </si>
  <si>
    <t>Python Programming Laboratory out of 100</t>
  </si>
  <si>
    <t>No of subjects each student has failed</t>
  </si>
  <si>
    <t>Object Oriented Programming Laboratory out of 100</t>
  </si>
  <si>
    <t>Data Structures Laboratory out of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</si>
</sst>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D0D0D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5" fillId="4" borderId="4" applyNumberFormat="0" applyAlignment="0" applyProtection="0"/>
  </cellStyleXfs>
  <cellXfs count="32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0" fillId="0" borderId="1" xfId="0" applyBorder="1"/>
    <xf numFmtId="0" fontId="0" fillId="2" borderId="1" xfId="0" applyFill="1" applyBorder="1"/>
    <xf numFmtId="0" fontId="1" fillId="0" borderId="3" xfId="0" applyFont="1" applyFill="1" applyBorder="1" applyAlignment="1">
      <alignment horizontal="center" vertical="center"/>
    </xf>
    <xf numFmtId="0" fontId="4" fillId="0" borderId="0" xfId="0" applyFont="1"/>
    <xf numFmtId="1" fontId="3" fillId="3" borderId="1" xfId="0" applyNumberFormat="1" applyFont="1" applyFill="1" applyBorder="1" applyAlignment="1">
      <alignment horizontal="center" vertical="center" wrapText="1" shrinkToFit="1"/>
    </xf>
    <xf numFmtId="1" fontId="3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 wrapText="1" shrinkToFit="1"/>
    </xf>
    <xf numFmtId="0" fontId="0" fillId="2" borderId="0" xfId="0" applyFill="1" applyBorder="1"/>
    <xf numFmtId="0" fontId="0" fillId="0" borderId="0" xfId="0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5" fillId="4" borderId="4" xfId="1"/>
    <xf numFmtId="0" fontId="5" fillId="4" borderId="4" xfId="1" applyAlignment="1">
      <alignment horizontal="center"/>
    </xf>
    <xf numFmtId="0" fontId="4" fillId="0" borderId="0" xfId="0" applyFont="1" applyAlignment="1">
      <alignment horizontal="center" vertical="center"/>
    </xf>
  </cellXfs>
  <cellStyles count="2">
    <cellStyle name="Calculation" xfId="1" builtinId="22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%</a:t>
            </a:r>
            <a:r>
              <a:rPr lang="en-IN" baseline="0"/>
              <a:t> of PASS VS FAIL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B1D-46F2-9673-5864FF60B5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B1D-46F2-9673-5864FF60B5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73C-42C1-BA20-3BB31FA6E490}"/>
              </c:ext>
            </c:extLst>
          </c:dPt>
          <c:dLbls>
            <c:dLbl>
              <c:idx val="0"/>
              <c:layout>
                <c:manualLayout>
                  <c:x val="-0.16528925619834711"/>
                  <c:y val="-2.523992876524952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399449035812672"/>
                      <c:h val="0.1424139875916525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B1D-46F2-9673-5864FF60B501}"/>
                </c:ext>
              </c:extLst>
            </c:dLbl>
            <c:dLbl>
              <c:idx val="1"/>
              <c:layout>
                <c:manualLayout>
                  <c:x val="0.18732782369146006"/>
                  <c:y val="-2.523992876524952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878787878787878"/>
                      <c:h val="0.1536943034404963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B1D-46F2-9673-5864FF60B5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'Ex1'!$H$23:$I$23</c:f>
              <c:strCache>
                <c:ptCount val="2"/>
                <c:pt idx="0">
                  <c:v>Pass %</c:v>
                </c:pt>
                <c:pt idx="1">
                  <c:v>Fail %</c:v>
                </c:pt>
              </c:strCache>
            </c:strRef>
          </c:cat>
          <c:val>
            <c:numRef>
              <c:f>'Ex1'!$H$24:$I$24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49-4713-AF97-C4A2E02CC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594360</xdr:colOff>
      <xdr:row>18</xdr:row>
      <xdr:rowOff>3810</xdr:rowOff>
    </xdr:from>
    <xdr:to>
      <xdr:col>23</xdr:col>
      <xdr:colOff>1234440</xdr:colOff>
      <xdr:row>30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"/>
  <sheetViews>
    <sheetView tabSelected="1" topLeftCell="O1" workbookViewId="0">
      <selection activeCell="Y20" sqref="Y20"/>
    </sheetView>
  </sheetViews>
  <sheetFormatPr defaultRowHeight="14.4" x14ac:dyDescent="0.3"/>
  <cols>
    <col min="2" max="2" width="23.33203125" customWidth="1"/>
    <col min="3" max="5" width="31.44140625" customWidth="1"/>
    <col min="6" max="6" width="18.88671875" bestFit="1" customWidth="1"/>
    <col min="7" max="7" width="18.88671875" customWidth="1"/>
    <col min="8" max="8" width="24.109375" bestFit="1" customWidth="1"/>
    <col min="9" max="9" width="24.109375" customWidth="1"/>
    <col min="10" max="10" width="18.88671875" bestFit="1" customWidth="1"/>
    <col min="11" max="11" width="18.88671875" customWidth="1"/>
    <col min="12" max="13" width="16" customWidth="1"/>
    <col min="14" max="15" width="17" customWidth="1"/>
    <col min="16" max="17" width="20.5546875" customWidth="1"/>
    <col min="18" max="19" width="16.88671875" customWidth="1"/>
    <col min="20" max="21" width="17.5546875" customWidth="1"/>
    <col min="24" max="24" width="34.33203125" customWidth="1"/>
  </cols>
  <sheetData>
    <row r="1" spans="1:27" x14ac:dyDescent="0.3">
      <c r="A1" s="20" t="s">
        <v>0</v>
      </c>
      <c r="B1" s="22" t="s">
        <v>1</v>
      </c>
      <c r="C1" s="24" t="s">
        <v>93</v>
      </c>
      <c r="D1" s="8"/>
      <c r="E1" s="8"/>
      <c r="F1" s="2" t="s">
        <v>2</v>
      </c>
      <c r="G1" s="2"/>
      <c r="H1" s="2" t="s">
        <v>3</v>
      </c>
      <c r="I1" s="2"/>
      <c r="J1" s="2" t="s">
        <v>4</v>
      </c>
      <c r="K1" s="2"/>
      <c r="L1" s="2" t="s">
        <v>5</v>
      </c>
      <c r="M1" s="2"/>
      <c r="N1" s="2" t="s">
        <v>6</v>
      </c>
      <c r="O1" s="2"/>
      <c r="P1" s="2" t="s">
        <v>7</v>
      </c>
      <c r="Q1" s="2"/>
      <c r="R1" s="2" t="s">
        <v>8</v>
      </c>
      <c r="S1" s="2"/>
      <c r="T1" s="2" t="s">
        <v>9</v>
      </c>
      <c r="U1" s="2"/>
    </row>
    <row r="2" spans="1:27" ht="51" customHeight="1" x14ac:dyDescent="0.3">
      <c r="A2" s="21"/>
      <c r="B2" s="23"/>
      <c r="C2" s="25"/>
      <c r="D2" s="9" t="s">
        <v>94</v>
      </c>
      <c r="E2" s="9" t="s">
        <v>95</v>
      </c>
      <c r="F2" s="3" t="s">
        <v>10</v>
      </c>
      <c r="G2" s="3" t="s">
        <v>101</v>
      </c>
      <c r="H2" s="3" t="s">
        <v>11</v>
      </c>
      <c r="I2" s="3" t="s">
        <v>102</v>
      </c>
      <c r="J2" s="3" t="s">
        <v>12</v>
      </c>
      <c r="K2" s="3" t="s">
        <v>103</v>
      </c>
      <c r="L2" s="3" t="s">
        <v>13</v>
      </c>
      <c r="M2" s="3" t="s">
        <v>104</v>
      </c>
      <c r="N2" s="3" t="s">
        <v>14</v>
      </c>
      <c r="O2" s="3" t="s">
        <v>105</v>
      </c>
      <c r="P2" s="3" t="s">
        <v>15</v>
      </c>
      <c r="Q2" s="3" t="s">
        <v>108</v>
      </c>
      <c r="R2" s="3" t="s">
        <v>16</v>
      </c>
      <c r="S2" s="3" t="s">
        <v>109</v>
      </c>
      <c r="T2" s="3" t="s">
        <v>17</v>
      </c>
      <c r="U2" s="3" t="s">
        <v>106</v>
      </c>
      <c r="V2" s="7" t="s">
        <v>36</v>
      </c>
      <c r="W2" s="7" t="s">
        <v>37</v>
      </c>
      <c r="X2" s="12" t="s">
        <v>107</v>
      </c>
      <c r="Y2" s="31" t="s">
        <v>45</v>
      </c>
      <c r="Z2" s="31" t="s">
        <v>47</v>
      </c>
      <c r="AA2" s="31" t="s">
        <v>46</v>
      </c>
    </row>
    <row r="3" spans="1:27" ht="27" hidden="1" customHeight="1" x14ac:dyDescent="0.3">
      <c r="A3" s="21"/>
      <c r="B3" s="23"/>
      <c r="C3" s="25"/>
      <c r="D3" s="9"/>
      <c r="E3" s="9"/>
      <c r="F3" s="4" t="s">
        <v>18</v>
      </c>
      <c r="G3" s="4"/>
      <c r="H3" s="4" t="s">
        <v>18</v>
      </c>
      <c r="I3" s="4"/>
      <c r="J3" s="4" t="s">
        <v>18</v>
      </c>
      <c r="K3" s="4"/>
      <c r="L3" s="4" t="s">
        <v>18</v>
      </c>
      <c r="M3" s="4"/>
      <c r="N3" s="4" t="s">
        <v>18</v>
      </c>
      <c r="O3" s="4"/>
      <c r="P3" s="4" t="s">
        <v>18</v>
      </c>
      <c r="Q3" s="4"/>
      <c r="R3" s="4" t="s">
        <v>18</v>
      </c>
      <c r="S3" s="4"/>
      <c r="T3" s="4" t="s">
        <v>18</v>
      </c>
      <c r="U3" s="4"/>
      <c r="V3" s="1"/>
      <c r="W3" s="1"/>
    </row>
    <row r="4" spans="1:27" x14ac:dyDescent="0.3">
      <c r="A4" s="5">
        <f t="shared" ref="A4:A17" si="0">ROW(A1)</f>
        <v>1</v>
      </c>
      <c r="B4" s="5" t="s">
        <v>28</v>
      </c>
      <c r="C4" s="6" t="s">
        <v>80</v>
      </c>
      <c r="D4" s="6" t="s">
        <v>76</v>
      </c>
      <c r="E4" s="6"/>
      <c r="F4" s="16">
        <v>21</v>
      </c>
      <c r="G4" s="16">
        <f>SUM(F4*100)/40</f>
        <v>52.5</v>
      </c>
      <c r="H4" s="14">
        <v>23</v>
      </c>
      <c r="I4" s="17">
        <f>SUM(H4*100)/40</f>
        <v>57.5</v>
      </c>
      <c r="J4" s="15">
        <v>17</v>
      </c>
      <c r="K4" s="15">
        <f>SUM(J4*100)/40</f>
        <v>42.5</v>
      </c>
      <c r="L4" s="15">
        <v>15</v>
      </c>
      <c r="M4" s="15">
        <f>SUM(L4*100)/40</f>
        <v>37.5</v>
      </c>
      <c r="N4" s="15">
        <v>15</v>
      </c>
      <c r="O4" s="15">
        <f>SUM(N4*100)/40</f>
        <v>37.5</v>
      </c>
      <c r="P4" s="15">
        <v>30</v>
      </c>
      <c r="Q4" s="15">
        <f>SUM(P4*100)/40</f>
        <v>75</v>
      </c>
      <c r="R4" s="15">
        <v>34</v>
      </c>
      <c r="S4" s="15">
        <f>SUM(R4*100)/40</f>
        <v>85</v>
      </c>
      <c r="T4" s="15">
        <v>30</v>
      </c>
      <c r="U4" s="15">
        <f>SUM(T4*100)/40</f>
        <v>75</v>
      </c>
      <c r="V4" s="26">
        <f>SUM(F4+H4+J4+L4+N4+P4+R4+T4)*100/320</f>
        <v>57.8125</v>
      </c>
      <c r="W4" s="27" t="str">
        <f>IF(COUNTIF(F4:T4,"&lt;20")=0, "PASS", "FAIL")</f>
        <v>FAIL</v>
      </c>
      <c r="X4" s="28">
        <f>COUNTIF(F4:T4,"&lt;20")</f>
        <v>3</v>
      </c>
      <c r="Y4" s="28" t="s">
        <v>56</v>
      </c>
      <c r="Z4" s="28">
        <f>VLOOKUP(Y4,$N$24:$R$30,5,0)</f>
        <v>5</v>
      </c>
      <c r="AA4" s="28" t="str">
        <f>VLOOKUP(Y4,$N$24:$R$30,3,0)</f>
        <v>D</v>
      </c>
    </row>
    <row r="5" spans="1:27" x14ac:dyDescent="0.3">
      <c r="A5" s="5">
        <f t="shared" si="0"/>
        <v>2</v>
      </c>
      <c r="B5" s="5" t="s">
        <v>29</v>
      </c>
      <c r="C5" s="6" t="s">
        <v>83</v>
      </c>
      <c r="D5" s="6" t="s">
        <v>84</v>
      </c>
      <c r="E5" s="6" t="s">
        <v>92</v>
      </c>
      <c r="F5" s="15">
        <v>23</v>
      </c>
      <c r="G5" s="16">
        <f>SUM(F5*100)/40</f>
        <v>57.5</v>
      </c>
      <c r="H5" s="14">
        <v>22</v>
      </c>
      <c r="I5" s="17">
        <f t="shared" ref="I5:I17" si="1">SUM(H5*100)/40</f>
        <v>55</v>
      </c>
      <c r="J5" s="15">
        <v>20</v>
      </c>
      <c r="K5" s="15">
        <f t="shared" ref="K5:K17" si="2">SUM(J5*100)/40</f>
        <v>50</v>
      </c>
      <c r="L5" s="15">
        <v>13</v>
      </c>
      <c r="M5" s="15">
        <f t="shared" ref="M5:M17" si="3">SUM(L5*100)/40</f>
        <v>32.5</v>
      </c>
      <c r="N5" s="15">
        <v>17</v>
      </c>
      <c r="O5" s="15">
        <f t="shared" ref="O5:O17" si="4">SUM(N5*100)/40</f>
        <v>42.5</v>
      </c>
      <c r="P5" s="15">
        <v>33</v>
      </c>
      <c r="Q5" s="15">
        <f t="shared" ref="Q5:Q17" si="5">SUM(P5*100)/40</f>
        <v>82.5</v>
      </c>
      <c r="R5" s="15">
        <v>35</v>
      </c>
      <c r="S5" s="15">
        <f t="shared" ref="S5:S17" si="6">SUM(R5*100)/40</f>
        <v>87.5</v>
      </c>
      <c r="T5" s="15">
        <v>30</v>
      </c>
      <c r="U5" s="15">
        <f t="shared" ref="U5:U17" si="7">SUM(T5*100)/40</f>
        <v>75</v>
      </c>
      <c r="V5" s="26">
        <f t="shared" ref="V5:V17" si="8">SUM(F5+H5+J5+L5+N5+P5+R5+T5)*100/320</f>
        <v>60.3125</v>
      </c>
      <c r="W5" s="27" t="str">
        <f t="shared" ref="W5:W17" si="9">IF(COUNTIF(F5:T5,"&lt;20")=0, "PASS", "FAIL")</f>
        <v>FAIL</v>
      </c>
      <c r="X5" s="28">
        <f t="shared" ref="X5:X17" si="10">COUNTIF(F5:T5,"&lt;20")</f>
        <v>2</v>
      </c>
      <c r="Y5" s="28" t="s">
        <v>54</v>
      </c>
      <c r="Z5" s="28">
        <f t="shared" ref="Z5:Z17" si="11">VLOOKUP(Y5,$N$24:$R$30,5,0)</f>
        <v>6</v>
      </c>
      <c r="AA5" s="28" t="str">
        <f t="shared" ref="AA5:AA17" si="12">VLOOKUP(Y5,$N$24:$R$30,3,0)</f>
        <v>C</v>
      </c>
    </row>
    <row r="6" spans="1:27" x14ac:dyDescent="0.3">
      <c r="A6" s="5">
        <f t="shared" si="0"/>
        <v>3</v>
      </c>
      <c r="B6" s="5" t="s">
        <v>21</v>
      </c>
      <c r="C6" s="6" t="s">
        <v>66</v>
      </c>
      <c r="D6" s="6" t="s">
        <v>68</v>
      </c>
      <c r="E6" s="6" t="s">
        <v>69</v>
      </c>
      <c r="F6" s="15">
        <v>14</v>
      </c>
      <c r="G6" s="16">
        <f t="shared" ref="G6:G17" si="13">SUM(F6*100)/40</f>
        <v>35</v>
      </c>
      <c r="H6" s="14">
        <v>27</v>
      </c>
      <c r="I6" s="17">
        <f t="shared" si="1"/>
        <v>67.5</v>
      </c>
      <c r="J6" s="15">
        <v>23</v>
      </c>
      <c r="K6" s="15">
        <f t="shared" si="2"/>
        <v>57.5</v>
      </c>
      <c r="L6" s="15">
        <v>20</v>
      </c>
      <c r="M6" s="15">
        <f t="shared" si="3"/>
        <v>50</v>
      </c>
      <c r="N6" s="15">
        <v>19</v>
      </c>
      <c r="O6" s="15">
        <f t="shared" si="4"/>
        <v>47.5</v>
      </c>
      <c r="P6" s="15">
        <v>35</v>
      </c>
      <c r="Q6" s="15">
        <f t="shared" si="5"/>
        <v>87.5</v>
      </c>
      <c r="R6" s="15">
        <v>30</v>
      </c>
      <c r="S6" s="15">
        <f t="shared" si="6"/>
        <v>75</v>
      </c>
      <c r="T6" s="15">
        <v>26</v>
      </c>
      <c r="U6" s="15">
        <f t="shared" si="7"/>
        <v>65</v>
      </c>
      <c r="V6" s="26">
        <f t="shared" si="8"/>
        <v>60.625</v>
      </c>
      <c r="W6" s="27" t="str">
        <f t="shared" si="9"/>
        <v>FAIL</v>
      </c>
      <c r="X6" s="28">
        <f t="shared" si="10"/>
        <v>2</v>
      </c>
      <c r="Y6" s="28" t="s">
        <v>54</v>
      </c>
      <c r="Z6" s="28">
        <f t="shared" si="11"/>
        <v>6</v>
      </c>
      <c r="AA6" s="28" t="str">
        <f t="shared" si="12"/>
        <v>C</v>
      </c>
    </row>
    <row r="7" spans="1:27" x14ac:dyDescent="0.3">
      <c r="A7" s="5">
        <f t="shared" si="0"/>
        <v>4</v>
      </c>
      <c r="B7" s="5" t="s">
        <v>27</v>
      </c>
      <c r="C7" s="6" t="s">
        <v>80</v>
      </c>
      <c r="D7" s="6" t="s">
        <v>81</v>
      </c>
      <c r="E7" s="6" t="s">
        <v>82</v>
      </c>
      <c r="F7" s="15">
        <v>19</v>
      </c>
      <c r="G7" s="16">
        <f t="shared" si="13"/>
        <v>47.5</v>
      </c>
      <c r="H7" s="14">
        <v>24</v>
      </c>
      <c r="I7" s="17">
        <f t="shared" si="1"/>
        <v>60</v>
      </c>
      <c r="J7" s="15">
        <v>24</v>
      </c>
      <c r="K7" s="15">
        <f t="shared" si="2"/>
        <v>60</v>
      </c>
      <c r="L7" s="15">
        <v>19</v>
      </c>
      <c r="M7" s="15">
        <f t="shared" si="3"/>
        <v>47.5</v>
      </c>
      <c r="N7" s="15">
        <v>20</v>
      </c>
      <c r="O7" s="15">
        <f t="shared" si="4"/>
        <v>50</v>
      </c>
      <c r="P7" s="15">
        <v>29</v>
      </c>
      <c r="Q7" s="15">
        <f t="shared" si="5"/>
        <v>72.5</v>
      </c>
      <c r="R7" s="15">
        <v>35</v>
      </c>
      <c r="S7" s="15">
        <f t="shared" si="6"/>
        <v>87.5</v>
      </c>
      <c r="T7" s="15">
        <v>30</v>
      </c>
      <c r="U7" s="15">
        <f t="shared" si="7"/>
        <v>75</v>
      </c>
      <c r="V7" s="26">
        <f t="shared" si="8"/>
        <v>62.5</v>
      </c>
      <c r="W7" s="27" t="str">
        <f t="shared" si="9"/>
        <v>FAIL</v>
      </c>
      <c r="X7" s="28">
        <f t="shared" si="10"/>
        <v>2</v>
      </c>
      <c r="Y7" s="28" t="s">
        <v>54</v>
      </c>
      <c r="Z7" s="28">
        <f t="shared" si="11"/>
        <v>6</v>
      </c>
      <c r="AA7" s="28" t="str">
        <f t="shared" si="12"/>
        <v>C</v>
      </c>
    </row>
    <row r="8" spans="1:27" x14ac:dyDescent="0.3">
      <c r="A8" s="5">
        <f t="shared" si="0"/>
        <v>5</v>
      </c>
      <c r="B8" s="5" t="s">
        <v>20</v>
      </c>
      <c r="C8" s="6" t="s">
        <v>66</v>
      </c>
      <c r="D8" s="6" t="s">
        <v>57</v>
      </c>
      <c r="E8" s="6" t="s">
        <v>67</v>
      </c>
      <c r="F8" s="15">
        <v>19</v>
      </c>
      <c r="G8" s="16">
        <f t="shared" si="13"/>
        <v>47.5</v>
      </c>
      <c r="H8" s="14">
        <v>22</v>
      </c>
      <c r="I8" s="17">
        <f t="shared" si="1"/>
        <v>55</v>
      </c>
      <c r="J8" s="15">
        <v>29</v>
      </c>
      <c r="K8" s="15">
        <f t="shared" si="2"/>
        <v>72.5</v>
      </c>
      <c r="L8" s="15">
        <v>15</v>
      </c>
      <c r="M8" s="15">
        <f t="shared" si="3"/>
        <v>37.5</v>
      </c>
      <c r="N8" s="15">
        <v>12</v>
      </c>
      <c r="O8" s="15">
        <f t="shared" si="4"/>
        <v>30</v>
      </c>
      <c r="P8" s="15">
        <v>35</v>
      </c>
      <c r="Q8" s="15">
        <f t="shared" si="5"/>
        <v>87.5</v>
      </c>
      <c r="R8" s="15">
        <v>30</v>
      </c>
      <c r="S8" s="15">
        <f t="shared" si="6"/>
        <v>75</v>
      </c>
      <c r="T8" s="15">
        <v>40</v>
      </c>
      <c r="U8" s="15">
        <f t="shared" si="7"/>
        <v>100</v>
      </c>
      <c r="V8" s="26">
        <f t="shared" si="8"/>
        <v>63.125</v>
      </c>
      <c r="W8" s="27" t="str">
        <f t="shared" si="9"/>
        <v>FAIL</v>
      </c>
      <c r="X8" s="28">
        <f t="shared" si="10"/>
        <v>3</v>
      </c>
      <c r="Y8" s="28" t="s">
        <v>54</v>
      </c>
      <c r="Z8" s="28">
        <f t="shared" si="11"/>
        <v>6</v>
      </c>
      <c r="AA8" s="28" t="str">
        <f t="shared" si="12"/>
        <v>C</v>
      </c>
    </row>
    <row r="9" spans="1:27" x14ac:dyDescent="0.3">
      <c r="A9" s="5">
        <f t="shared" si="0"/>
        <v>6</v>
      </c>
      <c r="B9" s="5" t="s">
        <v>26</v>
      </c>
      <c r="C9" s="6" t="s">
        <v>77</v>
      </c>
      <c r="D9" s="6" t="s">
        <v>78</v>
      </c>
      <c r="E9" s="6" t="s">
        <v>79</v>
      </c>
      <c r="F9" s="15">
        <v>16</v>
      </c>
      <c r="G9" s="16">
        <f t="shared" si="13"/>
        <v>40</v>
      </c>
      <c r="H9" s="14">
        <v>28</v>
      </c>
      <c r="I9" s="17">
        <f t="shared" si="1"/>
        <v>70</v>
      </c>
      <c r="J9" s="15">
        <v>28</v>
      </c>
      <c r="K9" s="15">
        <f t="shared" si="2"/>
        <v>70</v>
      </c>
      <c r="L9" s="15">
        <v>25</v>
      </c>
      <c r="M9" s="15">
        <f t="shared" si="3"/>
        <v>62.5</v>
      </c>
      <c r="N9" s="15">
        <v>23</v>
      </c>
      <c r="O9" s="15">
        <f t="shared" si="4"/>
        <v>57.5</v>
      </c>
      <c r="P9" s="15">
        <v>30</v>
      </c>
      <c r="Q9" s="15">
        <f t="shared" si="5"/>
        <v>75</v>
      </c>
      <c r="R9" s="15">
        <v>28</v>
      </c>
      <c r="S9" s="15">
        <f t="shared" si="6"/>
        <v>70</v>
      </c>
      <c r="T9" s="15">
        <v>38</v>
      </c>
      <c r="U9" s="15">
        <f t="shared" si="7"/>
        <v>95</v>
      </c>
      <c r="V9" s="26">
        <f t="shared" si="8"/>
        <v>67.5</v>
      </c>
      <c r="W9" s="27" t="str">
        <f t="shared" si="9"/>
        <v>FAIL</v>
      </c>
      <c r="X9" s="28">
        <f t="shared" si="10"/>
        <v>1</v>
      </c>
      <c r="Y9" s="28" t="s">
        <v>54</v>
      </c>
      <c r="Z9" s="28">
        <f t="shared" si="11"/>
        <v>6</v>
      </c>
      <c r="AA9" s="28" t="str">
        <f t="shared" si="12"/>
        <v>C</v>
      </c>
    </row>
    <row r="10" spans="1:27" x14ac:dyDescent="0.3">
      <c r="A10" s="5">
        <f t="shared" si="0"/>
        <v>7</v>
      </c>
      <c r="B10" s="5" t="s">
        <v>22</v>
      </c>
      <c r="C10" s="6" t="s">
        <v>70</v>
      </c>
      <c r="D10" s="6" t="s">
        <v>71</v>
      </c>
      <c r="E10" s="6"/>
      <c r="F10" s="15">
        <v>23</v>
      </c>
      <c r="G10" s="16">
        <f t="shared" si="13"/>
        <v>57.5</v>
      </c>
      <c r="H10" s="14">
        <v>29</v>
      </c>
      <c r="I10" s="17">
        <f t="shared" si="1"/>
        <v>72.5</v>
      </c>
      <c r="J10" s="15">
        <v>30</v>
      </c>
      <c r="K10" s="15">
        <f t="shared" si="2"/>
        <v>75</v>
      </c>
      <c r="L10" s="15">
        <v>27</v>
      </c>
      <c r="M10" s="15">
        <f t="shared" si="3"/>
        <v>67.5</v>
      </c>
      <c r="N10" s="15">
        <v>25</v>
      </c>
      <c r="O10" s="15">
        <f t="shared" si="4"/>
        <v>62.5</v>
      </c>
      <c r="P10" s="15">
        <v>27</v>
      </c>
      <c r="Q10" s="15">
        <f t="shared" si="5"/>
        <v>67.5</v>
      </c>
      <c r="R10" s="15">
        <v>28</v>
      </c>
      <c r="S10" s="15">
        <f t="shared" si="6"/>
        <v>70</v>
      </c>
      <c r="T10" s="15">
        <v>40</v>
      </c>
      <c r="U10" s="15">
        <f t="shared" si="7"/>
        <v>100</v>
      </c>
      <c r="V10" s="26">
        <f t="shared" si="8"/>
        <v>71.5625</v>
      </c>
      <c r="W10" s="27" t="str">
        <f t="shared" si="9"/>
        <v>PASS</v>
      </c>
      <c r="X10" s="28">
        <f t="shared" si="10"/>
        <v>0</v>
      </c>
      <c r="Y10" s="28" t="s">
        <v>52</v>
      </c>
      <c r="Z10" s="28">
        <f t="shared" si="11"/>
        <v>7</v>
      </c>
      <c r="AA10" s="28" t="str">
        <f t="shared" si="12"/>
        <v>B</v>
      </c>
    </row>
    <row r="11" spans="1:27" x14ac:dyDescent="0.3">
      <c r="A11" s="5">
        <f t="shared" si="0"/>
        <v>8</v>
      </c>
      <c r="B11" s="5" t="s">
        <v>25</v>
      </c>
      <c r="C11" s="6" t="s">
        <v>75</v>
      </c>
      <c r="D11" s="6" t="s">
        <v>76</v>
      </c>
      <c r="E11" s="6"/>
      <c r="F11" s="15">
        <v>21</v>
      </c>
      <c r="G11" s="16">
        <f t="shared" si="13"/>
        <v>52.5</v>
      </c>
      <c r="H11" s="14">
        <v>31</v>
      </c>
      <c r="I11" s="17">
        <f t="shared" si="1"/>
        <v>77.5</v>
      </c>
      <c r="J11" s="15">
        <v>23</v>
      </c>
      <c r="K11" s="15">
        <f t="shared" si="2"/>
        <v>57.5</v>
      </c>
      <c r="L11" s="15">
        <v>20</v>
      </c>
      <c r="M11" s="15">
        <f t="shared" si="3"/>
        <v>50</v>
      </c>
      <c r="N11" s="15">
        <v>25</v>
      </c>
      <c r="O11" s="15">
        <f t="shared" si="4"/>
        <v>62.5</v>
      </c>
      <c r="P11" s="15">
        <v>39</v>
      </c>
      <c r="Q11" s="15">
        <f t="shared" si="5"/>
        <v>97.5</v>
      </c>
      <c r="R11" s="15">
        <v>39</v>
      </c>
      <c r="S11" s="15">
        <f t="shared" si="6"/>
        <v>97.5</v>
      </c>
      <c r="T11" s="15">
        <v>35</v>
      </c>
      <c r="U11" s="15">
        <f t="shared" si="7"/>
        <v>87.5</v>
      </c>
      <c r="V11" s="26">
        <f t="shared" si="8"/>
        <v>72.8125</v>
      </c>
      <c r="W11" s="27" t="str">
        <f t="shared" si="9"/>
        <v>PASS</v>
      </c>
      <c r="X11" s="28">
        <f t="shared" si="10"/>
        <v>0</v>
      </c>
      <c r="Y11" s="28" t="s">
        <v>52</v>
      </c>
      <c r="Z11" s="28">
        <f t="shared" si="11"/>
        <v>7</v>
      </c>
      <c r="AA11" s="28" t="str">
        <f t="shared" si="12"/>
        <v>B</v>
      </c>
    </row>
    <row r="12" spans="1:27" x14ac:dyDescent="0.3">
      <c r="A12" s="5">
        <f t="shared" si="0"/>
        <v>9</v>
      </c>
      <c r="B12" s="5" t="s">
        <v>31</v>
      </c>
      <c r="C12" s="6" t="s">
        <v>87</v>
      </c>
      <c r="D12" s="6" t="s">
        <v>88</v>
      </c>
      <c r="E12" s="6" t="s">
        <v>89</v>
      </c>
      <c r="F12" s="15">
        <v>24</v>
      </c>
      <c r="G12" s="16">
        <f t="shared" si="13"/>
        <v>60</v>
      </c>
      <c r="H12" s="14">
        <v>28</v>
      </c>
      <c r="I12" s="17">
        <f t="shared" si="1"/>
        <v>70</v>
      </c>
      <c r="J12" s="15">
        <v>23</v>
      </c>
      <c r="K12" s="15">
        <f t="shared" si="2"/>
        <v>57.5</v>
      </c>
      <c r="L12" s="15">
        <v>23</v>
      </c>
      <c r="M12" s="15">
        <f t="shared" si="3"/>
        <v>57.5</v>
      </c>
      <c r="N12" s="15">
        <v>31</v>
      </c>
      <c r="O12" s="15">
        <f t="shared" si="4"/>
        <v>77.5</v>
      </c>
      <c r="P12" s="15">
        <v>35</v>
      </c>
      <c r="Q12" s="15">
        <f t="shared" si="5"/>
        <v>87.5</v>
      </c>
      <c r="R12" s="15">
        <v>36</v>
      </c>
      <c r="S12" s="15">
        <f t="shared" si="6"/>
        <v>90</v>
      </c>
      <c r="T12" s="15">
        <v>36</v>
      </c>
      <c r="U12" s="15">
        <f t="shared" si="7"/>
        <v>90</v>
      </c>
      <c r="V12" s="26">
        <f t="shared" si="8"/>
        <v>73.75</v>
      </c>
      <c r="W12" s="27" t="str">
        <f t="shared" si="9"/>
        <v>PASS</v>
      </c>
      <c r="X12" s="28">
        <f t="shared" si="10"/>
        <v>0</v>
      </c>
      <c r="Y12" s="28" t="s">
        <v>52</v>
      </c>
      <c r="Z12" s="28">
        <f t="shared" si="11"/>
        <v>7</v>
      </c>
      <c r="AA12" s="28" t="str">
        <f t="shared" si="12"/>
        <v>B</v>
      </c>
    </row>
    <row r="13" spans="1:27" x14ac:dyDescent="0.3">
      <c r="A13" s="5">
        <f t="shared" si="0"/>
        <v>10</v>
      </c>
      <c r="B13" s="5" t="s">
        <v>19</v>
      </c>
      <c r="C13" s="6" t="s">
        <v>64</v>
      </c>
      <c r="D13" s="6" t="s">
        <v>65</v>
      </c>
      <c r="E13" s="6" t="s">
        <v>51</v>
      </c>
      <c r="F13" s="15">
        <v>26</v>
      </c>
      <c r="G13" s="16">
        <f t="shared" si="13"/>
        <v>65</v>
      </c>
      <c r="H13" s="14">
        <v>29</v>
      </c>
      <c r="I13" s="17">
        <f t="shared" si="1"/>
        <v>72.5</v>
      </c>
      <c r="J13" s="15">
        <v>35</v>
      </c>
      <c r="K13" s="15">
        <f t="shared" si="2"/>
        <v>87.5</v>
      </c>
      <c r="L13" s="15">
        <v>19</v>
      </c>
      <c r="M13" s="15">
        <f t="shared" si="3"/>
        <v>47.5</v>
      </c>
      <c r="N13" s="15">
        <v>22</v>
      </c>
      <c r="O13" s="15">
        <f t="shared" si="4"/>
        <v>55</v>
      </c>
      <c r="P13" s="15">
        <v>35</v>
      </c>
      <c r="Q13" s="15">
        <f t="shared" si="5"/>
        <v>87.5</v>
      </c>
      <c r="R13" s="15">
        <v>38</v>
      </c>
      <c r="S13" s="15">
        <f t="shared" si="6"/>
        <v>95</v>
      </c>
      <c r="T13" s="15">
        <v>34</v>
      </c>
      <c r="U13" s="15">
        <f t="shared" si="7"/>
        <v>85</v>
      </c>
      <c r="V13" s="26">
        <f t="shared" si="8"/>
        <v>74.375</v>
      </c>
      <c r="W13" s="27" t="str">
        <f t="shared" si="9"/>
        <v>FAIL</v>
      </c>
      <c r="X13" s="28">
        <f t="shared" si="10"/>
        <v>1</v>
      </c>
      <c r="Y13" s="28" t="s">
        <v>52</v>
      </c>
      <c r="Z13" s="28">
        <f t="shared" si="11"/>
        <v>7</v>
      </c>
      <c r="AA13" s="28" t="str">
        <f t="shared" si="12"/>
        <v>B</v>
      </c>
    </row>
    <row r="14" spans="1:27" x14ac:dyDescent="0.3">
      <c r="A14" s="5">
        <f t="shared" si="0"/>
        <v>11</v>
      </c>
      <c r="B14" s="5" t="s">
        <v>23</v>
      </c>
      <c r="C14" s="6" t="s">
        <v>72</v>
      </c>
      <c r="D14" s="6" t="s">
        <v>73</v>
      </c>
      <c r="E14" s="6"/>
      <c r="F14" s="15">
        <v>29</v>
      </c>
      <c r="G14" s="16">
        <f t="shared" si="13"/>
        <v>72.5</v>
      </c>
      <c r="H14" s="14">
        <v>33</v>
      </c>
      <c r="I14" s="17">
        <f t="shared" si="1"/>
        <v>82.5</v>
      </c>
      <c r="J14" s="15">
        <v>37</v>
      </c>
      <c r="K14" s="15">
        <f t="shared" si="2"/>
        <v>92.5</v>
      </c>
      <c r="L14" s="15">
        <v>29</v>
      </c>
      <c r="M14" s="15">
        <f t="shared" si="3"/>
        <v>72.5</v>
      </c>
      <c r="N14" s="15">
        <v>20</v>
      </c>
      <c r="O14" s="15">
        <f t="shared" si="4"/>
        <v>50</v>
      </c>
      <c r="P14" s="15">
        <v>40</v>
      </c>
      <c r="Q14" s="15">
        <f t="shared" si="5"/>
        <v>100</v>
      </c>
      <c r="R14" s="15">
        <v>36</v>
      </c>
      <c r="S14" s="15">
        <f t="shared" si="6"/>
        <v>90</v>
      </c>
      <c r="T14" s="15">
        <v>31</v>
      </c>
      <c r="U14" s="15">
        <f t="shared" si="7"/>
        <v>77.5</v>
      </c>
      <c r="V14" s="26">
        <f t="shared" si="8"/>
        <v>79.6875</v>
      </c>
      <c r="W14" s="27" t="str">
        <f t="shared" si="9"/>
        <v>PASS</v>
      </c>
      <c r="X14" s="28">
        <f t="shared" si="10"/>
        <v>0</v>
      </c>
      <c r="Y14" s="28" t="s">
        <v>50</v>
      </c>
      <c r="Z14" s="28">
        <f t="shared" si="11"/>
        <v>9</v>
      </c>
      <c r="AA14" s="28" t="str">
        <f t="shared" si="12"/>
        <v>A</v>
      </c>
    </row>
    <row r="15" spans="1:27" x14ac:dyDescent="0.3">
      <c r="A15" s="5">
        <f t="shared" si="0"/>
        <v>12</v>
      </c>
      <c r="B15" s="5" t="s">
        <v>24</v>
      </c>
      <c r="C15" s="6" t="s">
        <v>74</v>
      </c>
      <c r="D15" s="6" t="s">
        <v>53</v>
      </c>
      <c r="E15" s="6"/>
      <c r="F15" s="15">
        <v>32</v>
      </c>
      <c r="G15" s="16">
        <f t="shared" si="13"/>
        <v>80</v>
      </c>
      <c r="H15" s="14">
        <v>32</v>
      </c>
      <c r="I15" s="17">
        <f t="shared" si="1"/>
        <v>80</v>
      </c>
      <c r="J15" s="15">
        <v>36</v>
      </c>
      <c r="K15" s="15">
        <f t="shared" si="2"/>
        <v>90</v>
      </c>
      <c r="L15" s="15">
        <v>27</v>
      </c>
      <c r="M15" s="15">
        <f t="shared" si="3"/>
        <v>67.5</v>
      </c>
      <c r="N15" s="15">
        <v>21</v>
      </c>
      <c r="O15" s="15">
        <f t="shared" si="4"/>
        <v>52.5</v>
      </c>
      <c r="P15" s="15">
        <v>39</v>
      </c>
      <c r="Q15" s="15">
        <f t="shared" si="5"/>
        <v>97.5</v>
      </c>
      <c r="R15" s="15">
        <v>37</v>
      </c>
      <c r="S15" s="15">
        <f t="shared" si="6"/>
        <v>92.5</v>
      </c>
      <c r="T15" s="15">
        <v>36</v>
      </c>
      <c r="U15" s="15">
        <f t="shared" si="7"/>
        <v>90</v>
      </c>
      <c r="V15" s="26">
        <f t="shared" si="8"/>
        <v>81.25</v>
      </c>
      <c r="W15" s="27" t="str">
        <f t="shared" si="9"/>
        <v>PASS</v>
      </c>
      <c r="X15" s="28">
        <f t="shared" si="10"/>
        <v>0</v>
      </c>
      <c r="Y15" s="28" t="s">
        <v>50</v>
      </c>
      <c r="Z15" s="28">
        <f t="shared" si="11"/>
        <v>9</v>
      </c>
      <c r="AA15" s="28" t="str">
        <f t="shared" si="12"/>
        <v>A</v>
      </c>
    </row>
    <row r="16" spans="1:27" x14ac:dyDescent="0.3">
      <c r="A16" s="5">
        <f t="shared" si="0"/>
        <v>13</v>
      </c>
      <c r="B16" s="5" t="s">
        <v>30</v>
      </c>
      <c r="C16" s="6" t="s">
        <v>85</v>
      </c>
      <c r="D16" s="6" t="s">
        <v>86</v>
      </c>
      <c r="E16" s="6" t="s">
        <v>76</v>
      </c>
      <c r="F16" s="15">
        <v>35</v>
      </c>
      <c r="G16" s="16">
        <f t="shared" si="13"/>
        <v>87.5</v>
      </c>
      <c r="H16" s="14">
        <v>35</v>
      </c>
      <c r="I16" s="17">
        <f t="shared" si="1"/>
        <v>87.5</v>
      </c>
      <c r="J16" s="15">
        <v>36</v>
      </c>
      <c r="K16" s="15">
        <f t="shared" si="2"/>
        <v>90</v>
      </c>
      <c r="L16" s="15">
        <v>34</v>
      </c>
      <c r="M16" s="15">
        <f t="shared" si="3"/>
        <v>85</v>
      </c>
      <c r="N16" s="15">
        <v>33</v>
      </c>
      <c r="O16" s="15">
        <f t="shared" si="4"/>
        <v>82.5</v>
      </c>
      <c r="P16" s="15">
        <v>36</v>
      </c>
      <c r="Q16" s="15">
        <f t="shared" si="5"/>
        <v>90</v>
      </c>
      <c r="R16" s="15">
        <v>40</v>
      </c>
      <c r="S16" s="15">
        <f t="shared" si="6"/>
        <v>100</v>
      </c>
      <c r="T16" s="15">
        <v>35</v>
      </c>
      <c r="U16" s="15">
        <f t="shared" si="7"/>
        <v>87.5</v>
      </c>
      <c r="V16" s="26">
        <f t="shared" si="8"/>
        <v>88.75</v>
      </c>
      <c r="W16" s="27" t="str">
        <f t="shared" si="9"/>
        <v>PASS</v>
      </c>
      <c r="X16" s="28">
        <f t="shared" si="10"/>
        <v>0</v>
      </c>
      <c r="Y16" s="28" t="s">
        <v>50</v>
      </c>
      <c r="Z16" s="28">
        <f t="shared" si="11"/>
        <v>9</v>
      </c>
      <c r="AA16" s="28" t="str">
        <f t="shared" si="12"/>
        <v>A</v>
      </c>
    </row>
    <row r="17" spans="1:27" x14ac:dyDescent="0.3">
      <c r="A17" s="5">
        <f t="shared" si="0"/>
        <v>14</v>
      </c>
      <c r="B17" s="5" t="s">
        <v>32</v>
      </c>
      <c r="C17" s="6" t="s">
        <v>90</v>
      </c>
      <c r="D17" s="6" t="s">
        <v>91</v>
      </c>
      <c r="E17" s="6"/>
      <c r="F17" s="15">
        <v>35</v>
      </c>
      <c r="G17" s="16">
        <f t="shared" si="13"/>
        <v>87.5</v>
      </c>
      <c r="H17" s="14">
        <v>40</v>
      </c>
      <c r="I17" s="17">
        <f t="shared" si="1"/>
        <v>100</v>
      </c>
      <c r="J17" s="15">
        <v>35</v>
      </c>
      <c r="K17" s="15">
        <f t="shared" si="2"/>
        <v>87.5</v>
      </c>
      <c r="L17" s="15">
        <v>34</v>
      </c>
      <c r="M17" s="15">
        <f t="shared" si="3"/>
        <v>85</v>
      </c>
      <c r="N17" s="15">
        <v>34</v>
      </c>
      <c r="O17" s="15">
        <f t="shared" si="4"/>
        <v>85</v>
      </c>
      <c r="P17" s="15">
        <v>40</v>
      </c>
      <c r="Q17" s="15">
        <f t="shared" si="5"/>
        <v>100</v>
      </c>
      <c r="R17" s="15">
        <v>40</v>
      </c>
      <c r="S17" s="15">
        <f t="shared" si="6"/>
        <v>100</v>
      </c>
      <c r="T17" s="15">
        <v>40</v>
      </c>
      <c r="U17" s="15">
        <f t="shared" si="7"/>
        <v>100</v>
      </c>
      <c r="V17" s="26">
        <f t="shared" si="8"/>
        <v>93.125</v>
      </c>
      <c r="W17" s="27" t="str">
        <f t="shared" si="9"/>
        <v>PASS</v>
      </c>
      <c r="X17" s="28">
        <f t="shared" si="10"/>
        <v>0</v>
      </c>
      <c r="Y17" s="28" t="s">
        <v>48</v>
      </c>
      <c r="Z17" s="28">
        <f t="shared" si="11"/>
        <v>10</v>
      </c>
      <c r="AA17" s="28" t="str">
        <f t="shared" si="12"/>
        <v>S</v>
      </c>
    </row>
    <row r="19" spans="1:27" x14ac:dyDescent="0.3">
      <c r="A19" t="s">
        <v>33</v>
      </c>
      <c r="F19" s="29" t="s">
        <v>96</v>
      </c>
      <c r="G19" s="29"/>
      <c r="H19" s="29"/>
      <c r="I19" s="30">
        <f>COUNTIF(F4:F17,"&gt;20")</f>
        <v>10</v>
      </c>
    </row>
    <row r="20" spans="1:27" x14ac:dyDescent="0.3">
      <c r="A20" t="s">
        <v>34</v>
      </c>
    </row>
    <row r="21" spans="1:27" x14ac:dyDescent="0.3">
      <c r="A21" t="s">
        <v>35</v>
      </c>
    </row>
    <row r="22" spans="1:27" x14ac:dyDescent="0.3">
      <c r="A22" t="s">
        <v>38</v>
      </c>
      <c r="G22" s="29"/>
      <c r="H22" s="30" t="s">
        <v>97</v>
      </c>
      <c r="I22" s="30"/>
    </row>
    <row r="23" spans="1:27" x14ac:dyDescent="0.3">
      <c r="A23" t="s">
        <v>39</v>
      </c>
      <c r="G23" s="29" t="s">
        <v>100</v>
      </c>
      <c r="H23" s="29" t="s">
        <v>98</v>
      </c>
      <c r="I23" s="29" t="s">
        <v>99</v>
      </c>
      <c r="K23" s="13"/>
      <c r="N23" s="11" t="s">
        <v>45</v>
      </c>
      <c r="O23" s="11"/>
      <c r="P23" s="11" t="s">
        <v>46</v>
      </c>
      <c r="Q23" s="11"/>
      <c r="R23" s="11" t="s">
        <v>47</v>
      </c>
      <c r="S23" s="18"/>
    </row>
    <row r="24" spans="1:27" x14ac:dyDescent="0.3">
      <c r="A24" t="s">
        <v>40</v>
      </c>
      <c r="G24" s="29">
        <f>COUNT(A4:A17)</f>
        <v>14</v>
      </c>
      <c r="H24" s="29">
        <f>COUNTIF(W4:W17,"=PASS")</f>
        <v>7</v>
      </c>
      <c r="I24" s="29">
        <f>COUNTIF(W4:W17,"=FAIL")</f>
        <v>7</v>
      </c>
      <c r="N24" s="10" t="s">
        <v>48</v>
      </c>
      <c r="O24" s="10"/>
      <c r="P24" s="10" t="s">
        <v>49</v>
      </c>
      <c r="Q24" s="10"/>
      <c r="R24" s="10">
        <v>10</v>
      </c>
      <c r="S24" s="19"/>
    </row>
    <row r="25" spans="1:27" x14ac:dyDescent="0.3">
      <c r="A25" t="s">
        <v>41</v>
      </c>
      <c r="N25" s="10" t="s">
        <v>50</v>
      </c>
      <c r="O25" s="10"/>
      <c r="P25" s="10" t="s">
        <v>51</v>
      </c>
      <c r="Q25" s="10"/>
      <c r="R25" s="10">
        <v>9</v>
      </c>
      <c r="S25" s="19"/>
    </row>
    <row r="26" spans="1:27" x14ac:dyDescent="0.3">
      <c r="A26" t="s">
        <v>42</v>
      </c>
      <c r="N26" s="10" t="s">
        <v>52</v>
      </c>
      <c r="O26" s="10"/>
      <c r="P26" s="10" t="s">
        <v>53</v>
      </c>
      <c r="Q26" s="10"/>
      <c r="R26" s="10">
        <v>7</v>
      </c>
      <c r="S26" s="19"/>
    </row>
    <row r="27" spans="1:27" x14ac:dyDescent="0.3">
      <c r="A27" t="s">
        <v>43</v>
      </c>
      <c r="N27" s="10" t="s">
        <v>54</v>
      </c>
      <c r="O27" s="10"/>
      <c r="P27" s="10" t="s">
        <v>55</v>
      </c>
      <c r="Q27" s="10"/>
      <c r="R27" s="10">
        <v>6</v>
      </c>
      <c r="S27" s="19"/>
    </row>
    <row r="28" spans="1:27" x14ac:dyDescent="0.3">
      <c r="A28" t="s">
        <v>44</v>
      </c>
      <c r="N28" s="10" t="s">
        <v>56</v>
      </c>
      <c r="O28" s="10"/>
      <c r="P28" s="10" t="s">
        <v>57</v>
      </c>
      <c r="Q28" s="10"/>
      <c r="R28" s="10">
        <v>5</v>
      </c>
      <c r="S28" s="19"/>
    </row>
    <row r="29" spans="1:27" x14ac:dyDescent="0.3">
      <c r="A29" t="s">
        <v>62</v>
      </c>
      <c r="N29" s="10" t="s">
        <v>58</v>
      </c>
      <c r="O29" s="10"/>
      <c r="P29" s="10" t="s">
        <v>59</v>
      </c>
      <c r="Q29" s="10"/>
      <c r="R29" s="10">
        <v>4</v>
      </c>
      <c r="S29" s="19"/>
    </row>
    <row r="30" spans="1:27" x14ac:dyDescent="0.3">
      <c r="A30" t="s">
        <v>63</v>
      </c>
      <c r="N30" s="10" t="s">
        <v>60</v>
      </c>
      <c r="O30" s="10"/>
      <c r="P30" s="10" t="s">
        <v>61</v>
      </c>
      <c r="Q30" s="10"/>
      <c r="R30" s="10">
        <v>0</v>
      </c>
      <c r="S30" s="19"/>
    </row>
  </sheetData>
  <sortState ref="A4:V17">
    <sortCondition ref="V4:V17"/>
  </sortState>
  <mergeCells count="3">
    <mergeCell ref="A1:A3"/>
    <mergeCell ref="B1:B3"/>
    <mergeCell ref="C1:C3"/>
  </mergeCells>
  <conditionalFormatting sqref="F4:U17">
    <cfRule type="cellIs" dxfId="0" priority="1" operator="lessThan">
      <formula>20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Dcc</dc:creator>
  <cp:lastModifiedBy>Vijaykumar R Pai</cp:lastModifiedBy>
  <dcterms:created xsi:type="dcterms:W3CDTF">2011-07-13T10:10:18Z</dcterms:created>
  <dcterms:modified xsi:type="dcterms:W3CDTF">2018-08-28T14:12:31Z</dcterms:modified>
</cp:coreProperties>
</file>