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<sst xmlns="http://schemas.openxmlformats.org/spreadsheetml/2006/main" count="44" uniqueCount="44">
  <si>
    <t>1. https://userfiles-fos.s3.amazonaws.com/1817115/images/IMG_5219.JPG</t>
  </si>
  <si>
    <t>1. Ouroboros Wholefoods Cafe | 118 Devonshire Street, Surry Hills NSW 2010, Australia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</si>
  <si>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</si>
  <si>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</si>
  <si>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</si>
  <si>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</si>
  <si>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</si>
  <si>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</si>
  <si>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</si>
  <si>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</si>
  <si>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</si>
  <si>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</si>
  <si>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</si>
  <si>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</si>
  <si>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</si>
  <si>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</si>
  <si>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</si>
  <si>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</si>
  <si>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</si>
  <si>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</si>
  <si>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</si>
  <si>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</si>
  <si>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</si>
  <si>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</si>
  <si>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</si>
  <si>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Neutral</t>
  </si>
  <si>
    <t>Bad</t>
  </si>
  <si>
    <t>AU</t>
  </si>
  <si>
    <t xml:space="preserve">NSW  </t>
  </si>
  <si>
    <t>george.serdaris@news.com.au</t>
  </si>
  <si>
    <t>Cappuccino</t>
  </si>
  <si>
    <t>Very Good</t>
  </si>
  <si>
    <t>Place has reward Coffee card</t>
  </si>
  <si>
    <t>hai.nguyen@news.com.au</t>
  </si>
  <si>
    <t>Latte</t>
  </si>
  <si>
    <t>Good</t>
  </si>
  <si>
    <t>mannix.young@news.com.au</t>
  </si>
  <si>
    <t>gao.jiang@news.com.au</t>
  </si>
  <si>
    <t>Long black, Short black and Macchiato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</si>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</sst>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7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25</v>
      </c>
      <c r="G3" s="0" t="s">
        <v>25</v>
      </c>
      <c r="H3" s="0" t="s">
        <v>25</v>
      </c>
      <c r="I3" s="0" t="s">
        <v>26</v>
      </c>
      <c r="K3" s="1">
        <v>43220.0263888889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30</v>
      </c>
      <c r="E4" s="0" t="s">
        <v>25</v>
      </c>
      <c r="F4" s="0" t="s">
        <v>31</v>
      </c>
      <c r="G4" s="0" t="s">
        <v>31</v>
      </c>
      <c r="H4" s="0" t="s">
        <v>31</v>
      </c>
      <c r="I4" s="0" t="s">
        <v>31</v>
      </c>
      <c r="J4" s="0" t="s">
        <v>32</v>
      </c>
      <c r="K4" s="1">
        <v>43220.0305555556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33</v>
      </c>
      <c r="D5" s="0" t="s">
        <v>34</v>
      </c>
      <c r="E5" s="0" t="s">
        <v>35</v>
      </c>
      <c r="F5" s="0" t="s">
        <v>31</v>
      </c>
      <c r="G5" s="0" t="s">
        <v>31</v>
      </c>
      <c r="H5" s="0" t="s">
        <v>31</v>
      </c>
      <c r="I5" s="0" t="s">
        <v>31</v>
      </c>
      <c r="K5" s="1">
        <v>43220.03125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36</v>
      </c>
      <c r="D6" s="0" t="s">
        <v>30</v>
      </c>
      <c r="E6" s="0" t="s">
        <v>35</v>
      </c>
      <c r="F6" s="0" t="s">
        <v>35</v>
      </c>
      <c r="G6" s="0" t="s">
        <v>35</v>
      </c>
      <c r="H6" s="0" t="s">
        <v>35</v>
      </c>
      <c r="I6" s="0" t="s">
        <v>35</v>
      </c>
      <c r="K6" s="1">
        <v>43220.0875</v>
      </c>
      <c r="L6" s="0">
        <v>0</v>
      </c>
      <c r="M6" s="0" t="s">
        <v>27</v>
      </c>
      <c r="N6" s="0" t="s">
        <v>28</v>
      </c>
      <c r="T6" s="0" t="b">
        <v>1</v>
      </c>
    </row>
    <row r="7">
      <c r="C7" s="0" t="s">
        <v>37</v>
      </c>
      <c r="D7" s="0" t="s">
        <v>38</v>
      </c>
      <c r="E7" s="0" t="s">
        <v>35</v>
      </c>
      <c r="F7" s="0" t="s">
        <v>25</v>
      </c>
      <c r="G7" s="0" t="s">
        <v>35</v>
      </c>
      <c r="H7" s="0" t="s">
        <v>25</v>
      </c>
      <c r="I7" s="0" t="s">
        <v>35</v>
      </c>
      <c r="K7" s="1">
        <v>43221.0222222222</v>
      </c>
      <c r="L7" s="0">
        <v>0</v>
      </c>
      <c r="M7" s="0" t="s">
        <v>27</v>
      </c>
      <c r="N7" s="0" t="s">
        <v>28</v>
      </c>
      <c r="T7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39</v>
      </c>
    </row>
    <row r="3">
      <c r="A3" s="5"/>
      <c r="B3" s="5" t="s">
        <v>24</v>
      </c>
      <c r="C3" s="5" t="s">
        <v>34</v>
      </c>
      <c r="D3" s="5" t="s">
        <v>30</v>
      </c>
      <c r="E3" s="5" t="s">
        <v>38</v>
      </c>
      <c r="F3" s="5" t="s">
        <v>40</v>
      </c>
      <c r="G3" s="5" t="s">
        <v>41</v>
      </c>
    </row>
    <row r="4">
      <c r="A4" s="2" t="s">
        <v>17</v>
      </c>
      <c r="B4" s="0">
        <f>COUNTIF('All Data'!D3:D8,"Flat white")</f>
      </c>
      <c r="C4" s="0">
        <f>COUNTIF('All Data'!D3:D8,"Latte")</f>
      </c>
      <c r="D4" s="0">
        <f>COUNTIF('All Data'!D3:D8,"Cappuccino")</f>
      </c>
      <c r="E4" s="0">
        <f>COUNTIF('All Data'!D3:D8,"Long black, Short black and Macchiato")</f>
      </c>
      <c r="F4" s="0">
        <f>COUNTIF('All Data'!D3:D8,"Mocha, Hot chocolate")</f>
      </c>
      <c r="G4" s="0">
        <f>COUNTIF('All Data'!D3:D8,"Others")</f>
      </c>
    </row>
    <row r="8">
      <c r="A8" s="4" t="s">
        <v>42</v>
      </c>
    </row>
    <row r="10">
      <c r="A10" s="5"/>
      <c r="B10" s="5" t="s">
        <v>43</v>
      </c>
      <c r="C10" s="5" t="s">
        <v>26</v>
      </c>
      <c r="D10" s="5" t="s">
        <v>25</v>
      </c>
      <c r="E10" s="5" t="s">
        <v>35</v>
      </c>
      <c r="F10" s="5" t="s">
        <v>31</v>
      </c>
    </row>
    <row r="11">
      <c r="A11" s="2" t="s">
        <v>18</v>
      </c>
      <c r="B11" s="0">
        <f>COUNTIF('All Data'!E3:E8,"Very Bad")</f>
      </c>
      <c r="C11" s="0">
        <f>COUNTIF('All Data'!E3:E8,"Bad")</f>
      </c>
      <c r="D11" s="0">
        <f>COUNTIF('All Data'!E3:E8,"Neutral")</f>
      </c>
      <c r="E11" s="0">
        <f>COUNTIF('All Data'!E3:E8,"Good")</f>
      </c>
      <c r="F11" s="0">
        <f>COUNTIF('All Data'!E3:E8,"Very Good")</f>
      </c>
    </row>
    <row r="12">
      <c r="A12" s="2" t="s">
        <v>19</v>
      </c>
      <c r="B12" s="0">
        <f>COUNTIF('All Data'!F3:F8,"Very Bad")</f>
      </c>
      <c r="C12" s="0">
        <f>COUNTIF('All Data'!F3:F8,"Bad")</f>
      </c>
      <c r="D12" s="0">
        <f>COUNTIF('All Data'!F3:F8,"Neutral")</f>
      </c>
      <c r="E12" s="0">
        <f>COUNTIF('All Data'!F3:F8,"Good")</f>
      </c>
      <c r="F12" s="0">
        <f>COUNTIF('All Data'!F3:F8,"Very Good")</f>
      </c>
    </row>
    <row r="13">
      <c r="A13" s="2" t="s">
        <v>20</v>
      </c>
      <c r="B13" s="0">
        <f>COUNTIF('All Data'!G3:G8,"Very Bad")</f>
      </c>
      <c r="C13" s="0">
        <f>COUNTIF('All Data'!G3:G8,"Bad")</f>
      </c>
      <c r="D13" s="0">
        <f>COUNTIF('All Data'!G3:G8,"Neutral")</f>
      </c>
      <c r="E13" s="0">
        <f>COUNTIF('All Data'!G3:G8,"Good")</f>
      </c>
      <c r="F13" s="0">
        <f>COUNTIF('All Data'!G3:G8,"Very Good")</f>
      </c>
    </row>
    <row r="14">
      <c r="A14" s="2" t="s">
        <v>21</v>
      </c>
      <c r="B14" s="0">
        <f>COUNTIF('All Data'!H3:H8,"Very Bad")</f>
      </c>
      <c r="C14" s="0">
        <f>COUNTIF('All Data'!H3:H8,"Bad")</f>
      </c>
      <c r="D14" s="0">
        <f>COUNTIF('All Data'!H3:H8,"Neutral")</f>
      </c>
      <c r="E14" s="0">
        <f>COUNTIF('All Data'!H3:H8,"Good")</f>
      </c>
      <c r="F14" s="0">
        <f>COUNTIF('All Data'!H3:H8,"Very Good")</f>
      </c>
    </row>
    <row r="15">
      <c r="A15" s="2" t="s">
        <v>22</v>
      </c>
      <c r="B15" s="0">
        <f>COUNTIF('All Data'!I3:I8,"Very Bad")</f>
      </c>
      <c r="C15" s="0">
        <f>COUNTIF('All Data'!I3:I8,"Bad")</f>
      </c>
      <c r="D15" s="0">
        <f>COUNTIF('All Data'!I3:I8,"Neutral")</f>
      </c>
      <c r="E15" s="0">
        <f>COUNTIF('All Data'!I3:I8,"Good")</f>
      </c>
      <c r="F15" s="0">
        <f>COUNTIF('All Data'!I3:I8,"Very Good")</f>
      </c>
    </row>
  </sheetData>
  <headerFooter/>
</worksheet>
</file>