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-460" windowWidth="28800" windowHeight="18000"/>
  </bookViews>
  <sheets>
    <sheet name="All Data" sheetId="1" r:id="rId1"/>
    <sheet name="Total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C11" i="2"/>
  <c r="B11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<sst xmlns="http://schemas.openxmlformats.org/spreadsheetml/2006/main" count="217" uniqueCount="50">
  <si>
    <t>1. https://userfiles-fos.s3.amazonaws.com/1817115/images/IMG_5175.JPG</t>
  </si>
  <si>
    <t xml:space="preserve">1. </t>
  </si>
  <si>
    <t>1. ​Your News email</t>
  </si>
  <si>
    <t>2. ​Address: 8/24 Kippax St, Surry Hills NSW 2010​​</t>
  </si>
  <si>
    <t>2. ​What do you typically order to drink?​</t>
  </si>
  <si>
    <t>3. Do you prefer large, national chain coffee shops or small, privately owned coffee shops?​</t>
  </si>
  <si>
    <t>4. ​On a scale of 1 - 5 (5 being the highest) how would you rate the above coffee shop?​​</t>
  </si>
  <si>
    <t>5.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</si>
  <si>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</si>
  <si>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</si>
  <si>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</si>
  <si>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</si>
  <si>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</si>
  <si>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</si>
  <si>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</si>
  <si>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</si>
  <si>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</si>
  <si>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</si>
  <si>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</si>
  <si>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</si>
  <si>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</si>
  <si>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</si>
  <si>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</si>
  <si>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</si>
  <si>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</si>
  <si>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Long black, Short black and Macchiato</t>
  </si>
  <si>
    <t>Small / Private</t>
  </si>
  <si>
    <t>AU</t>
  </si>
  <si>
    <t xml:space="preserve">NSW  </t>
  </si>
  <si>
    <t>gao.jiang@news.com.au</t>
  </si>
  <si>
    <t>Good</t>
  </si>
  <si>
    <t>Neutral</t>
  </si>
  <si>
    <t>Flat white</t>
  </si>
  <si>
    <t>Very Good</t>
  </si>
  <si>
    <t>georgy.abraham@news.com.au</t>
  </si>
  <si>
    <t>National Chain</t>
  </si>
  <si>
    <t>Campos Coffee has a average to good standard wherever I have drank it</t>
  </si>
  <si>
    <t>mohan.raju@news.com.au</t>
  </si>
  <si>
    <t>hai.nguyen@news.com.au</t>
  </si>
  <si>
    <t>Latte</t>
  </si>
  <si>
    <t>george.serdaris@news.com.au</t>
  </si>
  <si>
    <t>Cappuccino</t>
  </si>
  <si>
    <t>Bad</t>
  </si>
  <si>
    <t>venkatram.sampathkumar@news.com.au</t>
  </si>
  <si>
    <t>​What do you typically order to drink?​</t>
  </si>
  <si>
    <t>Mocha, Hot chocolate</t>
  </si>
  <si>
    <t>Others</t>
  </si>
  <si>
    <t>Do you prefer large, national chain coffee shops or small, privately owned coffee shops?​</t>
  </si>
  <si>
    <t>​On a scale of 1 - 5 (5 being the highest) how would you rate the above coffee shop?​​</t>
  </si>
  <si>
    <t>Very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</si>
</sst>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"/>
  </numFmts>
  <fonts count="4" x14ac:knownFonts="1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164" fontId="0" fillId="0" borderId="0" xfId="0" applyNumberFormat="1" applyFont="1"/>
    <xf numFmtId="0" fontId="1" fillId="0" borderId="0" xfId="0" applyNumberFormat="1" applyFont="1"/>
    <xf numFmtId="0" fontId="2" fillId="0" borderId="1" xfId="0" applyNumberFormat="1" applyFont="1" applyBorder="1"/>
    <xf numFmtId="0" fontId="3" fillId="0" borderId="0" xfId="0" applyNumberFormat="1" applyFont="1"/>
    <xf numFmtId="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7CEFA"/>
  </sheetPr>
  <dimension ref="A1:W19"/>
  <sheetViews>
    <sheetView tabSelected="1" workbookViewId="0">
      <selection activeCell="L6" sqref="L6"/>
    </sheetView>
  </sheetViews>
  <sheetFormatPr baseColWidth="10" defaultColWidth="9.1640625" defaultRowHeight="14" x14ac:dyDescent="0"/>
  <cols>
    <col min="1" max="1" width="9.1640625" customWidth="1"/>
    <col min="3" max="3" width="32.6640625" bestFit="1" customWidth="1"/>
    <col min="4" max="4" width="38.1640625" bestFit="1" customWidth="1"/>
    <col min="13" max="13" width="14.5" bestFit="1" customWidth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</row>
    <row r="2" spans="1:23">
      <c r="A2" s="3" t="s">
        <v>19</v>
      </c>
      <c r="B2" s="3" t="s">
        <v>19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19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E3" t="s">
        <v>25</v>
      </c>
      <c r="F3" t="s">
        <v>26</v>
      </c>
      <c r="M3" s="1">
        <v>43200.259722222203</v>
      </c>
      <c r="N3">
        <v>0</v>
      </c>
      <c r="O3" t="s">
        <v>27</v>
      </c>
      <c r="P3" t="s">
        <v>28</v>
      </c>
      <c r="V3" t="b">
        <v>1</v>
      </c>
    </row>
    <row r="4" spans="1:23">
      <c r="C4" t="s">
        <v>29</v>
      </c>
      <c r="E4" t="s">
        <v>25</v>
      </c>
      <c r="F4" t="s">
        <v>26</v>
      </c>
      <c r="G4" t="s">
        <v>30</v>
      </c>
      <c r="H4" t="s">
        <v>31</v>
      </c>
      <c r="I4" t="s">
        <v>31</v>
      </c>
      <c r="J4" t="s">
        <v>30</v>
      </c>
      <c r="K4" t="s">
        <v>30</v>
      </c>
      <c r="M4" s="1">
        <v>43201.016666666699</v>
      </c>
      <c r="N4">
        <v>0</v>
      </c>
      <c r="O4" t="s">
        <v>27</v>
      </c>
      <c r="P4" t="s">
        <v>28</v>
      </c>
      <c r="V4" t="b">
        <v>1</v>
      </c>
    </row>
    <row r="5" spans="1:23">
      <c r="E5" t="s">
        <v>32</v>
      </c>
      <c r="F5" t="s">
        <v>26</v>
      </c>
      <c r="G5" t="s">
        <v>33</v>
      </c>
      <c r="H5" t="s">
        <v>30</v>
      </c>
      <c r="I5" t="s">
        <v>30</v>
      </c>
      <c r="J5" t="s">
        <v>30</v>
      </c>
      <c r="K5" t="s">
        <v>31</v>
      </c>
      <c r="M5" s="1">
        <v>43201.270833333299</v>
      </c>
      <c r="N5">
        <v>0</v>
      </c>
      <c r="O5" t="s">
        <v>27</v>
      </c>
      <c r="P5" t="s">
        <v>28</v>
      </c>
      <c r="V5" t="b">
        <v>1</v>
      </c>
    </row>
    <row r="6" spans="1:23">
      <c r="C6" t="s">
        <v>34</v>
      </c>
      <c r="E6" t="s">
        <v>32</v>
      </c>
      <c r="F6" t="s">
        <v>35</v>
      </c>
      <c r="G6" t="s">
        <v>30</v>
      </c>
      <c r="H6" t="s">
        <v>31</v>
      </c>
      <c r="I6" t="s">
        <v>30</v>
      </c>
      <c r="J6" t="s">
        <v>31</v>
      </c>
      <c r="K6" t="s">
        <v>33</v>
      </c>
      <c r="L6" t="s">
        <v>36</v>
      </c>
      <c r="M6" s="1">
        <v>43206.027777777803</v>
      </c>
      <c r="N6">
        <v>0</v>
      </c>
      <c r="O6" t="s">
        <v>27</v>
      </c>
      <c r="P6" t="s">
        <v>28</v>
      </c>
      <c r="V6" t="b">
        <v>1</v>
      </c>
    </row>
    <row r="7" spans="1:23">
      <c r="C7" t="s">
        <v>37</v>
      </c>
      <c r="E7" t="s">
        <v>32</v>
      </c>
      <c r="F7" t="s">
        <v>26</v>
      </c>
      <c r="G7" t="s">
        <v>30</v>
      </c>
      <c r="H7" t="s">
        <v>30</v>
      </c>
      <c r="I7" t="s">
        <v>30</v>
      </c>
      <c r="J7" t="s">
        <v>33</v>
      </c>
      <c r="K7" t="s">
        <v>33</v>
      </c>
      <c r="M7" s="1">
        <v>43206.028472222199</v>
      </c>
      <c r="N7">
        <v>0</v>
      </c>
      <c r="O7" t="s">
        <v>27</v>
      </c>
      <c r="P7" t="s">
        <v>28</v>
      </c>
      <c r="V7" t="b">
        <v>1</v>
      </c>
    </row>
    <row r="8" spans="1:23">
      <c r="C8" t="s">
        <v>29</v>
      </c>
      <c r="E8" t="s">
        <v>25</v>
      </c>
      <c r="F8" t="s">
        <v>35</v>
      </c>
      <c r="G8" t="s">
        <v>30</v>
      </c>
      <c r="H8" t="s">
        <v>30</v>
      </c>
      <c r="I8" t="s">
        <v>31</v>
      </c>
      <c r="J8" t="s">
        <v>30</v>
      </c>
      <c r="K8" t="s">
        <v>30</v>
      </c>
      <c r="M8" s="1">
        <v>43206.029861111099</v>
      </c>
      <c r="N8">
        <v>0</v>
      </c>
      <c r="O8" t="s">
        <v>27</v>
      </c>
      <c r="P8" t="s">
        <v>28</v>
      </c>
      <c r="V8" t="b">
        <v>1</v>
      </c>
    </row>
    <row r="9" spans="1:23">
      <c r="C9" t="s">
        <v>38</v>
      </c>
      <c r="E9" t="s">
        <v>39</v>
      </c>
      <c r="F9" t="s">
        <v>26</v>
      </c>
      <c r="G9" t="s">
        <v>30</v>
      </c>
      <c r="H9" t="s">
        <v>30</v>
      </c>
      <c r="I9" t="s">
        <v>33</v>
      </c>
      <c r="J9" t="s">
        <v>33</v>
      </c>
      <c r="K9" t="s">
        <v>33</v>
      </c>
      <c r="M9" s="1">
        <v>43206.030555555597</v>
      </c>
      <c r="N9">
        <v>0</v>
      </c>
      <c r="O9" t="s">
        <v>27</v>
      </c>
      <c r="P9" t="s">
        <v>28</v>
      </c>
      <c r="V9" t="b">
        <v>1</v>
      </c>
    </row>
    <row r="10" spans="1:23">
      <c r="C10" t="s">
        <v>40</v>
      </c>
      <c r="E10" t="s">
        <v>41</v>
      </c>
      <c r="F10" t="s">
        <v>26</v>
      </c>
      <c r="G10" t="s">
        <v>33</v>
      </c>
      <c r="H10" t="s">
        <v>30</v>
      </c>
      <c r="I10" t="s">
        <v>33</v>
      </c>
      <c r="J10" t="s">
        <v>33</v>
      </c>
      <c r="K10" t="s">
        <v>33</v>
      </c>
      <c r="M10" s="1">
        <v>43207.046527777798</v>
      </c>
      <c r="N10">
        <v>0</v>
      </c>
      <c r="O10" t="s">
        <v>27</v>
      </c>
      <c r="P10" t="s">
        <v>28</v>
      </c>
      <c r="V10" t="b">
        <v>1</v>
      </c>
    </row>
    <row r="11" spans="1:23">
      <c r="C11" t="s">
        <v>34</v>
      </c>
      <c r="E11" t="s">
        <v>32</v>
      </c>
      <c r="F11" t="s">
        <v>35</v>
      </c>
      <c r="G11" t="s">
        <v>31</v>
      </c>
      <c r="H11" t="s">
        <v>30</v>
      </c>
      <c r="I11" t="s">
        <v>31</v>
      </c>
      <c r="J11" t="s">
        <v>31</v>
      </c>
      <c r="K11" t="s">
        <v>33</v>
      </c>
      <c r="M11" s="1">
        <v>43207.21875</v>
      </c>
      <c r="N11">
        <v>0</v>
      </c>
      <c r="O11" t="s">
        <v>27</v>
      </c>
      <c r="P11" t="s">
        <v>28</v>
      </c>
      <c r="V11" t="b">
        <v>1</v>
      </c>
    </row>
    <row r="12" spans="1:23">
      <c r="C12" t="s">
        <v>29</v>
      </c>
      <c r="E12" t="s">
        <v>25</v>
      </c>
      <c r="F12" t="s">
        <v>26</v>
      </c>
      <c r="G12" t="s">
        <v>31</v>
      </c>
      <c r="H12" t="s">
        <v>30</v>
      </c>
      <c r="I12" t="s">
        <v>31</v>
      </c>
      <c r="J12" t="s">
        <v>31</v>
      </c>
      <c r="K12" t="s">
        <v>30</v>
      </c>
      <c r="M12" s="1">
        <v>43207.271527777797</v>
      </c>
      <c r="N12">
        <v>0</v>
      </c>
      <c r="O12" t="s">
        <v>27</v>
      </c>
      <c r="P12" t="s">
        <v>28</v>
      </c>
      <c r="V12" t="b">
        <v>1</v>
      </c>
    </row>
    <row r="13" spans="1:23">
      <c r="C13" t="s">
        <v>40</v>
      </c>
      <c r="E13" t="s">
        <v>41</v>
      </c>
      <c r="F13" t="s">
        <v>26</v>
      </c>
      <c r="G13" t="s">
        <v>30</v>
      </c>
      <c r="H13" t="s">
        <v>33</v>
      </c>
      <c r="I13" t="s">
        <v>30</v>
      </c>
      <c r="J13" t="s">
        <v>33</v>
      </c>
      <c r="K13" t="s">
        <v>33</v>
      </c>
      <c r="M13" s="1">
        <v>43207.279861111099</v>
      </c>
      <c r="N13">
        <v>0</v>
      </c>
      <c r="O13" t="s">
        <v>27</v>
      </c>
      <c r="P13" t="s">
        <v>28</v>
      </c>
      <c r="V13" t="b">
        <v>1</v>
      </c>
    </row>
    <row r="14" spans="1:23">
      <c r="C14" t="s">
        <v>38</v>
      </c>
      <c r="E14" t="s">
        <v>25</v>
      </c>
      <c r="F14" t="s">
        <v>35</v>
      </c>
      <c r="G14" t="s">
        <v>42</v>
      </c>
      <c r="H14" t="s">
        <v>33</v>
      </c>
      <c r="I14" t="s">
        <v>31</v>
      </c>
      <c r="J14" t="s">
        <v>33</v>
      </c>
      <c r="K14" t="s">
        <v>33</v>
      </c>
      <c r="M14" s="1">
        <v>43207.219444444403</v>
      </c>
      <c r="N14">
        <v>0</v>
      </c>
      <c r="O14" t="s">
        <v>27</v>
      </c>
      <c r="P14" t="s">
        <v>28</v>
      </c>
      <c r="V14" t="b">
        <v>1</v>
      </c>
    </row>
    <row r="15" spans="1:23">
      <c r="C15" t="s">
        <v>43</v>
      </c>
      <c r="E15" t="s">
        <v>32</v>
      </c>
      <c r="F15" t="s">
        <v>26</v>
      </c>
      <c r="G15" t="s">
        <v>30</v>
      </c>
      <c r="H15" t="s">
        <v>30</v>
      </c>
      <c r="I15" t="s">
        <v>31</v>
      </c>
      <c r="J15" t="s">
        <v>42</v>
      </c>
      <c r="K15" t="s">
        <v>30</v>
      </c>
      <c r="M15" s="1">
        <v>43207.999305555597</v>
      </c>
      <c r="N15">
        <v>0</v>
      </c>
      <c r="O15" t="s">
        <v>27</v>
      </c>
      <c r="P15" t="s">
        <v>28</v>
      </c>
      <c r="V15" t="b">
        <v>1</v>
      </c>
    </row>
    <row r="16" spans="1:23">
      <c r="C16" t="s">
        <v>43</v>
      </c>
      <c r="E16" t="s">
        <v>32</v>
      </c>
      <c r="F16" t="s">
        <v>26</v>
      </c>
      <c r="G16" t="s">
        <v>30</v>
      </c>
      <c r="H16" t="s">
        <v>30</v>
      </c>
      <c r="I16" t="s">
        <v>31</v>
      </c>
      <c r="J16" t="s">
        <v>42</v>
      </c>
      <c r="K16" t="s">
        <v>30</v>
      </c>
      <c r="M16" s="1">
        <v>43208.001388888901</v>
      </c>
      <c r="N16">
        <v>0</v>
      </c>
      <c r="O16" t="s">
        <v>27</v>
      </c>
      <c r="P16" t="s">
        <v>28</v>
      </c>
      <c r="V16" t="b">
        <v>1</v>
      </c>
    </row>
    <row r="17" spans="3:22">
      <c r="C17" t="s">
        <v>19</v>
      </c>
      <c r="E17" t="s">
        <v>32</v>
      </c>
      <c r="F17" t="s">
        <v>26</v>
      </c>
      <c r="G17" t="s">
        <v>30</v>
      </c>
      <c r="H17" t="s">
        <v>30</v>
      </c>
      <c r="I17" t="s">
        <v>31</v>
      </c>
      <c r="J17" t="s">
        <v>30</v>
      </c>
      <c r="K17" t="s">
        <v>30</v>
      </c>
      <c r="M17" s="1">
        <v>43208.003472222197</v>
      </c>
      <c r="N17">
        <v>0</v>
      </c>
      <c r="O17" t="s">
        <v>27</v>
      </c>
      <c r="P17" t="s">
        <v>28</v>
      </c>
      <c r="V17" t="b">
        <v>1</v>
      </c>
    </row>
    <row r="18" spans="3:22">
      <c r="C18" t="s">
        <v>43</v>
      </c>
      <c r="E18" t="s">
        <v>32</v>
      </c>
      <c r="F18" t="s">
        <v>26</v>
      </c>
      <c r="G18" t="s">
        <v>30</v>
      </c>
      <c r="H18" t="s">
        <v>31</v>
      </c>
      <c r="I18" t="s">
        <v>30</v>
      </c>
      <c r="J18" t="s">
        <v>42</v>
      </c>
      <c r="K18" t="s">
        <v>30</v>
      </c>
      <c r="M18" s="1">
        <v>43208.004861111098</v>
      </c>
      <c r="N18">
        <v>0</v>
      </c>
      <c r="O18" t="s">
        <v>27</v>
      </c>
      <c r="P18" t="s">
        <v>28</v>
      </c>
      <c r="V18" t="b">
        <v>1</v>
      </c>
    </row>
    <row r="19" spans="3:22">
      <c r="E19" t="s">
        <v>32</v>
      </c>
      <c r="F19" t="s">
        <v>26</v>
      </c>
      <c r="G19" t="s">
        <v>30</v>
      </c>
      <c r="H19" t="s">
        <v>31</v>
      </c>
      <c r="I19" t="s">
        <v>30</v>
      </c>
      <c r="J19" t="s">
        <v>30</v>
      </c>
      <c r="K19" t="s">
        <v>30</v>
      </c>
      <c r="M19" s="1">
        <v>43208.007638888899</v>
      </c>
      <c r="N19">
        <v>0</v>
      </c>
      <c r="O19" t="s">
        <v>27</v>
      </c>
      <c r="P19" t="s">
        <v>28</v>
      </c>
      <c r="V19" t="b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2"/>
  <sheetViews>
    <sheetView workbookViewId="0"/>
  </sheetViews>
  <sheetFormatPr baseColWidth="10" defaultColWidth="9.1640625" defaultRowHeight="14" x14ac:dyDescent="0"/>
  <cols>
    <col min="1" max="1" width="9.1640625" customWidth="1"/>
  </cols>
  <sheetData>
    <row r="1" spans="1:7" ht="20">
      <c r="A1" s="4" t="s">
        <v>44</v>
      </c>
    </row>
    <row r="3" spans="1:7">
      <c r="A3" s="5"/>
      <c r="B3" s="5" t="s">
        <v>32</v>
      </c>
      <c r="C3" s="5" t="s">
        <v>39</v>
      </c>
      <c r="D3" s="5" t="s">
        <v>41</v>
      </c>
      <c r="E3" s="5" t="s">
        <v>25</v>
      </c>
      <c r="F3" s="5" t="s">
        <v>45</v>
      </c>
      <c r="G3" s="5" t="s">
        <v>46</v>
      </c>
    </row>
    <row r="4" spans="1:7">
      <c r="A4" s="2" t="s">
        <v>19</v>
      </c>
      <c r="B4">
        <f>COUNTIF('All Data'!E3:E20,"Flat white")</f>
        <v>9</v>
      </c>
      <c r="C4">
        <f>COUNTIF('All Data'!E3:E20,"Latte")</f>
        <v>1</v>
      </c>
      <c r="D4">
        <f>COUNTIF('All Data'!E3:E20,"Cappuccino")</f>
        <v>2</v>
      </c>
      <c r="E4">
        <f>COUNTIF('All Data'!E3:E20,"Long black, Short black and Macchiato")</f>
        <v>5</v>
      </c>
      <c r="F4">
        <f>COUNTIF('All Data'!E3:E20,"Mocha, Hot chocolate")</f>
        <v>0</v>
      </c>
      <c r="G4">
        <f>COUNTIF('All Data'!E3:E20,"Others")</f>
        <v>0</v>
      </c>
    </row>
    <row r="8" spans="1:7" ht="20">
      <c r="A8" s="4" t="s">
        <v>47</v>
      </c>
    </row>
    <row r="10" spans="1:7">
      <c r="A10" s="5"/>
      <c r="B10" s="5" t="s">
        <v>35</v>
      </c>
      <c r="C10" s="5" t="s">
        <v>26</v>
      </c>
    </row>
    <row r="11" spans="1:7">
      <c r="A11" s="2" t="s">
        <v>19</v>
      </c>
      <c r="B11">
        <f>COUNTIF('All Data'!F3:F20,"National Chain")</f>
        <v>4</v>
      </c>
      <c r="C11">
        <f>COUNTIF('All Data'!F3:F20,"Small / Private")</f>
        <v>13</v>
      </c>
    </row>
    <row r="15" spans="1:7" ht="20">
      <c r="A15" s="4" t="s">
        <v>48</v>
      </c>
    </row>
    <row r="17" spans="1:6">
      <c r="A17" s="5"/>
      <c r="B17" s="5" t="s">
        <v>49</v>
      </c>
      <c r="C17" s="5" t="s">
        <v>42</v>
      </c>
      <c r="D17" s="5" t="s">
        <v>31</v>
      </c>
      <c r="E17" s="5" t="s">
        <v>30</v>
      </c>
      <c r="F17" s="5" t="s">
        <v>33</v>
      </c>
    </row>
    <row r="18" spans="1:6">
      <c r="A18" s="2" t="s">
        <v>20</v>
      </c>
      <c r="B18">
        <f>COUNTIF('All Data'!G3:G20,"Very Bad")</f>
        <v>0</v>
      </c>
      <c r="C18">
        <f>COUNTIF('All Data'!G3:G20,"Bad")</f>
        <v>1</v>
      </c>
      <c r="D18">
        <f>COUNTIF('All Data'!G3:G20,"Neutral")</f>
        <v>2</v>
      </c>
      <c r="E18">
        <f>COUNTIF('All Data'!G3:G20,"Good")</f>
        <v>11</v>
      </c>
      <c r="F18">
        <f>COUNTIF('All Data'!G3:G20,"Very Good")</f>
        <v>2</v>
      </c>
    </row>
    <row r="19" spans="1:6">
      <c r="A19" s="2" t="s">
        <v>21</v>
      </c>
      <c r="B19">
        <f>COUNTIF('All Data'!H3:H20,"Very Bad")</f>
        <v>0</v>
      </c>
      <c r="C19">
        <f>COUNTIF('All Data'!H3:H20,"Bad")</f>
        <v>0</v>
      </c>
      <c r="D19">
        <f>COUNTIF('All Data'!H3:H20,"Neutral")</f>
        <v>4</v>
      </c>
      <c r="E19">
        <f>COUNTIF('All Data'!H3:H20,"Good")</f>
        <v>10</v>
      </c>
      <c r="F19">
        <f>COUNTIF('All Data'!H3:H20,"Very Good")</f>
        <v>2</v>
      </c>
    </row>
    <row r="20" spans="1:6">
      <c r="A20" s="2" t="s">
        <v>22</v>
      </c>
      <c r="B20">
        <f>COUNTIF('All Data'!I3:I20,"Very Bad")</f>
        <v>0</v>
      </c>
      <c r="C20">
        <f>COUNTIF('All Data'!I3:I20,"Bad")</f>
        <v>0</v>
      </c>
      <c r="D20">
        <f>COUNTIF('All Data'!I3:I20,"Neutral")</f>
        <v>8</v>
      </c>
      <c r="E20">
        <f>COUNTIF('All Data'!I3:I20,"Good")</f>
        <v>6</v>
      </c>
      <c r="F20">
        <f>COUNTIF('All Data'!I3:I20,"Very Good")</f>
        <v>2</v>
      </c>
    </row>
    <row r="21" spans="1:6">
      <c r="A21" s="2" t="s">
        <v>23</v>
      </c>
      <c r="B21">
        <f>COUNTIF('All Data'!J3:J20,"Very Bad")</f>
        <v>0</v>
      </c>
      <c r="C21">
        <f>COUNTIF('All Data'!J3:J20,"Bad")</f>
        <v>3</v>
      </c>
      <c r="D21">
        <f>COUNTIF('All Data'!J3:J20,"Neutral")</f>
        <v>3</v>
      </c>
      <c r="E21">
        <f>COUNTIF('All Data'!J3:J20,"Good")</f>
        <v>5</v>
      </c>
      <c r="F21">
        <f>COUNTIF('All Data'!J3:J20,"Very Good")</f>
        <v>5</v>
      </c>
    </row>
    <row r="22" spans="1:6">
      <c r="A22" s="2" t="s">
        <v>24</v>
      </c>
      <c r="B22">
        <f>COUNTIF('All Data'!K3:K20,"Very Bad")</f>
        <v>0</v>
      </c>
      <c r="C22">
        <f>COUNTIF('All Data'!K3:K20,"Bad")</f>
        <v>0</v>
      </c>
      <c r="D22">
        <f>COUNTIF('All Data'!K3:K20,"Neutral")</f>
        <v>1</v>
      </c>
      <c r="E22">
        <f>COUNTIF('All Data'!K3:K20,"Good")</f>
        <v>8</v>
      </c>
      <c r="F22">
        <f>COUNTIF('All Data'!K3:K20,"Very Good")</f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Venkatram Sampathkumar</cp:lastModifiedBy>
  <dcterms:modified xsi:type="dcterms:W3CDTF">2018-05-07T07:44:31Z</dcterms:modified>
</cp:coreProperties>
</file>