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an.aydin\Documents\github\nsydn\ise304_syssim\w14\"/>
    </mc:Choice>
  </mc:AlternateContent>
  <xr:revisionPtr revIDLastSave="0" documentId="13_ncr:1_{C17FD2ED-A7A1-4D56-A4CB-68CFB774B0B3}" xr6:coauthVersionLast="47" xr6:coauthVersionMax="47" xr10:uidLastSave="{00000000-0000-0000-0000-000000000000}"/>
  <bookViews>
    <workbookView xWindow="-108" yWindow="-108" windowWidth="23256" windowHeight="12576" xr2:uid="{75305A79-A37D-4D69-BA24-001A41A56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21" i="1" s="1"/>
  <c r="K20" i="1"/>
  <c r="K21" i="1" s="1"/>
  <c r="L19" i="1"/>
  <c r="K19" i="1"/>
  <c r="H13" i="1" l="1"/>
  <c r="K16" i="1" s="1"/>
  <c r="I13" i="1"/>
  <c r="L16" i="1" s="1"/>
  <c r="J13" i="1"/>
  <c r="I12" i="1"/>
  <c r="J12" i="1"/>
  <c r="H12" i="1"/>
  <c r="L13" i="1" l="1"/>
  <c r="L14" i="1" s="1"/>
  <c r="L17" i="1" s="1"/>
  <c r="K13" i="1"/>
  <c r="K14" i="1" s="1"/>
  <c r="K17" i="1" s="1"/>
  <c r="L12" i="1"/>
  <c r="K12" i="1"/>
  <c r="B2" i="1"/>
  <c r="B3" i="1"/>
  <c r="B4" i="1"/>
  <c r="B5" i="1"/>
  <c r="B6" i="1"/>
  <c r="B7" i="1"/>
  <c r="B8" i="1"/>
  <c r="B9" i="1"/>
  <c r="B10" i="1"/>
  <c r="B11" i="1"/>
  <c r="A3" i="1"/>
  <c r="A4" i="1"/>
  <c r="A5" i="1"/>
  <c r="A6" i="1"/>
  <c r="A7" i="1"/>
  <c r="A8" i="1"/>
  <c r="A9" i="1"/>
  <c r="A10" i="1"/>
  <c r="A11" i="1"/>
  <c r="A2" i="1"/>
  <c r="C4" i="1" l="1"/>
  <c r="C6" i="1"/>
  <c r="C2" i="1"/>
  <c r="C11" i="1"/>
  <c r="C3" i="1"/>
  <c r="C8" i="1"/>
  <c r="C10" i="1"/>
  <c r="C9" i="1"/>
  <c r="C13" i="1"/>
  <c r="C5" i="1"/>
  <c r="C7" i="1"/>
  <c r="C12" i="1" l="1"/>
</calcChain>
</file>

<file path=xl/sharedStrings.xml><?xml version="1.0" encoding="utf-8"?>
<sst xmlns="http://schemas.openxmlformats.org/spreadsheetml/2006/main" count="15" uniqueCount="15">
  <si>
    <t>Replication</t>
  </si>
  <si>
    <t>Current</t>
  </si>
  <si>
    <t>Proposed 7</t>
  </si>
  <si>
    <t>Proposed 6</t>
  </si>
  <si>
    <t>C-P7</t>
  </si>
  <si>
    <t>P7-P6</t>
  </si>
  <si>
    <t>C-P6</t>
  </si>
  <si>
    <t>Sample mean</t>
  </si>
  <si>
    <t>Standard variance</t>
  </si>
  <si>
    <t>X</t>
  </si>
  <si>
    <t>Y</t>
  </si>
  <si>
    <t>X-Y</t>
  </si>
  <si>
    <t>H</t>
  </si>
  <si>
    <t>CI-lower</t>
  </si>
  <si>
    <t>CI-upper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</si>
</sst>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0556-4338-4C65-B04A-0DC5FC2E3B6F}">
  <dimension ref="A1:M21"/>
  <sheetViews>
    <sheetView tabSelected="1" workbookViewId="0">
      <selection activeCell="P13" sqref="P13"/>
    </sheetView>
  </sheetViews>
  <sheetFormatPr defaultRowHeight="14.4" x14ac:dyDescent="0.3"/>
  <cols>
    <col min="8" max="12" width="8.88671875" style="1"/>
  </cols>
  <sheetData>
    <row r="1" spans="1:13" x14ac:dyDescent="0.3">
      <c r="A1" s="5" t="s">
        <v>9</v>
      </c>
      <c r="B1" s="5" t="s">
        <v>10</v>
      </c>
      <c r="C1" s="5" t="s">
        <v>11</v>
      </c>
      <c r="G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3">
      <c r="A2" s="3">
        <f ca="1">RAND()</f>
        <v>0.42467884230681729</v>
      </c>
      <c r="B2" s="3">
        <f ca="1">RAND()</f>
        <v>9.6461997744171746E-2</v>
      </c>
      <c r="C2" s="3">
        <f ca="1">A2-B2</f>
        <v>0.32821684456264555</v>
      </c>
      <c r="G2">
        <v>1</v>
      </c>
      <c r="H2" s="1">
        <v>6.24</v>
      </c>
      <c r="I2" s="1">
        <v>6.19</v>
      </c>
      <c r="J2" s="1">
        <v>8.35</v>
      </c>
      <c r="K2" s="1">
        <v>0.05</v>
      </c>
      <c r="L2" s="1">
        <v>-2.16</v>
      </c>
    </row>
    <row r="3" spans="1:13" x14ac:dyDescent="0.3">
      <c r="A3" s="3">
        <f t="shared" ref="A3:B11" ca="1" si="0">RAND()</f>
        <v>0.33594874312260536</v>
      </c>
      <c r="B3" s="3">
        <f t="shared" ca="1" si="0"/>
        <v>0.80628399327981282</v>
      </c>
      <c r="C3" s="3">
        <f t="shared" ref="C3:C11" ca="1" si="1">A3-B3</f>
        <v>-0.47033525015720745</v>
      </c>
      <c r="G3">
        <v>2</v>
      </c>
      <c r="H3" s="1">
        <v>9.06</v>
      </c>
      <c r="I3" s="1">
        <v>10.64</v>
      </c>
      <c r="J3" s="1">
        <v>18.03</v>
      </c>
      <c r="K3" s="1">
        <v>-1.59</v>
      </c>
      <c r="L3" s="1">
        <v>-7.39</v>
      </c>
    </row>
    <row r="4" spans="1:13" x14ac:dyDescent="0.3">
      <c r="A4" s="3">
        <f t="shared" ca="1" si="0"/>
        <v>0.74642915562278733</v>
      </c>
      <c r="B4" s="3">
        <f t="shared" ca="1" si="0"/>
        <v>0.55848401484406252</v>
      </c>
      <c r="C4" s="3">
        <f t="shared" ca="1" si="1"/>
        <v>0.18794514077872482</v>
      </c>
      <c r="G4">
        <v>3</v>
      </c>
      <c r="H4" s="1">
        <v>8.02</v>
      </c>
      <c r="I4" s="1">
        <v>9.5299999999999994</v>
      </c>
      <c r="J4" s="1">
        <v>16.170000000000002</v>
      </c>
      <c r="K4" s="1">
        <v>-1.51</v>
      </c>
      <c r="L4" s="1">
        <v>-6.64</v>
      </c>
    </row>
    <row r="5" spans="1:13" x14ac:dyDescent="0.3">
      <c r="A5" s="3">
        <f t="shared" ca="1" si="0"/>
        <v>0.646683668882443</v>
      </c>
      <c r="B5" s="3">
        <f t="shared" ca="1" si="0"/>
        <v>0.57215062571042985</v>
      </c>
      <c r="C5" s="3">
        <f t="shared" ca="1" si="1"/>
        <v>7.4533043172013147E-2</v>
      </c>
      <c r="G5">
        <v>4</v>
      </c>
      <c r="H5" s="1">
        <v>5.93</v>
      </c>
      <c r="I5" s="1">
        <v>6.15</v>
      </c>
      <c r="J5" s="1">
        <v>7.4</v>
      </c>
      <c r="K5" s="1">
        <v>-0.22</v>
      </c>
      <c r="L5" s="1">
        <v>-1.25</v>
      </c>
    </row>
    <row r="6" spans="1:13" x14ac:dyDescent="0.3">
      <c r="A6" s="3">
        <f t="shared" ca="1" si="0"/>
        <v>0.60463802172551795</v>
      </c>
      <c r="B6" s="3">
        <f t="shared" ca="1" si="0"/>
        <v>0.37029189696427289</v>
      </c>
      <c r="C6" s="3">
        <f t="shared" ca="1" si="1"/>
        <v>0.23434612476124506</v>
      </c>
      <c r="G6">
        <v>5</v>
      </c>
      <c r="H6" s="1">
        <v>8.31</v>
      </c>
      <c r="I6" s="1">
        <v>7.83</v>
      </c>
      <c r="J6" s="1">
        <v>12.7</v>
      </c>
      <c r="K6" s="1">
        <v>0.48</v>
      </c>
      <c r="L6" s="1">
        <v>-4.87</v>
      </c>
    </row>
    <row r="7" spans="1:13" x14ac:dyDescent="0.3">
      <c r="A7" s="3">
        <f t="shared" ca="1" si="0"/>
        <v>0.7124971364603887</v>
      </c>
      <c r="B7" s="3">
        <f t="shared" ca="1" si="0"/>
        <v>5.9416589399791664E-2</v>
      </c>
      <c r="C7" s="3">
        <f t="shared" ca="1" si="1"/>
        <v>0.65308054706059704</v>
      </c>
      <c r="G7">
        <v>6</v>
      </c>
      <c r="H7" s="1">
        <v>5.91</v>
      </c>
      <c r="I7" s="1">
        <v>6.09</v>
      </c>
      <c r="J7" s="1">
        <v>8.26</v>
      </c>
      <c r="K7" s="1">
        <v>-0.17</v>
      </c>
      <c r="L7" s="1">
        <v>-2.17</v>
      </c>
    </row>
    <row r="8" spans="1:13" x14ac:dyDescent="0.3">
      <c r="A8" s="3">
        <f t="shared" ca="1" si="0"/>
        <v>0.57121295378300507</v>
      </c>
      <c r="B8" s="3">
        <f t="shared" ca="1" si="0"/>
        <v>0.90507999704901532</v>
      </c>
      <c r="C8" s="3">
        <f t="shared" ca="1" si="1"/>
        <v>-0.33386704326601024</v>
      </c>
      <c r="G8">
        <v>7</v>
      </c>
      <c r="H8" s="1">
        <v>8.74</v>
      </c>
      <c r="I8" s="1">
        <v>7.62</v>
      </c>
      <c r="J8" s="1">
        <v>12.32</v>
      </c>
      <c r="K8" s="1">
        <v>1.1200000000000001</v>
      </c>
      <c r="L8" s="1">
        <v>-4.7</v>
      </c>
    </row>
    <row r="9" spans="1:13" x14ac:dyDescent="0.3">
      <c r="A9" s="3">
        <f t="shared" ca="1" si="0"/>
        <v>0.90048710309225966</v>
      </c>
      <c r="B9" s="3">
        <f t="shared" ca="1" si="0"/>
        <v>0.7706732779224581</v>
      </c>
      <c r="C9" s="3">
        <f t="shared" ca="1" si="1"/>
        <v>0.12981382516980156</v>
      </c>
      <c r="G9">
        <v>8</v>
      </c>
      <c r="H9" s="1">
        <v>7.78</v>
      </c>
      <c r="I9" s="1">
        <v>7.03</v>
      </c>
      <c r="J9" s="1">
        <v>11.4</v>
      </c>
      <c r="K9" s="1">
        <v>0.75</v>
      </c>
      <c r="L9" s="1">
        <v>-4.37</v>
      </c>
    </row>
    <row r="10" spans="1:13" x14ac:dyDescent="0.3">
      <c r="A10" s="3">
        <f t="shared" ca="1" si="0"/>
        <v>0.64265761935047427</v>
      </c>
      <c r="B10" s="3">
        <f t="shared" ca="1" si="0"/>
        <v>0.83561394398843103</v>
      </c>
      <c r="C10" s="3">
        <f t="shared" ca="1" si="1"/>
        <v>-0.19295632463795676</v>
      </c>
      <c r="G10">
        <v>9</v>
      </c>
      <c r="H10" s="1">
        <v>7.15</v>
      </c>
      <c r="I10" s="1">
        <v>12.79</v>
      </c>
      <c r="J10" s="1">
        <v>23.04</v>
      </c>
      <c r="K10" s="1">
        <v>-5.64</v>
      </c>
      <c r="L10" s="1">
        <v>-10.24</v>
      </c>
    </row>
    <row r="11" spans="1:13" x14ac:dyDescent="0.3">
      <c r="A11" s="3">
        <f t="shared" ca="1" si="0"/>
        <v>0.6054010027978044</v>
      </c>
      <c r="B11" s="3">
        <f t="shared" ca="1" si="0"/>
        <v>0.65734887895714866</v>
      </c>
      <c r="C11" s="3">
        <f t="shared" ca="1" si="1"/>
        <v>-5.1947876159344264E-2</v>
      </c>
      <c r="G11">
        <v>10</v>
      </c>
      <c r="H11" s="1">
        <v>5.72</v>
      </c>
      <c r="I11" s="1">
        <v>7.57</v>
      </c>
      <c r="J11" s="1">
        <v>14.3</v>
      </c>
      <c r="K11" s="1">
        <v>-1.85</v>
      </c>
      <c r="L11" s="1">
        <v>-6.73</v>
      </c>
    </row>
    <row r="12" spans="1:13" x14ac:dyDescent="0.3">
      <c r="A12" s="3"/>
      <c r="B12" s="3"/>
      <c r="C12" s="3">
        <f ca="1">_xlfn.STDEV.S(C2:C11)</f>
        <v>0.33137306442211367</v>
      </c>
      <c r="G12" s="1" t="s">
        <v>7</v>
      </c>
      <c r="H12" s="2">
        <f>AVERAGE(H2:H11)</f>
        <v>7.2859999999999996</v>
      </c>
      <c r="I12" s="2">
        <f t="shared" ref="I12:J12" si="2">AVERAGE(I2:I11)</f>
        <v>8.1440000000000001</v>
      </c>
      <c r="J12" s="2">
        <f t="shared" si="2"/>
        <v>13.197000000000003</v>
      </c>
      <c r="K12" s="2">
        <f>AVERAGE(K2:K11)</f>
        <v>-0.85799999999999998</v>
      </c>
      <c r="L12" s="2">
        <f>AVERAGE(L2:L11)</f>
        <v>-5.0520000000000014</v>
      </c>
      <c r="M12" s="2"/>
    </row>
    <row r="13" spans="1:13" x14ac:dyDescent="0.3">
      <c r="A13" s="3"/>
      <c r="B13" s="3"/>
      <c r="C13" s="3">
        <f ca="1">SQRT(_xlfn.STDEV.S(A2:A11)^2+_xlfn.STDEV.S(B2:B11)^2-2*CORREL(A2:A11,B2:B11)*_xlfn.STDEV.S(A2:A11)*_xlfn.STDEV.S(B2:B11))</f>
        <v>0.33137306442211406</v>
      </c>
      <c r="G13" s="1" t="s">
        <v>8</v>
      </c>
      <c r="H13" s="2">
        <f t="shared" ref="H13:J13" si="3">_xlfn.STDEV.S(H2:H11)^2</f>
        <v>1.5988488888888748</v>
      </c>
      <c r="I13" s="2">
        <f t="shared" si="3"/>
        <v>4.854782222222223</v>
      </c>
      <c r="J13" s="2">
        <f t="shared" si="3"/>
        <v>24.001756666666576</v>
      </c>
      <c r="K13" s="2">
        <f>_xlfn.STDEV.S(K2:K11)^2</f>
        <v>3.8673066666666669</v>
      </c>
      <c r="L13" s="2">
        <f>_xlfn.STDEV.S(L2:L11)^2</f>
        <v>7.7184399999999824</v>
      </c>
      <c r="M13" s="2"/>
    </row>
    <row r="14" spans="1:13" x14ac:dyDescent="0.3">
      <c r="H14" s="2"/>
      <c r="I14" s="2"/>
      <c r="J14" s="2"/>
      <c r="K14" s="2">
        <f>SQRT(K13/10)</f>
        <v>0.62187672947833217</v>
      </c>
      <c r="L14" s="2">
        <f>SQRT(L13/10)</f>
        <v>0.87854652694094593</v>
      </c>
      <c r="M14" s="2"/>
    </row>
    <row r="15" spans="1:13" x14ac:dyDescent="0.3">
      <c r="H15" s="2"/>
      <c r="I15" s="2"/>
      <c r="J15" s="2"/>
      <c r="K15" s="2"/>
      <c r="L15" s="2"/>
    </row>
    <row r="16" spans="1:13" x14ac:dyDescent="0.3">
      <c r="H16" s="2"/>
      <c r="I16" s="2"/>
      <c r="J16" s="2"/>
      <c r="K16" s="2">
        <f>SQRT(H13/10+I13/10)</f>
        <v>0.80334495150658025</v>
      </c>
      <c r="L16" s="2">
        <f>SQRT(I13/10+J13/10)</f>
        <v>1.6987212510853216</v>
      </c>
      <c r="M16" s="4"/>
    </row>
    <row r="17" spans="8:13" x14ac:dyDescent="0.3">
      <c r="H17" s="2"/>
      <c r="I17" s="2"/>
      <c r="J17" s="2"/>
      <c r="K17" s="6">
        <f>1-K14/K16</f>
        <v>0.22589078538170371</v>
      </c>
      <c r="L17" s="6">
        <f>1-L14/L16</f>
        <v>0.48281889899261687</v>
      </c>
      <c r="M17" s="2"/>
    </row>
    <row r="19" spans="8:13" x14ac:dyDescent="0.3">
      <c r="J19" s="1" t="s">
        <v>14</v>
      </c>
      <c r="K19" s="2">
        <f>K12-_xlfn.T.INV.2T(0.05,9)*K14</f>
        <v>-2.2647828979669309</v>
      </c>
      <c r="L19" s="2">
        <f>L12-_xlfn.T.INV.2T(0.05,9)*L14</f>
        <v>-7.0394103187709485</v>
      </c>
      <c r="M19" s="2"/>
    </row>
    <row r="20" spans="8:13" x14ac:dyDescent="0.3">
      <c r="J20" s="1" t="s">
        <v>13</v>
      </c>
      <c r="K20" s="2">
        <f>K12+_xlfn.T.INV.2T(0.05,9)*K14</f>
        <v>0.54878289796693103</v>
      </c>
      <c r="L20" s="2">
        <f>L12+_xlfn.T.INV.2T(0.05,9)*L14</f>
        <v>-3.0645896812290543</v>
      </c>
      <c r="M20" s="2"/>
    </row>
    <row r="21" spans="8:13" x14ac:dyDescent="0.3">
      <c r="J21" s="1" t="s">
        <v>12</v>
      </c>
      <c r="K21" s="2">
        <f>(K20-K19)/2</f>
        <v>1.406782897966931</v>
      </c>
      <c r="L21" s="2">
        <f>(L20-L19)/2</f>
        <v>1.9874103187709471</v>
      </c>
      <c r="M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 Serhan AYDIN, ISU</dc:creator>
  <cp:lastModifiedBy>Nadi Serhan AYDIN, ISU</cp:lastModifiedBy>
  <dcterms:created xsi:type="dcterms:W3CDTF">2022-05-29T12:40:55Z</dcterms:created>
  <dcterms:modified xsi:type="dcterms:W3CDTF">2022-05-30T09:30:25Z</dcterms:modified>
</cp:coreProperties>
</file>