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48ae8785cc8ee9/Documents/Code/C^N/Rankings2/data/history/"/>
    </mc:Choice>
  </mc:AlternateContent>
  <bookViews>
    <workbookView xWindow="0" yWindow="0" windowWidth="20325" windowHeight="8910" activeTab="1"/>
  </bookViews>
  <sheets>
    <sheet name="MASTER" sheetId="2" r:id="rId1"/>
    <sheet name="ECU" sheetId="3" r:id="rId2"/>
    <sheet name="USF" sheetId="1" r:id="rId3"/>
    <sheet name="UCF" sheetId="4" r:id="rId4"/>
  </sheets>
  <definedNames>
    <definedName name="_xlchart.v1.0" hidden="1">ECU!$E$1</definedName>
    <definedName name="_xlchart.v1.1" hidden="1">ECU!$E$2:$E$67</definedName>
    <definedName name="_xlchart.v1.2" hidden="1">ECU!$E$1</definedName>
    <definedName name="_xlchart.v1.3" hidden="1">ECU!$E$2:$E$67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4" l="1"/>
  <c r="S1" i="4"/>
  <c r="S5" i="4"/>
  <c r="S2" i="4"/>
  <c r="H1" i="2"/>
  <c r="G1" i="2"/>
  <c r="C3" i="2"/>
  <c r="G4" i="3"/>
  <c r="G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2" i="3"/>
  <c r="G5" i="3"/>
  <c r="G2" i="3"/>
  <c r="A4" i="3"/>
  <c r="A5" i="3"/>
  <c r="A6" i="3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3" i="3"/>
  <c r="C2" i="2"/>
  <c r="F2" i="2"/>
  <c r="G5" i="1"/>
  <c r="G4" i="1"/>
  <c r="G2" i="1"/>
  <c r="G1" i="1"/>
  <c r="E22" i="1"/>
  <c r="C22" i="1"/>
  <c r="B22" i="1"/>
  <c r="E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A19" i="1"/>
  <c r="A20" i="1" s="1"/>
  <c r="A21" i="1" s="1"/>
  <c r="A16" i="1"/>
  <c r="A17" i="1" s="1"/>
  <c r="A18" i="1" s="1"/>
  <c r="A11" i="1"/>
  <c r="A12" i="1" s="1"/>
  <c r="A13" i="1" s="1"/>
  <c r="A14" i="1" s="1"/>
  <c r="A15" i="1" s="1"/>
  <c r="A4" i="1"/>
  <c r="A5" i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<sst xmlns="http://schemas.openxmlformats.org/spreadsheetml/2006/main" count="63" uniqueCount="42">
  <si>
    <t>year</t>
  </si>
  <si>
    <t>win</t>
  </si>
  <si>
    <t>loss</t>
  </si>
  <si>
    <t>coach</t>
  </si>
  <si>
    <t>percentage</t>
  </si>
  <si>
    <t>Varience</t>
  </si>
  <si>
    <t>number of years</t>
  </si>
  <si>
    <t>number of coaches</t>
  </si>
  <si>
    <t>Mean</t>
  </si>
  <si>
    <t>years per coach</t>
  </si>
  <si>
    <t>team</t>
  </si>
  <si>
    <t>varience</t>
  </si>
  <si>
    <t>scaled varience</t>
  </si>
  <si>
    <t>scaled years per coach</t>
  </si>
  <si>
    <t>scaled total</t>
  </si>
  <si>
    <t>USF</t>
  </si>
  <si>
    <t>ECU</t>
  </si>
  <si>
    <t>Beef O'Brady's Bowl-W</t>
  </si>
  <si>
    <t>Liberty Bowl-L</t>
  </si>
  <si>
    <t>Liberty Bowl-W</t>
  </si>
  <si>
    <t>UCF</t>
  </si>
  <si>
    <t>Scott Frost (6-7)</t>
  </si>
  <si>
    <t>AutoNation Cure Bowl-L</t>
  </si>
  <si>
    <t>Danny Barrett (0-4), George O'Leary (0-8)</t>
  </si>
  <si>
    <t>George O'Leary (9-4)</t>
  </si>
  <si>
    <t>St. Petersburg Bowl-L</t>
  </si>
  <si>
    <t>George O'Leary (12-1)</t>
  </si>
  <si>
    <t>Fiesta Bowl-W</t>
  </si>
  <si>
    <t>George O'Leary (10-4)</t>
  </si>
  <si>
    <t>George O'Leary (5-7)</t>
  </si>
  <si>
    <t>George O'Leary (11-3)</t>
  </si>
  <si>
    <t>George O'Leary (8-5)</t>
  </si>
  <si>
    <t>George O'Leary (4-8)</t>
  </si>
  <si>
    <t>Hawaii Bowl-L</t>
  </si>
  <si>
    <t>George O'Leary (0-11)</t>
  </si>
  <si>
    <t>Mike Kruczek (3-7), Alan Gooch (0-2)</t>
  </si>
  <si>
    <t>Mike Kruczek (7-5)</t>
  </si>
  <si>
    <t>Mike Kruczek (6-5)</t>
  </si>
  <si>
    <t>Mike Kruczek (7-4)</t>
  </si>
  <si>
    <t>Mike Kruczek (4-7)</t>
  </si>
  <si>
    <t>Mike Kruczek (9-2)</t>
  </si>
  <si>
    <t>Gene McDowell (5-6)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</si>
</sst>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3" fillId="2" borderId="0" xfId="1" applyFill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CA203173-E687-4E2C-A2C3-56F6BE5B74C0}">
          <cx:tx>
            <cx:txData>
              <cx:f>_xlchart.v1.0</cx:f>
              <cx:v>percentage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6</xdr:row>
      <xdr:rowOff>85725</xdr:rowOff>
    </xdr:from>
    <xdr:to>
      <xdr:col>12</xdr:col>
      <xdr:colOff>581025</xdr:colOff>
      <xdr:row>20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5A04235-3D76-4E32-A528-6873080961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05400" y="1228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orts-reference.com/cfb/coaches/george-oleary-1.html" TargetMode="External"/><Relationship Id="rId13" Type="http://schemas.openxmlformats.org/officeDocument/2006/relationships/hyperlink" Target="https://www.sports-reference.com/cfb/schools/central-florida/2011.html" TargetMode="External"/><Relationship Id="rId18" Type="http://schemas.openxmlformats.org/officeDocument/2006/relationships/hyperlink" Target="https://www.sports-reference.com/cfb/schools/central-florida/2009.html" TargetMode="External"/><Relationship Id="rId26" Type="http://schemas.openxmlformats.org/officeDocument/2006/relationships/hyperlink" Target="https://www.sports-reference.com/cfb/schools/central-florida/2006.html" TargetMode="External"/><Relationship Id="rId39" Type="http://schemas.openxmlformats.org/officeDocument/2006/relationships/hyperlink" Target="https://www.sports-reference.com/cfb/coaches/mike-kruczek-1.html" TargetMode="External"/><Relationship Id="rId3" Type="http://schemas.openxmlformats.org/officeDocument/2006/relationships/hyperlink" Target="https://www.sports-reference.com/cfb/schools/central-florida/2015.html" TargetMode="External"/><Relationship Id="rId21" Type="http://schemas.openxmlformats.org/officeDocument/2006/relationships/hyperlink" Target="https://www.sports-reference.com/cfb/schools/central-florida/2008.html" TargetMode="External"/><Relationship Id="rId34" Type="http://schemas.openxmlformats.org/officeDocument/2006/relationships/hyperlink" Target="https://www.sports-reference.com/cfb/schools/central-florida/2002.html" TargetMode="External"/><Relationship Id="rId42" Type="http://schemas.openxmlformats.org/officeDocument/2006/relationships/hyperlink" Target="https://www.sports-reference.com/cfb/schools/central-florida/1998.html" TargetMode="External"/><Relationship Id="rId47" Type="http://schemas.openxmlformats.org/officeDocument/2006/relationships/hyperlink" Target="https://www.sports-reference.com/cfb/coaches/gene-mcdowell-1.html" TargetMode="External"/><Relationship Id="rId7" Type="http://schemas.openxmlformats.org/officeDocument/2006/relationships/hyperlink" Target="https://www.sports-reference.com/cfb/schools/central-florida/2013.html" TargetMode="External"/><Relationship Id="rId12" Type="http://schemas.openxmlformats.org/officeDocument/2006/relationships/hyperlink" Target="https://www.sports-reference.com/cfb/bowls/beef-obradys-bowl.html" TargetMode="External"/><Relationship Id="rId17" Type="http://schemas.openxmlformats.org/officeDocument/2006/relationships/hyperlink" Target="https://www.sports-reference.com/cfb/bowls/liberty-bowl.html" TargetMode="External"/><Relationship Id="rId25" Type="http://schemas.openxmlformats.org/officeDocument/2006/relationships/hyperlink" Target="https://www.sports-reference.com/cfb/bowls/liberty-bowl.html" TargetMode="External"/><Relationship Id="rId33" Type="http://schemas.openxmlformats.org/officeDocument/2006/relationships/hyperlink" Target="https://www.sports-reference.com/cfb/schools/central-florida/2003.html" TargetMode="External"/><Relationship Id="rId38" Type="http://schemas.openxmlformats.org/officeDocument/2006/relationships/hyperlink" Target="https://www.sports-reference.com/cfb/schools/central-florida/2000.html" TargetMode="External"/><Relationship Id="rId46" Type="http://schemas.openxmlformats.org/officeDocument/2006/relationships/hyperlink" Target="https://www.sports-reference.com/cfb/schools/central-florida/1996.html" TargetMode="External"/><Relationship Id="rId2" Type="http://schemas.openxmlformats.org/officeDocument/2006/relationships/hyperlink" Target="https://www.sports-reference.com/cfb/bowls/cure-bowl.html" TargetMode="External"/><Relationship Id="rId16" Type="http://schemas.openxmlformats.org/officeDocument/2006/relationships/hyperlink" Target="https://www.sports-reference.com/cfb/coaches/george-oleary-1.html" TargetMode="External"/><Relationship Id="rId20" Type="http://schemas.openxmlformats.org/officeDocument/2006/relationships/hyperlink" Target="https://www.sports-reference.com/cfb/bowls/beef-obradys-bowl.html" TargetMode="External"/><Relationship Id="rId29" Type="http://schemas.openxmlformats.org/officeDocument/2006/relationships/hyperlink" Target="https://www.sports-reference.com/cfb/coaches/george-oleary-1.html" TargetMode="External"/><Relationship Id="rId41" Type="http://schemas.openxmlformats.org/officeDocument/2006/relationships/hyperlink" Target="https://www.sports-reference.com/cfb/coaches/mike-kruczek-1.html" TargetMode="External"/><Relationship Id="rId1" Type="http://schemas.openxmlformats.org/officeDocument/2006/relationships/hyperlink" Target="https://www.sports-reference.com/cfb/coaches/scott-frost-1.html" TargetMode="External"/><Relationship Id="rId6" Type="http://schemas.openxmlformats.org/officeDocument/2006/relationships/hyperlink" Target="https://www.sports-reference.com/cfb/bowls/beef-obradys-bowl.html" TargetMode="External"/><Relationship Id="rId11" Type="http://schemas.openxmlformats.org/officeDocument/2006/relationships/hyperlink" Target="https://www.sports-reference.com/cfb/coaches/george-oleary-1.html" TargetMode="External"/><Relationship Id="rId24" Type="http://schemas.openxmlformats.org/officeDocument/2006/relationships/hyperlink" Target="https://www.sports-reference.com/cfb/coaches/george-oleary-1.html" TargetMode="External"/><Relationship Id="rId32" Type="http://schemas.openxmlformats.org/officeDocument/2006/relationships/hyperlink" Target="https://www.sports-reference.com/cfb/coaches/george-oleary-1.html" TargetMode="External"/><Relationship Id="rId37" Type="http://schemas.openxmlformats.org/officeDocument/2006/relationships/hyperlink" Target="https://www.sports-reference.com/cfb/coaches/mike-kruczek-1.html" TargetMode="External"/><Relationship Id="rId40" Type="http://schemas.openxmlformats.org/officeDocument/2006/relationships/hyperlink" Target="https://www.sports-reference.com/cfb/schools/central-florida/1999.html" TargetMode="External"/><Relationship Id="rId45" Type="http://schemas.openxmlformats.org/officeDocument/2006/relationships/hyperlink" Target="https://www.sports-reference.com/cfb/coaches/gene-mcdowell-1.html" TargetMode="External"/><Relationship Id="rId5" Type="http://schemas.openxmlformats.org/officeDocument/2006/relationships/hyperlink" Target="https://www.sports-reference.com/cfb/coaches/george-oleary-1.html" TargetMode="External"/><Relationship Id="rId15" Type="http://schemas.openxmlformats.org/officeDocument/2006/relationships/hyperlink" Target="https://www.sports-reference.com/cfb/schools/central-florida/2010.html" TargetMode="External"/><Relationship Id="rId23" Type="http://schemas.openxmlformats.org/officeDocument/2006/relationships/hyperlink" Target="https://www.sports-reference.com/cfb/schools/central-florida/2007.html" TargetMode="External"/><Relationship Id="rId28" Type="http://schemas.openxmlformats.org/officeDocument/2006/relationships/hyperlink" Target="https://www.sports-reference.com/cfb/schools/central-florida/2005.html" TargetMode="External"/><Relationship Id="rId36" Type="http://schemas.openxmlformats.org/officeDocument/2006/relationships/hyperlink" Target="https://www.sports-reference.com/cfb/schools/central-florida/2001.html" TargetMode="External"/><Relationship Id="rId10" Type="http://schemas.openxmlformats.org/officeDocument/2006/relationships/hyperlink" Target="https://www.sports-reference.com/cfb/schools/central-florida/2012.html" TargetMode="External"/><Relationship Id="rId19" Type="http://schemas.openxmlformats.org/officeDocument/2006/relationships/hyperlink" Target="https://www.sports-reference.com/cfb/coaches/george-oleary-1.html" TargetMode="External"/><Relationship Id="rId31" Type="http://schemas.openxmlformats.org/officeDocument/2006/relationships/hyperlink" Target="https://www.sports-reference.com/cfb/schools/central-florida/2004.html" TargetMode="External"/><Relationship Id="rId44" Type="http://schemas.openxmlformats.org/officeDocument/2006/relationships/hyperlink" Target="https://www.sports-reference.com/cfb/schools/central-florida/1997.html" TargetMode="External"/><Relationship Id="rId4" Type="http://schemas.openxmlformats.org/officeDocument/2006/relationships/hyperlink" Target="https://www.sports-reference.com/cfb/schools/central-florida/2014.html" TargetMode="External"/><Relationship Id="rId9" Type="http://schemas.openxmlformats.org/officeDocument/2006/relationships/hyperlink" Target="https://www.sports-reference.com/cfb/bowls/fiesta-bowl.html" TargetMode="External"/><Relationship Id="rId14" Type="http://schemas.openxmlformats.org/officeDocument/2006/relationships/hyperlink" Target="https://www.sports-reference.com/cfb/coaches/george-oleary-1.html" TargetMode="External"/><Relationship Id="rId22" Type="http://schemas.openxmlformats.org/officeDocument/2006/relationships/hyperlink" Target="https://www.sports-reference.com/cfb/coaches/george-oleary-1.html" TargetMode="External"/><Relationship Id="rId27" Type="http://schemas.openxmlformats.org/officeDocument/2006/relationships/hyperlink" Target="https://www.sports-reference.com/cfb/coaches/george-oleary-1.html" TargetMode="External"/><Relationship Id="rId30" Type="http://schemas.openxmlformats.org/officeDocument/2006/relationships/hyperlink" Target="https://www.sports-reference.com/cfb/bowls/hawaii-bowl.html" TargetMode="External"/><Relationship Id="rId35" Type="http://schemas.openxmlformats.org/officeDocument/2006/relationships/hyperlink" Target="https://www.sports-reference.com/cfb/coaches/mike-kruczek-1.html" TargetMode="External"/><Relationship Id="rId43" Type="http://schemas.openxmlformats.org/officeDocument/2006/relationships/hyperlink" Target="https://www.sports-reference.com/cfb/coaches/mike-kruczek-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5" x14ac:dyDescent="0.25"/>
  <cols>
    <col min="3" max="3" width="16" customWidth="1"/>
    <col min="4" max="4" width="14.28515625" customWidth="1"/>
    <col min="5" max="5" width="21.42578125" customWidth="1"/>
    <col min="6" max="6" width="13" customWidth="1"/>
    <col min="7" max="7" width="14.7109375" customWidth="1"/>
  </cols>
  <sheetData>
    <row r="1" spans="1:8" x14ac:dyDescent="0.25">
      <c r="A1" t="s">
        <v>10</v>
      </c>
      <c r="B1" t="s">
        <v>11</v>
      </c>
      <c r="C1" t="s">
        <v>9</v>
      </c>
      <c r="D1" t="s">
        <v>12</v>
      </c>
      <c r="E1" t="s">
        <v>13</v>
      </c>
      <c r="F1" t="s">
        <v>14</v>
      </c>
      <c r="G1">
        <f>MAX(B2:B131)</f>
        <v>5.6724856999999997E-2</v>
      </c>
      <c r="H1">
        <f>MAX(C2:C131)</f>
        <v>6.666666666666667</v>
      </c>
    </row>
    <row r="2" spans="1:8" x14ac:dyDescent="0.25">
      <c r="A2" t="s">
        <v>15</v>
      </c>
      <c r="B2">
        <v>3.2201295999999997E-2</v>
      </c>
      <c r="C2">
        <f>20/3</f>
        <v>6.666666666666667</v>
      </c>
      <c r="F2">
        <f>(E2/2)+D2/2</f>
        <v>0</v>
      </c>
    </row>
    <row r="3" spans="1:8" x14ac:dyDescent="0.25">
      <c r="A3" t="s">
        <v>16</v>
      </c>
      <c r="B3">
        <v>4.5594764000000003E-2</v>
      </c>
      <c r="C3">
        <f>53/12</f>
        <v>4.416666666666667</v>
      </c>
    </row>
    <row r="4" spans="1:8" x14ac:dyDescent="0.25">
      <c r="A4" t="s">
        <v>20</v>
      </c>
      <c r="B4">
        <v>5.6724856999999997E-2</v>
      </c>
      <c r="C4">
        <v>5.25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workbookViewId="0">
      <selection activeCell="O4" sqref="O4"/>
    </sheetView>
  </sheetViews>
  <sheetFormatPr defaultRowHeight="15" x14ac:dyDescent="0.25"/>
  <cols>
    <col min="5" max="5" width="11.85546875" customWidth="1"/>
    <col min="6" max="6" width="18.85546875" customWidth="1"/>
    <col min="7" max="7" width="23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f>_xlfn.VAR.P(E2:E53)</f>
        <v>4.5594764268956027E-2</v>
      </c>
    </row>
    <row r="2" spans="1:7" x14ac:dyDescent="0.25">
      <c r="A2">
        <v>1965</v>
      </c>
      <c r="B2">
        <v>9</v>
      </c>
      <c r="C2">
        <v>1</v>
      </c>
      <c r="D2">
        <v>0</v>
      </c>
      <c r="E2">
        <f>B2/(C2+B2)</f>
        <v>0.9</v>
      </c>
      <c r="F2" t="s">
        <v>6</v>
      </c>
      <c r="G2">
        <f>2017-1965+1</f>
        <v>53</v>
      </c>
    </row>
    <row r="3" spans="1:7" x14ac:dyDescent="0.25">
      <c r="A3">
        <f>A2+1</f>
        <v>1966</v>
      </c>
      <c r="B3">
        <v>4.5</v>
      </c>
      <c r="C3">
        <v>5.5</v>
      </c>
      <c r="D3">
        <v>0</v>
      </c>
      <c r="E3">
        <f t="shared" ref="E3:E53" si="0">B3/(C3+B3)</f>
        <v>0.45</v>
      </c>
      <c r="F3" t="s">
        <v>7</v>
      </c>
      <c r="G3">
        <v>12</v>
      </c>
    </row>
    <row r="4" spans="1:7" x14ac:dyDescent="0.25">
      <c r="A4">
        <f t="shared" ref="A4:A67" si="1">A3+1</f>
        <v>1967</v>
      </c>
      <c r="B4">
        <v>8</v>
      </c>
      <c r="C4">
        <v>2</v>
      </c>
      <c r="D4">
        <v>0</v>
      </c>
      <c r="E4">
        <f t="shared" si="0"/>
        <v>0.8</v>
      </c>
      <c r="F4" t="s">
        <v>8</v>
      </c>
      <c r="G4">
        <f>AVERAGE(E2:E53)</f>
        <v>0.52725500994731778</v>
      </c>
    </row>
    <row r="5" spans="1:7" x14ac:dyDescent="0.25">
      <c r="A5">
        <f t="shared" si="1"/>
        <v>1968</v>
      </c>
      <c r="B5">
        <v>4</v>
      </c>
      <c r="C5">
        <v>6</v>
      </c>
      <c r="D5">
        <v>0</v>
      </c>
      <c r="E5">
        <f t="shared" si="0"/>
        <v>0.4</v>
      </c>
      <c r="F5" t="s">
        <v>9</v>
      </c>
      <c r="G5">
        <f>G2/G3</f>
        <v>4.416666666666667</v>
      </c>
    </row>
    <row r="6" spans="1:7" x14ac:dyDescent="0.25">
      <c r="A6">
        <f t="shared" si="1"/>
        <v>1969</v>
      </c>
      <c r="B6">
        <v>2</v>
      </c>
      <c r="C6">
        <v>7</v>
      </c>
      <c r="D6">
        <v>0</v>
      </c>
      <c r="E6">
        <f t="shared" si="0"/>
        <v>0.22222222222222221</v>
      </c>
    </row>
    <row r="7" spans="1:7" x14ac:dyDescent="0.25">
      <c r="A7">
        <f t="shared" si="1"/>
        <v>1970</v>
      </c>
      <c r="B7">
        <v>3</v>
      </c>
      <c r="C7">
        <v>8</v>
      </c>
      <c r="D7">
        <v>1</v>
      </c>
      <c r="E7">
        <f t="shared" si="0"/>
        <v>0.27272727272727271</v>
      </c>
    </row>
    <row r="8" spans="1:7" x14ac:dyDescent="0.25">
      <c r="A8">
        <f t="shared" si="1"/>
        <v>1971</v>
      </c>
      <c r="B8">
        <v>4</v>
      </c>
      <c r="C8">
        <v>6</v>
      </c>
      <c r="D8">
        <v>2</v>
      </c>
      <c r="E8">
        <f t="shared" si="0"/>
        <v>0.4</v>
      </c>
    </row>
    <row r="9" spans="1:7" x14ac:dyDescent="0.25">
      <c r="A9">
        <f t="shared" si="1"/>
        <v>1972</v>
      </c>
      <c r="B9">
        <v>9</v>
      </c>
      <c r="C9">
        <v>2</v>
      </c>
      <c r="D9">
        <v>2</v>
      </c>
      <c r="E9">
        <f t="shared" si="0"/>
        <v>0.81818181818181823</v>
      </c>
    </row>
    <row r="10" spans="1:7" x14ac:dyDescent="0.25">
      <c r="A10">
        <f t="shared" si="1"/>
        <v>1973</v>
      </c>
      <c r="B10">
        <v>9</v>
      </c>
      <c r="C10">
        <v>2</v>
      </c>
      <c r="D10">
        <v>2</v>
      </c>
      <c r="E10">
        <f t="shared" si="0"/>
        <v>0.81818181818181823</v>
      </c>
    </row>
    <row r="11" spans="1:7" x14ac:dyDescent="0.25">
      <c r="A11">
        <f t="shared" si="1"/>
        <v>1974</v>
      </c>
      <c r="B11">
        <v>7</v>
      </c>
      <c r="C11">
        <v>4</v>
      </c>
      <c r="D11">
        <v>3</v>
      </c>
      <c r="E11">
        <f t="shared" si="0"/>
        <v>0.63636363636363635</v>
      </c>
    </row>
    <row r="12" spans="1:7" x14ac:dyDescent="0.25">
      <c r="A12">
        <f t="shared" si="1"/>
        <v>1975</v>
      </c>
      <c r="B12">
        <v>8</v>
      </c>
      <c r="C12">
        <v>3</v>
      </c>
      <c r="D12">
        <v>3</v>
      </c>
      <c r="E12">
        <f t="shared" si="0"/>
        <v>0.72727272727272729</v>
      </c>
    </row>
    <row r="13" spans="1:7" x14ac:dyDescent="0.25">
      <c r="A13">
        <f t="shared" si="1"/>
        <v>1976</v>
      </c>
      <c r="B13">
        <v>9</v>
      </c>
      <c r="C13">
        <v>2</v>
      </c>
      <c r="D13">
        <v>3</v>
      </c>
      <c r="E13">
        <f t="shared" si="0"/>
        <v>0.81818181818181823</v>
      </c>
    </row>
    <row r="14" spans="1:7" x14ac:dyDescent="0.25">
      <c r="A14">
        <f t="shared" si="1"/>
        <v>1977</v>
      </c>
      <c r="B14">
        <v>8</v>
      </c>
      <c r="C14">
        <v>3</v>
      </c>
      <c r="D14">
        <v>3</v>
      </c>
      <c r="E14">
        <f t="shared" si="0"/>
        <v>0.72727272727272729</v>
      </c>
    </row>
    <row r="15" spans="1:7" x14ac:dyDescent="0.25">
      <c r="A15">
        <f t="shared" si="1"/>
        <v>1978</v>
      </c>
      <c r="B15">
        <v>9</v>
      </c>
      <c r="C15">
        <v>3</v>
      </c>
      <c r="D15">
        <v>3</v>
      </c>
      <c r="E15">
        <f t="shared" si="0"/>
        <v>0.75</v>
      </c>
    </row>
    <row r="16" spans="1:7" x14ac:dyDescent="0.25">
      <c r="A16">
        <f t="shared" si="1"/>
        <v>1979</v>
      </c>
      <c r="B16">
        <v>7</v>
      </c>
      <c r="C16">
        <v>3</v>
      </c>
      <c r="D16">
        <v>3</v>
      </c>
      <c r="E16">
        <f t="shared" si="0"/>
        <v>0.7</v>
      </c>
    </row>
    <row r="17" spans="1:5" x14ac:dyDescent="0.25">
      <c r="A17">
        <f t="shared" si="1"/>
        <v>1980</v>
      </c>
      <c r="B17">
        <v>4</v>
      </c>
      <c r="C17">
        <v>7</v>
      </c>
      <c r="D17">
        <v>4</v>
      </c>
      <c r="E17">
        <f t="shared" si="0"/>
        <v>0.36363636363636365</v>
      </c>
    </row>
    <row r="18" spans="1:5" x14ac:dyDescent="0.25">
      <c r="A18">
        <f t="shared" si="1"/>
        <v>1981</v>
      </c>
      <c r="B18">
        <v>5</v>
      </c>
      <c r="C18">
        <v>6</v>
      </c>
      <c r="D18">
        <v>4</v>
      </c>
      <c r="E18">
        <f t="shared" si="0"/>
        <v>0.45454545454545453</v>
      </c>
    </row>
    <row r="19" spans="1:5" x14ac:dyDescent="0.25">
      <c r="A19">
        <f t="shared" si="1"/>
        <v>1982</v>
      </c>
      <c r="B19">
        <v>7</v>
      </c>
      <c r="C19">
        <v>4</v>
      </c>
      <c r="D19">
        <v>4</v>
      </c>
      <c r="E19">
        <f t="shared" si="0"/>
        <v>0.63636363636363635</v>
      </c>
    </row>
    <row r="20" spans="1:5" x14ac:dyDescent="0.25">
      <c r="A20">
        <f t="shared" si="1"/>
        <v>1983</v>
      </c>
      <c r="B20">
        <v>8</v>
      </c>
      <c r="C20">
        <v>3</v>
      </c>
      <c r="D20">
        <v>4</v>
      </c>
      <c r="E20">
        <f t="shared" si="0"/>
        <v>0.72727272727272729</v>
      </c>
    </row>
    <row r="21" spans="1:5" x14ac:dyDescent="0.25">
      <c r="A21">
        <f t="shared" si="1"/>
        <v>1984</v>
      </c>
      <c r="B21">
        <v>2</v>
      </c>
      <c r="C21">
        <v>9</v>
      </c>
      <c r="D21">
        <v>4</v>
      </c>
      <c r="E21">
        <f t="shared" si="0"/>
        <v>0.18181818181818182</v>
      </c>
    </row>
    <row r="22" spans="1:5" x14ac:dyDescent="0.25">
      <c r="A22">
        <f t="shared" si="1"/>
        <v>1985</v>
      </c>
      <c r="B22">
        <v>2</v>
      </c>
      <c r="C22">
        <v>9</v>
      </c>
      <c r="D22">
        <v>5</v>
      </c>
      <c r="E22">
        <f t="shared" si="0"/>
        <v>0.18181818181818182</v>
      </c>
    </row>
    <row r="23" spans="1:5" x14ac:dyDescent="0.25">
      <c r="A23">
        <f t="shared" si="1"/>
        <v>1986</v>
      </c>
      <c r="B23">
        <v>2</v>
      </c>
      <c r="C23">
        <v>9</v>
      </c>
      <c r="D23">
        <v>5</v>
      </c>
      <c r="E23">
        <f t="shared" si="0"/>
        <v>0.18181818181818182</v>
      </c>
    </row>
    <row r="24" spans="1:5" x14ac:dyDescent="0.25">
      <c r="A24">
        <f t="shared" si="1"/>
        <v>1987</v>
      </c>
      <c r="B24">
        <v>5</v>
      </c>
      <c r="C24">
        <v>6</v>
      </c>
      <c r="D24">
        <v>5</v>
      </c>
      <c r="E24">
        <f t="shared" si="0"/>
        <v>0.45454545454545453</v>
      </c>
    </row>
    <row r="25" spans="1:5" x14ac:dyDescent="0.25">
      <c r="A25">
        <f t="shared" si="1"/>
        <v>1988</v>
      </c>
      <c r="B25">
        <v>3</v>
      </c>
      <c r="C25">
        <v>8</v>
      </c>
      <c r="D25">
        <v>5</v>
      </c>
      <c r="E25">
        <f t="shared" si="0"/>
        <v>0.27272727272727271</v>
      </c>
    </row>
    <row r="26" spans="1:5" x14ac:dyDescent="0.25">
      <c r="A26">
        <f t="shared" si="1"/>
        <v>1989</v>
      </c>
      <c r="B26">
        <v>5</v>
      </c>
      <c r="C26">
        <v>5</v>
      </c>
      <c r="D26">
        <v>6</v>
      </c>
      <c r="E26">
        <f t="shared" si="0"/>
        <v>0.5</v>
      </c>
    </row>
    <row r="27" spans="1:5" x14ac:dyDescent="0.25">
      <c r="A27">
        <f t="shared" si="1"/>
        <v>1990</v>
      </c>
      <c r="B27">
        <v>5</v>
      </c>
      <c r="C27">
        <v>6</v>
      </c>
      <c r="D27">
        <v>6</v>
      </c>
      <c r="E27">
        <f t="shared" si="0"/>
        <v>0.45454545454545453</v>
      </c>
    </row>
    <row r="28" spans="1:5" x14ac:dyDescent="0.25">
      <c r="A28">
        <f t="shared" si="1"/>
        <v>1991</v>
      </c>
      <c r="B28">
        <v>11</v>
      </c>
      <c r="C28">
        <v>1</v>
      </c>
      <c r="D28">
        <v>6</v>
      </c>
      <c r="E28">
        <f t="shared" si="0"/>
        <v>0.91666666666666663</v>
      </c>
    </row>
    <row r="29" spans="1:5" x14ac:dyDescent="0.25">
      <c r="A29">
        <f t="shared" si="1"/>
        <v>1992</v>
      </c>
      <c r="B29">
        <v>5</v>
      </c>
      <c r="C29">
        <v>6</v>
      </c>
      <c r="D29">
        <v>7</v>
      </c>
      <c r="E29">
        <f t="shared" si="0"/>
        <v>0.45454545454545453</v>
      </c>
    </row>
    <row r="30" spans="1:5" x14ac:dyDescent="0.25">
      <c r="A30">
        <f t="shared" si="1"/>
        <v>1993</v>
      </c>
      <c r="B30">
        <v>2</v>
      </c>
      <c r="C30">
        <v>9</v>
      </c>
      <c r="D30">
        <v>7</v>
      </c>
      <c r="E30">
        <f t="shared" si="0"/>
        <v>0.18181818181818182</v>
      </c>
    </row>
    <row r="31" spans="1:5" x14ac:dyDescent="0.25">
      <c r="A31">
        <f t="shared" si="1"/>
        <v>1994</v>
      </c>
      <c r="B31">
        <v>7</v>
      </c>
      <c r="C31">
        <v>5</v>
      </c>
      <c r="D31">
        <v>7</v>
      </c>
      <c r="E31">
        <f t="shared" si="0"/>
        <v>0.58333333333333337</v>
      </c>
    </row>
    <row r="32" spans="1:5" x14ac:dyDescent="0.25">
      <c r="A32">
        <f t="shared" si="1"/>
        <v>1995</v>
      </c>
      <c r="B32">
        <v>9</v>
      </c>
      <c r="C32">
        <v>3</v>
      </c>
      <c r="D32">
        <v>7</v>
      </c>
      <c r="E32">
        <f t="shared" si="0"/>
        <v>0.75</v>
      </c>
    </row>
    <row r="33" spans="1:5" x14ac:dyDescent="0.25">
      <c r="A33">
        <f t="shared" si="1"/>
        <v>1996</v>
      </c>
      <c r="B33">
        <v>8</v>
      </c>
      <c r="C33">
        <v>3</v>
      </c>
      <c r="D33">
        <v>7</v>
      </c>
      <c r="E33">
        <f t="shared" si="0"/>
        <v>0.72727272727272729</v>
      </c>
    </row>
    <row r="34" spans="1:5" x14ac:dyDescent="0.25">
      <c r="A34">
        <f t="shared" si="1"/>
        <v>1997</v>
      </c>
      <c r="B34">
        <v>5</v>
      </c>
      <c r="C34">
        <v>6</v>
      </c>
      <c r="D34">
        <v>7</v>
      </c>
      <c r="E34">
        <f t="shared" si="0"/>
        <v>0.45454545454545453</v>
      </c>
    </row>
    <row r="35" spans="1:5" x14ac:dyDescent="0.25">
      <c r="A35">
        <f t="shared" si="1"/>
        <v>1998</v>
      </c>
      <c r="B35">
        <v>6</v>
      </c>
      <c r="C35">
        <v>5</v>
      </c>
      <c r="D35">
        <v>7</v>
      </c>
      <c r="E35">
        <f t="shared" si="0"/>
        <v>0.54545454545454541</v>
      </c>
    </row>
    <row r="36" spans="1:5" x14ac:dyDescent="0.25">
      <c r="A36">
        <f t="shared" si="1"/>
        <v>1999</v>
      </c>
      <c r="B36">
        <v>9</v>
      </c>
      <c r="C36">
        <v>3</v>
      </c>
      <c r="D36">
        <v>7</v>
      </c>
      <c r="E36">
        <f t="shared" si="0"/>
        <v>0.75</v>
      </c>
    </row>
    <row r="37" spans="1:5" x14ac:dyDescent="0.25">
      <c r="A37">
        <f t="shared" si="1"/>
        <v>2000</v>
      </c>
      <c r="B37">
        <v>8</v>
      </c>
      <c r="C37">
        <v>4</v>
      </c>
      <c r="D37">
        <v>7</v>
      </c>
      <c r="E37">
        <f t="shared" si="0"/>
        <v>0.66666666666666663</v>
      </c>
    </row>
    <row r="38" spans="1:5" x14ac:dyDescent="0.25">
      <c r="A38">
        <f t="shared" si="1"/>
        <v>2001</v>
      </c>
      <c r="B38">
        <v>6</v>
      </c>
      <c r="C38">
        <v>6</v>
      </c>
      <c r="D38">
        <v>7</v>
      </c>
      <c r="E38">
        <f t="shared" si="0"/>
        <v>0.5</v>
      </c>
    </row>
    <row r="39" spans="1:5" x14ac:dyDescent="0.25">
      <c r="A39">
        <f t="shared" si="1"/>
        <v>2002</v>
      </c>
      <c r="B39">
        <v>4</v>
      </c>
      <c r="C39">
        <v>8</v>
      </c>
      <c r="D39">
        <v>7</v>
      </c>
      <c r="E39">
        <f t="shared" si="0"/>
        <v>0.33333333333333331</v>
      </c>
    </row>
    <row r="40" spans="1:5" x14ac:dyDescent="0.25">
      <c r="A40">
        <f t="shared" si="1"/>
        <v>2003</v>
      </c>
      <c r="B40">
        <v>1</v>
      </c>
      <c r="C40">
        <v>11</v>
      </c>
      <c r="D40">
        <v>8</v>
      </c>
      <c r="E40">
        <f t="shared" si="0"/>
        <v>8.3333333333333329E-2</v>
      </c>
    </row>
    <row r="41" spans="1:5" x14ac:dyDescent="0.25">
      <c r="A41">
        <f t="shared" si="1"/>
        <v>2004</v>
      </c>
      <c r="B41">
        <v>2</v>
      </c>
      <c r="C41">
        <v>9</v>
      </c>
      <c r="D41">
        <v>8</v>
      </c>
      <c r="E41">
        <f t="shared" si="0"/>
        <v>0.18181818181818182</v>
      </c>
    </row>
    <row r="42" spans="1:5" x14ac:dyDescent="0.25">
      <c r="A42">
        <f t="shared" si="1"/>
        <v>2005</v>
      </c>
      <c r="B42">
        <v>5</v>
      </c>
      <c r="C42">
        <v>6</v>
      </c>
      <c r="D42">
        <v>9</v>
      </c>
      <c r="E42">
        <f t="shared" si="0"/>
        <v>0.45454545454545453</v>
      </c>
    </row>
    <row r="43" spans="1:5" x14ac:dyDescent="0.25">
      <c r="A43">
        <f t="shared" si="1"/>
        <v>2006</v>
      </c>
      <c r="B43">
        <v>7</v>
      </c>
      <c r="C43">
        <v>6</v>
      </c>
      <c r="D43">
        <v>9</v>
      </c>
      <c r="E43">
        <f t="shared" si="0"/>
        <v>0.53846153846153844</v>
      </c>
    </row>
    <row r="44" spans="1:5" x14ac:dyDescent="0.25">
      <c r="A44">
        <f t="shared" si="1"/>
        <v>2007</v>
      </c>
      <c r="B44">
        <v>8</v>
      </c>
      <c r="C44">
        <v>5</v>
      </c>
      <c r="D44">
        <v>9</v>
      </c>
      <c r="E44">
        <f t="shared" si="0"/>
        <v>0.61538461538461542</v>
      </c>
    </row>
    <row r="45" spans="1:5" x14ac:dyDescent="0.25">
      <c r="A45">
        <f t="shared" si="1"/>
        <v>2008</v>
      </c>
      <c r="B45">
        <v>9</v>
      </c>
      <c r="C45">
        <v>5</v>
      </c>
      <c r="D45">
        <v>9</v>
      </c>
      <c r="E45">
        <f t="shared" si="0"/>
        <v>0.6428571428571429</v>
      </c>
    </row>
    <row r="46" spans="1:5" x14ac:dyDescent="0.25">
      <c r="A46">
        <f t="shared" si="1"/>
        <v>2009</v>
      </c>
      <c r="B46">
        <v>9</v>
      </c>
      <c r="C46">
        <v>5</v>
      </c>
      <c r="D46">
        <v>9</v>
      </c>
      <c r="E46">
        <f t="shared" si="0"/>
        <v>0.6428571428571429</v>
      </c>
    </row>
    <row r="47" spans="1:5" x14ac:dyDescent="0.25">
      <c r="A47">
        <f t="shared" si="1"/>
        <v>2010</v>
      </c>
      <c r="B47">
        <v>6</v>
      </c>
      <c r="C47">
        <v>7</v>
      </c>
      <c r="D47">
        <v>10</v>
      </c>
      <c r="E47">
        <f t="shared" si="0"/>
        <v>0.46153846153846156</v>
      </c>
    </row>
    <row r="48" spans="1:5" x14ac:dyDescent="0.25">
      <c r="A48">
        <f t="shared" si="1"/>
        <v>2011</v>
      </c>
      <c r="B48">
        <v>5</v>
      </c>
      <c r="C48">
        <v>7</v>
      </c>
      <c r="D48">
        <v>10</v>
      </c>
      <c r="E48">
        <f t="shared" si="0"/>
        <v>0.41666666666666669</v>
      </c>
    </row>
    <row r="49" spans="1:5" x14ac:dyDescent="0.25">
      <c r="A49">
        <f t="shared" si="1"/>
        <v>2012</v>
      </c>
      <c r="B49">
        <v>8</v>
      </c>
      <c r="C49">
        <v>5</v>
      </c>
      <c r="D49">
        <v>10</v>
      </c>
      <c r="E49">
        <f t="shared" si="0"/>
        <v>0.61538461538461542</v>
      </c>
    </row>
    <row r="50" spans="1:5" x14ac:dyDescent="0.25">
      <c r="A50">
        <f t="shared" si="1"/>
        <v>2013</v>
      </c>
      <c r="B50">
        <v>10</v>
      </c>
      <c r="C50">
        <v>3</v>
      </c>
      <c r="D50">
        <v>10</v>
      </c>
      <c r="E50">
        <f t="shared" si="0"/>
        <v>0.76923076923076927</v>
      </c>
    </row>
    <row r="51" spans="1:5" x14ac:dyDescent="0.25">
      <c r="A51">
        <f t="shared" si="1"/>
        <v>2014</v>
      </c>
      <c r="B51">
        <v>8</v>
      </c>
      <c r="C51">
        <v>5</v>
      </c>
      <c r="D51">
        <v>10</v>
      </c>
      <c r="E51">
        <f t="shared" si="0"/>
        <v>0.61538461538461542</v>
      </c>
    </row>
    <row r="52" spans="1:5" x14ac:dyDescent="0.25">
      <c r="A52">
        <f t="shared" si="1"/>
        <v>2015</v>
      </c>
      <c r="B52">
        <v>5</v>
      </c>
      <c r="C52">
        <v>7</v>
      </c>
      <c r="D52">
        <v>10</v>
      </c>
      <c r="E52">
        <f t="shared" si="0"/>
        <v>0.41666666666666669</v>
      </c>
    </row>
    <row r="53" spans="1:5" x14ac:dyDescent="0.25">
      <c r="A53">
        <f t="shared" si="1"/>
        <v>2016</v>
      </c>
      <c r="B53">
        <v>3</v>
      </c>
      <c r="C53">
        <v>9</v>
      </c>
      <c r="D53">
        <v>11</v>
      </c>
      <c r="E53">
        <f t="shared" si="0"/>
        <v>0.25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F1" sqref="F1:F5"/>
    </sheetView>
  </sheetViews>
  <sheetFormatPr defaultRowHeight="15" x14ac:dyDescent="0.25"/>
  <cols>
    <col min="5" max="5" width="11.5703125" customWidth="1"/>
    <col min="6" max="6" width="18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f>_xlfn.VAR.P(E2:E21)</f>
        <v>3.2201296178568983E-2</v>
      </c>
    </row>
    <row r="2" spans="1:7" x14ac:dyDescent="0.25">
      <c r="A2">
        <v>1997</v>
      </c>
      <c r="B2">
        <v>5</v>
      </c>
      <c r="C2">
        <v>6</v>
      </c>
      <c r="D2">
        <v>0</v>
      </c>
      <c r="E2">
        <f>B2/(C2+B2)</f>
        <v>0.45454545454545453</v>
      </c>
      <c r="F2" t="s">
        <v>6</v>
      </c>
      <c r="G2">
        <f>A21-A2+1</f>
        <v>20</v>
      </c>
    </row>
    <row r="3" spans="1:7" x14ac:dyDescent="0.25">
      <c r="A3">
        <f>A2+1</f>
        <v>1998</v>
      </c>
      <c r="B3">
        <v>8</v>
      </c>
      <c r="C3">
        <v>3</v>
      </c>
      <c r="D3">
        <v>0</v>
      </c>
      <c r="E3">
        <f t="shared" ref="E3:E20" si="0">B3/(C3+B3)</f>
        <v>0.72727272727272729</v>
      </c>
      <c r="F3" t="s">
        <v>7</v>
      </c>
      <c r="G3">
        <v>3</v>
      </c>
    </row>
    <row r="4" spans="1:7" x14ac:dyDescent="0.25">
      <c r="A4">
        <f t="shared" ref="A4:A21" si="1">A3+1</f>
        <v>1999</v>
      </c>
      <c r="B4">
        <v>7</v>
      </c>
      <c r="C4">
        <v>4</v>
      </c>
      <c r="D4">
        <v>0</v>
      </c>
      <c r="E4">
        <f t="shared" si="0"/>
        <v>0.63636363636363635</v>
      </c>
      <c r="F4" t="s">
        <v>8</v>
      </c>
      <c r="G4">
        <f>E22</f>
        <v>0.56903765690376573</v>
      </c>
    </row>
    <row r="5" spans="1:7" x14ac:dyDescent="0.25">
      <c r="A5">
        <f t="shared" si="1"/>
        <v>2000</v>
      </c>
      <c r="B5">
        <v>7</v>
      </c>
      <c r="C5">
        <v>4</v>
      </c>
      <c r="D5">
        <v>0</v>
      </c>
      <c r="E5">
        <f t="shared" si="0"/>
        <v>0.63636363636363635</v>
      </c>
      <c r="F5" t="s">
        <v>9</v>
      </c>
      <c r="G5">
        <f>G2/G3</f>
        <v>6.666666666666667</v>
      </c>
    </row>
    <row r="6" spans="1:7" x14ac:dyDescent="0.25">
      <c r="A6">
        <f t="shared" si="1"/>
        <v>2001</v>
      </c>
      <c r="B6">
        <v>8</v>
      </c>
      <c r="C6">
        <v>3</v>
      </c>
      <c r="D6">
        <v>0</v>
      </c>
      <c r="E6">
        <f t="shared" si="0"/>
        <v>0.72727272727272729</v>
      </c>
    </row>
    <row r="7" spans="1:7" x14ac:dyDescent="0.25">
      <c r="A7">
        <f t="shared" si="1"/>
        <v>2002</v>
      </c>
      <c r="B7">
        <v>9</v>
      </c>
      <c r="C7">
        <v>2</v>
      </c>
      <c r="D7">
        <v>0</v>
      </c>
      <c r="E7">
        <f t="shared" si="0"/>
        <v>0.81818181818181823</v>
      </c>
    </row>
    <row r="8" spans="1:7" x14ac:dyDescent="0.25">
      <c r="A8">
        <f t="shared" si="1"/>
        <v>2003</v>
      </c>
      <c r="B8">
        <v>7</v>
      </c>
      <c r="C8">
        <v>4</v>
      </c>
      <c r="D8">
        <v>0</v>
      </c>
      <c r="E8">
        <f t="shared" si="0"/>
        <v>0.63636363636363635</v>
      </c>
    </row>
    <row r="9" spans="1:7" x14ac:dyDescent="0.25">
      <c r="A9">
        <f t="shared" si="1"/>
        <v>2004</v>
      </c>
      <c r="B9">
        <v>4</v>
      </c>
      <c r="C9">
        <v>7</v>
      </c>
      <c r="D9">
        <v>0</v>
      </c>
      <c r="E9">
        <f t="shared" si="0"/>
        <v>0.36363636363636365</v>
      </c>
    </row>
    <row r="10" spans="1:7" x14ac:dyDescent="0.25">
      <c r="A10">
        <f t="shared" si="1"/>
        <v>2005</v>
      </c>
      <c r="B10">
        <v>6</v>
      </c>
      <c r="C10">
        <v>6</v>
      </c>
      <c r="D10">
        <v>0</v>
      </c>
      <c r="E10">
        <f t="shared" si="0"/>
        <v>0.5</v>
      </c>
    </row>
    <row r="11" spans="1:7" x14ac:dyDescent="0.25">
      <c r="A11">
        <f>A10+1</f>
        <v>2006</v>
      </c>
      <c r="B11">
        <v>9</v>
      </c>
      <c r="C11">
        <v>4</v>
      </c>
      <c r="D11">
        <v>0</v>
      </c>
      <c r="E11">
        <f t="shared" si="0"/>
        <v>0.69230769230769229</v>
      </c>
    </row>
    <row r="12" spans="1:7" x14ac:dyDescent="0.25">
      <c r="A12">
        <f t="shared" si="1"/>
        <v>2007</v>
      </c>
      <c r="B12">
        <v>9</v>
      </c>
      <c r="C12">
        <v>4</v>
      </c>
      <c r="D12">
        <v>0</v>
      </c>
      <c r="E12">
        <f t="shared" si="0"/>
        <v>0.69230769230769229</v>
      </c>
    </row>
    <row r="13" spans="1:7" x14ac:dyDescent="0.25">
      <c r="A13">
        <f t="shared" si="1"/>
        <v>2008</v>
      </c>
      <c r="B13">
        <v>8</v>
      </c>
      <c r="C13">
        <v>5</v>
      </c>
      <c r="D13">
        <v>0</v>
      </c>
      <c r="E13">
        <f t="shared" si="0"/>
        <v>0.61538461538461542</v>
      </c>
    </row>
    <row r="14" spans="1:7" x14ac:dyDescent="0.25">
      <c r="A14">
        <f t="shared" si="1"/>
        <v>2009</v>
      </c>
      <c r="B14">
        <v>8</v>
      </c>
      <c r="C14">
        <v>5</v>
      </c>
      <c r="D14">
        <v>0</v>
      </c>
      <c r="E14">
        <f t="shared" si="0"/>
        <v>0.61538461538461542</v>
      </c>
    </row>
    <row r="15" spans="1:7" x14ac:dyDescent="0.25">
      <c r="A15">
        <f t="shared" si="1"/>
        <v>2010</v>
      </c>
      <c r="B15">
        <v>8</v>
      </c>
      <c r="C15">
        <v>5</v>
      </c>
      <c r="D15">
        <v>1</v>
      </c>
      <c r="E15">
        <f t="shared" si="0"/>
        <v>0.61538461538461542</v>
      </c>
    </row>
    <row r="16" spans="1:7" x14ac:dyDescent="0.25">
      <c r="A16">
        <f>A15+1</f>
        <v>2011</v>
      </c>
      <c r="B16">
        <v>5</v>
      </c>
      <c r="C16">
        <v>7</v>
      </c>
      <c r="D16">
        <v>1</v>
      </c>
      <c r="E16">
        <f t="shared" si="0"/>
        <v>0.41666666666666669</v>
      </c>
    </row>
    <row r="17" spans="1:5" x14ac:dyDescent="0.25">
      <c r="A17">
        <f t="shared" si="1"/>
        <v>2012</v>
      </c>
      <c r="B17">
        <v>3</v>
      </c>
      <c r="C17">
        <v>9</v>
      </c>
      <c r="D17">
        <v>1</v>
      </c>
      <c r="E17">
        <f t="shared" si="0"/>
        <v>0.25</v>
      </c>
    </row>
    <row r="18" spans="1:5" x14ac:dyDescent="0.25">
      <c r="A18">
        <f t="shared" si="1"/>
        <v>2013</v>
      </c>
      <c r="B18">
        <v>2</v>
      </c>
      <c r="C18">
        <v>10</v>
      </c>
      <c r="D18">
        <v>2</v>
      </c>
      <c r="E18">
        <f t="shared" si="0"/>
        <v>0.16666666666666666</v>
      </c>
    </row>
    <row r="19" spans="1:5" x14ac:dyDescent="0.25">
      <c r="A19">
        <f>A18+1</f>
        <v>2014</v>
      </c>
      <c r="B19">
        <v>4</v>
      </c>
      <c r="C19">
        <v>8</v>
      </c>
      <c r="D19">
        <v>2</v>
      </c>
      <c r="E19">
        <f t="shared" si="0"/>
        <v>0.33333333333333331</v>
      </c>
    </row>
    <row r="20" spans="1:5" x14ac:dyDescent="0.25">
      <c r="A20">
        <f t="shared" si="1"/>
        <v>2015</v>
      </c>
      <c r="B20">
        <v>8</v>
      </c>
      <c r="C20">
        <v>5</v>
      </c>
      <c r="D20">
        <v>2</v>
      </c>
      <c r="E20">
        <f t="shared" si="0"/>
        <v>0.61538461538461542</v>
      </c>
    </row>
    <row r="21" spans="1:5" x14ac:dyDescent="0.25">
      <c r="A21">
        <f t="shared" si="1"/>
        <v>2016</v>
      </c>
      <c r="B21">
        <v>11</v>
      </c>
      <c r="C21">
        <v>2</v>
      </c>
      <c r="D21">
        <v>2</v>
      </c>
      <c r="E21">
        <f>B21/(C21+B21)</f>
        <v>0.84615384615384615</v>
      </c>
    </row>
    <row r="22" spans="1:5" x14ac:dyDescent="0.25">
      <c r="B22">
        <f>SUM(B2:B21)</f>
        <v>136</v>
      </c>
      <c r="C22">
        <f>SUM(C2:C21)</f>
        <v>103</v>
      </c>
      <c r="E22">
        <f>B22/(C22+B22)</f>
        <v>0.56903765690376573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S4" sqref="S4"/>
    </sheetView>
  </sheetViews>
  <sheetFormatPr defaultColWidth="6" defaultRowHeight="21.75" customHeight="1" x14ac:dyDescent="0.25"/>
  <cols>
    <col min="13" max="13" width="30.7109375" customWidth="1"/>
    <col min="18" max="18" width="17.85546875" customWidth="1"/>
    <col min="19" max="19" width="18.5703125" customWidth="1"/>
  </cols>
  <sheetData>
    <row r="1" spans="1:19" ht="21.75" customHeight="1" x14ac:dyDescent="0.25">
      <c r="A1" s="4"/>
      <c r="B1">
        <v>2016</v>
      </c>
      <c r="D1" s="3">
        <v>6</v>
      </c>
      <c r="E1" s="3">
        <v>7</v>
      </c>
      <c r="F1" s="3">
        <v>0</v>
      </c>
      <c r="G1" s="3">
        <v>0.46200000000000002</v>
      </c>
      <c r="H1" s="3"/>
      <c r="I1" s="3"/>
      <c r="J1" s="3"/>
      <c r="K1" s="3"/>
      <c r="L1" s="3"/>
      <c r="M1" s="4" t="s">
        <v>21</v>
      </c>
      <c r="N1" s="4" t="s">
        <v>22</v>
      </c>
      <c r="O1" s="3"/>
      <c r="P1" s="1">
        <v>1</v>
      </c>
      <c r="Q1" s="1"/>
      <c r="R1" t="s">
        <v>5</v>
      </c>
      <c r="S1">
        <f>_xlfn.VAR.P(G1:G21)</f>
        <v>5.6724857142857028E-2</v>
      </c>
    </row>
    <row r="2" spans="1:19" ht="21.75" customHeight="1" x14ac:dyDescent="0.25">
      <c r="A2" s="2"/>
      <c r="B2" s="4">
        <v>2015</v>
      </c>
      <c r="C2" s="4"/>
      <c r="D2" s="3">
        <v>0</v>
      </c>
      <c r="E2" s="3">
        <v>12</v>
      </c>
      <c r="F2" s="3">
        <v>0</v>
      </c>
      <c r="G2" s="3">
        <v>0</v>
      </c>
      <c r="H2" s="3"/>
      <c r="I2" s="3"/>
      <c r="J2" s="3"/>
      <c r="K2" s="3"/>
      <c r="L2" s="3"/>
      <c r="M2" s="3" t="s">
        <v>23</v>
      </c>
      <c r="N2" s="3"/>
      <c r="O2" s="3"/>
      <c r="P2">
        <v>2</v>
      </c>
      <c r="R2" t="s">
        <v>6</v>
      </c>
      <c r="S2">
        <f>2016-1996+1</f>
        <v>21</v>
      </c>
    </row>
    <row r="3" spans="1:19" ht="21.75" customHeight="1" x14ac:dyDescent="0.25">
      <c r="A3" s="2"/>
      <c r="B3" s="4">
        <v>2014</v>
      </c>
      <c r="C3" s="4"/>
      <c r="D3" s="3">
        <v>9</v>
      </c>
      <c r="E3" s="3">
        <v>4</v>
      </c>
      <c r="F3" s="3">
        <v>0</v>
      </c>
      <c r="G3" s="3">
        <v>0.69199999999999995</v>
      </c>
      <c r="H3" s="3"/>
      <c r="I3" s="3"/>
      <c r="J3" s="3"/>
      <c r="K3" s="3"/>
      <c r="L3" s="3"/>
      <c r="M3" s="4" t="s">
        <v>24</v>
      </c>
      <c r="N3" s="4" t="s">
        <v>25</v>
      </c>
      <c r="O3" s="3"/>
      <c r="P3">
        <v>2</v>
      </c>
      <c r="R3" t="s">
        <v>7</v>
      </c>
      <c r="S3">
        <v>4</v>
      </c>
    </row>
    <row r="4" spans="1:19" ht="21.75" customHeight="1" x14ac:dyDescent="0.25">
      <c r="A4" s="2"/>
      <c r="B4" s="4">
        <v>2013</v>
      </c>
      <c r="C4" s="4"/>
      <c r="D4" s="3">
        <v>12</v>
      </c>
      <c r="E4" s="3">
        <v>1</v>
      </c>
      <c r="F4" s="3">
        <v>0</v>
      </c>
      <c r="G4" s="3">
        <v>0.92300000000000004</v>
      </c>
      <c r="H4" s="3"/>
      <c r="I4" s="3"/>
      <c r="J4" s="3"/>
      <c r="K4" s="3">
        <v>10</v>
      </c>
      <c r="L4" s="3">
        <v>10</v>
      </c>
      <c r="M4" s="4" t="s">
        <v>26</v>
      </c>
      <c r="N4" s="4" t="s">
        <v>27</v>
      </c>
      <c r="O4" s="3"/>
      <c r="P4">
        <v>2</v>
      </c>
      <c r="R4" t="s">
        <v>8</v>
      </c>
      <c r="S4">
        <f>AVERAGE(G1:G21)</f>
        <v>0.51</v>
      </c>
    </row>
    <row r="5" spans="1:19" ht="21.75" customHeight="1" x14ac:dyDescent="0.25">
      <c r="A5" s="2"/>
      <c r="B5" s="4">
        <v>2012</v>
      </c>
      <c r="C5" s="4"/>
      <c r="D5" s="3">
        <v>10</v>
      </c>
      <c r="E5" s="3">
        <v>4</v>
      </c>
      <c r="F5" s="3">
        <v>0</v>
      </c>
      <c r="G5" s="3">
        <v>0.71399999999999997</v>
      </c>
      <c r="H5" s="3"/>
      <c r="I5" s="3"/>
      <c r="J5" s="3"/>
      <c r="K5" s="3"/>
      <c r="L5" s="3"/>
      <c r="M5" s="4" t="s">
        <v>28</v>
      </c>
      <c r="N5" s="4" t="s">
        <v>17</v>
      </c>
      <c r="O5" s="3"/>
      <c r="P5">
        <v>2</v>
      </c>
      <c r="R5" t="s">
        <v>9</v>
      </c>
      <c r="S5">
        <f>S2/S3</f>
        <v>5.25</v>
      </c>
    </row>
    <row r="6" spans="1:19" ht="21.75" customHeight="1" x14ac:dyDescent="0.25">
      <c r="A6" s="2"/>
      <c r="B6" s="4">
        <v>2011</v>
      </c>
      <c r="C6" s="4"/>
      <c r="D6" s="3">
        <v>5</v>
      </c>
      <c r="E6" s="3">
        <v>7</v>
      </c>
      <c r="F6" s="3">
        <v>0</v>
      </c>
      <c r="G6" s="3">
        <v>0.41699999999999998</v>
      </c>
      <c r="H6" s="3"/>
      <c r="I6" s="3"/>
      <c r="J6" s="3"/>
      <c r="K6" s="3"/>
      <c r="L6" s="3"/>
      <c r="M6" s="4" t="s">
        <v>29</v>
      </c>
      <c r="N6" s="3"/>
      <c r="O6" s="3"/>
      <c r="P6">
        <v>2</v>
      </c>
    </row>
    <row r="7" spans="1:19" ht="21.75" customHeight="1" x14ac:dyDescent="0.25">
      <c r="A7" s="2"/>
      <c r="B7" s="4">
        <v>2010</v>
      </c>
      <c r="C7" s="4"/>
      <c r="D7" s="3">
        <v>11</v>
      </c>
      <c r="E7" s="3">
        <v>3</v>
      </c>
      <c r="F7" s="3">
        <v>0</v>
      </c>
      <c r="G7" s="3">
        <v>0.78600000000000003</v>
      </c>
      <c r="H7" s="3"/>
      <c r="I7" s="3"/>
      <c r="J7" s="3"/>
      <c r="K7" s="3">
        <v>21</v>
      </c>
      <c r="L7" s="3">
        <v>21</v>
      </c>
      <c r="M7" s="4" t="s">
        <v>30</v>
      </c>
      <c r="N7" s="4" t="s">
        <v>19</v>
      </c>
      <c r="O7" s="3"/>
      <c r="P7">
        <v>2</v>
      </c>
    </row>
    <row r="8" spans="1:19" ht="21.75" customHeight="1" x14ac:dyDescent="0.25">
      <c r="A8" s="2"/>
      <c r="B8" s="4">
        <v>2009</v>
      </c>
      <c r="C8" s="4"/>
      <c r="D8" s="3">
        <v>8</v>
      </c>
      <c r="E8" s="3">
        <v>5</v>
      </c>
      <c r="F8" s="3">
        <v>0</v>
      </c>
      <c r="G8" s="3">
        <v>0.61499999999999999</v>
      </c>
      <c r="H8" s="3"/>
      <c r="I8" s="3"/>
      <c r="J8" s="3"/>
      <c r="K8" s="3"/>
      <c r="L8" s="3"/>
      <c r="M8" s="4" t="s">
        <v>31</v>
      </c>
      <c r="N8" s="4" t="s">
        <v>25</v>
      </c>
      <c r="O8" s="3"/>
      <c r="P8">
        <v>2</v>
      </c>
    </row>
    <row r="9" spans="1:19" ht="21.75" customHeight="1" x14ac:dyDescent="0.25">
      <c r="A9" s="2"/>
      <c r="B9" s="4">
        <v>2008</v>
      </c>
      <c r="C9" s="4"/>
      <c r="D9" s="3">
        <v>4</v>
      </c>
      <c r="E9" s="3">
        <v>8</v>
      </c>
      <c r="F9" s="3">
        <v>0</v>
      </c>
      <c r="G9" s="3">
        <v>0.33300000000000002</v>
      </c>
      <c r="H9" s="3"/>
      <c r="I9" s="3"/>
      <c r="J9" s="3"/>
      <c r="K9" s="3"/>
      <c r="L9" s="3"/>
      <c r="M9" s="4" t="s">
        <v>32</v>
      </c>
      <c r="N9" s="3"/>
      <c r="O9" s="3"/>
      <c r="P9">
        <v>2</v>
      </c>
    </row>
    <row r="10" spans="1:19" ht="21.75" customHeight="1" x14ac:dyDescent="0.25">
      <c r="A10" s="2"/>
      <c r="B10" s="4">
        <v>2007</v>
      </c>
      <c r="C10" s="4"/>
      <c r="D10" s="3">
        <v>10</v>
      </c>
      <c r="E10" s="3">
        <v>4</v>
      </c>
      <c r="F10" s="3">
        <v>0</v>
      </c>
      <c r="G10" s="3">
        <v>0.71399999999999997</v>
      </c>
      <c r="H10" s="3"/>
      <c r="I10" s="3"/>
      <c r="J10" s="3"/>
      <c r="K10" s="3"/>
      <c r="L10" s="3"/>
      <c r="M10" s="4" t="s">
        <v>28</v>
      </c>
      <c r="N10" s="4" t="s">
        <v>18</v>
      </c>
      <c r="O10" s="3"/>
      <c r="P10">
        <v>2</v>
      </c>
    </row>
    <row r="11" spans="1:19" ht="21.75" customHeight="1" x14ac:dyDescent="0.25">
      <c r="A11" s="2"/>
      <c r="B11" s="4">
        <v>2006</v>
      </c>
      <c r="C11" s="4"/>
      <c r="D11" s="3">
        <v>4</v>
      </c>
      <c r="E11" s="3">
        <v>8</v>
      </c>
      <c r="F11" s="3">
        <v>0</v>
      </c>
      <c r="G11" s="3">
        <v>0.33300000000000002</v>
      </c>
      <c r="H11" s="3"/>
      <c r="I11" s="3"/>
      <c r="J11" s="3"/>
      <c r="K11" s="3"/>
      <c r="L11" s="3"/>
      <c r="M11" s="4" t="s">
        <v>32</v>
      </c>
      <c r="N11" s="3"/>
      <c r="O11" s="3"/>
      <c r="P11">
        <v>2</v>
      </c>
    </row>
    <row r="12" spans="1:19" ht="21.75" customHeight="1" x14ac:dyDescent="0.25">
      <c r="A12" s="2"/>
      <c r="B12" s="4">
        <v>2005</v>
      </c>
      <c r="C12" s="4"/>
      <c r="D12" s="3">
        <v>8</v>
      </c>
      <c r="E12" s="3">
        <v>5</v>
      </c>
      <c r="F12" s="3">
        <v>0</v>
      </c>
      <c r="G12" s="3">
        <v>0.61499999999999999</v>
      </c>
      <c r="H12" s="3"/>
      <c r="I12" s="3"/>
      <c r="J12" s="3"/>
      <c r="K12" s="3"/>
      <c r="L12" s="3"/>
      <c r="M12" s="4" t="s">
        <v>31</v>
      </c>
      <c r="N12" s="4" t="s">
        <v>33</v>
      </c>
      <c r="O12" s="3"/>
      <c r="P12">
        <v>2</v>
      </c>
    </row>
    <row r="13" spans="1:19" ht="21.75" customHeight="1" x14ac:dyDescent="0.25">
      <c r="A13" s="2"/>
      <c r="B13" s="4">
        <v>2004</v>
      </c>
      <c r="C13" s="4"/>
      <c r="D13" s="3">
        <v>0</v>
      </c>
      <c r="E13" s="3">
        <v>11</v>
      </c>
      <c r="F13" s="3">
        <v>0</v>
      </c>
      <c r="G13" s="3">
        <v>0</v>
      </c>
      <c r="H13" s="3"/>
      <c r="I13" s="3"/>
      <c r="J13" s="3"/>
      <c r="K13" s="3"/>
      <c r="L13" s="3"/>
      <c r="M13" s="4" t="s">
        <v>34</v>
      </c>
      <c r="N13" s="3"/>
      <c r="O13" s="3"/>
      <c r="P13">
        <v>2</v>
      </c>
    </row>
    <row r="14" spans="1:19" ht="21.75" customHeight="1" x14ac:dyDescent="0.25">
      <c r="A14" s="2"/>
      <c r="B14" s="4">
        <v>2003</v>
      </c>
      <c r="C14" s="4"/>
      <c r="D14" s="3">
        <v>3</v>
      </c>
      <c r="E14" s="3">
        <v>9</v>
      </c>
      <c r="F14" s="3">
        <v>0</v>
      </c>
      <c r="G14" s="3">
        <v>0.25</v>
      </c>
      <c r="H14" s="3"/>
      <c r="I14" s="3"/>
      <c r="J14" s="3"/>
      <c r="K14" s="3"/>
      <c r="L14" s="3"/>
      <c r="M14" s="3" t="s">
        <v>35</v>
      </c>
      <c r="N14" s="3"/>
      <c r="O14" s="3"/>
      <c r="P14">
        <v>3</v>
      </c>
    </row>
    <row r="15" spans="1:19" ht="21.75" customHeight="1" x14ac:dyDescent="0.25">
      <c r="A15" s="2"/>
      <c r="B15" s="4">
        <v>2002</v>
      </c>
      <c r="C15" s="4"/>
      <c r="D15" s="3">
        <v>7</v>
      </c>
      <c r="E15" s="3">
        <v>5</v>
      </c>
      <c r="F15" s="3">
        <v>0</v>
      </c>
      <c r="G15" s="3">
        <v>0.58299999999999996</v>
      </c>
      <c r="H15" s="3"/>
      <c r="I15" s="3"/>
      <c r="J15" s="3"/>
      <c r="K15" s="3"/>
      <c r="L15" s="3"/>
      <c r="M15" s="4" t="s">
        <v>36</v>
      </c>
      <c r="N15" s="3"/>
      <c r="O15" s="3"/>
      <c r="P15">
        <v>3</v>
      </c>
    </row>
    <row r="16" spans="1:19" ht="21.75" customHeight="1" x14ac:dyDescent="0.25">
      <c r="A16" s="2"/>
      <c r="B16" s="4">
        <v>2001</v>
      </c>
      <c r="C16" s="4"/>
      <c r="D16" s="3">
        <v>6</v>
      </c>
      <c r="E16" s="3">
        <v>5</v>
      </c>
      <c r="F16" s="3">
        <v>0</v>
      </c>
      <c r="G16" s="3">
        <v>0.54500000000000004</v>
      </c>
      <c r="H16" s="3"/>
      <c r="I16" s="3"/>
      <c r="J16" s="3"/>
      <c r="K16" s="3"/>
      <c r="L16" s="3"/>
      <c r="M16" s="4" t="s">
        <v>37</v>
      </c>
      <c r="N16" s="3"/>
      <c r="O16" s="3"/>
      <c r="P16">
        <v>3</v>
      </c>
    </row>
    <row r="17" spans="1:16" ht="21.75" customHeight="1" x14ac:dyDescent="0.25">
      <c r="A17" s="2"/>
      <c r="B17" s="4">
        <v>2000</v>
      </c>
      <c r="C17" s="4"/>
      <c r="D17" s="3">
        <v>7</v>
      </c>
      <c r="E17" s="3">
        <v>4</v>
      </c>
      <c r="F17" s="3">
        <v>0</v>
      </c>
      <c r="G17" s="3">
        <v>0.63600000000000001</v>
      </c>
      <c r="H17" s="3"/>
      <c r="I17" s="3"/>
      <c r="J17" s="3"/>
      <c r="K17" s="3"/>
      <c r="L17" s="3"/>
      <c r="M17" s="4" t="s">
        <v>38</v>
      </c>
      <c r="N17" s="3"/>
      <c r="O17" s="3"/>
      <c r="P17">
        <v>3</v>
      </c>
    </row>
    <row r="18" spans="1:16" ht="21.75" customHeight="1" x14ac:dyDescent="0.25">
      <c r="A18" s="2"/>
      <c r="B18" s="4">
        <v>1999</v>
      </c>
      <c r="C18" s="4"/>
      <c r="D18" s="3">
        <v>4</v>
      </c>
      <c r="E18" s="3">
        <v>7</v>
      </c>
      <c r="F18" s="3">
        <v>0</v>
      </c>
      <c r="G18" s="3">
        <v>0.36399999999999999</v>
      </c>
      <c r="H18" s="3"/>
      <c r="I18" s="3"/>
      <c r="J18" s="3"/>
      <c r="K18" s="3"/>
      <c r="L18" s="3"/>
      <c r="M18" s="4" t="s">
        <v>39</v>
      </c>
      <c r="N18" s="3"/>
      <c r="O18" s="3"/>
      <c r="P18">
        <v>3</v>
      </c>
    </row>
    <row r="19" spans="1:16" ht="21.75" customHeight="1" x14ac:dyDescent="0.25">
      <c r="A19" s="2"/>
      <c r="B19" s="4">
        <v>1998</v>
      </c>
      <c r="C19" s="4"/>
      <c r="D19" s="3">
        <v>9</v>
      </c>
      <c r="E19" s="3">
        <v>2</v>
      </c>
      <c r="F19" s="3">
        <v>0</v>
      </c>
      <c r="G19" s="3">
        <v>0.81799999999999995</v>
      </c>
      <c r="H19" s="3"/>
      <c r="I19" s="3"/>
      <c r="J19" s="3"/>
      <c r="K19" s="3"/>
      <c r="L19" s="3"/>
      <c r="M19" s="4" t="s">
        <v>40</v>
      </c>
      <c r="N19" s="3"/>
      <c r="O19" s="3"/>
      <c r="P19">
        <v>3</v>
      </c>
    </row>
    <row r="20" spans="1:16" ht="21.75" customHeight="1" x14ac:dyDescent="0.25">
      <c r="A20" s="2"/>
      <c r="B20" s="4">
        <v>1997</v>
      </c>
      <c r="C20" s="4"/>
      <c r="D20" s="3">
        <v>5</v>
      </c>
      <c r="E20" s="3">
        <v>6</v>
      </c>
      <c r="F20" s="3">
        <v>0</v>
      </c>
      <c r="G20" s="3">
        <v>0.45500000000000002</v>
      </c>
      <c r="H20" s="3"/>
      <c r="I20" s="3"/>
      <c r="J20" s="3"/>
      <c r="K20" s="3"/>
      <c r="L20" s="3"/>
      <c r="M20" s="4" t="s">
        <v>41</v>
      </c>
      <c r="N20" s="3"/>
      <c r="O20" s="3"/>
      <c r="P20">
        <v>4</v>
      </c>
    </row>
    <row r="21" spans="1:16" ht="21.75" customHeight="1" x14ac:dyDescent="0.25">
      <c r="A21" s="2"/>
      <c r="B21" s="4">
        <v>1996</v>
      </c>
      <c r="C21" s="4"/>
      <c r="D21" s="3">
        <v>5</v>
      </c>
      <c r="E21" s="3">
        <v>6</v>
      </c>
      <c r="F21" s="3">
        <v>0</v>
      </c>
      <c r="G21" s="3">
        <v>0.45500000000000002</v>
      </c>
      <c r="H21" s="3"/>
      <c r="I21" s="3"/>
      <c r="J21" s="3"/>
      <c r="K21" s="3"/>
      <c r="L21" s="3"/>
      <c r="M21" s="4" t="s">
        <v>41</v>
      </c>
      <c r="N21" s="3"/>
      <c r="O21" s="1"/>
      <c r="P21">
        <v>4</v>
      </c>
    </row>
  </sheetData>
  <hyperlinks>
    <hyperlink ref="M1" r:id="rId1" display="https://www.sports-reference.com/cfb/coaches/scott-frost-1.html"/>
    <hyperlink ref="N1" r:id="rId2" display="https://www.sports-reference.com/cfb/bowls/cure-bowl.html"/>
    <hyperlink ref="B2" r:id="rId3" display="https://www.sports-reference.com/cfb/schools/central-florida/2015.html"/>
    <hyperlink ref="B3" r:id="rId4" display="https://www.sports-reference.com/cfb/schools/central-florida/2014.html"/>
    <hyperlink ref="M3" r:id="rId5" display="https://www.sports-reference.com/cfb/coaches/george-oleary-1.html"/>
    <hyperlink ref="N3" r:id="rId6" display="https://www.sports-reference.com/cfb/bowls/beef-obradys-bowl.html"/>
    <hyperlink ref="B4" r:id="rId7" display="https://www.sports-reference.com/cfb/schools/central-florida/2013.html"/>
    <hyperlink ref="M4" r:id="rId8" display="https://www.sports-reference.com/cfb/coaches/george-oleary-1.html"/>
    <hyperlink ref="N4" r:id="rId9" display="https://www.sports-reference.com/cfb/bowls/fiesta-bowl.html"/>
    <hyperlink ref="B5" r:id="rId10" display="https://www.sports-reference.com/cfb/schools/central-florida/2012.html"/>
    <hyperlink ref="M5" r:id="rId11" display="https://www.sports-reference.com/cfb/coaches/george-oleary-1.html"/>
    <hyperlink ref="N5" r:id="rId12" display="https://www.sports-reference.com/cfb/bowls/beef-obradys-bowl.html"/>
    <hyperlink ref="B6" r:id="rId13" display="https://www.sports-reference.com/cfb/schools/central-florida/2011.html"/>
    <hyperlink ref="M6" r:id="rId14" display="https://www.sports-reference.com/cfb/coaches/george-oleary-1.html"/>
    <hyperlink ref="B7" r:id="rId15" display="https://www.sports-reference.com/cfb/schools/central-florida/2010.html"/>
    <hyperlink ref="M7" r:id="rId16" display="https://www.sports-reference.com/cfb/coaches/george-oleary-1.html"/>
    <hyperlink ref="N7" r:id="rId17" display="https://www.sports-reference.com/cfb/bowls/liberty-bowl.html"/>
    <hyperlink ref="B8" r:id="rId18" display="https://www.sports-reference.com/cfb/schools/central-florida/2009.html"/>
    <hyperlink ref="M8" r:id="rId19" display="https://www.sports-reference.com/cfb/coaches/george-oleary-1.html"/>
    <hyperlink ref="N8" r:id="rId20" display="https://www.sports-reference.com/cfb/bowls/beef-obradys-bowl.html"/>
    <hyperlink ref="B9" r:id="rId21" display="https://www.sports-reference.com/cfb/schools/central-florida/2008.html"/>
    <hyperlink ref="M9" r:id="rId22" display="https://www.sports-reference.com/cfb/coaches/george-oleary-1.html"/>
    <hyperlink ref="B10" r:id="rId23" display="https://www.sports-reference.com/cfb/schools/central-florida/2007.html"/>
    <hyperlink ref="M10" r:id="rId24" display="https://www.sports-reference.com/cfb/coaches/george-oleary-1.html"/>
    <hyperlink ref="N10" r:id="rId25" display="https://www.sports-reference.com/cfb/bowls/liberty-bowl.html"/>
    <hyperlink ref="B11" r:id="rId26" display="https://www.sports-reference.com/cfb/schools/central-florida/2006.html"/>
    <hyperlink ref="M11" r:id="rId27" display="https://www.sports-reference.com/cfb/coaches/george-oleary-1.html"/>
    <hyperlink ref="B12" r:id="rId28" display="https://www.sports-reference.com/cfb/schools/central-florida/2005.html"/>
    <hyperlink ref="M12" r:id="rId29" display="https://www.sports-reference.com/cfb/coaches/george-oleary-1.html"/>
    <hyperlink ref="N12" r:id="rId30" display="https://www.sports-reference.com/cfb/bowls/hawaii-bowl.html"/>
    <hyperlink ref="B13" r:id="rId31" display="https://www.sports-reference.com/cfb/schools/central-florida/2004.html"/>
    <hyperlink ref="M13" r:id="rId32" display="https://www.sports-reference.com/cfb/coaches/george-oleary-1.html"/>
    <hyperlink ref="B14" r:id="rId33" display="https://www.sports-reference.com/cfb/schools/central-florida/2003.html"/>
    <hyperlink ref="B15" r:id="rId34" display="https://www.sports-reference.com/cfb/schools/central-florida/2002.html"/>
    <hyperlink ref="M15" r:id="rId35" display="https://www.sports-reference.com/cfb/coaches/mike-kruczek-1.html"/>
    <hyperlink ref="B16" r:id="rId36" display="https://www.sports-reference.com/cfb/schools/central-florida/2001.html"/>
    <hyperlink ref="M16" r:id="rId37" display="https://www.sports-reference.com/cfb/coaches/mike-kruczek-1.html"/>
    <hyperlink ref="B17" r:id="rId38" display="https://www.sports-reference.com/cfb/schools/central-florida/2000.html"/>
    <hyperlink ref="M17" r:id="rId39" display="https://www.sports-reference.com/cfb/coaches/mike-kruczek-1.html"/>
    <hyperlink ref="B18" r:id="rId40" display="https://www.sports-reference.com/cfb/schools/central-florida/1999.html"/>
    <hyperlink ref="M18" r:id="rId41" display="https://www.sports-reference.com/cfb/coaches/mike-kruczek-1.html"/>
    <hyperlink ref="B19" r:id="rId42" display="https://www.sports-reference.com/cfb/schools/central-florida/1998.html"/>
    <hyperlink ref="M19" r:id="rId43" display="https://www.sports-reference.com/cfb/coaches/mike-kruczek-1.html"/>
    <hyperlink ref="B20" r:id="rId44" display="https://www.sports-reference.com/cfb/schools/central-florida/1997.html"/>
    <hyperlink ref="M20" r:id="rId45" display="https://www.sports-reference.com/cfb/coaches/gene-mcdowell-1.html"/>
    <hyperlink ref="B21" r:id="rId46" display="https://www.sports-reference.com/cfb/schools/central-florida/1996.html"/>
    <hyperlink ref="M21" r:id="rId47" display="https://www.sports-reference.com/cfb/coaches/gene-mcdowell-1.htm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ECU</vt:lpstr>
      <vt:lpstr>USF</vt:lpstr>
      <vt:lpstr>UCF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Nikolaus Yochum</dc:creator>
  <cp:lastModifiedBy>Nikolaus Yochum</cp:lastModifiedBy>
  <dcterms:created xsi:type="dcterms:W3CDTF">2017-09-28T21:31:04Z</dcterms:created>
  <dcterms:modified xsi:type="dcterms:W3CDTF">2017-09-28T22:15:44Z</dcterms:modified>
</cp:coreProperties>
</file>