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zch\Google Drive\7 - UnB - Engenharia de Software\UnB - 2º Semestre\EE\"/>
    </mc:Choice>
  </mc:AlternateContent>
  <xr:revisionPtr revIDLastSave="0" documentId="13_ncr:1_{541F1B67-115E-4C99-A111-512150CE3634}" xr6:coauthVersionLast="46" xr6:coauthVersionMax="46" xr10:uidLastSave="{00000000-0000-0000-0000-000000000000}"/>
  <bookViews>
    <workbookView xWindow="-120" yWindow="-120" windowWidth="20730" windowHeight="11160" xr2:uid="{EE9A56E3-F5F4-464D-8B67-E4E6C0E5E84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K3" i="1" s="1"/>
  <c r="C5" i="1"/>
  <c r="D5" i="1" s="1"/>
  <c r="C4" i="1"/>
  <c r="D4" i="1" s="1"/>
  <c r="C6" i="1"/>
  <c r="D6" i="1" s="1"/>
  <c r="D7" i="1" l="1"/>
  <c r="B7" i="1" s="1" a="1"/>
  <c r="B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<sst xmlns="http://schemas.openxmlformats.org/spreadsheetml/2006/main" count="13" uniqueCount="12">
  <si>
    <t>TIR</t>
  </si>
  <si>
    <t>FCj</t>
  </si>
  <si>
    <t>r</t>
  </si>
  <si>
    <t>Descapitalização</t>
  </si>
  <si>
    <t>j</t>
  </si>
  <si>
    <t>PVL</t>
  </si>
  <si>
    <t>TI</t>
  </si>
  <si>
    <t>TS</t>
  </si>
  <si>
    <t>FCO</t>
  </si>
  <si>
    <t>PVS</t>
  </si>
  <si>
    <t>PVI</t>
  </si>
  <si>
    <t>PV(S/I)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</si>
</sst>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Border="1"/>
    <xf numFmtId="2" fontId="0" fillId="0" borderId="0" xfId="0" applyNumberFormat="1"/>
    <xf numFmtId="165" fontId="0" fillId="0" borderId="0" xfId="0" applyNumberFormat="1" applyFont="1" applyFill="1" applyBorder="1"/>
  </cellXfs>
  <cellStyles count="1">
    <cellStyle name="Normal" xfId="0" builtinId="0"/>
  </cellStyles>
  <dxfs count="12"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165" formatCode="0.00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6157BB-DB41-4F72-9878-277B2F5263A0}" name="Tabela1" displayName="Tabela1" ref="A2:D7" totalsRowCount="1">
  <autoFilter ref="A2:D6" xr:uid="{29A7804D-72F9-4658-BCF8-2B464C85079D}"/>
  <tableColumns count="4">
    <tableColumn id="1" xr3:uid="{3DC502B7-B5B0-4830-BDE8-57E50FC44FB0}" name="j" totalsRowLabel="PVL"/>
    <tableColumn id="2" xr3:uid="{19BD155A-DB98-4553-A84A-994501546973}" name="FCj" totalsRowFunction="custom" dataDxfId="3">
      <calculatedColumnFormula>2500</calculatedColumnFormula>
      <totalsRowFormula array="1">Tabela1[[#Totals],[Descapitalização]]-Tabela2[FCO]</totalsRowFormula>
    </tableColumn>
    <tableColumn id="3" xr3:uid="{B68A4BB4-498D-4E0E-ACF8-215CF1AE0BD4}" name="r" totalsRowLabel="PV(S/I)" dataDxfId="2">
      <calculatedColumnFormula>$C$3</calculatedColumnFormula>
    </tableColumn>
    <tableColumn id="4" xr3:uid="{451A8AED-6937-41A8-8087-331C97ADC727}" name="Descapitalização" totalsRowFunction="sum" dataDxfId="1" totalsRowDxfId="0">
      <calculatedColumnFormula>B3/(1+C3/100)^Tabela1[[#This Row],[j]]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607C45-6F59-49EA-A652-AA9B8DE6462A}" name="Tabela2" displayName="Tabela2" ref="F2:K3" totalsRowShown="0" headerRowDxfId="11" dataDxfId="10">
  <autoFilter ref="F2:K3" xr:uid="{B6A1AEF0-4254-476F-B79C-A6308D05D3DA}"/>
  <tableColumns count="6">
    <tableColumn id="1" xr3:uid="{B5168B33-F51E-4B8D-A862-328A145185B2}" name="TI" dataDxfId="9"/>
    <tableColumn id="2" xr3:uid="{D3BBF805-9F6A-4724-9E21-5629EAE70A23}" name="TS" dataDxfId="8"/>
    <tableColumn id="3" xr3:uid="{897A5D9F-8028-4215-8514-4ACEF13D46BE}" name="PVS" dataDxfId="7"/>
    <tableColumn id="4" xr3:uid="{89FE1258-ECB1-42C3-AFD3-59340E0AD368}" name="PVI" dataDxfId="6"/>
    <tableColumn id="5" xr3:uid="{E6C3E33B-7702-462E-93E7-3B8AAD1ADF0B}" name="FCO" dataDxfId="5"/>
    <tableColumn id="6" xr3:uid="{5C9C9002-7C08-44A3-AD75-536C726EB6BD}" name="TIR" dataDxfId="4">
      <calculatedColumnFormula>(H3-J3)*(G3-F3)/(H3-I3)+F3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31AD6-53FE-4FC2-A195-7E460F6E94DA}">
  <dimension ref="A1:K15"/>
  <sheetViews>
    <sheetView tabSelected="1" workbookViewId="0">
      <selection activeCell="K3" sqref="K3"/>
    </sheetView>
  </sheetViews>
  <sheetFormatPr defaultRowHeight="15" x14ac:dyDescent="0.25"/>
  <cols>
    <col min="4" max="4" width="17.7109375" customWidth="1"/>
    <col min="6" max="7" width="10.28515625" customWidth="1"/>
    <col min="8" max="8" width="9.5703125" bestFit="1" customWidth="1"/>
  </cols>
  <sheetData>
    <row r="1" spans="1:11" x14ac:dyDescent="0.25">
      <c r="B1" t="s">
        <v>0</v>
      </c>
    </row>
    <row r="2" spans="1:11" x14ac:dyDescent="0.25">
      <c r="A2" t="s">
        <v>4</v>
      </c>
      <c r="B2" t="s">
        <v>1</v>
      </c>
      <c r="C2" t="s">
        <v>2</v>
      </c>
      <c r="D2" t="s">
        <v>3</v>
      </c>
      <c r="F2" s="1" t="s">
        <v>6</v>
      </c>
      <c r="G2" s="1" t="s">
        <v>7</v>
      </c>
      <c r="H2" s="1" t="s">
        <v>9</v>
      </c>
      <c r="I2" s="1" t="s">
        <v>10</v>
      </c>
      <c r="J2" s="1" t="s">
        <v>8</v>
      </c>
      <c r="K2" s="1" t="s">
        <v>0</v>
      </c>
    </row>
    <row r="3" spans="1:11" x14ac:dyDescent="0.25">
      <c r="A3">
        <v>1</v>
      </c>
      <c r="B3">
        <v>100000</v>
      </c>
      <c r="C3">
        <v>20</v>
      </c>
      <c r="D3" s="2">
        <f>B3/(1+C3/100)^Tabela1[[#This Row],[j]]</f>
        <v>83333.333333333343</v>
      </c>
      <c r="F3" s="1">
        <v>19</v>
      </c>
      <c r="G3" s="1">
        <v>20</v>
      </c>
      <c r="H3" s="2">
        <v>602758.82203490159</v>
      </c>
      <c r="I3" s="1">
        <v>588734.56790123461</v>
      </c>
      <c r="J3" s="1">
        <v>600000</v>
      </c>
      <c r="K3" s="3">
        <f>(H3-J3)*(G3-F3)/(H3-I3)+F3</f>
        <v>19.196717915163752</v>
      </c>
    </row>
    <row r="4" spans="1:11" x14ac:dyDescent="0.25">
      <c r="A4">
        <v>2</v>
      </c>
      <c r="B4">
        <v>200000</v>
      </c>
      <c r="C4">
        <f t="shared" ref="C4:C6" si="0">$C$3</f>
        <v>20</v>
      </c>
      <c r="D4" s="2">
        <f>B4/(1+C4/100)^Tabela1[[#This Row],[j]]</f>
        <v>138888.88888888891</v>
      </c>
    </row>
    <row r="5" spans="1:11" x14ac:dyDescent="0.25">
      <c r="A5">
        <v>3</v>
      </c>
      <c r="B5">
        <v>300000</v>
      </c>
      <c r="C5">
        <f t="shared" si="0"/>
        <v>20</v>
      </c>
      <c r="D5" s="2">
        <f>B5/(1+C5/100)^Tabela1[[#This Row],[j]]</f>
        <v>173611.11111111112</v>
      </c>
    </row>
    <row r="6" spans="1:11" x14ac:dyDescent="0.25">
      <c r="A6">
        <v>4</v>
      </c>
      <c r="B6">
        <v>400000</v>
      </c>
      <c r="C6">
        <f t="shared" si="0"/>
        <v>20</v>
      </c>
      <c r="D6" s="2">
        <f>B6/(1+C6/100)^Tabela1[[#This Row],[j]]</f>
        <v>192901.23456790124</v>
      </c>
    </row>
    <row r="7" spans="1:11" x14ac:dyDescent="0.25">
      <c r="A7" t="s">
        <v>5</v>
      </c>
      <c r="B7" cm="1">
        <f t="array" ref="B7">Tabela1[[#Totals],[Descapitalização]]-Tabela2[FCO]</f>
        <v>-11265.432098765392</v>
      </c>
      <c r="C7" t="s">
        <v>11</v>
      </c>
      <c r="D7" s="2">
        <f>SUBTOTAL(109,Tabela1[Descapitalização])</f>
        <v>588734.56790123461</v>
      </c>
    </row>
    <row r="8" spans="1:11" x14ac:dyDescent="0.25">
      <c r="D8" s="2"/>
    </row>
    <row r="9" spans="1:11" x14ac:dyDescent="0.25">
      <c r="D9" s="2"/>
    </row>
    <row r="10" spans="1:11" x14ac:dyDescent="0.25">
      <c r="D10" s="2"/>
    </row>
    <row r="11" spans="1:11" x14ac:dyDescent="0.25">
      <c r="D11" s="2"/>
    </row>
    <row r="12" spans="1:11" x14ac:dyDescent="0.25">
      <c r="D12" s="2"/>
    </row>
    <row r="13" spans="1:11" x14ac:dyDescent="0.25">
      <c r="D13" s="2"/>
    </row>
    <row r="14" spans="1:11" x14ac:dyDescent="0.25">
      <c r="D14" s="2"/>
    </row>
    <row r="15" spans="1:11" x14ac:dyDescent="0.25">
      <c r="D15" s="2"/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Chagas</dc:creator>
  <cp:lastModifiedBy>Nicolas Chagas</cp:lastModifiedBy>
  <dcterms:created xsi:type="dcterms:W3CDTF">2021-05-19T13:56:35Z</dcterms:created>
  <dcterms:modified xsi:type="dcterms:W3CDTF">2021-05-19T20:39:29Z</dcterms:modified>
</cp:coreProperties>
</file>