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Boot Camp\Homework\02- Homework, 01 Excel\"/>
    </mc:Choice>
  </mc:AlternateContent>
  <xr:revisionPtr revIDLastSave="0" documentId="13_ncr:1_{CA274C70-6DDF-4C61-8F55-07590EBEFA1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P-table1" sheetId="3" r:id="rId2"/>
    <sheet name="P-table2" sheetId="4" r:id="rId3"/>
    <sheet name="P-table3" sheetId="11" r:id="rId4"/>
    <sheet name="Bonus" sheetId="12" r:id="rId5"/>
    <sheet name="B-chart" sheetId="13" r:id="rId6"/>
    <sheet name="statistic" sheetId="14" r:id="rId7"/>
  </sheets>
  <definedNames>
    <definedName name="_xlnm._FilterDatabase" localSheetId="6" hidden="1">statistic!$A$1:$B$4114</definedName>
  </definedNames>
  <calcPr calcId="181029"/>
  <pivotCaches>
    <pivotCache cacheId="0" r:id="rId8"/>
    <pivotCache cacheId="11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6" i="14" l="1"/>
  <c r="E6" i="14"/>
  <c r="E7" i="14" l="1"/>
  <c r="F7" i="14"/>
  <c r="F5" i="14"/>
  <c r="E5" i="14"/>
  <c r="F4" i="14"/>
  <c r="B1531" i="14"/>
  <c r="B1530" i="14"/>
  <c r="B1529" i="14"/>
  <c r="B1528" i="14"/>
  <c r="B1527" i="14"/>
  <c r="B1526" i="14"/>
  <c r="B1525" i="14"/>
  <c r="B1524" i="14"/>
  <c r="B1523" i="14"/>
  <c r="B1522" i="14"/>
  <c r="B1521" i="14"/>
  <c r="B1520" i="14"/>
  <c r="B1519" i="14"/>
  <c r="B1518" i="14"/>
  <c r="B1517" i="14"/>
  <c r="B1516" i="14"/>
  <c r="B1515" i="14"/>
  <c r="B1514" i="14"/>
  <c r="B1513" i="14"/>
  <c r="B1512" i="14"/>
  <c r="B1511" i="14"/>
  <c r="B1510" i="14"/>
  <c r="B1509" i="14"/>
  <c r="B1508" i="14"/>
  <c r="B1507" i="14"/>
  <c r="B1506" i="14"/>
  <c r="B1505" i="14"/>
  <c r="B1504" i="14"/>
  <c r="B1503" i="14"/>
  <c r="B1502" i="14"/>
  <c r="B1501" i="14"/>
  <c r="B1500" i="14"/>
  <c r="B1499" i="14"/>
  <c r="B1498" i="14"/>
  <c r="B1497" i="14"/>
  <c r="B1496" i="14"/>
  <c r="B1495" i="14"/>
  <c r="B1494" i="14"/>
  <c r="B1493" i="14"/>
  <c r="B1492" i="14"/>
  <c r="B1491" i="14"/>
  <c r="B1490" i="14"/>
  <c r="B1489" i="14"/>
  <c r="B1488" i="14"/>
  <c r="B1487" i="14"/>
  <c r="B1486" i="14"/>
  <c r="B1485" i="14"/>
  <c r="B1484" i="14"/>
  <c r="B1483" i="14"/>
  <c r="B1482" i="14"/>
  <c r="B1481" i="14"/>
  <c r="B1480" i="14"/>
  <c r="B1479" i="14"/>
  <c r="B1478" i="14"/>
  <c r="B1477" i="14"/>
  <c r="B1476" i="14"/>
  <c r="B1475" i="14"/>
  <c r="B1474" i="14"/>
  <c r="B1473" i="14"/>
  <c r="B1472" i="14"/>
  <c r="B1471" i="14"/>
  <c r="B1470" i="14"/>
  <c r="B1469" i="14"/>
  <c r="B1468" i="14"/>
  <c r="B1467" i="14"/>
  <c r="B1466" i="14"/>
  <c r="B1465" i="14"/>
  <c r="B1464" i="14"/>
  <c r="B1463" i="14"/>
  <c r="B1462" i="14"/>
  <c r="B1461" i="14"/>
  <c r="B1460" i="14"/>
  <c r="B1459" i="14"/>
  <c r="B1458" i="14"/>
  <c r="B1457" i="14"/>
  <c r="B1456" i="14"/>
  <c r="B1455" i="14"/>
  <c r="B1454" i="14"/>
  <c r="B1453" i="14"/>
  <c r="B1452" i="14"/>
  <c r="B1451" i="14"/>
  <c r="B1450" i="14"/>
  <c r="B1449" i="14"/>
  <c r="B1448" i="14"/>
  <c r="B1447" i="14"/>
  <c r="B1446" i="14"/>
  <c r="B1445" i="14"/>
  <c r="B1444" i="14"/>
  <c r="B1443" i="14"/>
  <c r="B1442" i="14"/>
  <c r="B1441" i="14"/>
  <c r="B1440" i="14"/>
  <c r="B1439" i="14"/>
  <c r="B1438" i="14"/>
  <c r="B1437" i="14"/>
  <c r="B1436" i="14"/>
  <c r="B1435" i="14"/>
  <c r="B1434" i="14"/>
  <c r="B1433" i="14"/>
  <c r="B1432" i="14"/>
  <c r="B1431" i="14"/>
  <c r="B1430" i="14"/>
  <c r="B1429" i="14"/>
  <c r="B1428" i="14"/>
  <c r="B1427" i="14"/>
  <c r="B1426" i="14"/>
  <c r="B1425" i="14"/>
  <c r="B1424" i="14"/>
  <c r="B1423" i="14"/>
  <c r="B1422" i="14"/>
  <c r="B1421" i="14"/>
  <c r="B1420" i="14"/>
  <c r="B1419" i="14"/>
  <c r="B1418" i="14"/>
  <c r="B1417" i="14"/>
  <c r="B1416" i="14"/>
  <c r="B1415" i="14"/>
  <c r="B1414" i="14"/>
  <c r="B1413" i="14"/>
  <c r="B1412" i="14"/>
  <c r="B1411" i="14"/>
  <c r="B1410" i="14"/>
  <c r="B1409" i="14"/>
  <c r="B1408" i="14"/>
  <c r="B1407" i="14"/>
  <c r="B1406" i="14"/>
  <c r="B1405" i="14"/>
  <c r="B1404" i="14"/>
  <c r="B1403" i="14"/>
  <c r="B1402" i="14"/>
  <c r="B1401" i="14"/>
  <c r="B1400" i="14"/>
  <c r="B1399" i="14"/>
  <c r="B1398" i="14"/>
  <c r="B1397" i="14"/>
  <c r="B1396" i="14"/>
  <c r="B1395" i="14"/>
  <c r="B1394" i="14"/>
  <c r="B1393" i="14"/>
  <c r="B1392" i="14"/>
  <c r="B1391" i="14"/>
  <c r="B1390" i="14"/>
  <c r="B1389" i="14"/>
  <c r="B1388" i="14"/>
  <c r="B1387" i="14"/>
  <c r="B1386" i="14"/>
  <c r="B1385" i="14"/>
  <c r="B1384" i="14"/>
  <c r="B1383" i="14"/>
  <c r="B1382" i="14"/>
  <c r="B1381" i="14"/>
  <c r="B1380" i="14"/>
  <c r="B1379" i="14"/>
  <c r="B1378" i="14"/>
  <c r="B1377" i="14"/>
  <c r="B1376" i="14"/>
  <c r="B1375" i="14"/>
  <c r="B1374" i="14"/>
  <c r="B1373" i="14"/>
  <c r="B1372" i="14"/>
  <c r="B1371" i="14"/>
  <c r="B1370" i="14"/>
  <c r="B1369" i="14"/>
  <c r="B1368" i="14"/>
  <c r="B1367" i="14"/>
  <c r="B1366" i="14"/>
  <c r="B1365" i="14"/>
  <c r="B1364" i="14"/>
  <c r="B1363" i="14"/>
  <c r="B1362" i="14"/>
  <c r="B1361" i="14"/>
  <c r="B1360" i="14"/>
  <c r="B1359" i="14"/>
  <c r="B1358" i="14"/>
  <c r="B1357" i="14"/>
  <c r="B1356" i="14"/>
  <c r="B1355" i="14"/>
  <c r="B1354" i="14"/>
  <c r="B1353" i="14"/>
  <c r="B1352" i="14"/>
  <c r="B1351" i="14"/>
  <c r="B1350" i="14"/>
  <c r="B1349" i="14"/>
  <c r="B1348" i="14"/>
  <c r="B1347" i="14"/>
  <c r="B1346" i="14"/>
  <c r="B1345" i="14"/>
  <c r="B1344" i="14"/>
  <c r="B1343" i="14"/>
  <c r="B1342" i="14"/>
  <c r="B1341" i="14"/>
  <c r="B1340" i="14"/>
  <c r="B1339" i="14"/>
  <c r="B1338" i="14"/>
  <c r="B1337" i="14"/>
  <c r="B1336" i="14"/>
  <c r="B1335" i="14"/>
  <c r="B1334" i="14"/>
  <c r="B1333" i="14"/>
  <c r="B1332" i="14"/>
  <c r="B1331" i="14"/>
  <c r="B1330" i="14"/>
  <c r="B1329" i="14"/>
  <c r="B1328" i="14"/>
  <c r="B1327" i="14"/>
  <c r="B1326" i="14"/>
  <c r="B1325" i="14"/>
  <c r="B1324" i="14"/>
  <c r="B1323" i="14"/>
  <c r="B1322" i="14"/>
  <c r="B1321" i="14"/>
  <c r="B1320" i="14"/>
  <c r="B1319" i="14"/>
  <c r="B1318" i="14"/>
  <c r="B1317" i="14"/>
  <c r="B1316" i="14"/>
  <c r="B1315" i="14"/>
  <c r="B1314" i="14"/>
  <c r="B1313" i="14"/>
  <c r="B1312" i="14"/>
  <c r="B1311" i="14"/>
  <c r="B1310" i="14"/>
  <c r="B1309" i="14"/>
  <c r="B1308" i="14"/>
  <c r="B1307" i="14"/>
  <c r="B1306" i="14"/>
  <c r="B1305" i="14"/>
  <c r="B1304" i="14"/>
  <c r="B1303" i="14"/>
  <c r="B1302" i="14"/>
  <c r="B1301" i="14"/>
  <c r="B1300" i="14"/>
  <c r="B1299" i="14"/>
  <c r="B1298" i="14"/>
  <c r="B1297" i="14"/>
  <c r="B1296" i="14"/>
  <c r="B1295" i="14"/>
  <c r="B1294" i="14"/>
  <c r="B1293" i="14"/>
  <c r="B1292" i="14"/>
  <c r="B1291" i="14"/>
  <c r="B1290" i="14"/>
  <c r="B1289" i="14"/>
  <c r="B1288" i="14"/>
  <c r="B1287" i="14"/>
  <c r="B1286" i="14"/>
  <c r="B1285" i="14"/>
  <c r="B1284" i="14"/>
  <c r="B1283" i="14"/>
  <c r="B1282" i="14"/>
  <c r="B1281" i="14"/>
  <c r="B1280" i="14"/>
  <c r="B1279" i="14"/>
  <c r="B1278" i="14"/>
  <c r="B1277" i="14"/>
  <c r="B1276" i="14"/>
  <c r="B1275" i="14"/>
  <c r="B1274" i="14"/>
  <c r="B1273" i="14"/>
  <c r="B1272" i="14"/>
  <c r="B1271" i="14"/>
  <c r="B1270" i="14"/>
  <c r="B1269" i="14"/>
  <c r="B1268" i="14"/>
  <c r="B1267" i="14"/>
  <c r="B1266" i="14"/>
  <c r="B1265" i="14"/>
  <c r="B1264" i="14"/>
  <c r="B1263" i="14"/>
  <c r="B1262" i="14"/>
  <c r="B1261" i="14"/>
  <c r="B1260" i="14"/>
  <c r="B1259" i="14"/>
  <c r="B1258" i="14"/>
  <c r="B1257" i="14"/>
  <c r="B1256" i="14"/>
  <c r="B1255" i="14"/>
  <c r="B1254" i="14"/>
  <c r="B1253" i="14"/>
  <c r="B1252" i="14"/>
  <c r="B1251" i="14"/>
  <c r="B1250" i="14"/>
  <c r="B1249" i="14"/>
  <c r="B1248" i="14"/>
  <c r="B1247" i="14"/>
  <c r="B1246" i="14"/>
  <c r="B1245" i="14"/>
  <c r="B1244" i="14"/>
  <c r="B1243" i="14"/>
  <c r="B1242" i="14"/>
  <c r="B1241" i="14"/>
  <c r="B1240" i="14"/>
  <c r="B1239" i="14"/>
  <c r="B1238" i="14"/>
  <c r="B1237" i="14"/>
  <c r="B1236" i="14"/>
  <c r="B1235" i="14"/>
  <c r="B1234" i="14"/>
  <c r="B1233" i="14"/>
  <c r="B1232" i="14"/>
  <c r="B1231" i="14"/>
  <c r="B1230" i="14"/>
  <c r="B1229" i="14"/>
  <c r="B1228" i="14"/>
  <c r="B1227" i="14"/>
  <c r="B1226" i="14"/>
  <c r="B1225" i="14"/>
  <c r="B1224" i="14"/>
  <c r="B1223" i="14"/>
  <c r="B1222" i="14"/>
  <c r="B1221" i="14"/>
  <c r="B1220" i="14"/>
  <c r="B1219" i="14"/>
  <c r="B1218" i="14"/>
  <c r="B1217" i="14"/>
  <c r="B1216" i="14"/>
  <c r="B1215" i="14"/>
  <c r="B1214" i="14"/>
  <c r="B1213" i="14"/>
  <c r="B1212" i="14"/>
  <c r="B1211" i="14"/>
  <c r="B1210" i="14"/>
  <c r="B1209" i="14"/>
  <c r="B1208" i="14"/>
  <c r="B1207" i="14"/>
  <c r="B1206" i="14"/>
  <c r="B1205" i="14"/>
  <c r="B1204" i="14"/>
  <c r="B1203" i="14"/>
  <c r="B1202" i="14"/>
  <c r="B1201" i="14"/>
  <c r="B1200" i="14"/>
  <c r="B1199" i="14"/>
  <c r="B1198" i="14"/>
  <c r="B1197" i="14"/>
  <c r="B1196" i="14"/>
  <c r="B1195" i="14"/>
  <c r="B1194" i="14"/>
  <c r="B1193" i="14"/>
  <c r="B1192" i="14"/>
  <c r="B1191" i="14"/>
  <c r="B1190" i="14"/>
  <c r="B1189" i="14"/>
  <c r="B1188" i="14"/>
  <c r="B1187" i="14"/>
  <c r="B1186" i="14"/>
  <c r="B1185" i="14"/>
  <c r="B1184" i="14"/>
  <c r="B1183" i="14"/>
  <c r="B1182" i="14"/>
  <c r="B1181" i="14"/>
  <c r="B1180" i="14"/>
  <c r="B1179" i="14"/>
  <c r="B1178" i="14"/>
  <c r="B1177" i="14"/>
  <c r="B1176" i="14"/>
  <c r="B1175" i="14"/>
  <c r="B1174" i="14"/>
  <c r="B1173" i="14"/>
  <c r="B1172" i="14"/>
  <c r="B1171" i="14"/>
  <c r="B1170" i="14"/>
  <c r="B1169" i="14"/>
  <c r="B1168" i="14"/>
  <c r="B1167" i="14"/>
  <c r="B1166" i="14"/>
  <c r="B1165" i="14"/>
  <c r="B1164" i="14"/>
  <c r="B1163" i="14"/>
  <c r="B1162" i="14"/>
  <c r="B1161" i="14"/>
  <c r="B1160" i="14"/>
  <c r="B1159" i="14"/>
  <c r="B1158" i="14"/>
  <c r="B1157" i="14"/>
  <c r="B1156" i="14"/>
  <c r="B1155" i="14"/>
  <c r="B1154" i="14"/>
  <c r="B1153" i="14"/>
  <c r="B1152" i="14"/>
  <c r="B1151" i="14"/>
  <c r="B1150" i="14"/>
  <c r="B1149" i="14"/>
  <c r="B1148" i="14"/>
  <c r="B1147" i="14"/>
  <c r="B1146" i="14"/>
  <c r="B1145" i="14"/>
  <c r="B1144" i="14"/>
  <c r="B1143" i="14"/>
  <c r="B1142" i="14"/>
  <c r="B1141" i="14"/>
  <c r="B1140" i="14"/>
  <c r="B1139" i="14"/>
  <c r="B1138" i="14"/>
  <c r="B1137" i="14"/>
  <c r="B1136" i="14"/>
  <c r="B1135" i="14"/>
  <c r="B1134" i="14"/>
  <c r="B1133" i="14"/>
  <c r="B1132" i="14"/>
  <c r="B1131" i="14"/>
  <c r="B1130" i="14"/>
  <c r="B1129" i="14"/>
  <c r="B1128" i="14"/>
  <c r="B1127" i="14"/>
  <c r="B1126" i="14"/>
  <c r="B1125" i="14"/>
  <c r="B1124" i="14"/>
  <c r="B1123" i="14"/>
  <c r="B1122" i="14"/>
  <c r="B1121" i="14"/>
  <c r="B1120" i="14"/>
  <c r="B1119" i="14"/>
  <c r="B1118" i="14"/>
  <c r="B1117" i="14"/>
  <c r="B1116" i="14"/>
  <c r="B1115" i="14"/>
  <c r="B1114" i="14"/>
  <c r="B1113" i="14"/>
  <c r="B1112" i="14"/>
  <c r="B1111" i="14"/>
  <c r="B1110" i="14"/>
  <c r="B1109" i="14"/>
  <c r="B1108" i="14"/>
  <c r="B1107" i="14"/>
  <c r="B1106" i="14"/>
  <c r="B1105" i="14"/>
  <c r="B1104" i="14"/>
  <c r="B1103" i="14"/>
  <c r="B1102" i="14"/>
  <c r="B1101" i="14"/>
  <c r="B1100" i="14"/>
  <c r="B1099" i="14"/>
  <c r="B1098" i="14"/>
  <c r="B1097" i="14"/>
  <c r="B1096" i="14"/>
  <c r="B1095" i="14"/>
  <c r="B1094" i="14"/>
  <c r="B1093" i="14"/>
  <c r="B1092" i="14"/>
  <c r="B1091" i="14"/>
  <c r="B1090" i="14"/>
  <c r="B1089" i="14"/>
  <c r="B1088" i="14"/>
  <c r="B1087" i="14"/>
  <c r="B1086" i="14"/>
  <c r="B1085" i="14"/>
  <c r="B1084" i="14"/>
  <c r="B1083" i="14"/>
  <c r="B1082" i="14"/>
  <c r="B1081" i="14"/>
  <c r="B1080" i="14"/>
  <c r="B1079" i="14"/>
  <c r="B1078" i="14"/>
  <c r="B1077" i="14"/>
  <c r="B1076" i="14"/>
  <c r="B1075" i="14"/>
  <c r="B1074" i="14"/>
  <c r="B1073" i="14"/>
  <c r="B1072" i="14"/>
  <c r="B1071" i="14"/>
  <c r="B1070" i="14"/>
  <c r="B1069" i="14"/>
  <c r="B1068" i="14"/>
  <c r="B1067" i="14"/>
  <c r="B1066" i="14"/>
  <c r="B1065" i="14"/>
  <c r="B1064" i="14"/>
  <c r="B1063" i="14"/>
  <c r="B1062" i="14"/>
  <c r="B1061" i="14"/>
  <c r="B1060" i="14"/>
  <c r="B1059" i="14"/>
  <c r="B1058" i="14"/>
  <c r="B1057" i="14"/>
  <c r="B1056" i="14"/>
  <c r="B1055" i="14"/>
  <c r="B1054" i="14"/>
  <c r="B1053" i="14"/>
  <c r="B1052" i="14"/>
  <c r="B1051" i="14"/>
  <c r="B1050" i="14"/>
  <c r="B1049" i="14"/>
  <c r="B1048" i="14"/>
  <c r="B1047" i="14"/>
  <c r="B1046" i="14"/>
  <c r="B1045" i="14"/>
  <c r="B1044" i="14"/>
  <c r="B1043" i="14"/>
  <c r="B1042" i="14"/>
  <c r="B1041" i="14"/>
  <c r="B1040" i="14"/>
  <c r="B1039" i="14"/>
  <c r="B1038" i="14"/>
  <c r="B1037" i="14"/>
  <c r="B1036" i="14"/>
  <c r="B1035" i="14"/>
  <c r="B1034" i="14"/>
  <c r="B1033" i="14"/>
  <c r="B1032" i="14"/>
  <c r="B1031" i="14"/>
  <c r="B1030" i="14"/>
  <c r="B1029" i="14"/>
  <c r="B1028" i="14"/>
  <c r="B1027" i="14"/>
  <c r="B1026" i="14"/>
  <c r="B1025" i="14"/>
  <c r="B1024" i="14"/>
  <c r="B1023" i="14"/>
  <c r="B1022" i="14"/>
  <c r="B1021" i="14"/>
  <c r="B1020" i="14"/>
  <c r="B1019" i="14"/>
  <c r="B1018" i="14"/>
  <c r="B1017" i="14"/>
  <c r="B1016" i="14"/>
  <c r="B1015" i="14"/>
  <c r="B1014" i="14"/>
  <c r="B1013" i="14"/>
  <c r="B1012" i="14"/>
  <c r="B1011" i="14"/>
  <c r="B1010" i="14"/>
  <c r="B1009" i="14"/>
  <c r="B1008" i="14"/>
  <c r="B1007" i="14"/>
  <c r="B1006" i="14"/>
  <c r="B1005" i="14"/>
  <c r="B1004" i="14"/>
  <c r="B1003" i="14"/>
  <c r="B1002" i="14"/>
  <c r="B1001" i="14"/>
  <c r="B1000" i="14"/>
  <c r="B999" i="14"/>
  <c r="B998" i="14"/>
  <c r="B997" i="14"/>
  <c r="B996" i="14"/>
  <c r="B995" i="14"/>
  <c r="B994" i="14"/>
  <c r="B993" i="14"/>
  <c r="B992" i="14"/>
  <c r="B991" i="14"/>
  <c r="B990" i="14"/>
  <c r="B989" i="14"/>
  <c r="B988" i="14"/>
  <c r="B987" i="14"/>
  <c r="B986" i="14"/>
  <c r="B985" i="14"/>
  <c r="B984" i="14"/>
  <c r="B983" i="14"/>
  <c r="B982" i="14"/>
  <c r="B981" i="14"/>
  <c r="B980" i="14"/>
  <c r="B979" i="14"/>
  <c r="B978" i="14"/>
  <c r="B977" i="14"/>
  <c r="B976" i="14"/>
  <c r="B975" i="14"/>
  <c r="B974" i="14"/>
  <c r="B973" i="14"/>
  <c r="B972" i="14"/>
  <c r="B971" i="14"/>
  <c r="B970" i="14"/>
  <c r="B969" i="14"/>
  <c r="B968" i="14"/>
  <c r="B967" i="14"/>
  <c r="B966" i="14"/>
  <c r="B965" i="14"/>
  <c r="B964" i="14"/>
  <c r="B963" i="14"/>
  <c r="B962" i="14"/>
  <c r="B961" i="14"/>
  <c r="B960" i="14"/>
  <c r="B959" i="14"/>
  <c r="B958" i="14"/>
  <c r="B957" i="14"/>
  <c r="B956" i="14"/>
  <c r="B955" i="14"/>
  <c r="B954" i="14"/>
  <c r="B953" i="14"/>
  <c r="B952" i="14"/>
  <c r="B951" i="14"/>
  <c r="B950" i="14"/>
  <c r="B949" i="14"/>
  <c r="B948" i="14"/>
  <c r="B947" i="14"/>
  <c r="B946" i="14"/>
  <c r="B945" i="14"/>
  <c r="B944" i="14"/>
  <c r="B943" i="14"/>
  <c r="B942" i="14"/>
  <c r="B941" i="14"/>
  <c r="B940" i="14"/>
  <c r="B939" i="14"/>
  <c r="B938" i="14"/>
  <c r="B937" i="14"/>
  <c r="B936" i="14"/>
  <c r="B935" i="14"/>
  <c r="B934" i="14"/>
  <c r="B933" i="14"/>
  <c r="B932" i="14"/>
  <c r="B931" i="14"/>
  <c r="B930" i="14"/>
  <c r="B929" i="14"/>
  <c r="B928" i="14"/>
  <c r="B927" i="14"/>
  <c r="B926" i="14"/>
  <c r="B925" i="14"/>
  <c r="B924" i="14"/>
  <c r="B923" i="14"/>
  <c r="B922" i="14"/>
  <c r="B921" i="14"/>
  <c r="B920" i="14"/>
  <c r="B919" i="14"/>
  <c r="B918" i="14"/>
  <c r="B917" i="14"/>
  <c r="B916" i="14"/>
  <c r="B915" i="14"/>
  <c r="B914" i="14"/>
  <c r="B913" i="14"/>
  <c r="B912" i="14"/>
  <c r="B911" i="14"/>
  <c r="B910" i="14"/>
  <c r="B909" i="14"/>
  <c r="B908" i="14"/>
  <c r="B907" i="14"/>
  <c r="B906" i="14"/>
  <c r="B905" i="14"/>
  <c r="B904" i="14"/>
  <c r="B903" i="14"/>
  <c r="B902" i="14"/>
  <c r="B901" i="14"/>
  <c r="B900" i="14"/>
  <c r="B899" i="14"/>
  <c r="B898" i="14"/>
  <c r="B897" i="14"/>
  <c r="B896" i="14"/>
  <c r="B895" i="14"/>
  <c r="B894" i="14"/>
  <c r="B893" i="14"/>
  <c r="B892" i="14"/>
  <c r="B891" i="14"/>
  <c r="B890" i="14"/>
  <c r="B889" i="14"/>
  <c r="B888" i="14"/>
  <c r="B887" i="14"/>
  <c r="B886" i="14"/>
  <c r="B885" i="14"/>
  <c r="B884" i="14"/>
  <c r="B883" i="14"/>
  <c r="B882" i="14"/>
  <c r="B881" i="14"/>
  <c r="B880" i="14"/>
  <c r="B879" i="14"/>
  <c r="B878" i="14"/>
  <c r="B877" i="14"/>
  <c r="B876" i="14"/>
  <c r="B875" i="14"/>
  <c r="B874" i="14"/>
  <c r="B873" i="14"/>
  <c r="B872" i="14"/>
  <c r="B871" i="14"/>
  <c r="B870" i="14"/>
  <c r="B869" i="14"/>
  <c r="B868" i="14"/>
  <c r="B867" i="14"/>
  <c r="B866" i="14"/>
  <c r="B865" i="14"/>
  <c r="B864" i="14"/>
  <c r="B863" i="14"/>
  <c r="B862" i="14"/>
  <c r="B861" i="14"/>
  <c r="B860" i="14"/>
  <c r="B859" i="14"/>
  <c r="B858" i="14"/>
  <c r="B857" i="14"/>
  <c r="B856" i="14"/>
  <c r="B855" i="14"/>
  <c r="B854" i="14"/>
  <c r="B853" i="14"/>
  <c r="B852" i="14"/>
  <c r="B851" i="14"/>
  <c r="B850" i="14"/>
  <c r="B849" i="14"/>
  <c r="B848" i="14"/>
  <c r="B847" i="14"/>
  <c r="B846" i="14"/>
  <c r="B845" i="14"/>
  <c r="B844" i="14"/>
  <c r="B843" i="14"/>
  <c r="B842" i="14"/>
  <c r="B841" i="14"/>
  <c r="B840" i="14"/>
  <c r="B839" i="14"/>
  <c r="B838" i="14"/>
  <c r="B837" i="14"/>
  <c r="B836" i="14"/>
  <c r="B835" i="14"/>
  <c r="B834" i="14"/>
  <c r="B833" i="14"/>
  <c r="B832" i="14"/>
  <c r="B831" i="14"/>
  <c r="B830" i="14"/>
  <c r="B829" i="14"/>
  <c r="B828" i="14"/>
  <c r="B827" i="14"/>
  <c r="B826" i="14"/>
  <c r="B825" i="14"/>
  <c r="B824" i="14"/>
  <c r="B823" i="14"/>
  <c r="B822" i="14"/>
  <c r="B821" i="14"/>
  <c r="B820" i="14"/>
  <c r="B819" i="14"/>
  <c r="B818" i="14"/>
  <c r="B817" i="14"/>
  <c r="B816" i="14"/>
  <c r="B815" i="14"/>
  <c r="B814" i="14"/>
  <c r="B813" i="14"/>
  <c r="B812" i="14"/>
  <c r="B811" i="14"/>
  <c r="B810" i="14"/>
  <c r="B809" i="14"/>
  <c r="B808" i="14"/>
  <c r="B807" i="14"/>
  <c r="B806" i="14"/>
  <c r="B805" i="14"/>
  <c r="B804" i="14"/>
  <c r="B803" i="14"/>
  <c r="B802" i="14"/>
  <c r="B801" i="14"/>
  <c r="B800" i="14"/>
  <c r="B799" i="14"/>
  <c r="B798" i="14"/>
  <c r="B797" i="14"/>
  <c r="B796" i="14"/>
  <c r="B795" i="14"/>
  <c r="B794" i="14"/>
  <c r="B793" i="14"/>
  <c r="B792" i="14"/>
  <c r="B791" i="14"/>
  <c r="B790" i="14"/>
  <c r="B789" i="14"/>
  <c r="B788" i="14"/>
  <c r="B787" i="14"/>
  <c r="B786" i="14"/>
  <c r="B785" i="14"/>
  <c r="B784" i="14"/>
  <c r="B783" i="14"/>
  <c r="B782" i="14"/>
  <c r="B781" i="14"/>
  <c r="B780" i="14"/>
  <c r="B779" i="14"/>
  <c r="B778" i="14"/>
  <c r="B777" i="14"/>
  <c r="B776" i="14"/>
  <c r="B775" i="14"/>
  <c r="B774" i="14"/>
  <c r="B773" i="14"/>
  <c r="B772" i="14"/>
  <c r="B771" i="14"/>
  <c r="B770" i="14"/>
  <c r="B769" i="14"/>
  <c r="B768" i="14"/>
  <c r="B767" i="14"/>
  <c r="B766" i="14"/>
  <c r="B765" i="14"/>
  <c r="B764" i="14"/>
  <c r="B763" i="14"/>
  <c r="B762" i="14"/>
  <c r="B761" i="14"/>
  <c r="B760" i="14"/>
  <c r="B759" i="14"/>
  <c r="B758" i="14"/>
  <c r="B757" i="14"/>
  <c r="B756" i="14"/>
  <c r="B755" i="14"/>
  <c r="B754" i="14"/>
  <c r="B753" i="14"/>
  <c r="B752" i="14"/>
  <c r="B751" i="14"/>
  <c r="B750" i="14"/>
  <c r="B749" i="14"/>
  <c r="B748" i="14"/>
  <c r="B747" i="14"/>
  <c r="B746" i="14"/>
  <c r="B745" i="14"/>
  <c r="B744" i="14"/>
  <c r="B743" i="14"/>
  <c r="B742" i="14"/>
  <c r="B741" i="14"/>
  <c r="B740" i="14"/>
  <c r="B739" i="14"/>
  <c r="B738" i="14"/>
  <c r="B737" i="14"/>
  <c r="B736" i="14"/>
  <c r="B735" i="14"/>
  <c r="B734" i="14"/>
  <c r="B733" i="14"/>
  <c r="B732" i="14"/>
  <c r="B731" i="14"/>
  <c r="B730" i="14"/>
  <c r="B729" i="14"/>
  <c r="B728" i="14"/>
  <c r="B727" i="14"/>
  <c r="B726" i="14"/>
  <c r="B725" i="14"/>
  <c r="B724" i="14"/>
  <c r="B723" i="14"/>
  <c r="B722" i="14"/>
  <c r="B721" i="14"/>
  <c r="B720" i="14"/>
  <c r="B719" i="14"/>
  <c r="B718" i="14"/>
  <c r="B717" i="14"/>
  <c r="B716" i="14"/>
  <c r="B715" i="14"/>
  <c r="B714" i="14"/>
  <c r="B713" i="14"/>
  <c r="B712" i="14"/>
  <c r="B711" i="14"/>
  <c r="B710" i="14"/>
  <c r="B709" i="14"/>
  <c r="B708" i="14"/>
  <c r="B707" i="14"/>
  <c r="B706" i="14"/>
  <c r="B705" i="14"/>
  <c r="B704" i="14"/>
  <c r="B703" i="14"/>
  <c r="B702" i="14"/>
  <c r="B701" i="14"/>
  <c r="B700" i="14"/>
  <c r="B699" i="14"/>
  <c r="B698" i="14"/>
  <c r="B697" i="14"/>
  <c r="B696" i="14"/>
  <c r="B695" i="14"/>
  <c r="B694" i="14"/>
  <c r="B693" i="14"/>
  <c r="B692" i="14"/>
  <c r="B691" i="14"/>
  <c r="B690" i="14"/>
  <c r="B689" i="14"/>
  <c r="B688" i="14"/>
  <c r="B687" i="14"/>
  <c r="B686" i="14"/>
  <c r="B685" i="14"/>
  <c r="B684" i="14"/>
  <c r="B683" i="14"/>
  <c r="B682" i="14"/>
  <c r="B681" i="14"/>
  <c r="B680" i="14"/>
  <c r="B679" i="14"/>
  <c r="B678" i="14"/>
  <c r="B677" i="14"/>
  <c r="B676" i="14"/>
  <c r="B675" i="14"/>
  <c r="B674" i="14"/>
  <c r="B673" i="14"/>
  <c r="B672" i="14"/>
  <c r="B671" i="14"/>
  <c r="B670" i="14"/>
  <c r="B669" i="14"/>
  <c r="B668" i="14"/>
  <c r="B667" i="14"/>
  <c r="B666" i="14"/>
  <c r="B665" i="14"/>
  <c r="B664" i="14"/>
  <c r="B663" i="14"/>
  <c r="B662" i="14"/>
  <c r="B661" i="14"/>
  <c r="B660" i="14"/>
  <c r="B659" i="14"/>
  <c r="B658" i="14"/>
  <c r="B657" i="14"/>
  <c r="B656" i="14"/>
  <c r="B655" i="14"/>
  <c r="B654" i="14"/>
  <c r="B653" i="14"/>
  <c r="B652" i="14"/>
  <c r="B651" i="14"/>
  <c r="B650" i="14"/>
  <c r="B649" i="14"/>
  <c r="B648" i="14"/>
  <c r="B647" i="14"/>
  <c r="B646" i="14"/>
  <c r="B645" i="14"/>
  <c r="B644" i="14"/>
  <c r="B643" i="14"/>
  <c r="B642" i="14"/>
  <c r="B641" i="14"/>
  <c r="B640" i="14"/>
  <c r="B639" i="14"/>
  <c r="B638" i="14"/>
  <c r="B637" i="14"/>
  <c r="B636" i="14"/>
  <c r="B635" i="14"/>
  <c r="B634" i="14"/>
  <c r="B633" i="14"/>
  <c r="B632" i="14"/>
  <c r="B631" i="14"/>
  <c r="B630" i="14"/>
  <c r="B629" i="14"/>
  <c r="B628" i="14"/>
  <c r="B627" i="14"/>
  <c r="B626" i="14"/>
  <c r="B625" i="14"/>
  <c r="B624" i="14"/>
  <c r="B623" i="14"/>
  <c r="B622" i="14"/>
  <c r="B621" i="14"/>
  <c r="B620" i="14"/>
  <c r="B619" i="14"/>
  <c r="B618" i="14"/>
  <c r="B617" i="14"/>
  <c r="B616" i="14"/>
  <c r="B615" i="14"/>
  <c r="B614" i="14"/>
  <c r="B613" i="14"/>
  <c r="B612" i="14"/>
  <c r="B611" i="14"/>
  <c r="B610" i="14"/>
  <c r="B609" i="14"/>
  <c r="B608" i="14"/>
  <c r="B607" i="14"/>
  <c r="B606" i="14"/>
  <c r="B605" i="14"/>
  <c r="B604" i="14"/>
  <c r="B603" i="14"/>
  <c r="B602" i="14"/>
  <c r="B601" i="14"/>
  <c r="B600" i="14"/>
  <c r="B599" i="14"/>
  <c r="B598" i="14"/>
  <c r="B597" i="14"/>
  <c r="B596" i="14"/>
  <c r="B595" i="14"/>
  <c r="B594" i="14"/>
  <c r="B593" i="14"/>
  <c r="B592" i="14"/>
  <c r="B591" i="14"/>
  <c r="B590" i="14"/>
  <c r="B589" i="14"/>
  <c r="B588" i="14"/>
  <c r="B587" i="14"/>
  <c r="B586" i="14"/>
  <c r="B585" i="14"/>
  <c r="B584" i="14"/>
  <c r="B583" i="14"/>
  <c r="B582" i="14"/>
  <c r="B581" i="14"/>
  <c r="B580" i="14"/>
  <c r="B579" i="14"/>
  <c r="B578" i="14"/>
  <c r="B577" i="14"/>
  <c r="B576" i="14"/>
  <c r="B575" i="14"/>
  <c r="B574" i="14"/>
  <c r="B573" i="14"/>
  <c r="B572" i="14"/>
  <c r="B571" i="14"/>
  <c r="B570" i="14"/>
  <c r="B569" i="14"/>
  <c r="B568" i="14"/>
  <c r="B567" i="14"/>
  <c r="B566" i="14"/>
  <c r="B565" i="14"/>
  <c r="B564" i="14"/>
  <c r="B563" i="14"/>
  <c r="B562" i="14"/>
  <c r="B561" i="14"/>
  <c r="B560" i="14"/>
  <c r="B559" i="14"/>
  <c r="B558" i="14"/>
  <c r="B557" i="14"/>
  <c r="B556" i="14"/>
  <c r="B555" i="14"/>
  <c r="B554" i="14"/>
  <c r="B553" i="14"/>
  <c r="B552" i="14"/>
  <c r="B551" i="14"/>
  <c r="B550" i="14"/>
  <c r="B549" i="14"/>
  <c r="B548" i="14"/>
  <c r="B547" i="14"/>
  <c r="B546" i="14"/>
  <c r="B545" i="14"/>
  <c r="B544" i="14"/>
  <c r="B543" i="14"/>
  <c r="B542" i="14"/>
  <c r="B541" i="14"/>
  <c r="B540" i="14"/>
  <c r="B539" i="14"/>
  <c r="B538" i="14"/>
  <c r="B537" i="14"/>
  <c r="B536" i="14"/>
  <c r="B535" i="14"/>
  <c r="B534" i="14"/>
  <c r="B533" i="14"/>
  <c r="B532" i="14"/>
  <c r="B531" i="14"/>
  <c r="B530" i="14"/>
  <c r="B529" i="14"/>
  <c r="B528" i="14"/>
  <c r="B527" i="14"/>
  <c r="B526" i="14"/>
  <c r="B525" i="14"/>
  <c r="B524" i="14"/>
  <c r="B523" i="14"/>
  <c r="B522" i="14"/>
  <c r="B521" i="14"/>
  <c r="B520" i="14"/>
  <c r="B519" i="14"/>
  <c r="B518" i="14"/>
  <c r="B517" i="14"/>
  <c r="B516" i="14"/>
  <c r="B515" i="14"/>
  <c r="B514" i="14"/>
  <c r="B513" i="14"/>
  <c r="B512" i="14"/>
  <c r="B511" i="14"/>
  <c r="B510" i="14"/>
  <c r="B509" i="14"/>
  <c r="B508" i="14"/>
  <c r="B507" i="14"/>
  <c r="B506" i="14"/>
  <c r="B505" i="14"/>
  <c r="B504" i="14"/>
  <c r="B503" i="14"/>
  <c r="B502" i="14"/>
  <c r="B501" i="14"/>
  <c r="B500" i="14"/>
  <c r="B499" i="14"/>
  <c r="B498" i="14"/>
  <c r="B497" i="14"/>
  <c r="B496" i="14"/>
  <c r="B495" i="14"/>
  <c r="B494" i="14"/>
  <c r="B493" i="14"/>
  <c r="B492" i="14"/>
  <c r="B491" i="14"/>
  <c r="B490" i="14"/>
  <c r="B489" i="14"/>
  <c r="B488" i="14"/>
  <c r="B487" i="14"/>
  <c r="B486" i="14"/>
  <c r="B485" i="14"/>
  <c r="B484" i="14"/>
  <c r="B483" i="14"/>
  <c r="B482" i="14"/>
  <c r="B481" i="14"/>
  <c r="B480" i="14"/>
  <c r="B479" i="14"/>
  <c r="B478" i="14"/>
  <c r="B477" i="14"/>
  <c r="B476" i="14"/>
  <c r="B475" i="14"/>
  <c r="B474" i="14"/>
  <c r="B473" i="14"/>
  <c r="B472" i="14"/>
  <c r="B471" i="14"/>
  <c r="B470" i="14"/>
  <c r="B469" i="14"/>
  <c r="B468" i="14"/>
  <c r="B467" i="14"/>
  <c r="B466" i="14"/>
  <c r="B465" i="14"/>
  <c r="B464" i="14"/>
  <c r="B463" i="14"/>
  <c r="B462" i="14"/>
  <c r="B461" i="14"/>
  <c r="B460" i="14"/>
  <c r="B459" i="14"/>
  <c r="B458" i="14"/>
  <c r="B457" i="14"/>
  <c r="B456" i="14"/>
  <c r="B455" i="14"/>
  <c r="B454" i="14"/>
  <c r="B453" i="14"/>
  <c r="B452" i="14"/>
  <c r="B451" i="14"/>
  <c r="B450" i="14"/>
  <c r="B449" i="14"/>
  <c r="B448" i="14"/>
  <c r="B447" i="14"/>
  <c r="B446" i="14"/>
  <c r="B445" i="14"/>
  <c r="B444" i="14"/>
  <c r="B443" i="14"/>
  <c r="B442" i="14"/>
  <c r="B441" i="14"/>
  <c r="B440" i="14"/>
  <c r="B439" i="14"/>
  <c r="B438" i="14"/>
  <c r="B437" i="14"/>
  <c r="B436" i="14"/>
  <c r="B435" i="14"/>
  <c r="B434" i="14"/>
  <c r="B433" i="14"/>
  <c r="B432" i="14"/>
  <c r="B431" i="14"/>
  <c r="B430" i="14"/>
  <c r="B429" i="14"/>
  <c r="B428" i="14"/>
  <c r="B427" i="14"/>
  <c r="B426" i="14"/>
  <c r="B425" i="14"/>
  <c r="B424" i="14"/>
  <c r="B423" i="14"/>
  <c r="B422" i="14"/>
  <c r="B421" i="14"/>
  <c r="B420" i="14"/>
  <c r="B419" i="14"/>
  <c r="B418" i="14"/>
  <c r="B417" i="14"/>
  <c r="B416" i="14"/>
  <c r="B415" i="14"/>
  <c r="B414" i="14"/>
  <c r="B413" i="14"/>
  <c r="B412" i="14"/>
  <c r="B411" i="14"/>
  <c r="B410" i="14"/>
  <c r="B409" i="14"/>
  <c r="B408" i="14"/>
  <c r="B407" i="14"/>
  <c r="B406" i="14"/>
  <c r="B405" i="14"/>
  <c r="B404" i="14"/>
  <c r="B403" i="14"/>
  <c r="B402" i="14"/>
  <c r="B401" i="14"/>
  <c r="B400" i="14"/>
  <c r="B399" i="14"/>
  <c r="B398" i="14"/>
  <c r="B397" i="14"/>
  <c r="B396" i="14"/>
  <c r="B395" i="14"/>
  <c r="B394" i="14"/>
  <c r="B393" i="14"/>
  <c r="B392" i="14"/>
  <c r="B391" i="14"/>
  <c r="B390" i="14"/>
  <c r="B389" i="14"/>
  <c r="B388" i="14"/>
  <c r="B387" i="14"/>
  <c r="B386" i="14"/>
  <c r="B385" i="14"/>
  <c r="B384" i="14"/>
  <c r="B383" i="14"/>
  <c r="B382" i="14"/>
  <c r="B381" i="14"/>
  <c r="B380" i="14"/>
  <c r="B379" i="14"/>
  <c r="B378" i="14"/>
  <c r="B377" i="14"/>
  <c r="B376" i="14"/>
  <c r="B375" i="14"/>
  <c r="B374" i="14"/>
  <c r="B373" i="14"/>
  <c r="B372" i="14"/>
  <c r="B371" i="14"/>
  <c r="B370" i="14"/>
  <c r="B369" i="14"/>
  <c r="B368" i="14"/>
  <c r="B367" i="14"/>
  <c r="B366" i="14"/>
  <c r="B365" i="14"/>
  <c r="B364" i="14"/>
  <c r="B363" i="14"/>
  <c r="B362" i="14"/>
  <c r="B361" i="14"/>
  <c r="B360" i="14"/>
  <c r="B359" i="14"/>
  <c r="B358" i="14"/>
  <c r="B357" i="14"/>
  <c r="B356" i="14"/>
  <c r="B355" i="14"/>
  <c r="B354" i="14"/>
  <c r="B353" i="14"/>
  <c r="B352" i="14"/>
  <c r="B351" i="14"/>
  <c r="B350" i="14"/>
  <c r="B349" i="14"/>
  <c r="B348" i="14"/>
  <c r="B347" i="14"/>
  <c r="B346" i="14"/>
  <c r="B345" i="14"/>
  <c r="B344" i="14"/>
  <c r="B343" i="14"/>
  <c r="B342" i="14"/>
  <c r="B341" i="14"/>
  <c r="B340" i="14"/>
  <c r="B339" i="14"/>
  <c r="B338" i="14"/>
  <c r="B337" i="14"/>
  <c r="B336" i="14"/>
  <c r="B335" i="14"/>
  <c r="B334" i="14"/>
  <c r="B333" i="14"/>
  <c r="B332" i="14"/>
  <c r="B331" i="14"/>
  <c r="B330" i="14"/>
  <c r="B329" i="14"/>
  <c r="B328" i="14"/>
  <c r="B327" i="14"/>
  <c r="B326" i="14"/>
  <c r="B325" i="14"/>
  <c r="B324" i="14"/>
  <c r="B323" i="14"/>
  <c r="B322" i="14"/>
  <c r="B321" i="14"/>
  <c r="B320" i="14"/>
  <c r="B319" i="14"/>
  <c r="B318" i="14"/>
  <c r="B317" i="14"/>
  <c r="B316" i="14"/>
  <c r="B315" i="14"/>
  <c r="B314" i="14"/>
  <c r="B313" i="14"/>
  <c r="B312" i="14"/>
  <c r="B311" i="14"/>
  <c r="B310" i="14"/>
  <c r="B309" i="14"/>
  <c r="B308" i="14"/>
  <c r="B307" i="14"/>
  <c r="B306" i="14"/>
  <c r="B305" i="14"/>
  <c r="B304" i="14"/>
  <c r="B303" i="14"/>
  <c r="B302" i="14"/>
  <c r="B301" i="14"/>
  <c r="B300" i="14"/>
  <c r="B299" i="14"/>
  <c r="B298" i="14"/>
  <c r="B297" i="14"/>
  <c r="B296" i="14"/>
  <c r="B295" i="14"/>
  <c r="B294" i="14"/>
  <c r="B293" i="14"/>
  <c r="B292" i="14"/>
  <c r="B291" i="14"/>
  <c r="B290" i="14"/>
  <c r="B289" i="14"/>
  <c r="B288" i="14"/>
  <c r="B287" i="14"/>
  <c r="B286" i="14"/>
  <c r="B285" i="14"/>
  <c r="B284" i="14"/>
  <c r="B283" i="14"/>
  <c r="B282" i="14"/>
  <c r="B281" i="14"/>
  <c r="B280" i="14"/>
  <c r="B279" i="14"/>
  <c r="B278" i="14"/>
  <c r="B277" i="14"/>
  <c r="B276" i="14"/>
  <c r="B275" i="14"/>
  <c r="B274" i="14"/>
  <c r="B273" i="14"/>
  <c r="B272" i="14"/>
  <c r="B271" i="14"/>
  <c r="B270" i="14"/>
  <c r="B269" i="14"/>
  <c r="B268" i="14"/>
  <c r="B267" i="14"/>
  <c r="B266" i="14"/>
  <c r="B265" i="14"/>
  <c r="B264" i="14"/>
  <c r="B263" i="14"/>
  <c r="B262" i="14"/>
  <c r="B261" i="14"/>
  <c r="B260" i="14"/>
  <c r="B259" i="14"/>
  <c r="B258" i="14"/>
  <c r="B257" i="14"/>
  <c r="B256" i="14"/>
  <c r="B255" i="14"/>
  <c r="B254" i="14"/>
  <c r="B253" i="14"/>
  <c r="B252" i="14"/>
  <c r="B251" i="14"/>
  <c r="B250" i="14"/>
  <c r="B249" i="14"/>
  <c r="B248" i="14"/>
  <c r="B247" i="14"/>
  <c r="B246" i="14"/>
  <c r="B245" i="14"/>
  <c r="B244" i="14"/>
  <c r="B243" i="14"/>
  <c r="B242" i="14"/>
  <c r="B241" i="14"/>
  <c r="B240" i="14"/>
  <c r="B239" i="14"/>
  <c r="B238" i="14"/>
  <c r="B237" i="14"/>
  <c r="B236" i="14"/>
  <c r="B235" i="14"/>
  <c r="B234" i="14"/>
  <c r="B233" i="14"/>
  <c r="B232" i="14"/>
  <c r="B231" i="14"/>
  <c r="B230" i="14"/>
  <c r="B229" i="14"/>
  <c r="B228" i="14"/>
  <c r="B227" i="14"/>
  <c r="B226" i="14"/>
  <c r="B225" i="14"/>
  <c r="B224" i="14"/>
  <c r="B223" i="14"/>
  <c r="B222" i="14"/>
  <c r="B221" i="14"/>
  <c r="B220" i="14"/>
  <c r="B219" i="14"/>
  <c r="B218" i="14"/>
  <c r="B217" i="14"/>
  <c r="B216" i="14"/>
  <c r="B215" i="14"/>
  <c r="B214" i="14"/>
  <c r="B213" i="14"/>
  <c r="B212" i="14"/>
  <c r="B211" i="14"/>
  <c r="B210" i="14"/>
  <c r="B209" i="14"/>
  <c r="B208" i="14"/>
  <c r="B207" i="14"/>
  <c r="B206" i="14"/>
  <c r="B205" i="14"/>
  <c r="B204" i="14"/>
  <c r="B203" i="14"/>
  <c r="B202" i="14"/>
  <c r="B201" i="14"/>
  <c r="B200" i="14"/>
  <c r="B199" i="14"/>
  <c r="B198" i="14"/>
  <c r="B197" i="14"/>
  <c r="B196" i="14"/>
  <c r="B195" i="14"/>
  <c r="B194" i="14"/>
  <c r="B193" i="14"/>
  <c r="B192" i="14"/>
  <c r="B191" i="14"/>
  <c r="B190" i="14"/>
  <c r="B189" i="14"/>
  <c r="B188" i="14"/>
  <c r="B187" i="14"/>
  <c r="B186" i="14"/>
  <c r="B185" i="14"/>
  <c r="B184" i="14"/>
  <c r="B183" i="14"/>
  <c r="B182" i="14"/>
  <c r="B181" i="14"/>
  <c r="B180" i="14"/>
  <c r="B179" i="14"/>
  <c r="B178" i="14"/>
  <c r="B177" i="14"/>
  <c r="B176" i="14"/>
  <c r="B175" i="14"/>
  <c r="B174" i="14"/>
  <c r="B173" i="14"/>
  <c r="B172" i="14"/>
  <c r="B171" i="14"/>
  <c r="B170" i="14"/>
  <c r="B169" i="14"/>
  <c r="B168" i="14"/>
  <c r="B167" i="14"/>
  <c r="B166" i="14"/>
  <c r="B165" i="14"/>
  <c r="B164" i="14"/>
  <c r="B163" i="14"/>
  <c r="B162" i="14"/>
  <c r="B161" i="14"/>
  <c r="B160" i="14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8" i="14"/>
  <c r="B7" i="14"/>
  <c r="B6" i="14"/>
  <c r="B5" i="14"/>
  <c r="B4" i="14"/>
  <c r="B3" i="14"/>
  <c r="B2" i="14"/>
  <c r="U56" i="1"/>
  <c r="A2186" i="14"/>
  <c r="A2185" i="14"/>
  <c r="A2184" i="14"/>
  <c r="A2183" i="14"/>
  <c r="A2182" i="14"/>
  <c r="A2181" i="14"/>
  <c r="A2180" i="14"/>
  <c r="A2179" i="14"/>
  <c r="A2178" i="14"/>
  <c r="A2177" i="14"/>
  <c r="A2176" i="14"/>
  <c r="A2175" i="14"/>
  <c r="A2174" i="14"/>
  <c r="A2173" i="14"/>
  <c r="A2172" i="14"/>
  <c r="A2171" i="14"/>
  <c r="A2170" i="14"/>
  <c r="A2169" i="14"/>
  <c r="A2168" i="14"/>
  <c r="A2167" i="14"/>
  <c r="A2166" i="14"/>
  <c r="A2165" i="14"/>
  <c r="A2164" i="14"/>
  <c r="A2163" i="14"/>
  <c r="A2162" i="14"/>
  <c r="A2161" i="14"/>
  <c r="A2160" i="14"/>
  <c r="A2159" i="14"/>
  <c r="A2158" i="14"/>
  <c r="A2157" i="14"/>
  <c r="A2156" i="14"/>
  <c r="A2155" i="14"/>
  <c r="A2154" i="14"/>
  <c r="A2153" i="14"/>
  <c r="A2152" i="14"/>
  <c r="A2151" i="14"/>
  <c r="A2150" i="14"/>
  <c r="A2149" i="14"/>
  <c r="A2148" i="14"/>
  <c r="A2147" i="14"/>
  <c r="A2146" i="14"/>
  <c r="A2145" i="14"/>
  <c r="A2144" i="14"/>
  <c r="A2143" i="14"/>
  <c r="A2142" i="14"/>
  <c r="A2141" i="14"/>
  <c r="A2140" i="14"/>
  <c r="A2139" i="14"/>
  <c r="A2138" i="14"/>
  <c r="A2137" i="14"/>
  <c r="A2136" i="14"/>
  <c r="A2135" i="14"/>
  <c r="A2134" i="14"/>
  <c r="A2133" i="14"/>
  <c r="A2132" i="14"/>
  <c r="A2131" i="14"/>
  <c r="A2130" i="14"/>
  <c r="A2129" i="14"/>
  <c r="A2128" i="14"/>
  <c r="A2127" i="14"/>
  <c r="A2126" i="14"/>
  <c r="A2125" i="14"/>
  <c r="A2124" i="14"/>
  <c r="A2123" i="14"/>
  <c r="A2122" i="14"/>
  <c r="A2121" i="14"/>
  <c r="A2120" i="14"/>
  <c r="A2119" i="14"/>
  <c r="A2118" i="14"/>
  <c r="A2117" i="14"/>
  <c r="A2116" i="14"/>
  <c r="A2115" i="14"/>
  <c r="A2114" i="14"/>
  <c r="A2113" i="14"/>
  <c r="A2112" i="14"/>
  <c r="A2111" i="14"/>
  <c r="A2110" i="14"/>
  <c r="A2109" i="14"/>
  <c r="A2108" i="14"/>
  <c r="A2107" i="14"/>
  <c r="A2106" i="14"/>
  <c r="A2105" i="14"/>
  <c r="A2104" i="14"/>
  <c r="A2103" i="14"/>
  <c r="A2102" i="14"/>
  <c r="A2101" i="14"/>
  <c r="A2100" i="14"/>
  <c r="A2099" i="14"/>
  <c r="A2098" i="14"/>
  <c r="A2097" i="14"/>
  <c r="A2096" i="14"/>
  <c r="A2095" i="14"/>
  <c r="A2094" i="14"/>
  <c r="A2093" i="14"/>
  <c r="A2092" i="14"/>
  <c r="A2091" i="14"/>
  <c r="A2090" i="14"/>
  <c r="A2089" i="14"/>
  <c r="A2088" i="14"/>
  <c r="A2087" i="14"/>
  <c r="A2086" i="14"/>
  <c r="A2085" i="14"/>
  <c r="A2084" i="14"/>
  <c r="A2083" i="14"/>
  <c r="A2082" i="14"/>
  <c r="A2081" i="14"/>
  <c r="A2080" i="14"/>
  <c r="A2079" i="14"/>
  <c r="A2078" i="14"/>
  <c r="A2077" i="14"/>
  <c r="A2076" i="14"/>
  <c r="A2075" i="14"/>
  <c r="A2074" i="14"/>
  <c r="A2073" i="14"/>
  <c r="A2072" i="14"/>
  <c r="A2071" i="14"/>
  <c r="A2070" i="14"/>
  <c r="A2069" i="14"/>
  <c r="A2068" i="14"/>
  <c r="A2067" i="14"/>
  <c r="A2066" i="14"/>
  <c r="A2065" i="14"/>
  <c r="A2064" i="14"/>
  <c r="A2063" i="14"/>
  <c r="A2062" i="14"/>
  <c r="A2061" i="14"/>
  <c r="A2060" i="14"/>
  <c r="A2059" i="14"/>
  <c r="A2058" i="14"/>
  <c r="A2057" i="14"/>
  <c r="A2056" i="14"/>
  <c r="A2055" i="14"/>
  <c r="A2054" i="14"/>
  <c r="A2053" i="14"/>
  <c r="A2052" i="14"/>
  <c r="A2051" i="14"/>
  <c r="A2050" i="14"/>
  <c r="A2049" i="14"/>
  <c r="A2048" i="14"/>
  <c r="A2047" i="14"/>
  <c r="A2046" i="14"/>
  <c r="A2045" i="14"/>
  <c r="A2044" i="14"/>
  <c r="A2043" i="14"/>
  <c r="A2042" i="14"/>
  <c r="A2041" i="14"/>
  <c r="A2040" i="14"/>
  <c r="A2039" i="14"/>
  <c r="A2038" i="14"/>
  <c r="A2037" i="14"/>
  <c r="A2036" i="14"/>
  <c r="A2035" i="14"/>
  <c r="A2034" i="14"/>
  <c r="A2033" i="14"/>
  <c r="A2032" i="14"/>
  <c r="A2031" i="14"/>
  <c r="A2030" i="14"/>
  <c r="A2029" i="14"/>
  <c r="A2028" i="14"/>
  <c r="A2027" i="14"/>
  <c r="A2026" i="14"/>
  <c r="A2025" i="14"/>
  <c r="A2024" i="14"/>
  <c r="A2023" i="14"/>
  <c r="A2022" i="14"/>
  <c r="A2021" i="14"/>
  <c r="A2020" i="14"/>
  <c r="A2019" i="14"/>
  <c r="A2018" i="14"/>
  <c r="A2017" i="14"/>
  <c r="A2016" i="14"/>
  <c r="A2015" i="14"/>
  <c r="A2014" i="14"/>
  <c r="A2013" i="14"/>
  <c r="A2012" i="14"/>
  <c r="A2011" i="14"/>
  <c r="A2010" i="14"/>
  <c r="A2009" i="14"/>
  <c r="A2008" i="14"/>
  <c r="A2007" i="14"/>
  <c r="A2006" i="14"/>
  <c r="A2005" i="14"/>
  <c r="A2004" i="14"/>
  <c r="A2003" i="14"/>
  <c r="A2002" i="14"/>
  <c r="A2001" i="14"/>
  <c r="A2000" i="14"/>
  <c r="A1999" i="14"/>
  <c r="A1998" i="14"/>
  <c r="A1997" i="14"/>
  <c r="A1996" i="14"/>
  <c r="A1995" i="14"/>
  <c r="A1994" i="14"/>
  <c r="A1993" i="14"/>
  <c r="A1992" i="14"/>
  <c r="A1991" i="14"/>
  <c r="A1990" i="14"/>
  <c r="A1989" i="14"/>
  <c r="A1988" i="14"/>
  <c r="A1987" i="14"/>
  <c r="A1986" i="14"/>
  <c r="A1985" i="14"/>
  <c r="A1984" i="14"/>
  <c r="A1983" i="14"/>
  <c r="A1982" i="14"/>
  <c r="A1981" i="14"/>
  <c r="A1980" i="14"/>
  <c r="A1979" i="14"/>
  <c r="A1978" i="14"/>
  <c r="A1977" i="14"/>
  <c r="A1976" i="14"/>
  <c r="A1975" i="14"/>
  <c r="A1974" i="14"/>
  <c r="A1973" i="14"/>
  <c r="A1972" i="14"/>
  <c r="A1971" i="14"/>
  <c r="A1970" i="14"/>
  <c r="A1969" i="14"/>
  <c r="A1968" i="14"/>
  <c r="A1967" i="14"/>
  <c r="A1966" i="14"/>
  <c r="A1965" i="14"/>
  <c r="A1964" i="14"/>
  <c r="A1963" i="14"/>
  <c r="A1962" i="14"/>
  <c r="A1961" i="14"/>
  <c r="A1960" i="14"/>
  <c r="A1959" i="14"/>
  <c r="A1958" i="14"/>
  <c r="A1957" i="14"/>
  <c r="A1956" i="14"/>
  <c r="A1955" i="14"/>
  <c r="A1954" i="14"/>
  <c r="A1953" i="14"/>
  <c r="A1952" i="14"/>
  <c r="A1951" i="14"/>
  <c r="A1950" i="14"/>
  <c r="A1949" i="14"/>
  <c r="A1948" i="14"/>
  <c r="A1947" i="14"/>
  <c r="A1946" i="14"/>
  <c r="A1945" i="14"/>
  <c r="A1944" i="14"/>
  <c r="A1943" i="14"/>
  <c r="A1942" i="14"/>
  <c r="A1941" i="14"/>
  <c r="A1940" i="14"/>
  <c r="A1939" i="14"/>
  <c r="A1938" i="14"/>
  <c r="A1937" i="14"/>
  <c r="A1936" i="14"/>
  <c r="A1935" i="14"/>
  <c r="A1934" i="14"/>
  <c r="A1933" i="14"/>
  <c r="A1932" i="14"/>
  <c r="A1931" i="14"/>
  <c r="A1930" i="14"/>
  <c r="A1929" i="14"/>
  <c r="A1928" i="14"/>
  <c r="A1927" i="14"/>
  <c r="A1926" i="14"/>
  <c r="A1925" i="14"/>
  <c r="A1924" i="14"/>
  <c r="A1923" i="14"/>
  <c r="A1922" i="14"/>
  <c r="A1921" i="14"/>
  <c r="A1920" i="14"/>
  <c r="A1919" i="14"/>
  <c r="A1918" i="14"/>
  <c r="A1917" i="14"/>
  <c r="A1916" i="14"/>
  <c r="A1915" i="14"/>
  <c r="A1914" i="14"/>
  <c r="A1913" i="14"/>
  <c r="A1912" i="14"/>
  <c r="A1911" i="14"/>
  <c r="A1910" i="14"/>
  <c r="A1909" i="14"/>
  <c r="A1908" i="14"/>
  <c r="A1907" i="14"/>
  <c r="A1906" i="14"/>
  <c r="A1905" i="14"/>
  <c r="A1904" i="14"/>
  <c r="A1903" i="14"/>
  <c r="A1902" i="14"/>
  <c r="A1901" i="14"/>
  <c r="A1900" i="14"/>
  <c r="A1899" i="14"/>
  <c r="A1898" i="14"/>
  <c r="A1897" i="14"/>
  <c r="A1896" i="14"/>
  <c r="A1895" i="14"/>
  <c r="A1894" i="14"/>
  <c r="A1893" i="14"/>
  <c r="A1892" i="14"/>
  <c r="A1891" i="14"/>
  <c r="A1890" i="14"/>
  <c r="A1889" i="14"/>
  <c r="A1888" i="14"/>
  <c r="A1887" i="14"/>
  <c r="A1886" i="14"/>
  <c r="A1885" i="14"/>
  <c r="A1884" i="14"/>
  <c r="A1883" i="14"/>
  <c r="A1882" i="14"/>
  <c r="A1881" i="14"/>
  <c r="A1880" i="14"/>
  <c r="A1879" i="14"/>
  <c r="A1878" i="14"/>
  <c r="A1877" i="14"/>
  <c r="A1876" i="14"/>
  <c r="A1875" i="14"/>
  <c r="A1874" i="14"/>
  <c r="A1873" i="14"/>
  <c r="A1872" i="14"/>
  <c r="A1871" i="14"/>
  <c r="A1870" i="14"/>
  <c r="A1869" i="14"/>
  <c r="A1868" i="14"/>
  <c r="A1867" i="14"/>
  <c r="A1866" i="14"/>
  <c r="A1865" i="14"/>
  <c r="A1864" i="14"/>
  <c r="A1863" i="14"/>
  <c r="A1862" i="14"/>
  <c r="A1861" i="14"/>
  <c r="A1860" i="14"/>
  <c r="A1859" i="14"/>
  <c r="A1858" i="14"/>
  <c r="A1857" i="14"/>
  <c r="A1856" i="14"/>
  <c r="A1855" i="14"/>
  <c r="A1854" i="14"/>
  <c r="A1853" i="14"/>
  <c r="A1852" i="14"/>
  <c r="A1851" i="14"/>
  <c r="A1850" i="14"/>
  <c r="A1849" i="14"/>
  <c r="A1848" i="14"/>
  <c r="A1847" i="14"/>
  <c r="A1846" i="14"/>
  <c r="A1845" i="14"/>
  <c r="A1844" i="14"/>
  <c r="A1843" i="14"/>
  <c r="A1842" i="14"/>
  <c r="A1841" i="14"/>
  <c r="A1840" i="14"/>
  <c r="A1839" i="14"/>
  <c r="A1838" i="14"/>
  <c r="A1837" i="14"/>
  <c r="A1836" i="14"/>
  <c r="A1835" i="14"/>
  <c r="A1834" i="14"/>
  <c r="A1833" i="14"/>
  <c r="A1832" i="14"/>
  <c r="A1831" i="14"/>
  <c r="A1830" i="14"/>
  <c r="A1829" i="14"/>
  <c r="A1828" i="14"/>
  <c r="A1827" i="14"/>
  <c r="A1826" i="14"/>
  <c r="A1825" i="14"/>
  <c r="A1824" i="14"/>
  <c r="A1823" i="14"/>
  <c r="A1822" i="14"/>
  <c r="A1821" i="14"/>
  <c r="A1820" i="14"/>
  <c r="A1819" i="14"/>
  <c r="A1818" i="14"/>
  <c r="A1817" i="14"/>
  <c r="A1816" i="14"/>
  <c r="A1815" i="14"/>
  <c r="A1814" i="14"/>
  <c r="A1813" i="14"/>
  <c r="A1812" i="14"/>
  <c r="A1811" i="14"/>
  <c r="A1810" i="14"/>
  <c r="A1809" i="14"/>
  <c r="A1808" i="14"/>
  <c r="A1807" i="14"/>
  <c r="A1806" i="14"/>
  <c r="A1805" i="14"/>
  <c r="A1804" i="14"/>
  <c r="A1803" i="14"/>
  <c r="A1802" i="14"/>
  <c r="A1801" i="14"/>
  <c r="A1800" i="14"/>
  <c r="A1799" i="14"/>
  <c r="A1798" i="14"/>
  <c r="A1797" i="14"/>
  <c r="A1796" i="14"/>
  <c r="A1795" i="14"/>
  <c r="A1794" i="14"/>
  <c r="A1793" i="14"/>
  <c r="A1792" i="14"/>
  <c r="A1791" i="14"/>
  <c r="A1790" i="14"/>
  <c r="A1789" i="14"/>
  <c r="A1788" i="14"/>
  <c r="A1787" i="14"/>
  <c r="A1786" i="14"/>
  <c r="A1785" i="14"/>
  <c r="A1784" i="14"/>
  <c r="A1783" i="14"/>
  <c r="A1782" i="14"/>
  <c r="A1781" i="14"/>
  <c r="A1780" i="14"/>
  <c r="A1779" i="14"/>
  <c r="A1778" i="14"/>
  <c r="A1777" i="14"/>
  <c r="A1776" i="14"/>
  <c r="A1775" i="14"/>
  <c r="A1774" i="14"/>
  <c r="A1773" i="14"/>
  <c r="A1772" i="14"/>
  <c r="A1771" i="14"/>
  <c r="A1770" i="14"/>
  <c r="A1769" i="14"/>
  <c r="A1768" i="14"/>
  <c r="A1767" i="14"/>
  <c r="A1766" i="14"/>
  <c r="A1765" i="14"/>
  <c r="A1764" i="14"/>
  <c r="A1763" i="14"/>
  <c r="A1762" i="14"/>
  <c r="A1761" i="14"/>
  <c r="A1760" i="14"/>
  <c r="A1759" i="14"/>
  <c r="A1758" i="14"/>
  <c r="A1757" i="14"/>
  <c r="A1756" i="14"/>
  <c r="A1755" i="14"/>
  <c r="A1754" i="14"/>
  <c r="A1753" i="14"/>
  <c r="A1752" i="14"/>
  <c r="A1751" i="14"/>
  <c r="A1750" i="14"/>
  <c r="A1749" i="14"/>
  <c r="A1748" i="14"/>
  <c r="A1747" i="14"/>
  <c r="A1746" i="14"/>
  <c r="A1745" i="14"/>
  <c r="A1744" i="14"/>
  <c r="A1743" i="14"/>
  <c r="A1742" i="14"/>
  <c r="A1741" i="14"/>
  <c r="A1740" i="14"/>
  <c r="A1739" i="14"/>
  <c r="A1738" i="14"/>
  <c r="A1737" i="14"/>
  <c r="A1736" i="14"/>
  <c r="A1735" i="14"/>
  <c r="A1734" i="14"/>
  <c r="A1733" i="14"/>
  <c r="A1732" i="14"/>
  <c r="A1731" i="14"/>
  <c r="A1730" i="14"/>
  <c r="A1729" i="14"/>
  <c r="A1728" i="14"/>
  <c r="A1727" i="14"/>
  <c r="A1726" i="14"/>
  <c r="A1725" i="14"/>
  <c r="A1724" i="14"/>
  <c r="A1723" i="14"/>
  <c r="A1722" i="14"/>
  <c r="A1721" i="14"/>
  <c r="A1720" i="14"/>
  <c r="A1719" i="14"/>
  <c r="A1718" i="14"/>
  <c r="A1717" i="14"/>
  <c r="A1716" i="14"/>
  <c r="A1715" i="14"/>
  <c r="A1714" i="14"/>
  <c r="A1713" i="14"/>
  <c r="A1712" i="14"/>
  <c r="A1711" i="14"/>
  <c r="A1710" i="14"/>
  <c r="A1709" i="14"/>
  <c r="A1708" i="14"/>
  <c r="A1707" i="14"/>
  <c r="A1706" i="14"/>
  <c r="A1705" i="14"/>
  <c r="A1704" i="14"/>
  <c r="A1703" i="14"/>
  <c r="A1702" i="14"/>
  <c r="A1701" i="14"/>
  <c r="A1700" i="14"/>
  <c r="A1699" i="14"/>
  <c r="A1698" i="14"/>
  <c r="A1697" i="14"/>
  <c r="A1696" i="14"/>
  <c r="A1695" i="14"/>
  <c r="A1694" i="14"/>
  <c r="A1693" i="14"/>
  <c r="A1692" i="14"/>
  <c r="A1691" i="14"/>
  <c r="A1690" i="14"/>
  <c r="A1689" i="14"/>
  <c r="A1688" i="14"/>
  <c r="A1687" i="14"/>
  <c r="A1686" i="14"/>
  <c r="A1685" i="14"/>
  <c r="A1684" i="14"/>
  <c r="A1683" i="14"/>
  <c r="A1682" i="14"/>
  <c r="A1681" i="14"/>
  <c r="A1680" i="14"/>
  <c r="A1679" i="14"/>
  <c r="A1678" i="14"/>
  <c r="A1677" i="14"/>
  <c r="A1676" i="14"/>
  <c r="A1675" i="14"/>
  <c r="A1674" i="14"/>
  <c r="A1673" i="14"/>
  <c r="A1672" i="14"/>
  <c r="A1671" i="14"/>
  <c r="A1670" i="14"/>
  <c r="A1669" i="14"/>
  <c r="A1668" i="14"/>
  <c r="A1667" i="14"/>
  <c r="A1666" i="14"/>
  <c r="A1665" i="14"/>
  <c r="A1664" i="14"/>
  <c r="A1663" i="14"/>
  <c r="A1662" i="14"/>
  <c r="A1661" i="14"/>
  <c r="A1660" i="14"/>
  <c r="A1659" i="14"/>
  <c r="A1658" i="14"/>
  <c r="A1657" i="14"/>
  <c r="A1656" i="14"/>
  <c r="A1655" i="14"/>
  <c r="A1654" i="14"/>
  <c r="A1653" i="14"/>
  <c r="A1652" i="14"/>
  <c r="A1651" i="14"/>
  <c r="A1650" i="14"/>
  <c r="A1649" i="14"/>
  <c r="A1648" i="14"/>
  <c r="A1647" i="14"/>
  <c r="A1646" i="14"/>
  <c r="A1645" i="14"/>
  <c r="A1644" i="14"/>
  <c r="A1643" i="14"/>
  <c r="A1642" i="14"/>
  <c r="A1641" i="14"/>
  <c r="A1640" i="14"/>
  <c r="A1639" i="14"/>
  <c r="A1638" i="14"/>
  <c r="A1637" i="14"/>
  <c r="A1636" i="14"/>
  <c r="A1635" i="14"/>
  <c r="A1634" i="14"/>
  <c r="A1633" i="14"/>
  <c r="A1632" i="14"/>
  <c r="A1631" i="14"/>
  <c r="A1630" i="14"/>
  <c r="A1629" i="14"/>
  <c r="A1628" i="14"/>
  <c r="A1627" i="14"/>
  <c r="A1626" i="14"/>
  <c r="A1625" i="14"/>
  <c r="A1624" i="14"/>
  <c r="A1623" i="14"/>
  <c r="A1622" i="14"/>
  <c r="A1621" i="14"/>
  <c r="A1620" i="14"/>
  <c r="A1619" i="14"/>
  <c r="A1618" i="14"/>
  <c r="A1617" i="14"/>
  <c r="A1616" i="14"/>
  <c r="A1615" i="14"/>
  <c r="A1614" i="14"/>
  <c r="A1613" i="14"/>
  <c r="A1612" i="14"/>
  <c r="A1611" i="14"/>
  <c r="A1610" i="14"/>
  <c r="A1609" i="14"/>
  <c r="A1608" i="14"/>
  <c r="A1607" i="14"/>
  <c r="A1606" i="14"/>
  <c r="A1605" i="14"/>
  <c r="A1604" i="14"/>
  <c r="A1603" i="14"/>
  <c r="A1602" i="14"/>
  <c r="A1601" i="14"/>
  <c r="A1600" i="14"/>
  <c r="A1599" i="14"/>
  <c r="A1598" i="14"/>
  <c r="A1597" i="14"/>
  <c r="A1596" i="14"/>
  <c r="A1595" i="14"/>
  <c r="A1594" i="14"/>
  <c r="A1593" i="14"/>
  <c r="A1592" i="14"/>
  <c r="A1591" i="14"/>
  <c r="A1590" i="14"/>
  <c r="A1589" i="14"/>
  <c r="A1588" i="14"/>
  <c r="A1587" i="14"/>
  <c r="A1586" i="14"/>
  <c r="A1585" i="14"/>
  <c r="A1584" i="14"/>
  <c r="A1583" i="14"/>
  <c r="A1582" i="14"/>
  <c r="A1581" i="14"/>
  <c r="A1580" i="14"/>
  <c r="A1579" i="14"/>
  <c r="A1578" i="14"/>
  <c r="A1577" i="14"/>
  <c r="A1576" i="14"/>
  <c r="A1575" i="14"/>
  <c r="A1574" i="14"/>
  <c r="A1573" i="14"/>
  <c r="A1572" i="14"/>
  <c r="A1571" i="14"/>
  <c r="A1570" i="14"/>
  <c r="A1569" i="14"/>
  <c r="A1568" i="14"/>
  <c r="A1567" i="14"/>
  <c r="A1566" i="14"/>
  <c r="A1565" i="14"/>
  <c r="A1564" i="14"/>
  <c r="A1563" i="14"/>
  <c r="A1562" i="14"/>
  <c r="A1561" i="14"/>
  <c r="A1560" i="14"/>
  <c r="A1559" i="14"/>
  <c r="A1558" i="14"/>
  <c r="A1557" i="14"/>
  <c r="A1556" i="14"/>
  <c r="A1555" i="14"/>
  <c r="A1554" i="14"/>
  <c r="A1553" i="14"/>
  <c r="A1552" i="14"/>
  <c r="A1551" i="14"/>
  <c r="A1550" i="14"/>
  <c r="A1549" i="14"/>
  <c r="A1548" i="14"/>
  <c r="A1547" i="14"/>
  <c r="A1546" i="14"/>
  <c r="A1545" i="14"/>
  <c r="A1544" i="14"/>
  <c r="A1543" i="14"/>
  <c r="A1542" i="14"/>
  <c r="A1541" i="14"/>
  <c r="A1540" i="14"/>
  <c r="A1539" i="14"/>
  <c r="A1538" i="14"/>
  <c r="A1537" i="14"/>
  <c r="A1536" i="14"/>
  <c r="A1535" i="14"/>
  <c r="A1534" i="14"/>
  <c r="A1533" i="14"/>
  <c r="A1532" i="14"/>
  <c r="A1531" i="14"/>
  <c r="A1530" i="14"/>
  <c r="A1529" i="14"/>
  <c r="A1528" i="14"/>
  <c r="A1527" i="14"/>
  <c r="A1526" i="14"/>
  <c r="A1525" i="14"/>
  <c r="A1524" i="14"/>
  <c r="A1523" i="14"/>
  <c r="A1522" i="14"/>
  <c r="A1521" i="14"/>
  <c r="A1520" i="14"/>
  <c r="A1519" i="14"/>
  <c r="A1518" i="14"/>
  <c r="A1517" i="14"/>
  <c r="A1516" i="14"/>
  <c r="A1515" i="14"/>
  <c r="A1514" i="14"/>
  <c r="A1513" i="14"/>
  <c r="A1512" i="14"/>
  <c r="A1511" i="14"/>
  <c r="A1510" i="14"/>
  <c r="A1509" i="14"/>
  <c r="A1508" i="14"/>
  <c r="A1507" i="14"/>
  <c r="A1506" i="14"/>
  <c r="A1505" i="14"/>
  <c r="A1504" i="14"/>
  <c r="A1503" i="14"/>
  <c r="A1502" i="14"/>
  <c r="A1501" i="14"/>
  <c r="A1500" i="14"/>
  <c r="A1499" i="14"/>
  <c r="A1498" i="14"/>
  <c r="A1497" i="14"/>
  <c r="A1496" i="14"/>
  <c r="A1495" i="14"/>
  <c r="A1494" i="14"/>
  <c r="A1493" i="14"/>
  <c r="A1492" i="14"/>
  <c r="A1491" i="14"/>
  <c r="A1490" i="14"/>
  <c r="A1489" i="14"/>
  <c r="A1488" i="14"/>
  <c r="A1487" i="14"/>
  <c r="A1486" i="14"/>
  <c r="A1485" i="14"/>
  <c r="A1484" i="14"/>
  <c r="A1483" i="14"/>
  <c r="A1482" i="14"/>
  <c r="A1481" i="14"/>
  <c r="A1480" i="14"/>
  <c r="A1479" i="14"/>
  <c r="A1478" i="14"/>
  <c r="A1477" i="14"/>
  <c r="A1476" i="14"/>
  <c r="A1475" i="14"/>
  <c r="A1474" i="14"/>
  <c r="A1473" i="14"/>
  <c r="A1472" i="14"/>
  <c r="A1471" i="14"/>
  <c r="A1470" i="14"/>
  <c r="A1469" i="14"/>
  <c r="A1468" i="14"/>
  <c r="A1467" i="14"/>
  <c r="A1466" i="14"/>
  <c r="A1465" i="14"/>
  <c r="A1464" i="14"/>
  <c r="A1463" i="14"/>
  <c r="A1462" i="14"/>
  <c r="A1461" i="14"/>
  <c r="A1460" i="14"/>
  <c r="A1459" i="14"/>
  <c r="A1458" i="14"/>
  <c r="A1457" i="14"/>
  <c r="A1456" i="14"/>
  <c r="A1455" i="14"/>
  <c r="A1454" i="14"/>
  <c r="A1453" i="14"/>
  <c r="A1452" i="14"/>
  <c r="A1451" i="14"/>
  <c r="A1450" i="14"/>
  <c r="A1449" i="14"/>
  <c r="A1448" i="14"/>
  <c r="A1447" i="14"/>
  <c r="A1446" i="14"/>
  <c r="A1445" i="14"/>
  <c r="A1444" i="14"/>
  <c r="A1443" i="14"/>
  <c r="A1442" i="14"/>
  <c r="A1441" i="14"/>
  <c r="A1440" i="14"/>
  <c r="A1439" i="14"/>
  <c r="A1438" i="14"/>
  <c r="A1437" i="14"/>
  <c r="A1436" i="14"/>
  <c r="A1435" i="14"/>
  <c r="A1434" i="14"/>
  <c r="A1433" i="14"/>
  <c r="A1432" i="14"/>
  <c r="A1431" i="14"/>
  <c r="A1430" i="14"/>
  <c r="A1429" i="14"/>
  <c r="A1428" i="14"/>
  <c r="A1427" i="14"/>
  <c r="A1426" i="14"/>
  <c r="A1425" i="14"/>
  <c r="A1424" i="14"/>
  <c r="A1423" i="14"/>
  <c r="A1422" i="14"/>
  <c r="A1421" i="14"/>
  <c r="A1420" i="14"/>
  <c r="A1419" i="14"/>
  <c r="A1418" i="14"/>
  <c r="A1417" i="14"/>
  <c r="A1416" i="14"/>
  <c r="A1415" i="14"/>
  <c r="A1414" i="14"/>
  <c r="A1413" i="14"/>
  <c r="A1412" i="14"/>
  <c r="A1411" i="14"/>
  <c r="A1410" i="14"/>
  <c r="A1409" i="14"/>
  <c r="A1408" i="14"/>
  <c r="A1407" i="14"/>
  <c r="A1406" i="14"/>
  <c r="A1405" i="14"/>
  <c r="A1404" i="14"/>
  <c r="A1403" i="14"/>
  <c r="A1402" i="14"/>
  <c r="A1401" i="14"/>
  <c r="A1400" i="14"/>
  <c r="A1399" i="14"/>
  <c r="A1398" i="14"/>
  <c r="A1397" i="14"/>
  <c r="A1396" i="14"/>
  <c r="A1395" i="14"/>
  <c r="A1394" i="14"/>
  <c r="A1393" i="14"/>
  <c r="A1392" i="14"/>
  <c r="A1391" i="14"/>
  <c r="A1390" i="14"/>
  <c r="A1389" i="14"/>
  <c r="A1388" i="14"/>
  <c r="A1387" i="14"/>
  <c r="A1386" i="14"/>
  <c r="A1385" i="14"/>
  <c r="A1384" i="14"/>
  <c r="A1383" i="14"/>
  <c r="A1382" i="14"/>
  <c r="A1381" i="14"/>
  <c r="A1380" i="14"/>
  <c r="A1379" i="14"/>
  <c r="A1378" i="14"/>
  <c r="A1377" i="14"/>
  <c r="A1376" i="14"/>
  <c r="A1375" i="14"/>
  <c r="A1374" i="14"/>
  <c r="A1373" i="14"/>
  <c r="A1372" i="14"/>
  <c r="A1371" i="14"/>
  <c r="A1370" i="14"/>
  <c r="A1369" i="14"/>
  <c r="A1368" i="14"/>
  <c r="A1367" i="14"/>
  <c r="A1366" i="14"/>
  <c r="A1365" i="14"/>
  <c r="A1364" i="14"/>
  <c r="A1363" i="14"/>
  <c r="A1362" i="14"/>
  <c r="A1361" i="14"/>
  <c r="A1360" i="14"/>
  <c r="A1359" i="14"/>
  <c r="A1358" i="14"/>
  <c r="A1357" i="14"/>
  <c r="A1356" i="14"/>
  <c r="A1355" i="14"/>
  <c r="A1354" i="14"/>
  <c r="A1353" i="14"/>
  <c r="A1352" i="14"/>
  <c r="A1351" i="14"/>
  <c r="A1350" i="14"/>
  <c r="A1349" i="14"/>
  <c r="A1348" i="14"/>
  <c r="A1347" i="14"/>
  <c r="A1346" i="14"/>
  <c r="A1345" i="14"/>
  <c r="A1344" i="14"/>
  <c r="A1343" i="14"/>
  <c r="A1342" i="14"/>
  <c r="A1341" i="14"/>
  <c r="A1340" i="14"/>
  <c r="A1339" i="14"/>
  <c r="A1338" i="14"/>
  <c r="A1337" i="14"/>
  <c r="A1336" i="14"/>
  <c r="A1335" i="14"/>
  <c r="A1334" i="14"/>
  <c r="A1333" i="14"/>
  <c r="A1332" i="14"/>
  <c r="A1331" i="14"/>
  <c r="A1330" i="14"/>
  <c r="A1329" i="14"/>
  <c r="A1328" i="14"/>
  <c r="A1327" i="14"/>
  <c r="A1326" i="14"/>
  <c r="A1325" i="14"/>
  <c r="A1324" i="14"/>
  <c r="A1323" i="14"/>
  <c r="A1322" i="14"/>
  <c r="A1321" i="14"/>
  <c r="A1320" i="14"/>
  <c r="A1319" i="14"/>
  <c r="A1318" i="14"/>
  <c r="A1317" i="14"/>
  <c r="A1316" i="14"/>
  <c r="A1315" i="14"/>
  <c r="A1314" i="14"/>
  <c r="A1313" i="14"/>
  <c r="A1312" i="14"/>
  <c r="A1311" i="14"/>
  <c r="A1310" i="14"/>
  <c r="A1309" i="14"/>
  <c r="A1308" i="14"/>
  <c r="A1307" i="14"/>
  <c r="A1306" i="14"/>
  <c r="A1305" i="14"/>
  <c r="A1304" i="14"/>
  <c r="A1303" i="14"/>
  <c r="A1302" i="14"/>
  <c r="A1301" i="14"/>
  <c r="A1300" i="14"/>
  <c r="A1299" i="14"/>
  <c r="A1298" i="14"/>
  <c r="A1297" i="14"/>
  <c r="A1296" i="14"/>
  <c r="A1295" i="14"/>
  <c r="A1294" i="14"/>
  <c r="A1293" i="14"/>
  <c r="A1292" i="14"/>
  <c r="A1291" i="14"/>
  <c r="A1290" i="14"/>
  <c r="A1289" i="14"/>
  <c r="A1288" i="14"/>
  <c r="A1287" i="14"/>
  <c r="A1286" i="14"/>
  <c r="A1285" i="14"/>
  <c r="A1284" i="14"/>
  <c r="A1283" i="14"/>
  <c r="A1282" i="14"/>
  <c r="A1281" i="14"/>
  <c r="A1280" i="14"/>
  <c r="A1279" i="14"/>
  <c r="A1278" i="14"/>
  <c r="A1277" i="14"/>
  <c r="A1276" i="14"/>
  <c r="A1275" i="14"/>
  <c r="A1274" i="14"/>
  <c r="A1273" i="14"/>
  <c r="A1272" i="14"/>
  <c r="A1271" i="14"/>
  <c r="A1270" i="14"/>
  <c r="A1269" i="14"/>
  <c r="A1268" i="14"/>
  <c r="A1267" i="14"/>
  <c r="A1266" i="14"/>
  <c r="A1265" i="14"/>
  <c r="A1264" i="14"/>
  <c r="A1263" i="14"/>
  <c r="A1262" i="14"/>
  <c r="A1261" i="14"/>
  <c r="A1260" i="14"/>
  <c r="A1259" i="14"/>
  <c r="A1258" i="14"/>
  <c r="A1257" i="14"/>
  <c r="A1256" i="14"/>
  <c r="A1255" i="14"/>
  <c r="A1254" i="14"/>
  <c r="A1253" i="14"/>
  <c r="A1252" i="14"/>
  <c r="A1251" i="14"/>
  <c r="A1250" i="14"/>
  <c r="A1249" i="14"/>
  <c r="A1248" i="14"/>
  <c r="A1247" i="14"/>
  <c r="A1246" i="14"/>
  <c r="A1245" i="14"/>
  <c r="A1244" i="14"/>
  <c r="A1243" i="14"/>
  <c r="A1242" i="14"/>
  <c r="A1241" i="14"/>
  <c r="A1240" i="14"/>
  <c r="A1239" i="14"/>
  <c r="A1238" i="14"/>
  <c r="A1237" i="14"/>
  <c r="A1236" i="14"/>
  <c r="A1235" i="14"/>
  <c r="A1234" i="14"/>
  <c r="A1233" i="14"/>
  <c r="A1232" i="14"/>
  <c r="A1231" i="14"/>
  <c r="A1230" i="14"/>
  <c r="A1229" i="14"/>
  <c r="A1228" i="14"/>
  <c r="A1227" i="14"/>
  <c r="A1226" i="14"/>
  <c r="A1225" i="14"/>
  <c r="A1224" i="14"/>
  <c r="A1223" i="14"/>
  <c r="A1222" i="14"/>
  <c r="A1221" i="14"/>
  <c r="A1220" i="14"/>
  <c r="A1219" i="14"/>
  <c r="A1218" i="14"/>
  <c r="A1217" i="14"/>
  <c r="A1216" i="14"/>
  <c r="A1215" i="14"/>
  <c r="A1214" i="14"/>
  <c r="A1213" i="14"/>
  <c r="A1212" i="14"/>
  <c r="A1211" i="14"/>
  <c r="A1210" i="14"/>
  <c r="A1209" i="14"/>
  <c r="A1208" i="14"/>
  <c r="A1207" i="14"/>
  <c r="A1206" i="14"/>
  <c r="A1205" i="14"/>
  <c r="A1204" i="14"/>
  <c r="A1203" i="14"/>
  <c r="A1202" i="14"/>
  <c r="A1201" i="14"/>
  <c r="A1200" i="14"/>
  <c r="A1199" i="14"/>
  <c r="A1198" i="14"/>
  <c r="A1197" i="14"/>
  <c r="A1196" i="14"/>
  <c r="A1195" i="14"/>
  <c r="A1194" i="14"/>
  <c r="A1193" i="14"/>
  <c r="A1192" i="14"/>
  <c r="A1191" i="14"/>
  <c r="A1190" i="14"/>
  <c r="A1189" i="14"/>
  <c r="A1188" i="14"/>
  <c r="A1187" i="14"/>
  <c r="A1186" i="14"/>
  <c r="A1185" i="14"/>
  <c r="A1184" i="14"/>
  <c r="A1183" i="14"/>
  <c r="A1182" i="14"/>
  <c r="A1181" i="14"/>
  <c r="A1180" i="14"/>
  <c r="A1179" i="14"/>
  <c r="A1178" i="14"/>
  <c r="A1177" i="14"/>
  <c r="A1176" i="14"/>
  <c r="A1175" i="14"/>
  <c r="A1174" i="14"/>
  <c r="A1173" i="14"/>
  <c r="A1172" i="14"/>
  <c r="A1171" i="14"/>
  <c r="A1170" i="14"/>
  <c r="A1169" i="14"/>
  <c r="A1168" i="14"/>
  <c r="A1167" i="14"/>
  <c r="A1166" i="14"/>
  <c r="A1165" i="14"/>
  <c r="A1164" i="14"/>
  <c r="A1163" i="14"/>
  <c r="A1162" i="14"/>
  <c r="A1161" i="14"/>
  <c r="A1160" i="14"/>
  <c r="A1159" i="14"/>
  <c r="A1158" i="14"/>
  <c r="A1157" i="14"/>
  <c r="A1156" i="14"/>
  <c r="A1155" i="14"/>
  <c r="A1154" i="14"/>
  <c r="A1153" i="14"/>
  <c r="A1152" i="14"/>
  <c r="A1151" i="14"/>
  <c r="A1150" i="14"/>
  <c r="A1149" i="14"/>
  <c r="A1148" i="14"/>
  <c r="A1147" i="14"/>
  <c r="A1146" i="14"/>
  <c r="A1145" i="14"/>
  <c r="A1144" i="14"/>
  <c r="A1143" i="14"/>
  <c r="A1142" i="14"/>
  <c r="A1141" i="14"/>
  <c r="A1140" i="14"/>
  <c r="A1139" i="14"/>
  <c r="A1138" i="14"/>
  <c r="A1137" i="14"/>
  <c r="A1136" i="14"/>
  <c r="A1135" i="14"/>
  <c r="A1134" i="14"/>
  <c r="A1133" i="14"/>
  <c r="A1132" i="14"/>
  <c r="A1131" i="14"/>
  <c r="A1130" i="14"/>
  <c r="A1129" i="14"/>
  <c r="A1128" i="14"/>
  <c r="A1127" i="14"/>
  <c r="A1126" i="14"/>
  <c r="A1125" i="14"/>
  <c r="A1124" i="14"/>
  <c r="A1123" i="14"/>
  <c r="A1122" i="14"/>
  <c r="A1121" i="14"/>
  <c r="A1120" i="14"/>
  <c r="A1119" i="14"/>
  <c r="A1118" i="14"/>
  <c r="A1117" i="14"/>
  <c r="A1116" i="14"/>
  <c r="A1115" i="14"/>
  <c r="A1114" i="14"/>
  <c r="A1113" i="14"/>
  <c r="A1112" i="14"/>
  <c r="A1111" i="14"/>
  <c r="A1110" i="14"/>
  <c r="A1109" i="14"/>
  <c r="A1108" i="14"/>
  <c r="A1107" i="14"/>
  <c r="A1106" i="14"/>
  <c r="A1105" i="14"/>
  <c r="A1104" i="14"/>
  <c r="A1103" i="14"/>
  <c r="A1102" i="14"/>
  <c r="A1101" i="14"/>
  <c r="A1100" i="14"/>
  <c r="A1099" i="14"/>
  <c r="A1098" i="14"/>
  <c r="A1097" i="14"/>
  <c r="A1096" i="14"/>
  <c r="A1095" i="14"/>
  <c r="A1094" i="14"/>
  <c r="A1093" i="14"/>
  <c r="A1092" i="14"/>
  <c r="A1091" i="14"/>
  <c r="A1090" i="14"/>
  <c r="A1089" i="14"/>
  <c r="A1088" i="14"/>
  <c r="A1087" i="14"/>
  <c r="A1086" i="14"/>
  <c r="A1085" i="14"/>
  <c r="A1084" i="14"/>
  <c r="A1083" i="14"/>
  <c r="A1082" i="14"/>
  <c r="A1081" i="14"/>
  <c r="A1080" i="14"/>
  <c r="A1079" i="14"/>
  <c r="A1078" i="14"/>
  <c r="A1077" i="14"/>
  <c r="A1076" i="14"/>
  <c r="A1075" i="14"/>
  <c r="A1074" i="14"/>
  <c r="A1073" i="14"/>
  <c r="A1072" i="14"/>
  <c r="A1071" i="14"/>
  <c r="A1070" i="14"/>
  <c r="A1069" i="14"/>
  <c r="A1068" i="14"/>
  <c r="A1067" i="14"/>
  <c r="A1066" i="14"/>
  <c r="A1065" i="14"/>
  <c r="A1064" i="14"/>
  <c r="A1063" i="14"/>
  <c r="A1062" i="14"/>
  <c r="A1061" i="14"/>
  <c r="A1060" i="14"/>
  <c r="A1059" i="14"/>
  <c r="A1058" i="14"/>
  <c r="A1057" i="14"/>
  <c r="A1056" i="14"/>
  <c r="A1055" i="14"/>
  <c r="A1054" i="14"/>
  <c r="A1053" i="14"/>
  <c r="A1052" i="14"/>
  <c r="A1051" i="14"/>
  <c r="A1050" i="14"/>
  <c r="A1049" i="14"/>
  <c r="A1048" i="14"/>
  <c r="A1047" i="14"/>
  <c r="A1046" i="14"/>
  <c r="A1045" i="14"/>
  <c r="A1044" i="14"/>
  <c r="A1043" i="14"/>
  <c r="A1042" i="14"/>
  <c r="A1041" i="14"/>
  <c r="A1040" i="14"/>
  <c r="A1039" i="14"/>
  <c r="A1038" i="14"/>
  <c r="A1037" i="14"/>
  <c r="A1036" i="14"/>
  <c r="A1035" i="14"/>
  <c r="A1034" i="14"/>
  <c r="A1033" i="14"/>
  <c r="A1032" i="14"/>
  <c r="A1031" i="14"/>
  <c r="A1030" i="14"/>
  <c r="A1029" i="14"/>
  <c r="A1028" i="14"/>
  <c r="A1027" i="14"/>
  <c r="A1026" i="14"/>
  <c r="A1025" i="14"/>
  <c r="A1024" i="14"/>
  <c r="A1023" i="14"/>
  <c r="A1022" i="14"/>
  <c r="A1021" i="14"/>
  <c r="A1020" i="14"/>
  <c r="A1019" i="14"/>
  <c r="A1018" i="14"/>
  <c r="A1017" i="14"/>
  <c r="A1016" i="14"/>
  <c r="A1015" i="14"/>
  <c r="A1014" i="14"/>
  <c r="A1013" i="14"/>
  <c r="A1012" i="14"/>
  <c r="A1011" i="14"/>
  <c r="A1010" i="14"/>
  <c r="A1009" i="14"/>
  <c r="A1008" i="14"/>
  <c r="A1007" i="14"/>
  <c r="A1006" i="14"/>
  <c r="A1005" i="14"/>
  <c r="A1004" i="14"/>
  <c r="A1003" i="14"/>
  <c r="A1002" i="14"/>
  <c r="A1001" i="14"/>
  <c r="A1000" i="14"/>
  <c r="A999" i="14"/>
  <c r="A998" i="14"/>
  <c r="A997" i="14"/>
  <c r="A996" i="14"/>
  <c r="A995" i="14"/>
  <c r="A994" i="14"/>
  <c r="A993" i="14"/>
  <c r="A992" i="14"/>
  <c r="A991" i="14"/>
  <c r="A990" i="14"/>
  <c r="A989" i="14"/>
  <c r="A988" i="14"/>
  <c r="A987" i="14"/>
  <c r="A986" i="14"/>
  <c r="A985" i="14"/>
  <c r="A984" i="14"/>
  <c r="A983" i="14"/>
  <c r="A982" i="14"/>
  <c r="A981" i="14"/>
  <c r="A980" i="14"/>
  <c r="A979" i="14"/>
  <c r="A978" i="14"/>
  <c r="A977" i="14"/>
  <c r="A976" i="14"/>
  <c r="A975" i="14"/>
  <c r="A974" i="14"/>
  <c r="A973" i="14"/>
  <c r="A972" i="14"/>
  <c r="A971" i="14"/>
  <c r="A970" i="14"/>
  <c r="A969" i="14"/>
  <c r="A968" i="14"/>
  <c r="A967" i="14"/>
  <c r="A966" i="14"/>
  <c r="A965" i="14"/>
  <c r="A964" i="14"/>
  <c r="A963" i="14"/>
  <c r="A962" i="14"/>
  <c r="A961" i="14"/>
  <c r="A960" i="14"/>
  <c r="A959" i="14"/>
  <c r="A958" i="14"/>
  <c r="A957" i="14"/>
  <c r="A956" i="14"/>
  <c r="A955" i="14"/>
  <c r="A954" i="14"/>
  <c r="A953" i="14"/>
  <c r="A952" i="14"/>
  <c r="A951" i="14"/>
  <c r="A950" i="14"/>
  <c r="A949" i="14"/>
  <c r="A948" i="14"/>
  <c r="A947" i="14"/>
  <c r="A946" i="14"/>
  <c r="A945" i="14"/>
  <c r="A944" i="14"/>
  <c r="A943" i="14"/>
  <c r="A942" i="14"/>
  <c r="A941" i="14"/>
  <c r="A940" i="14"/>
  <c r="A939" i="14"/>
  <c r="A938" i="14"/>
  <c r="A937" i="14"/>
  <c r="A936" i="14"/>
  <c r="A935" i="14"/>
  <c r="A934" i="14"/>
  <c r="A933" i="14"/>
  <c r="A932" i="14"/>
  <c r="A931" i="14"/>
  <c r="A930" i="14"/>
  <c r="A929" i="14"/>
  <c r="A928" i="14"/>
  <c r="A927" i="14"/>
  <c r="A926" i="14"/>
  <c r="A925" i="14"/>
  <c r="A924" i="14"/>
  <c r="A923" i="14"/>
  <c r="A922" i="14"/>
  <c r="A921" i="14"/>
  <c r="A920" i="14"/>
  <c r="A919" i="14"/>
  <c r="A918" i="14"/>
  <c r="A917" i="14"/>
  <c r="A916" i="14"/>
  <c r="A915" i="14"/>
  <c r="A914" i="14"/>
  <c r="A913" i="14"/>
  <c r="A912" i="14"/>
  <c r="A911" i="14"/>
  <c r="A910" i="14"/>
  <c r="A909" i="14"/>
  <c r="A908" i="14"/>
  <c r="A907" i="14"/>
  <c r="A906" i="14"/>
  <c r="A905" i="14"/>
  <c r="A904" i="14"/>
  <c r="A903" i="14"/>
  <c r="A902" i="14"/>
  <c r="A901" i="14"/>
  <c r="A900" i="14"/>
  <c r="A899" i="14"/>
  <c r="A898" i="14"/>
  <c r="A897" i="14"/>
  <c r="A896" i="14"/>
  <c r="A895" i="14"/>
  <c r="A894" i="14"/>
  <c r="A893" i="14"/>
  <c r="A892" i="14"/>
  <c r="A891" i="14"/>
  <c r="A890" i="14"/>
  <c r="A889" i="14"/>
  <c r="A888" i="14"/>
  <c r="A887" i="14"/>
  <c r="A886" i="14"/>
  <c r="A885" i="14"/>
  <c r="A884" i="14"/>
  <c r="A883" i="14"/>
  <c r="A882" i="14"/>
  <c r="A881" i="14"/>
  <c r="A880" i="14"/>
  <c r="A879" i="14"/>
  <c r="A878" i="14"/>
  <c r="A877" i="14"/>
  <c r="A876" i="14"/>
  <c r="A875" i="14"/>
  <c r="A874" i="14"/>
  <c r="A873" i="14"/>
  <c r="A872" i="14"/>
  <c r="A871" i="14"/>
  <c r="A870" i="14"/>
  <c r="A869" i="14"/>
  <c r="A868" i="14"/>
  <c r="A867" i="14"/>
  <c r="A866" i="14"/>
  <c r="A865" i="14"/>
  <c r="A864" i="14"/>
  <c r="A863" i="14"/>
  <c r="A862" i="14"/>
  <c r="A861" i="14"/>
  <c r="A860" i="14"/>
  <c r="A859" i="14"/>
  <c r="A858" i="14"/>
  <c r="A857" i="14"/>
  <c r="A856" i="14"/>
  <c r="A855" i="14"/>
  <c r="A854" i="14"/>
  <c r="A853" i="14"/>
  <c r="A852" i="14"/>
  <c r="A851" i="14"/>
  <c r="A850" i="14"/>
  <c r="A849" i="14"/>
  <c r="A848" i="14"/>
  <c r="A847" i="14"/>
  <c r="A846" i="14"/>
  <c r="A845" i="14"/>
  <c r="A844" i="14"/>
  <c r="A843" i="14"/>
  <c r="A842" i="14"/>
  <c r="A841" i="14"/>
  <c r="A840" i="14"/>
  <c r="A839" i="14"/>
  <c r="A838" i="14"/>
  <c r="A837" i="14"/>
  <c r="A836" i="14"/>
  <c r="A835" i="14"/>
  <c r="A834" i="14"/>
  <c r="A833" i="14"/>
  <c r="A832" i="14"/>
  <c r="A831" i="14"/>
  <c r="A830" i="14"/>
  <c r="A829" i="14"/>
  <c r="A828" i="14"/>
  <c r="A827" i="14"/>
  <c r="A826" i="14"/>
  <c r="A825" i="14"/>
  <c r="A824" i="14"/>
  <c r="A823" i="14"/>
  <c r="A822" i="14"/>
  <c r="A821" i="14"/>
  <c r="A820" i="14"/>
  <c r="A819" i="14"/>
  <c r="A818" i="14"/>
  <c r="A817" i="14"/>
  <c r="A816" i="14"/>
  <c r="A815" i="14"/>
  <c r="A814" i="14"/>
  <c r="A813" i="14"/>
  <c r="A812" i="14"/>
  <c r="A811" i="14"/>
  <c r="A810" i="14"/>
  <c r="A809" i="14"/>
  <c r="A808" i="14"/>
  <c r="A807" i="14"/>
  <c r="A806" i="14"/>
  <c r="A805" i="14"/>
  <c r="A804" i="14"/>
  <c r="A803" i="14"/>
  <c r="A802" i="14"/>
  <c r="A801" i="14"/>
  <c r="A800" i="14"/>
  <c r="A799" i="14"/>
  <c r="A798" i="14"/>
  <c r="A797" i="14"/>
  <c r="A796" i="14"/>
  <c r="A795" i="14"/>
  <c r="A794" i="14"/>
  <c r="A793" i="14"/>
  <c r="A792" i="14"/>
  <c r="A791" i="14"/>
  <c r="A790" i="14"/>
  <c r="A789" i="14"/>
  <c r="A788" i="14"/>
  <c r="A787" i="14"/>
  <c r="A786" i="14"/>
  <c r="A785" i="14"/>
  <c r="A784" i="14"/>
  <c r="A783" i="14"/>
  <c r="A782" i="14"/>
  <c r="A781" i="14"/>
  <c r="A780" i="14"/>
  <c r="A779" i="14"/>
  <c r="A778" i="14"/>
  <c r="A777" i="14"/>
  <c r="A776" i="14"/>
  <c r="A775" i="14"/>
  <c r="A774" i="14"/>
  <c r="A773" i="14"/>
  <c r="A772" i="14"/>
  <c r="A771" i="14"/>
  <c r="A770" i="14"/>
  <c r="A769" i="14"/>
  <c r="A768" i="14"/>
  <c r="A767" i="14"/>
  <c r="A766" i="14"/>
  <c r="A765" i="14"/>
  <c r="A764" i="14"/>
  <c r="A763" i="14"/>
  <c r="A762" i="14"/>
  <c r="A761" i="14"/>
  <c r="A760" i="14"/>
  <c r="A759" i="14"/>
  <c r="A758" i="14"/>
  <c r="A757" i="14"/>
  <c r="A756" i="14"/>
  <c r="A755" i="14"/>
  <c r="A754" i="14"/>
  <c r="A753" i="14"/>
  <c r="A752" i="14"/>
  <c r="A751" i="14"/>
  <c r="A750" i="14"/>
  <c r="A749" i="14"/>
  <c r="A748" i="14"/>
  <c r="A747" i="14"/>
  <c r="A746" i="14"/>
  <c r="A745" i="14"/>
  <c r="A744" i="14"/>
  <c r="A743" i="14"/>
  <c r="A742" i="14"/>
  <c r="A741" i="14"/>
  <c r="A740" i="14"/>
  <c r="A739" i="14"/>
  <c r="A738" i="14"/>
  <c r="A737" i="14"/>
  <c r="A736" i="14"/>
  <c r="A735" i="14"/>
  <c r="A734" i="14"/>
  <c r="A733" i="14"/>
  <c r="A732" i="14"/>
  <c r="A731" i="14"/>
  <c r="A730" i="14"/>
  <c r="A729" i="14"/>
  <c r="A728" i="14"/>
  <c r="A727" i="14"/>
  <c r="A726" i="14"/>
  <c r="A725" i="14"/>
  <c r="A724" i="14"/>
  <c r="A723" i="14"/>
  <c r="A722" i="14"/>
  <c r="A721" i="14"/>
  <c r="A720" i="14"/>
  <c r="A719" i="14"/>
  <c r="A718" i="14"/>
  <c r="A717" i="14"/>
  <c r="A716" i="14"/>
  <c r="A715" i="14"/>
  <c r="A714" i="14"/>
  <c r="A713" i="14"/>
  <c r="A712" i="14"/>
  <c r="A711" i="14"/>
  <c r="A710" i="14"/>
  <c r="A709" i="14"/>
  <c r="A708" i="14"/>
  <c r="A707" i="14"/>
  <c r="A706" i="14"/>
  <c r="A705" i="14"/>
  <c r="A704" i="14"/>
  <c r="A703" i="14"/>
  <c r="A702" i="14"/>
  <c r="A701" i="14"/>
  <c r="A700" i="14"/>
  <c r="A699" i="14"/>
  <c r="A698" i="14"/>
  <c r="A697" i="14"/>
  <c r="A696" i="14"/>
  <c r="A695" i="14"/>
  <c r="A694" i="14"/>
  <c r="A693" i="14"/>
  <c r="A692" i="14"/>
  <c r="A691" i="14"/>
  <c r="A690" i="14"/>
  <c r="A689" i="14"/>
  <c r="A688" i="14"/>
  <c r="A687" i="14"/>
  <c r="A686" i="14"/>
  <c r="A685" i="14"/>
  <c r="A684" i="14"/>
  <c r="A683" i="14"/>
  <c r="A682" i="14"/>
  <c r="A681" i="14"/>
  <c r="A680" i="14"/>
  <c r="A679" i="14"/>
  <c r="A678" i="14"/>
  <c r="A677" i="14"/>
  <c r="A676" i="14"/>
  <c r="A675" i="14"/>
  <c r="A674" i="14"/>
  <c r="A673" i="14"/>
  <c r="A672" i="14"/>
  <c r="A671" i="14"/>
  <c r="A670" i="14"/>
  <c r="A669" i="14"/>
  <c r="A668" i="14"/>
  <c r="A667" i="14"/>
  <c r="A666" i="14"/>
  <c r="A665" i="14"/>
  <c r="A664" i="14"/>
  <c r="A663" i="14"/>
  <c r="A662" i="14"/>
  <c r="A661" i="14"/>
  <c r="A660" i="14"/>
  <c r="A659" i="14"/>
  <c r="A658" i="14"/>
  <c r="A657" i="14"/>
  <c r="A656" i="14"/>
  <c r="A655" i="14"/>
  <c r="A654" i="14"/>
  <c r="A653" i="14"/>
  <c r="A652" i="14"/>
  <c r="A651" i="14"/>
  <c r="A650" i="14"/>
  <c r="A649" i="14"/>
  <c r="A648" i="14"/>
  <c r="A647" i="14"/>
  <c r="A646" i="14"/>
  <c r="A645" i="14"/>
  <c r="A644" i="14"/>
  <c r="A643" i="14"/>
  <c r="A642" i="14"/>
  <c r="A641" i="14"/>
  <c r="A640" i="14"/>
  <c r="A639" i="14"/>
  <c r="A638" i="14"/>
  <c r="A637" i="14"/>
  <c r="A636" i="14"/>
  <c r="A635" i="14"/>
  <c r="A634" i="14"/>
  <c r="A633" i="14"/>
  <c r="A632" i="14"/>
  <c r="A631" i="14"/>
  <c r="A630" i="14"/>
  <c r="A629" i="14"/>
  <c r="A628" i="14"/>
  <c r="A627" i="14"/>
  <c r="A626" i="14"/>
  <c r="A625" i="14"/>
  <c r="A624" i="14"/>
  <c r="A623" i="14"/>
  <c r="A622" i="14"/>
  <c r="A621" i="14"/>
  <c r="A620" i="14"/>
  <c r="A619" i="14"/>
  <c r="A618" i="14"/>
  <c r="A617" i="14"/>
  <c r="A616" i="14"/>
  <c r="A615" i="14"/>
  <c r="A614" i="14"/>
  <c r="A613" i="14"/>
  <c r="A612" i="14"/>
  <c r="A611" i="14"/>
  <c r="A610" i="14"/>
  <c r="A609" i="14"/>
  <c r="A608" i="14"/>
  <c r="A607" i="14"/>
  <c r="A606" i="14"/>
  <c r="A605" i="14"/>
  <c r="A604" i="14"/>
  <c r="A603" i="14"/>
  <c r="A602" i="14"/>
  <c r="A601" i="14"/>
  <c r="A600" i="14"/>
  <c r="A599" i="14"/>
  <c r="A598" i="14"/>
  <c r="A597" i="14"/>
  <c r="A596" i="14"/>
  <c r="A595" i="14"/>
  <c r="A594" i="14"/>
  <c r="A593" i="14"/>
  <c r="A592" i="14"/>
  <c r="A591" i="14"/>
  <c r="A590" i="14"/>
  <c r="A589" i="14"/>
  <c r="A588" i="14"/>
  <c r="A587" i="14"/>
  <c r="A586" i="14"/>
  <c r="A585" i="14"/>
  <c r="A584" i="14"/>
  <c r="A583" i="14"/>
  <c r="A582" i="14"/>
  <c r="A581" i="14"/>
  <c r="A580" i="14"/>
  <c r="A579" i="14"/>
  <c r="A578" i="14"/>
  <c r="A577" i="14"/>
  <c r="A576" i="14"/>
  <c r="A575" i="14"/>
  <c r="A574" i="14"/>
  <c r="A573" i="14"/>
  <c r="A572" i="14"/>
  <c r="A571" i="14"/>
  <c r="A570" i="14"/>
  <c r="A569" i="14"/>
  <c r="A568" i="14"/>
  <c r="A567" i="14"/>
  <c r="A566" i="14"/>
  <c r="A565" i="14"/>
  <c r="A564" i="14"/>
  <c r="A563" i="14"/>
  <c r="A562" i="14"/>
  <c r="A561" i="14"/>
  <c r="A560" i="14"/>
  <c r="A559" i="14"/>
  <c r="A558" i="14"/>
  <c r="A557" i="14"/>
  <c r="A556" i="14"/>
  <c r="A555" i="14"/>
  <c r="A554" i="14"/>
  <c r="A553" i="14"/>
  <c r="A552" i="14"/>
  <c r="A551" i="14"/>
  <c r="A550" i="14"/>
  <c r="A549" i="14"/>
  <c r="A548" i="14"/>
  <c r="A547" i="14"/>
  <c r="A546" i="14"/>
  <c r="A545" i="14"/>
  <c r="A544" i="14"/>
  <c r="A543" i="14"/>
  <c r="A542" i="14"/>
  <c r="A541" i="14"/>
  <c r="A540" i="14"/>
  <c r="A539" i="14"/>
  <c r="A538" i="14"/>
  <c r="A537" i="14"/>
  <c r="A536" i="14"/>
  <c r="A535" i="14"/>
  <c r="A534" i="14"/>
  <c r="A533" i="14"/>
  <c r="A532" i="14"/>
  <c r="A531" i="14"/>
  <c r="A530" i="14"/>
  <c r="A529" i="14"/>
  <c r="A528" i="14"/>
  <c r="A527" i="14"/>
  <c r="A526" i="14"/>
  <c r="A525" i="14"/>
  <c r="A524" i="14"/>
  <c r="A523" i="14"/>
  <c r="A522" i="14"/>
  <c r="A521" i="14"/>
  <c r="A520" i="14"/>
  <c r="A519" i="14"/>
  <c r="A518" i="14"/>
  <c r="A517" i="14"/>
  <c r="A516" i="14"/>
  <c r="A515" i="14"/>
  <c r="A514" i="14"/>
  <c r="A513" i="14"/>
  <c r="A512" i="14"/>
  <c r="A511" i="14"/>
  <c r="A510" i="14"/>
  <c r="A509" i="14"/>
  <c r="A508" i="14"/>
  <c r="A507" i="14"/>
  <c r="A506" i="14"/>
  <c r="A505" i="14"/>
  <c r="A504" i="14"/>
  <c r="A503" i="14"/>
  <c r="A502" i="14"/>
  <c r="A501" i="14"/>
  <c r="A500" i="14"/>
  <c r="A499" i="14"/>
  <c r="A498" i="14"/>
  <c r="A497" i="14"/>
  <c r="A496" i="14"/>
  <c r="A495" i="14"/>
  <c r="A494" i="14"/>
  <c r="A493" i="14"/>
  <c r="A492" i="14"/>
  <c r="A491" i="14"/>
  <c r="A490" i="14"/>
  <c r="A489" i="14"/>
  <c r="A488" i="14"/>
  <c r="A487" i="14"/>
  <c r="A486" i="14"/>
  <c r="A485" i="14"/>
  <c r="A484" i="14"/>
  <c r="A483" i="14"/>
  <c r="A482" i="14"/>
  <c r="A481" i="14"/>
  <c r="A480" i="14"/>
  <c r="A479" i="14"/>
  <c r="A478" i="14"/>
  <c r="A477" i="14"/>
  <c r="A476" i="14"/>
  <c r="A475" i="14"/>
  <c r="A474" i="14"/>
  <c r="A473" i="14"/>
  <c r="A472" i="14"/>
  <c r="A471" i="14"/>
  <c r="A470" i="14"/>
  <c r="A469" i="14"/>
  <c r="A468" i="14"/>
  <c r="A467" i="14"/>
  <c r="A466" i="14"/>
  <c r="A465" i="14"/>
  <c r="A464" i="14"/>
  <c r="A463" i="14"/>
  <c r="A462" i="14"/>
  <c r="A461" i="14"/>
  <c r="A460" i="14"/>
  <c r="A459" i="14"/>
  <c r="A458" i="14"/>
  <c r="A457" i="14"/>
  <c r="A456" i="14"/>
  <c r="A455" i="14"/>
  <c r="A454" i="14"/>
  <c r="A453" i="14"/>
  <c r="A452" i="14"/>
  <c r="A451" i="14"/>
  <c r="A450" i="14"/>
  <c r="A449" i="14"/>
  <c r="A448" i="14"/>
  <c r="A447" i="14"/>
  <c r="A446" i="14"/>
  <c r="A445" i="14"/>
  <c r="A444" i="14"/>
  <c r="A443" i="14"/>
  <c r="A442" i="14"/>
  <c r="A441" i="14"/>
  <c r="A440" i="14"/>
  <c r="A439" i="14"/>
  <c r="A438" i="14"/>
  <c r="A437" i="14"/>
  <c r="A436" i="14"/>
  <c r="A435" i="14"/>
  <c r="A434" i="14"/>
  <c r="A433" i="14"/>
  <c r="A432" i="14"/>
  <c r="A431" i="14"/>
  <c r="A430" i="14"/>
  <c r="A429" i="14"/>
  <c r="A428" i="14"/>
  <c r="A427" i="14"/>
  <c r="A426" i="14"/>
  <c r="A425" i="14"/>
  <c r="A424" i="14"/>
  <c r="A423" i="14"/>
  <c r="A422" i="14"/>
  <c r="A421" i="14"/>
  <c r="A420" i="14"/>
  <c r="A419" i="14"/>
  <c r="A418" i="14"/>
  <c r="A417" i="14"/>
  <c r="A416" i="14"/>
  <c r="A415" i="14"/>
  <c r="A414" i="14"/>
  <c r="A413" i="14"/>
  <c r="A412" i="14"/>
  <c r="A411" i="14"/>
  <c r="A410" i="14"/>
  <c r="A409" i="14"/>
  <c r="A408" i="14"/>
  <c r="A407" i="14"/>
  <c r="A406" i="14"/>
  <c r="A405" i="14"/>
  <c r="A404" i="14"/>
  <c r="A403" i="14"/>
  <c r="A402" i="14"/>
  <c r="A401" i="14"/>
  <c r="A400" i="14"/>
  <c r="A399" i="14"/>
  <c r="A398" i="14"/>
  <c r="A397" i="14"/>
  <c r="A396" i="14"/>
  <c r="A395" i="14"/>
  <c r="A394" i="14"/>
  <c r="A393" i="14"/>
  <c r="A392" i="14"/>
  <c r="A391" i="14"/>
  <c r="A390" i="14"/>
  <c r="A389" i="14"/>
  <c r="A388" i="14"/>
  <c r="A387" i="14"/>
  <c r="A386" i="14"/>
  <c r="A385" i="14"/>
  <c r="A384" i="14"/>
  <c r="A383" i="14"/>
  <c r="A382" i="14"/>
  <c r="A381" i="14"/>
  <c r="A380" i="14"/>
  <c r="A379" i="14"/>
  <c r="A378" i="14"/>
  <c r="A377" i="14"/>
  <c r="A376" i="14"/>
  <c r="A375" i="14"/>
  <c r="A374" i="14"/>
  <c r="A373" i="14"/>
  <c r="A372" i="14"/>
  <c r="A371" i="14"/>
  <c r="A370" i="14"/>
  <c r="A369" i="14"/>
  <c r="A368" i="14"/>
  <c r="A367" i="14"/>
  <c r="A366" i="14"/>
  <c r="A365" i="14"/>
  <c r="A364" i="14"/>
  <c r="A363" i="14"/>
  <c r="A362" i="14"/>
  <c r="A361" i="14"/>
  <c r="A360" i="14"/>
  <c r="A359" i="14"/>
  <c r="A358" i="14"/>
  <c r="A357" i="14"/>
  <c r="A356" i="14"/>
  <c r="A355" i="14"/>
  <c r="A354" i="14"/>
  <c r="A353" i="14"/>
  <c r="A352" i="14"/>
  <c r="A351" i="14"/>
  <c r="A350" i="14"/>
  <c r="A349" i="14"/>
  <c r="A348" i="14"/>
  <c r="A347" i="14"/>
  <c r="A346" i="14"/>
  <c r="A345" i="14"/>
  <c r="A344" i="14"/>
  <c r="A343" i="14"/>
  <c r="A342" i="14"/>
  <c r="A341" i="14"/>
  <c r="A340" i="14"/>
  <c r="A339" i="14"/>
  <c r="A338" i="14"/>
  <c r="A337" i="14"/>
  <c r="A336" i="14"/>
  <c r="A335" i="14"/>
  <c r="A334" i="14"/>
  <c r="A333" i="14"/>
  <c r="A332" i="14"/>
  <c r="A331" i="14"/>
  <c r="A330" i="14"/>
  <c r="A329" i="14"/>
  <c r="A328" i="14"/>
  <c r="A327" i="14"/>
  <c r="A326" i="14"/>
  <c r="A325" i="14"/>
  <c r="A324" i="14"/>
  <c r="A323" i="14"/>
  <c r="A322" i="14"/>
  <c r="A321" i="14"/>
  <c r="A320" i="14"/>
  <c r="A319" i="14"/>
  <c r="A318" i="14"/>
  <c r="A317" i="14"/>
  <c r="A316" i="14"/>
  <c r="A315" i="14"/>
  <c r="A314" i="14"/>
  <c r="A313" i="14"/>
  <c r="A312" i="14"/>
  <c r="A311" i="14"/>
  <c r="A310" i="14"/>
  <c r="A309" i="14"/>
  <c r="A308" i="14"/>
  <c r="A307" i="14"/>
  <c r="A306" i="14"/>
  <c r="A305" i="14"/>
  <c r="A304" i="14"/>
  <c r="A303" i="14"/>
  <c r="A302" i="14"/>
  <c r="A301" i="14"/>
  <c r="A300" i="14"/>
  <c r="A299" i="14"/>
  <c r="A298" i="14"/>
  <c r="A297" i="14"/>
  <c r="A296" i="14"/>
  <c r="A295" i="14"/>
  <c r="A294" i="14"/>
  <c r="A293" i="14"/>
  <c r="A292" i="14"/>
  <c r="A291" i="14"/>
  <c r="A290" i="14"/>
  <c r="A289" i="14"/>
  <c r="A288" i="14"/>
  <c r="A287" i="14"/>
  <c r="A286" i="14"/>
  <c r="A285" i="14"/>
  <c r="A284" i="14"/>
  <c r="A283" i="14"/>
  <c r="A282" i="14"/>
  <c r="A281" i="14"/>
  <c r="A280" i="14"/>
  <c r="A279" i="14"/>
  <c r="A278" i="14"/>
  <c r="A277" i="14"/>
  <c r="A276" i="14"/>
  <c r="A275" i="14"/>
  <c r="A274" i="14"/>
  <c r="A273" i="14"/>
  <c r="A272" i="14"/>
  <c r="A271" i="14"/>
  <c r="A270" i="14"/>
  <c r="A269" i="14"/>
  <c r="A268" i="14"/>
  <c r="A267" i="14"/>
  <c r="A266" i="14"/>
  <c r="A265" i="14"/>
  <c r="A264" i="14"/>
  <c r="A263" i="14"/>
  <c r="A262" i="14"/>
  <c r="A261" i="14"/>
  <c r="A260" i="14"/>
  <c r="A259" i="14"/>
  <c r="A258" i="14"/>
  <c r="A257" i="14"/>
  <c r="A256" i="14"/>
  <c r="A255" i="14"/>
  <c r="A254" i="14"/>
  <c r="A253" i="14"/>
  <c r="A252" i="14"/>
  <c r="A251" i="14"/>
  <c r="A250" i="14"/>
  <c r="A249" i="14"/>
  <c r="A248" i="14"/>
  <c r="A247" i="14"/>
  <c r="A246" i="14"/>
  <c r="A245" i="14"/>
  <c r="A244" i="14"/>
  <c r="A243" i="14"/>
  <c r="A242" i="14"/>
  <c r="A241" i="14"/>
  <c r="A240" i="14"/>
  <c r="A239" i="14"/>
  <c r="A238" i="14"/>
  <c r="A237" i="14"/>
  <c r="A236" i="14"/>
  <c r="A235" i="14"/>
  <c r="A234" i="14"/>
  <c r="A233" i="14"/>
  <c r="A232" i="14"/>
  <c r="A231" i="14"/>
  <c r="A230" i="14"/>
  <c r="A229" i="14"/>
  <c r="A228" i="14"/>
  <c r="A227" i="14"/>
  <c r="A226" i="14"/>
  <c r="A225" i="14"/>
  <c r="A224" i="14"/>
  <c r="A223" i="14"/>
  <c r="A222" i="14"/>
  <c r="A221" i="14"/>
  <c r="A220" i="14"/>
  <c r="A219" i="14"/>
  <c r="A218" i="14"/>
  <c r="A217" i="14"/>
  <c r="A216" i="14"/>
  <c r="A215" i="14"/>
  <c r="A214" i="14"/>
  <c r="A213" i="14"/>
  <c r="A212" i="14"/>
  <c r="A211" i="14"/>
  <c r="A210" i="14"/>
  <c r="A209" i="14"/>
  <c r="A208" i="14"/>
  <c r="A207" i="14"/>
  <c r="A206" i="14"/>
  <c r="A205" i="14"/>
  <c r="A204" i="14"/>
  <c r="A203" i="14"/>
  <c r="A202" i="14"/>
  <c r="A201" i="14"/>
  <c r="A200" i="14"/>
  <c r="A199" i="14"/>
  <c r="A198" i="14"/>
  <c r="A197" i="14"/>
  <c r="A196" i="14"/>
  <c r="A195" i="14"/>
  <c r="A194" i="14"/>
  <c r="A193" i="14"/>
  <c r="A192" i="14"/>
  <c r="A191" i="14"/>
  <c r="A190" i="14"/>
  <c r="A189" i="14"/>
  <c r="A188" i="14"/>
  <c r="A187" i="14"/>
  <c r="A186" i="14"/>
  <c r="A185" i="14"/>
  <c r="A184" i="14"/>
  <c r="A183" i="14"/>
  <c r="A182" i="14"/>
  <c r="A181" i="14"/>
  <c r="A180" i="14"/>
  <c r="A179" i="14"/>
  <c r="A178" i="14"/>
  <c r="A177" i="14"/>
  <c r="A176" i="14"/>
  <c r="A175" i="14"/>
  <c r="A174" i="14"/>
  <c r="A173" i="14"/>
  <c r="A172" i="14"/>
  <c r="A171" i="14"/>
  <c r="A170" i="14"/>
  <c r="A169" i="14"/>
  <c r="A168" i="14"/>
  <c r="A167" i="14"/>
  <c r="A166" i="14"/>
  <c r="A165" i="14"/>
  <c r="A164" i="14"/>
  <c r="A163" i="14"/>
  <c r="A162" i="14"/>
  <c r="A161" i="14"/>
  <c r="A160" i="14"/>
  <c r="A159" i="14"/>
  <c r="A158" i="14"/>
  <c r="A157" i="14"/>
  <c r="A156" i="14"/>
  <c r="A155" i="14"/>
  <c r="A154" i="14"/>
  <c r="A153" i="14"/>
  <c r="A152" i="14"/>
  <c r="A151" i="14"/>
  <c r="A150" i="14"/>
  <c r="A149" i="14"/>
  <c r="A148" i="14"/>
  <c r="A147" i="14"/>
  <c r="A146" i="14"/>
  <c r="A145" i="14"/>
  <c r="A144" i="14"/>
  <c r="A143" i="14"/>
  <c r="A142" i="14"/>
  <c r="A141" i="14"/>
  <c r="A140" i="14"/>
  <c r="A139" i="14"/>
  <c r="A138" i="14"/>
  <c r="A137" i="14"/>
  <c r="A136" i="14"/>
  <c r="A135" i="14"/>
  <c r="A134" i="14"/>
  <c r="A133" i="14"/>
  <c r="A132" i="14"/>
  <c r="A131" i="14"/>
  <c r="A130" i="14"/>
  <c r="A129" i="14"/>
  <c r="A128" i="14"/>
  <c r="A127" i="14"/>
  <c r="A126" i="14"/>
  <c r="A125" i="14"/>
  <c r="A124" i="14"/>
  <c r="A123" i="14"/>
  <c r="A122" i="14"/>
  <c r="A121" i="14"/>
  <c r="A120" i="14"/>
  <c r="A119" i="14"/>
  <c r="A118" i="14"/>
  <c r="A117" i="14"/>
  <c r="A116" i="14"/>
  <c r="A115" i="14"/>
  <c r="A114" i="14"/>
  <c r="A113" i="14"/>
  <c r="A112" i="14"/>
  <c r="A111" i="14"/>
  <c r="A110" i="14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A84" i="14"/>
  <c r="A83" i="14"/>
  <c r="A82" i="14"/>
  <c r="A81" i="14"/>
  <c r="A80" i="14"/>
  <c r="A79" i="14"/>
  <c r="A78" i="14"/>
  <c r="A77" i="14"/>
  <c r="A76" i="14"/>
  <c r="A75" i="14"/>
  <c r="A74" i="14"/>
  <c r="A73" i="14"/>
  <c r="A72" i="14"/>
  <c r="A71" i="14"/>
  <c r="A70" i="14"/>
  <c r="A69" i="14"/>
  <c r="A68" i="14"/>
  <c r="A67" i="14"/>
  <c r="A66" i="14"/>
  <c r="A65" i="14"/>
  <c r="A64" i="14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A3" i="14"/>
  <c r="A2" i="14"/>
  <c r="F3" i="14" l="1"/>
  <c r="F2" i="14"/>
  <c r="E3" i="14"/>
  <c r="E4" i="14"/>
  <c r="E2" i="14"/>
  <c r="H13" i="12"/>
  <c r="H12" i="12"/>
  <c r="H11" i="12"/>
  <c r="H10" i="12"/>
  <c r="H9" i="12"/>
  <c r="H8" i="12"/>
  <c r="H7" i="12"/>
  <c r="H6" i="12"/>
  <c r="H5" i="12"/>
  <c r="H4" i="12"/>
  <c r="H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13" i="12"/>
  <c r="E12" i="12"/>
  <c r="E11" i="12"/>
  <c r="E10" i="12"/>
  <c r="E9" i="12"/>
  <c r="E8" i="12"/>
  <c r="E7" i="12"/>
  <c r="E6" i="12"/>
  <c r="E5" i="12"/>
  <c r="E4" i="12"/>
  <c r="E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S3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2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</calcChain>
</file>

<file path=xl/sharedStrings.xml><?xml version="1.0" encoding="utf-8"?>
<sst xmlns="http://schemas.openxmlformats.org/spreadsheetml/2006/main" count="24832" uniqueCount="8411">
  <si>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</si>
  <si>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</si>
  <si>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</si>
  <si>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</si>
  <si>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</si>
  <si>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</si>
  <si>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</si>
  <si>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</si>
  <si>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</si>
  <si>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</si>
  <si>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</si>
  <si>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</si>
  <si>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</si>
  <si>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</si>
  <si>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</si>
  <si>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</si>
  <si>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</si>
  <si>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</si>
  <si>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</si>
  <si>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</si>
  <si>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</si>
  <si>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</si>
  <si>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</si>
  <si>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</si>
  <si>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</si>
  <si>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</si>
  <si>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</si>
  <si>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</si>
  <si>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</si>
  <si>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</si>
  <si>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</si>
  <si>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</si>
  <si>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</si>
  <si>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</si>
  <si>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</si>
  <si>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</si>
  <si>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</si>
  <si>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</si>
  <si>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</si>
  <si>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</si>
  <si>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</si>
  <si>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</si>
  <si>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</si>
  <si>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</si>
  <si>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</si>
  <si>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</si>
  <si>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</si>
  <si>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</si>
  <si>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</si>
  <si>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</si>
  <si>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</si>
  <si>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</si>
  <si>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</si>
  <si>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</si>
  <si>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</si>
  <si>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</si>
  <si>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</si>
  <si>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</si>
  <si>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</si>
  <si>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</si>
  <si>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</si>
  <si>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</si>
  <si>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</si>
  <si>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</si>
  <si>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</si>
  <si>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</si>
  <si>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</si>
  <si>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</si>
  <si>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</si>
  <si>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</si>
  <si>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</si>
  <si>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</si>
  <si>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</si>
  <si>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</si>
  <si>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</si>
  <si>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</si>
  <si>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</si>
  <si>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</si>
  <si>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</si>
  <si>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</si>
  <si>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</si>
  <si>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</si>
  <si>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</si>
  <si>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</si>
  <si>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</si>
  <si>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</si>
  <si>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</si>
  <si>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</si>
  <si>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</si>
  <si>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</si>
  <si>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</si>
  <si>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</si>
  <si>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</si>
  <si>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</si>
  <si>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</si>
  <si>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</si>
  <si>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</si>
  <si>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</si>
  <si>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</si>
  <si>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</si>
  <si>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</si>
  <si>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</si>
  <si>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</si>
  <si>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</si>
  <si>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</si>
  <si>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</si>
  <si>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</si>
  <si>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</si>
  <si>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</si>
  <si>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</si>
  <si>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</si>
  <si>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</si>
  <si>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</si>
  <si>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</si>
  <si>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</si>
  <si>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</si>
  <si>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</si>
  <si>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</si>
  <si>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</si>
  <si>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</si>
  <si>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</si>
  <si>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</si>
  <si>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</si>
  <si>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</si>
  <si>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</si>
  <si>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</si>
  <si>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</si>
  <si>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</si>
  <si>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</si>
  <si>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</si>
  <si>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</si>
  <si>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</si>
  <si>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</si>
  <si>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</si>
  <si>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</si>
  <si>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</si>
  <si>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</si>
  <si>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</si>
  <si>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</si>
  <si>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</si>
  <si>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</si>
  <si>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</si>
  <si>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</si>
  <si>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</si>
  <si>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</si>
  <si>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</si>
  <si>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</si>
  <si>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</si>
  <si>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</si>
  <si>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</si>
  <si>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</si>
  <si>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</si>
  <si>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</si>
  <si>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</si>
  <si>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</si>
  <si>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</si>
  <si>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</si>
  <si>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</si>
  <si>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</si>
  <si>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</si>
  <si>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</si>
  <si>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</si>
  <si>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</si>
  <si>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</si>
  <si>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</si>
  <si>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</si>
  <si>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</si>
  <si>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</si>
  <si>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</si>
  <si>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</si>
  <si>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</si>
  <si>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</si>
  <si>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</si>
  <si>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</si>
  <si>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</si>
  <si>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</si>
  <si>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</si>
  <si>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</si>
  <si>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</si>
  <si>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</si>
  <si>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</si>
  <si>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</si>
  <si>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</si>
  <si>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</si>
  <si>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</si>
  <si>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</si>
  <si>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</si>
  <si>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</si>
  <si>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</si>
  <si>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</si>
  <si>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</si>
  <si>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</si>
  <si>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</si>
  <si>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</si>
  <si>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</si>
  <si>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</si>
  <si>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</si>
  <si>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</si>
  <si>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</si>
  <si>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</si>
  <si>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</si>
  <si>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</si>
  <si>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</si>
  <si>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</si>
  <si>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</si>
  <si>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</si>
  <si>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</si>
  <si>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</si>
  <si>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</si>
  <si>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</si>
  <si>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</si>
  <si>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</si>
  <si>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</si>
  <si>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</si>
  <si>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</si>
  <si>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</si>
  <si>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</si>
  <si>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</si>
  <si>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</si>
  <si>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</si>
  <si>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</si>
  <si>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</si>
  <si>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</si>
  <si>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</si>
  <si>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</si>
  <si>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</si>
  <si>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</si>
  <si>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</si>
  <si>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</si>
  <si>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</si>
  <si>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</si>
  <si>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</si>
  <si>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</si>
  <si>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</si>
  <si>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</si>
  <si>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</si>
  <si>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</si>
  <si>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</si>
  <si>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</si>
  <si>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</si>
  <si>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</si>
  <si>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</si>
  <si>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</si>
  <si>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</si>
  <si>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</si>
  <si>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</si>
  <si>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</si>
  <si>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</si>
  <si>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</si>
  <si>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</si>
  <si>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</si>
  <si>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</si>
  <si>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</si>
  <si>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</si>
  <si>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</si>
  <si>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</si>
  <si>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</si>
  <si>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</si>
  <si>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</si>
  <si>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</si>
  <si>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</si>
  <si>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</si>
  <si>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</si>
  <si>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</si>
  <si>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</si>
  <si>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</si>
  <si>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</si>
  <si>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</si>
  <si>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</si>
  <si>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</si>
  <si>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</si>
  <si>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</si>
  <si>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</si>
  <si>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</si>
  <si>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</si>
  <si>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</si>
  <si>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</si>
  <si>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</si>
  <si>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</si>
  <si>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</si>
  <si>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</si>
  <si>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</si>
  <si>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</si>
  <si>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</si>
  <si>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</si>
  <si>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</si>
  <si>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</si>
  <si>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</si>
  <si>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</si>
  <si>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</si>
  <si>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</si>
  <si>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</si>
  <si>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</si>
  <si>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</si>
  <si>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</si>
  <si>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</si>
  <si>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</si>
  <si>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</si>
  <si>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</si>
  <si>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</si>
  <si>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</si>
  <si>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</si>
  <si>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</si>
  <si>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</si>
  <si>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</si>
  <si>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</si>
  <si>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</si>
  <si>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</si>
  <si>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</si>
  <si>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</si>
  <si>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</si>
  <si>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</si>
  <si>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</si>
  <si>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</si>
  <si>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</si>
  <si>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</si>
  <si>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</si>
  <si>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</si>
  <si>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</si>
  <si>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</si>
  <si>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</si>
  <si>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</si>
  <si>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</si>
  <si>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</si>
  <si>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</si>
  <si>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</si>
  <si>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</si>
  <si>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</si>
  <si>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</si>
  <si>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</si>
  <si>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</si>
  <si>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</si>
  <si>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</si>
  <si>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</si>
  <si>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</si>
  <si>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</si>
  <si>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</si>
  <si>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</si>
  <si>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</si>
  <si>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</si>
  <si>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</si>
  <si>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</si>
  <si>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</si>
  <si>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</si>
  <si>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</si>
  <si>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</si>
  <si>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</si>
  <si>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</si>
  <si>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</si>
  <si>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</si>
  <si>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</si>
  <si>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</si>
  <si>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</si>
  <si>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</si>
  <si>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</si>
  <si>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</si>
  <si>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</si>
  <si>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</si>
  <si>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</si>
  <si>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</si>
  <si>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</si>
  <si>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</si>
  <si>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</si>
  <si>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</si>
  <si>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</si>
  <si>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</si>
  <si>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</si>
  <si>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</si>
  <si>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</si>
  <si>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</si>
  <si>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</si>
  <si>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</si>
  <si>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</si>
  <si>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</si>
  <si>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</si>
  <si>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</si>
  <si>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</si>
  <si>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</si>
  <si>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</si>
  <si>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</si>
  <si>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</si>
  <si>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</si>
  <si>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</si>
  <si>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</si>
  <si>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</si>
  <si>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</si>
  <si>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</si>
  <si>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</si>
  <si>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</si>
  <si>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</si>
  <si>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</si>
  <si>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</si>
  <si>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</si>
  <si>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</si>
  <si>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</si>
  <si>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</si>
  <si>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</si>
  <si>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</si>
  <si>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</si>
  <si>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</si>
  <si>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</si>
  <si>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</si>
  <si>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</si>
  <si>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</si>
  <si>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</si>
  <si>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</si>
  <si>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</si>
  <si>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</si>
  <si>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</si>
  <si>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</si>
  <si>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</si>
  <si>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</si>
  <si>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</si>
  <si>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</si>
  <si>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</si>
  <si>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</si>
  <si>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</si>
  <si>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</si>
  <si>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</si>
  <si>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</si>
  <si>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</si>
  <si>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</si>
  <si>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</si>
  <si>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</si>
  <si>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</si>
  <si>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</si>
  <si>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</si>
  <si>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</si>
  <si>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</si>
  <si>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</si>
  <si>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</si>
  <si>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</si>
  <si>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</si>
  <si>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</si>
  <si>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</si>
  <si>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</si>
  <si>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</si>
  <si>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</si>
  <si>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</si>
  <si>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</si>
  <si>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</si>
  <si>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</si>
  <si>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</si>
  <si>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</si>
  <si>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</si>
  <si>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</si>
  <si>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</si>
  <si>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</si>
  <si>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</si>
  <si>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</si>
  <si>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</si>
  <si>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</si>
  <si>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</si>
  <si>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</si>
  <si>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</si>
  <si>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</si>
  <si>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</si>
  <si>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</si>
  <si>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</si>
  <si>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</si>
  <si>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</si>
  <si>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</si>
  <si>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</si>
  <si>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</si>
  <si>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</si>
  <si>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</si>
  <si>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</si>
  <si>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</si>
  <si>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</si>
  <si>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</si>
  <si>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</si>
  <si>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</si>
  <si>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</si>
  <si>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</si>
  <si>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</si>
  <si>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</si>
  <si>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</si>
  <si>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</si>
  <si>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</si>
  <si>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</si>
  <si>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</si>
  <si>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</si>
  <si>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</si>
  <si>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</si>
  <si>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</si>
  <si>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</si>
  <si>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</si>
  <si>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</si>
  <si>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</si>
  <si>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</si>
  <si>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</si>
  <si>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</si>
  <si>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</si>
  <si>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</si>
  <si>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</si>
  <si>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</si>
  <si>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</si>
  <si>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</si>
  <si>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</si>
  <si>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</si>
  <si>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</si>
  <si>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</si>
  <si>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</si>
  <si>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</si>
  <si>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</si>
  <si>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</si>
  <si>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</si>
  <si>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</si>
  <si>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</si>
  <si>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</si>
  <si>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</si>
  <si>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</si>
  <si>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</si>
  <si>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</si>
  <si>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</si>
  <si>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</si>
  <si>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</si>
  <si>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</si>
  <si>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</si>
  <si>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</si>
  <si>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</si>
  <si>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</si>
  <si>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</si>
  <si>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</si>
  <si>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</si>
  <si>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</si>
  <si>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</si>
  <si>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</si>
  <si>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</si>
  <si>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</si>
  <si>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</si>
  <si>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</si>
  <si>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</si>
  <si>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</si>
  <si>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</si>
  <si>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</si>
  <si>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</si>
  <si>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</si>
  <si>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</si>
  <si>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</si>
  <si>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</si>
  <si>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</si>
  <si>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</si>
  <si>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</si>
  <si>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</si>
  <si>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</si>
  <si>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</si>
  <si>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</si>
  <si>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</si>
  <si>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</si>
  <si>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</si>
  <si>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</si>
  <si>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</si>
  <si>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</si>
  <si>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</si>
  <si>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</si>
  <si>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</si>
  <si>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</si>
  <si>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</si>
  <si>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</si>
  <si>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</si>
  <si>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</si>
  <si>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</si>
  <si>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</si>
  <si>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</si>
  <si>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</si>
  <si>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</si>
  <si>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</si>
  <si>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</si>
  <si>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</si>
  <si>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</si>
  <si>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</si>
  <si>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</si>
  <si>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</si>
  <si>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</si>
  <si>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</si>
  <si>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</si>
  <si>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</si>
  <si>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</si>
  <si>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</si>
  <si>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</si>
  <si>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</si>
  <si>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</si>
  <si>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</si>
  <si>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</si>
  <si>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</si>
  <si>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</si>
  <si>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</si>
  <si>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</si>
  <si>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</si>
  <si>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</si>
  <si>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</si>
  <si>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</si>
  <si>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</si>
  <si>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</si>
  <si>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</si>
  <si>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</si>
  <si>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</si>
  <si>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</si>
  <si>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</si>
  <si>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</si>
  <si>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</si>
  <si>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</si>
  <si>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</si>
  <si>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</si>
  <si>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</si>
  <si>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</si>
  <si>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</si>
  <si>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</si>
  <si>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</si>
  <si>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</si>
  <si>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</si>
  <si>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</si>
  <si>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</si>
  <si>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</si>
  <si>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</si>
  <si>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</si>
  <si>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</si>
  <si>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</si>
  <si>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</si>
  <si>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</si>
  <si>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</si>
  <si>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</si>
  <si>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</si>
  <si>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</si>
  <si>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</si>
  <si>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</si>
  <si>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</si>
  <si>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</si>
  <si>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</si>
  <si>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</si>
  <si>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</si>
  <si>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</si>
  <si>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</si>
  <si>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</si>
  <si>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</si>
  <si>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</si>
  <si>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</si>
  <si>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</si>
  <si>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</si>
  <si>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</si>
  <si>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</si>
  <si>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</si>
  <si>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</si>
  <si>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</si>
  <si>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</si>
  <si>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</si>
  <si>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</si>
  <si>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</si>
  <si>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</si>
  <si>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</si>
  <si>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</si>
  <si>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</si>
  <si>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</si>
  <si>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</si>
  <si>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</si>
  <si>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</si>
  <si>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</si>
  <si>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</si>
  <si>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</si>
  <si>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</si>
  <si>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</si>
  <si>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</si>
  <si>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</si>
  <si>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</si>
  <si>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</si>
  <si>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</si>
  <si>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</si>
  <si>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</si>
  <si>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</si>
  <si>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</si>
  <si>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</si>
  <si>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</si>
  <si>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</si>
  <si>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</si>
  <si>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</si>
  <si>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</si>
  <si>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</si>
  <si>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</si>
  <si>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</si>
  <si>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</si>
  <si>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</si>
  <si>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</si>
  <si>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</si>
  <si>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</si>
  <si>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</si>
  <si>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</si>
  <si>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</si>
  <si>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</si>
  <si>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</si>
  <si>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</si>
  <si>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</si>
  <si>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</si>
  <si>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</si>
  <si>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</si>
  <si>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</si>
  <si>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</si>
  <si>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</si>
  <si>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</si>
  <si>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</si>
  <si>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</si>
  <si>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</si>
  <si>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</si>
  <si>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</si>
  <si>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</si>
  <si>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</si>
  <si>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</si>
  <si>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</si>
  <si>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</si>
  <si>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</si>
  <si>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</si>
  <si>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</si>
  <si>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</si>
  <si>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</si>
  <si>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</si>
  <si>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</si>
  <si>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</si>
  <si>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</si>
  <si>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</si>
  <si>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</si>
  <si>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</si>
  <si>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</si>
  <si>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</si>
  <si>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</si>
  <si>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</si>
  <si>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</si>
  <si>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</si>
  <si>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</si>
  <si>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</si>
  <si>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</si>
  <si>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</si>
  <si>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</si>
  <si>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</si>
  <si>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</si>
  <si>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</si>
  <si>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</si>
  <si>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</si>
  <si>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</si>
  <si>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</si>
  <si>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</si>
  <si>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</si>
  <si>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</si>
  <si>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</si>
  <si>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</si>
  <si>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</si>
  <si>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</si>
  <si>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</si>
  <si>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</si>
  <si>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</si>
  <si>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</si>
  <si>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</si>
  <si>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</si>
  <si>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</si>
  <si>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</si>
  <si>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</si>
  <si>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</si>
  <si>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</si>
  <si>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</si>
  <si>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</si>
  <si>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</si>
  <si>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</si>
  <si>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</si>
  <si>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</si>
  <si>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</si>
  <si>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</si>
  <si>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</si>
  <si>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</si>
  <si>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</si>
  <si>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</si>
  <si>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</si>
  <si>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</si>
  <si>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</si>
  <si>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</si>
  <si>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</si>
  <si>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</si>
  <si>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</si>
  <si>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</si>
  <si>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</si>
  <si>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</si>
  <si>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</si>
  <si>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</si>
  <si>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</si>
  <si>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</si>
  <si>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</si>
  <si>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</si>
  <si>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</si>
  <si>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</si>
  <si>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</si>
  <si>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</si>
  <si>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</si>
  <si>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</si>
  <si>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</si>
  <si>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</si>
  <si>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</si>
  <si>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</si>
  <si>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</si>
  <si>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</si>
  <si>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</si>
  <si>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</si>
  <si>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</si>
  <si>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</si>
  <si>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</si>
  <si>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</si>
  <si>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</si>
  <si>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</si>
  <si>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</si>
  <si>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</si>
  <si>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</si>
  <si>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</si>
  <si>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</si>
  <si>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</si>
  <si>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</si>
  <si>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</si>
  <si>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</si>
  <si>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</si>
  <si>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</si>
  <si>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</si>
  <si>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</si>
  <si>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</si>
  <si>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</si>
  <si>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</si>
  <si>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</si>
  <si>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</si>
  <si>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</si>
  <si>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</si>
  <si>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</si>
  <si>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</si>
  <si>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</si>
  <si>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</si>
  <si>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</si>
  <si>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</si>
  <si>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</si>
  <si>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</si>
  <si>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</si>
  <si>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</si>
  <si>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</si>
  <si>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</si>
  <si>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</si>
  <si>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</si>
  <si>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</si>
  <si>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</si>
  <si>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</si>
  <si>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</si>
  <si>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</si>
  <si>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</si>
  <si>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</si>
  <si>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</si>
  <si>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</si>
  <si>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</si>
  <si>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</si>
  <si>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</si>
  <si>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</si>
  <si>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</si>
  <si>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</si>
  <si>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</si>
  <si>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</si>
  <si>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</si>
  <si>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</si>
  <si>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</si>
  <si>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</si>
  <si>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</si>
  <si>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</si>
  <si>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</si>
  <si>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</si>
  <si>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</si>
  <si>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</si>
  <si>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</si>
  <si>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</si>
  <si>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</si>
  <si>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</si>
  <si>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</si>
  <si>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</si>
  <si>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</si>
  <si>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</si>
  <si>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</si>
  <si>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</si>
  <si>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</si>
  <si>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</si>
  <si>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</si>
  <si>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</si>
  <si>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</si>
  <si>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</si>
  <si>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</si>
  <si>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</si>
  <si>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</si>
  <si>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</si>
  <si>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</si>
  <si>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</si>
  <si>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</si>
  <si>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</si>
  <si>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</si>
  <si>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</si>
  <si>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</si>
  <si>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</si>
  <si>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</si>
  <si>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</si>
  <si>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</si>
  <si>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</si>
  <si>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</si>
  <si>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</si>
  <si>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</si>
  <si>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</si>
  <si>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</si>
  <si>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</si>
  <si>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</si>
  <si>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</si>
  <si>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</si>
  <si>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</si>
  <si>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</si>
  <si>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</si>
  <si>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</si>
  <si>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</si>
  <si>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</si>
  <si>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</si>
  <si>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</si>
  <si>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</si>
  <si>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</si>
  <si>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</si>
  <si>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</si>
  <si>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</si>
  <si>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</si>
  <si>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</si>
  <si>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</si>
  <si>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</si>
  <si>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</si>
  <si>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</si>
  <si>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</si>
  <si>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</si>
  <si>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</si>
  <si>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</si>
  <si>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</si>
  <si>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</si>
  <si>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</si>
  <si>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</si>
  <si>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</si>
  <si>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</si>
  <si>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</si>
  <si>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</si>
  <si>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</si>
  <si>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</si>
  <si>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</si>
  <si>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</si>
  <si>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</si>
  <si>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</si>
  <si>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</si>
  <si>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</si>
  <si>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</si>
  <si>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</si>
  <si>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</si>
  <si>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</si>
  <si>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</si>
  <si>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</si>
  <si>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</si>
  <si>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</si>
  <si>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</si>
  <si>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</si>
  <si>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</si>
  <si>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</si>
  <si>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</si>
  <si>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</si>
  <si>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</si>
  <si>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</si>
  <si>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</si>
  <si>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</si>
  <si>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</si>
  <si>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</si>
  <si>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</si>
  <si>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</si>
  <si>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</si>
  <si>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</si>
  <si>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</si>
  <si>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</si>
  <si>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</si>
  <si>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</si>
  <si>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</si>
  <si>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</si>
  <si>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</si>
  <si>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</si>
  <si>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</si>
  <si>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</si>
  <si>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</si>
  <si>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</si>
  <si>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</si>
  <si>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</si>
  <si>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</si>
  <si>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</si>
  <si>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</si>
  <si>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</si>
  <si>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</si>
  <si>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</si>
  <si>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</si>
  <si>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</si>
  <si>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</si>
  <si>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</si>
  <si>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</si>
  <si>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</si>
  <si>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</si>
  <si>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</si>
  <si>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</si>
  <si>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</si>
  <si>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</si>
  <si>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</si>
  <si>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</si>
  <si>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</si>
  <si>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</si>
  <si>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</si>
  <si>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</si>
  <si>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</si>
  <si>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</si>
  <si>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</si>
  <si>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</si>
  <si>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</si>
  <si>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</si>
  <si>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</si>
  <si>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</si>
  <si>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</si>
  <si>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</si>
  <si>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</si>
  <si>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</si>
  <si>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</si>
  <si>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</si>
  <si>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</si>
  <si>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</si>
  <si>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</si>
  <si>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</si>
  <si>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</si>
  <si>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</si>
  <si>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</si>
  <si>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</si>
  <si>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</si>
  <si>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</si>
  <si>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</si>
  <si>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</si>
  <si>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</si>
  <si>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</si>
  <si>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</si>
  <si>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</si>
  <si>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</si>
  <si>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</si>
  <si>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</si>
  <si>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</si>
  <si>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</si>
  <si>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</si>
  <si>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</si>
  <si>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</si>
  <si>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</si>
  <si>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</si>
  <si>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</si>
  <si>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</si>
  <si>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</si>
  <si>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</si>
  <si>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</si>
  <si>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</si>
  <si>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</si>
  <si>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</si>
  <si>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</si>
  <si>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</si>
  <si>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</si>
  <si>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</si>
  <si>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</si>
  <si>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</si>
  <si>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</si>
  <si>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</si>
  <si>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</si>
  <si>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</si>
  <si>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</si>
  <si>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</si>
  <si>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</si>
  <si>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</si>
  <si>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</si>
  <si>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</si>
  <si>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</si>
  <si>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</si>
  <si>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</si>
  <si>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</si>
  <si>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</si>
  <si>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</si>
  <si>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</si>
  <si>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</si>
  <si>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</si>
  <si>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</si>
  <si>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</si>
  <si>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</si>
  <si>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</si>
  <si>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</si>
  <si>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</si>
  <si>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</si>
  <si>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</si>
  <si>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</si>
  <si>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</si>
  <si>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</si>
  <si>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</si>
  <si>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</si>
  <si>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</si>
  <si>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</si>
  <si>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</si>
  <si>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</si>
  <si>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</si>
  <si>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</si>
  <si>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</si>
  <si>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</si>
  <si>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</si>
  <si>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</si>
  <si>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</si>
  <si>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</si>
  <si>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</si>
  <si>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</si>
  <si>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</si>
  <si>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</si>
  <si>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</si>
  <si>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</si>
  <si>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</si>
  <si>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</si>
  <si>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</si>
  <si>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</si>
  <si>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</si>
  <si>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</si>
  <si>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</si>
  <si>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</si>
  <si>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</si>
  <si>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</si>
  <si>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</si>
  <si>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</si>
  <si>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</si>
  <si>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</si>
  <si>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</si>
  <si>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</si>
  <si>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</si>
  <si>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</si>
  <si>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</si>
  <si>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</si>
  <si>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</si>
  <si>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</si>
  <si>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</si>
  <si>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</si>
  <si>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</si>
  <si>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</si>
  <si>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</si>
  <si>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</si>
  <si>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</si>
  <si>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</si>
  <si>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</si>
  <si>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</si>
  <si>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</si>
  <si>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</si>
  <si>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</si>
  <si>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</si>
  <si>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</si>
  <si>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</si>
  <si>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</si>
  <si>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</si>
  <si>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</si>
  <si>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</si>
  <si>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</si>
  <si>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</si>
  <si>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</si>
  <si>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</si>
  <si>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</si>
  <si>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</si>
  <si>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</si>
  <si>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</si>
  <si>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</si>
  <si>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</si>
  <si>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</si>
  <si>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</si>
  <si>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</si>
  <si>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</si>
  <si>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</si>
  <si>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</si>
  <si>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</si>
  <si>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</si>
  <si>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</si>
  <si>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</si>
  <si>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</si>
  <si>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</si>
  <si>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</si>
  <si>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</si>
  <si>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</si>
  <si>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</si>
  <si>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</si>
  <si>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</si>
  <si>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</si>
  <si>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</si>
  <si>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</si>
  <si>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</si>
  <si>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</si>
  <si>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</si>
  <si>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</si>
  <si>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</si>
  <si>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</si>
  <si>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</si>
  <si>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</si>
  <si>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</si>
  <si>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</si>
  <si>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</si>
  <si>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</si>
  <si>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</si>
  <si>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</si>
  <si>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</si>
  <si>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</si>
  <si>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</si>
  <si>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</si>
  <si>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</si>
  <si>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</si>
  <si>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</si>
  <si>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</si>
  <si>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</si>
  <si>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</si>
  <si>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</si>
  <si>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</si>
  <si>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</si>
  <si>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</si>
  <si>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</si>
  <si>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</si>
  <si>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</si>
  <si>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</si>
  <si>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</si>
  <si>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</si>
  <si>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</si>
  <si>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</si>
  <si>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</si>
  <si>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</si>
  <si>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</si>
  <si>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</si>
  <si>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</si>
  <si>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</si>
  <si>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</si>
  <si>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</si>
  <si>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</si>
  <si>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</si>
  <si>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</si>
  <si>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</si>
  <si>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</si>
  <si>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</si>
  <si>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</si>
  <si>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</si>
  <si>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</si>
  <si>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</si>
  <si>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</si>
  <si>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</si>
  <si>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</si>
  <si>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</si>
  <si>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</si>
  <si>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</si>
  <si>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</si>
  <si>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</si>
  <si>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</si>
  <si>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</si>
  <si>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</si>
  <si>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</si>
  <si>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</si>
  <si>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</si>
  <si>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</si>
  <si>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</si>
  <si>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</si>
  <si>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</si>
  <si>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</si>
  <si>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</si>
  <si>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</si>
  <si>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</si>
  <si>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</si>
  <si>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</si>
  <si>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</si>
  <si>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</si>
  <si>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</si>
  <si>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</si>
  <si>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</si>
  <si>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</si>
  <si>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</si>
  <si>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</si>
  <si>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</si>
  <si>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</si>
  <si>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</si>
  <si>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</si>
  <si>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</si>
  <si>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</si>
  <si>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</si>
  <si>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</si>
  <si>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</si>
  <si>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</si>
  <si>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</si>
  <si>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</si>
  <si>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</si>
  <si>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</si>
  <si>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</si>
  <si>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</si>
  <si>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</si>
  <si>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</si>
  <si>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</si>
  <si>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</si>
  <si>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</si>
  <si>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</si>
  <si>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</si>
  <si>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</si>
  <si>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</si>
  <si>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</si>
  <si>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</si>
  <si>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</si>
  <si>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</si>
  <si>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</si>
  <si>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</si>
  <si>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</si>
  <si>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</si>
  <si>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</si>
  <si>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</si>
  <si>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</si>
  <si>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</si>
  <si>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</si>
  <si>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</si>
  <si>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</si>
  <si>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</si>
  <si>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</si>
  <si>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</si>
  <si>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</si>
  <si>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</si>
  <si>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</si>
  <si>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</si>
  <si>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</si>
  <si>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</si>
  <si>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</si>
  <si>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</si>
  <si>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</si>
  <si>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</si>
  <si>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</si>
  <si>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</si>
  <si>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</si>
  <si>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</si>
  <si>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</si>
  <si>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</si>
  <si>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</si>
  <si>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</si>
  <si>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</si>
  <si>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</si>
  <si>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</si>
  <si>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</si>
  <si>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</si>
  <si>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</si>
  <si>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</si>
  <si>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</si>
  <si>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</si>
  <si>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</si>
  <si>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</si>
  <si>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</si>
  <si>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</si>
  <si>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</si>
  <si>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</si>
  <si>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</si>
  <si>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</si>
  <si>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</si>
  <si>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</si>
  <si>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</si>
  <si>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</si>
  <si>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</si>
  <si>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</si>
  <si>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</si>
  <si>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</si>
  <si>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</si>
  <si>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</si>
  <si>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</si>
  <si>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</si>
  <si>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</si>
  <si>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</si>
  <si>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</si>
  <si>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</si>
  <si>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</si>
  <si>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</si>
  <si>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</si>
  <si>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</si>
  <si>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</si>
  <si>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</si>
  <si>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</si>
  <si>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</si>
  <si>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</si>
  <si>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</si>
  <si>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</si>
  <si>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</si>
  <si>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</si>
  <si>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</si>
  <si>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</si>
  <si>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</si>
  <si>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</si>
  <si>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</si>
  <si>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</si>
  <si>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</si>
  <si>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</si>
  <si>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</si>
  <si>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</si>
  <si>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</si>
  <si>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</si>
  <si>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</si>
  <si>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</si>
  <si>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</si>
  <si>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</si>
  <si>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</si>
  <si>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</si>
  <si>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</si>
  <si>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</si>
  <si>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</si>
  <si>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</si>
  <si>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</si>
  <si>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</si>
  <si>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</si>
  <si>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</si>
  <si>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</si>
  <si>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</si>
  <si>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</si>
  <si>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</si>
  <si>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</si>
  <si>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</si>
  <si>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</si>
  <si>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</si>
  <si>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</si>
  <si>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</si>
  <si>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</si>
  <si>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</si>
  <si>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</si>
  <si>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</si>
  <si>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</si>
  <si>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</si>
  <si>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</si>
  <si>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</si>
  <si>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</si>
  <si>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</si>
  <si>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</si>
  <si>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</si>
  <si>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</si>
  <si>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</si>
  <si>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</si>
  <si>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</si>
  <si>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</si>
  <si>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</si>
  <si>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</si>
  <si>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</si>
  <si>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</si>
  <si>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</si>
  <si>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</si>
  <si>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</si>
  <si>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</si>
  <si>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</si>
  <si>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</si>
  <si>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</si>
  <si>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</si>
  <si>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</si>
  <si>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</si>
  <si>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</si>
  <si>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</si>
  <si>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</si>
  <si>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</si>
  <si>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</si>
  <si>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</si>
  <si>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</si>
  <si>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</si>
  <si>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</si>
  <si>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</si>
  <si>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</si>
  <si>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</si>
  <si>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</si>
  <si>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</si>
  <si>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</si>
  <si>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</si>
  <si>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</si>
  <si>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</si>
  <si>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</si>
  <si>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</si>
  <si>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</si>
  <si>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</si>
  <si>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</si>
  <si>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</si>
  <si>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</si>
  <si>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</si>
  <si>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</si>
  <si>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</si>
  <si>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</si>
  <si>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</si>
  <si>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</si>
  <si>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</si>
  <si>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</si>
  <si>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</si>
  <si>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</si>
  <si>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</si>
  <si>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</si>
  <si>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</si>
  <si>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</si>
  <si>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</si>
  <si>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</si>
  <si>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</si>
  <si>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</si>
  <si>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</si>
  <si>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</si>
  <si>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</si>
  <si>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</si>
  <si>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</si>
  <si>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</si>
  <si>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</si>
  <si>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</si>
  <si>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</si>
  <si>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</si>
  <si>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</si>
  <si>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</si>
  <si>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</si>
  <si>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</si>
  <si>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</si>
  <si>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</si>
  <si>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</si>
  <si>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</si>
  <si>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</si>
  <si>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</si>
  <si>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</si>
  <si>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</si>
  <si>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</si>
  <si>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</si>
  <si>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</si>
  <si>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</si>
  <si>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</si>
  <si>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</si>
  <si>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</si>
  <si>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</si>
  <si>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</si>
  <si>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</si>
  <si>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</si>
  <si>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</si>
  <si>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</si>
  <si>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</si>
  <si>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</si>
  <si>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</si>
  <si>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</si>
  <si>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</si>
  <si>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</si>
  <si>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</si>
  <si>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</si>
  <si>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</si>
  <si>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</si>
  <si>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</si>
  <si>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</si>
  <si>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</si>
  <si>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</si>
  <si>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</si>
  <si>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</si>
  <si>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</si>
  <si>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</si>
  <si>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</si>
  <si>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</si>
  <si>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</si>
  <si>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</si>
  <si>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</si>
  <si>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</si>
  <si>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</si>
  <si>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</si>
  <si>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</si>
  <si>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</si>
  <si>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</si>
  <si>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</si>
  <si>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</si>
  <si>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</si>
  <si>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</si>
  <si>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</si>
  <si>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</si>
  <si>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</si>
  <si>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</si>
  <si>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</si>
  <si>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</si>
  <si>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</si>
  <si>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</si>
  <si>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</si>
  <si>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</si>
  <si>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</si>
  <si>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</si>
  <si>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</si>
  <si>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</si>
  <si>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</si>
  <si>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</si>
  <si>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</si>
  <si>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</si>
  <si>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</si>
  <si>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</si>
  <si>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</si>
  <si>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</si>
  <si>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</si>
  <si>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</si>
  <si>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</si>
  <si>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</si>
  <si>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</si>
  <si>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</si>
  <si>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</si>
  <si>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</si>
  <si>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</si>
  <si>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</si>
  <si>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</si>
  <si>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</si>
  <si>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</si>
  <si>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</si>
  <si>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</si>
  <si>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</si>
  <si>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</si>
  <si>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</si>
  <si>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</si>
  <si>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</si>
  <si>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</si>
  <si>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</si>
  <si>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</si>
  <si>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</si>
  <si>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</si>
  <si>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</si>
  <si>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</si>
  <si>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</si>
  <si>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</si>
  <si>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</si>
  <si>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</si>
  <si>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</si>
  <si>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</si>
  <si>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</si>
  <si>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</si>
  <si>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</si>
  <si>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</si>
  <si>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</si>
  <si>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</si>
  <si>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</si>
  <si>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</si>
  <si>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</si>
  <si>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</si>
  <si>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</si>
  <si>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</si>
  <si>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</si>
  <si>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</si>
  <si>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</si>
  <si>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</si>
  <si>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</si>
  <si>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</si>
  <si>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</si>
  <si>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</si>
  <si>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</si>
  <si>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</si>
  <si>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</si>
  <si>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</si>
  <si>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</si>
  <si>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</si>
  <si>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</si>
  <si>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</si>
  <si>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</si>
  <si>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</si>
  <si>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</si>
  <si>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</si>
  <si>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</si>
  <si>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</si>
  <si>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</si>
  <si>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</si>
  <si>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</si>
  <si>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</si>
  <si>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</si>
  <si>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</si>
  <si>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</si>
  <si>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</si>
  <si>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</si>
  <si>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</si>
  <si>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</si>
  <si>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</si>
  <si>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</si>
  <si>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</si>
  <si>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</si>
  <si>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</si>
  <si>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</si>
  <si>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</si>
  <si>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</si>
  <si>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</si>
  <si>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</si>
  <si>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</si>
  <si>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</si>
  <si>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</si>
  <si>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</si>
  <si>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</si>
  <si>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</si>
  <si>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</si>
  <si>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</si>
  <si>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</si>
  <si>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</si>
  <si>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</si>
  <si>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</si>
  <si>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</si>
  <si>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</si>
  <si>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</si>
  <si>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</si>
  <si>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</si>
  <si>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</si>
  <si>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</si>
  <si>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</si>
  <si>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</si>
  <si>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</si>
  <si>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</si>
  <si>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</si>
  <si>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</si>
  <si>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</si>
  <si>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</si>
  <si>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</si>
  <si>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</si>
  <si>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</si>
  <si>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</si>
  <si>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</si>
  <si>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</si>
  <si>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</si>
  <si>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</si>
  <si>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</si>
  <si>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</si>
  <si>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</si>
  <si>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</si>
  <si>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</si>
  <si>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</si>
  <si>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</si>
  <si>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</si>
  <si>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</si>
  <si>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</si>
  <si>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</si>
  <si>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</si>
  <si>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</si>
  <si>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</si>
  <si>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</si>
  <si>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</si>
  <si>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</si>
  <si>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</si>
  <si>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</si>
  <si>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</si>
  <si>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</si>
  <si>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</si>
  <si>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</si>
  <si>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</si>
  <si>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</si>
  <si>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</si>
  <si>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</si>
  <si>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</si>
  <si>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</si>
  <si>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</si>
  <si>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</si>
  <si>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</si>
  <si>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</si>
  <si>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</si>
  <si>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</si>
  <si>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</si>
  <si>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</si>
  <si>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</si>
  <si>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</si>
  <si>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</si>
  <si>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</si>
  <si>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</si>
  <si>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</si>
  <si>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</si>
  <si>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</si>
  <si>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</si>
  <si>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</si>
  <si>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</si>
  <si>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</si>
  <si>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</si>
  <si>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</si>
  <si>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</si>
  <si>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</si>
  <si>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</si>
  <si>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</si>
  <si>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</si>
  <si>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</si>
  <si>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</si>
  <si>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</si>
  <si>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</si>
  <si>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</si>
  <si>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</si>
  <si>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</si>
  <si>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</si>
  <si>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</si>
  <si>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</si>
  <si>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</si>
  <si>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</si>
  <si>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</si>
  <si>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</si>
  <si>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</si>
  <si>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</si>
  <si>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</si>
  <si>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</si>
  <si>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</si>
  <si>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</si>
  <si>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</si>
  <si>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</si>
  <si>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</si>
  <si>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</si>
  <si>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</si>
  <si>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</si>
  <si>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</si>
  <si>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</si>
  <si>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</si>
  <si>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</si>
  <si>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</si>
  <si>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</si>
  <si>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</si>
  <si>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</si>
  <si>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</si>
  <si>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</si>
  <si>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</si>
  <si>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</si>
  <si>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</si>
  <si>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</si>
  <si>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</si>
  <si>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</si>
  <si>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</si>
  <si>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</si>
  <si>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</si>
  <si>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</si>
  <si>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</si>
  <si>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</si>
  <si>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</si>
  <si>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</si>
  <si>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</si>
  <si>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</si>
  <si>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</si>
  <si>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</si>
  <si>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</si>
  <si>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</si>
  <si>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</si>
  <si>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</si>
  <si>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</si>
  <si>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</si>
  <si>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</si>
  <si>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</si>
  <si>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</si>
  <si>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</si>
  <si>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</si>
  <si>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</si>
  <si>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</si>
  <si>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</si>
  <si>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</si>
  <si>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</si>
  <si>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</si>
  <si>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</si>
  <si>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</si>
  <si>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</si>
  <si>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</si>
  <si>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</si>
  <si>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</si>
  <si>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</si>
  <si>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</si>
  <si>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</si>
  <si>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</si>
  <si>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</si>
  <si>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</si>
  <si>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</si>
  <si>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</si>
  <si>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</si>
  <si>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</si>
  <si>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</si>
  <si>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</si>
  <si>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</si>
  <si>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</si>
  <si>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</si>
  <si>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</si>
  <si>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</si>
  <si>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</si>
  <si>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</si>
  <si>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</si>
  <si>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</si>
  <si>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</si>
  <si>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</si>
  <si>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</si>
  <si>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</si>
  <si>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</si>
  <si>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</si>
  <si>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</si>
  <si>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</si>
  <si>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</si>
  <si>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</si>
  <si>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</si>
  <si>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</si>
  <si>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</si>
  <si>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</si>
  <si>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</si>
  <si>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</si>
  <si>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</si>
  <si>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</si>
  <si>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</si>
  <si>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</si>
  <si>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</si>
  <si>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</si>
  <si>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</si>
  <si>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</si>
  <si>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</si>
  <si>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</si>
  <si>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</si>
  <si>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</si>
  <si>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</si>
  <si>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</si>
  <si>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</si>
  <si>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</si>
  <si>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</si>
  <si>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</si>
  <si>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</si>
  <si>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</si>
  <si>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</si>
  <si>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</si>
  <si>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</si>
  <si>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</si>
  <si>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</si>
  <si>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</si>
  <si>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</si>
  <si>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</si>
  <si>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</si>
  <si>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</si>
  <si>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</si>
  <si>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</si>
  <si>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</si>
  <si>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</si>
  <si>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</si>
  <si>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</si>
  <si>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</si>
  <si>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</si>
  <si>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</si>
  <si>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</si>
  <si>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</si>
  <si>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</si>
  <si>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</si>
  <si>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</si>
  <si>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</si>
  <si>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</si>
  <si>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</si>
  <si>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</si>
  <si>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</si>
  <si>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</si>
  <si>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</si>
  <si>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</si>
  <si>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</si>
  <si>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</si>
  <si>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</si>
  <si>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</si>
  <si>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</si>
  <si>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</si>
  <si>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</si>
  <si>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</si>
  <si>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</si>
  <si>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</si>
  <si>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</si>
  <si>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</si>
  <si>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</si>
  <si>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</si>
  <si>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</si>
  <si>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</si>
  <si>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</si>
  <si>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</si>
  <si>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</si>
  <si>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</si>
  <si>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</si>
  <si>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</si>
  <si>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</si>
  <si>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</si>
  <si>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</si>
  <si>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</si>
  <si>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</si>
  <si>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</si>
  <si>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</si>
  <si>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</si>
  <si>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</si>
  <si>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</si>
  <si>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</si>
  <si>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</si>
  <si>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</si>
  <si>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</si>
  <si>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</si>
  <si>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</si>
  <si>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</si>
  <si>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</si>
  <si>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</si>
  <si>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</si>
  <si>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</si>
  <si>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</si>
  <si>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</si>
  <si>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</si>
  <si>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</si>
  <si>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</si>
  <si>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</si>
  <si>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</si>
  <si>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</si>
  <si>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</si>
  <si>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</si>
  <si>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</si>
  <si>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</si>
  <si>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</si>
  <si>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</si>
  <si>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</si>
  <si>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</si>
  <si>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</si>
  <si>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</si>
  <si>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</si>
  <si>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</si>
  <si>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</si>
  <si>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</si>
  <si>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</si>
  <si>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</si>
  <si>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</si>
  <si>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</si>
  <si>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</si>
  <si>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</si>
  <si>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</si>
  <si>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</si>
  <si>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</si>
  <si>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</si>
  <si>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</si>
  <si>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</si>
  <si>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</si>
  <si>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</si>
  <si>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</si>
  <si>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</si>
  <si>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</si>
  <si>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</si>
  <si>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</si>
  <si>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</si>
  <si>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</si>
  <si>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</si>
  <si>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</si>
  <si>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</si>
  <si>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</si>
  <si>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</si>
  <si>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</si>
  <si>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</si>
  <si>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</si>
  <si>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</si>
  <si>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</si>
  <si>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</si>
  <si>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</si>
  <si>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</si>
  <si>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</si>
  <si>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</si>
  <si>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</si>
  <si>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</si>
  <si>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</si>
  <si>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</si>
  <si>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</si>
  <si>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</si>
  <si>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</si>
  <si>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</si>
  <si>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</si>
  <si>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</si>
  <si>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</si>
  <si>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</si>
  <si>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</si>
  <si>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</si>
  <si>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</si>
  <si>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</si>
  <si>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</si>
  <si>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</si>
  <si>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</si>
  <si>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</si>
  <si>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</si>
  <si>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</si>
  <si>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</si>
  <si>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</si>
  <si>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</si>
  <si>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</si>
  <si>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</si>
  <si>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</si>
  <si>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</si>
  <si>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</si>
  <si>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</si>
  <si>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</si>
  <si>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</si>
  <si>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</si>
  <si>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</si>
  <si>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</si>
  <si>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</si>
  <si>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</si>
  <si>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</si>
  <si>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</si>
  <si>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</si>
  <si>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</si>
  <si>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</si>
  <si>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</si>
  <si>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</si>
  <si>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</si>
  <si>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</si>
  <si>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</si>
  <si>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</si>
  <si>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</si>
  <si>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</si>
  <si>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</si>
  <si>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</si>
  <si>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</si>
  <si>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</si>
  <si>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</si>
  <si>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</si>
  <si>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</si>
  <si>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</si>
  <si>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</si>
  <si>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</si>
  <si>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</si>
  <si>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</si>
  <si>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</si>
  <si>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</si>
  <si>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</si>
  <si>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</si>
  <si>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</si>
  <si>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</si>
  <si>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</si>
  <si>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</si>
  <si>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</si>
  <si>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</si>
  <si>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</si>
  <si>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</si>
  <si>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</si>
  <si>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</si>
  <si>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</si>
  <si>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</si>
  <si>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</si>
  <si>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</si>
  <si>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</si>
  <si>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</si>
  <si>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</si>
  <si>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</si>
  <si>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</si>
  <si>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</si>
  <si>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</si>
  <si>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</si>
  <si>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</si>
  <si>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</si>
  <si>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</si>
  <si>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</si>
  <si>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</si>
  <si>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</si>
  <si>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</si>
  <si>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</si>
  <si>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</si>
  <si>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</si>
  <si>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</si>
  <si>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</si>
  <si>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</si>
  <si>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</si>
  <si>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</si>
  <si>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</si>
  <si>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</si>
  <si>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</si>
  <si>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</si>
  <si>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</si>
  <si>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</si>
  <si>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</si>
  <si>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</si>
  <si>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</si>
  <si>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</si>
  <si>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</si>
  <si>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</si>
  <si>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</si>
  <si>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</si>
  <si>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</si>
  <si>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</si>
  <si>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</si>
  <si>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</si>
  <si>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</si>
  <si>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</si>
  <si>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</si>
  <si>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</si>
  <si>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</si>
  <si>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</si>
  <si>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</si>
  <si>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</si>
  <si>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</si>
  <si>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</si>
  <si>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</si>
  <si>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</si>
  <si>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</si>
  <si>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</si>
  <si>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</si>
  <si>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</si>
  <si>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</si>
  <si>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</si>
  <si>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</si>
  <si>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</si>
  <si>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</si>
  <si>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</si>
  <si>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</si>
  <si>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</si>
  <si>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</si>
  <si>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</si>
  <si>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</si>
  <si>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</si>
  <si>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</si>
  <si>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</si>
  <si>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</si>
  <si>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</si>
  <si>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</si>
  <si>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</si>
  <si>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</si>
  <si>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</si>
  <si>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</si>
  <si>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</si>
  <si>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</si>
  <si>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</si>
  <si>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</si>
  <si>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</si>
  <si>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</si>
  <si>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</si>
  <si>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</si>
  <si>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</si>
  <si>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</si>
  <si>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</si>
  <si>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</si>
  <si>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</si>
  <si>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</si>
  <si>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</si>
  <si>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</si>
  <si>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</si>
  <si>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</si>
  <si>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</si>
  <si>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</si>
  <si>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</si>
  <si>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</si>
  <si>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</si>
  <si>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</si>
  <si>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</si>
  <si>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</si>
  <si>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</si>
  <si>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</si>
  <si>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</si>
  <si>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</si>
  <si>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</si>
  <si>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</si>
  <si>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</si>
  <si>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</si>
  <si>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</si>
  <si>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</si>
  <si>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</si>
  <si>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</si>
  <si>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</si>
  <si>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</si>
  <si>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</si>
  <si>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</si>
  <si>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</si>
  <si>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</si>
  <si>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</si>
  <si>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</si>
  <si>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</si>
  <si>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</si>
  <si>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</si>
  <si>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</si>
  <si>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</si>
  <si>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</si>
  <si>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</si>
  <si>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</si>
  <si>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</si>
  <si>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</si>
  <si>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</si>
  <si>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</si>
  <si>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</si>
  <si>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</si>
  <si>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</si>
  <si>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</si>
  <si>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</si>
  <si>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</si>
  <si>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</si>
  <si>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</si>
  <si>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</si>
  <si>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</si>
  <si>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</si>
  <si>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</si>
  <si>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</si>
  <si>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</si>
  <si>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</si>
  <si>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</si>
  <si>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</si>
  <si>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</si>
  <si>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</si>
  <si>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</si>
  <si>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</si>
  <si>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</si>
  <si>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</si>
  <si>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</si>
  <si>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</si>
  <si>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</si>
  <si>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</si>
  <si>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</si>
  <si>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</si>
  <si>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</si>
  <si>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</si>
  <si>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</si>
  <si>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</si>
  <si>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</si>
  <si>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</si>
  <si>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</si>
  <si>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</si>
  <si>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</si>
  <si>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</si>
  <si>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</si>
  <si>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</si>
  <si>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</si>
  <si>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</si>
  <si>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</si>
  <si>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</si>
  <si>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</si>
  <si>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</si>
  <si>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</si>
  <si>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</si>
  <si>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</si>
  <si>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</si>
  <si>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</si>
  <si>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</si>
  <si>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</si>
  <si>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</si>
  <si>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</si>
  <si>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</si>
  <si>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</si>
  <si>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</si>
  <si>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</si>
  <si>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</si>
  <si>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</si>
  <si>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</si>
  <si>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</si>
  <si>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</si>
  <si>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</si>
  <si>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</si>
  <si>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</si>
  <si>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</si>
  <si>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</si>
  <si>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</si>
  <si>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</si>
  <si>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</si>
  <si>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</si>
  <si>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</si>
  <si>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</si>
  <si>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</si>
  <si>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</si>
  <si>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</si>
  <si>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</si>
  <si>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</si>
  <si>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</si>
  <si>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</si>
  <si>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</si>
  <si>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</si>
  <si>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</si>
  <si>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</si>
  <si>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</si>
  <si>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</si>
  <si>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</si>
  <si>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</si>
  <si>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</si>
  <si>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</si>
  <si>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</si>
  <si>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</si>
  <si>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</si>
  <si>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</si>
  <si>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</si>
  <si>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</si>
  <si>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</si>
  <si>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</si>
  <si>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</si>
  <si>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</si>
  <si>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</si>
  <si>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</si>
  <si>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</si>
  <si>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</si>
  <si>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</si>
  <si>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</si>
  <si>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</si>
  <si>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</si>
  <si>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</si>
  <si>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</si>
  <si>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</si>
  <si>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</si>
  <si>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</si>
  <si>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</si>
  <si>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</si>
  <si>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</si>
  <si>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</si>
  <si>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</si>
  <si>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</si>
  <si>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</si>
  <si>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</si>
  <si>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</si>
  <si>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</si>
  <si>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</si>
  <si>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</si>
  <si>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</si>
  <si>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</si>
  <si>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</si>
  <si>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</si>
  <si>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</si>
  <si>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</si>
  <si>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</si>
  <si>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</si>
  <si>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</si>
  <si>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</si>
  <si>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</si>
  <si>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</si>
  <si>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</si>
  <si>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</si>
  <si>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</si>
  <si>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</si>
  <si>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</si>
  <si>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</si>
  <si>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</si>
  <si>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</si>
  <si>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</si>
  <si>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</si>
  <si>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</si>
  <si>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</si>
  <si>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</si>
  <si>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</si>
  <si>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</si>
  <si>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</si>
  <si>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</si>
  <si>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</si>
  <si>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</si>
  <si>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</si>
  <si>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</si>
  <si>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</si>
  <si>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</si>
  <si>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</si>
  <si>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</si>
  <si>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</si>
  <si>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</si>
  <si>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</si>
  <si>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</si>
  <si>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</si>
  <si>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</si>
  <si>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</si>
  <si>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</si>
  <si>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</si>
  <si>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</si>
  <si>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</si>
  <si>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</si>
  <si>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</si>
  <si>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</si>
  <si>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</si>
  <si>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</si>
  <si>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</si>
  <si>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</si>
  <si>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</si>
  <si>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</si>
  <si>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</si>
  <si>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</si>
  <si>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</si>
  <si>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</si>
  <si>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</si>
  <si>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</si>
  <si>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</si>
  <si>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</si>
  <si>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</si>
  <si>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</si>
  <si>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</si>
  <si>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</si>
  <si>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</si>
  <si>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</si>
  <si>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</si>
  <si>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</si>
  <si>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</si>
  <si>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</si>
  <si>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</si>
  <si>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</si>
  <si>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</si>
  <si>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</si>
  <si>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</si>
  <si>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</si>
  <si>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</si>
  <si>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</si>
  <si>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</si>
  <si>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</si>
  <si>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</si>
  <si>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</si>
  <si>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</si>
  <si>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</si>
  <si>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</si>
  <si>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</si>
  <si>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</si>
  <si>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</si>
  <si>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</si>
  <si>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</si>
  <si>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</si>
  <si>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</si>
  <si>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</si>
  <si>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</si>
  <si>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</si>
  <si>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</si>
  <si>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</si>
  <si>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</si>
  <si>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</si>
  <si>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</si>
  <si>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</si>
  <si>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</si>
  <si>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</si>
  <si>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</si>
  <si>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</si>
  <si>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</si>
  <si>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</si>
  <si>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</si>
  <si>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</si>
  <si>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</si>
  <si>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</si>
  <si>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</si>
  <si>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</si>
  <si>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</si>
  <si>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</si>
  <si>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</si>
  <si>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</si>
  <si>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</si>
  <si>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</si>
  <si>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</si>
  <si>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</si>
  <si>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</si>
  <si>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</si>
  <si>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</si>
  <si>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</si>
  <si>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</si>
  <si>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</si>
  <si>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</si>
  <si>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</si>
  <si>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</si>
  <si>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</si>
  <si>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</si>
  <si>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</si>
  <si>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</si>
  <si>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</si>
  <si>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</si>
  <si>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</si>
  <si>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</si>
  <si>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</si>
  <si>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</si>
  <si>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</si>
  <si>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</si>
  <si>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</si>
  <si>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</si>
  <si>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</si>
  <si>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</si>
  <si>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</si>
  <si>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</si>
  <si>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</si>
  <si>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</si>
  <si>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</si>
  <si>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</si>
  <si>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</si>
  <si>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</si>
  <si>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</si>
  <si>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</si>
  <si>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</si>
  <si>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</si>
  <si>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</si>
  <si>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</si>
  <si>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</si>
  <si>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</si>
  <si>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</si>
  <si>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</si>
  <si>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</si>
  <si>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</si>
  <si>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</si>
  <si>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</si>
  <si>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</si>
  <si>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</si>
  <si>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</si>
  <si>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</si>
  <si>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</si>
  <si>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</si>
  <si>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</si>
  <si>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</si>
  <si>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</si>
  <si>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</si>
  <si>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</si>
  <si>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</si>
  <si>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</si>
  <si>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</si>
  <si>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</si>
  <si>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</si>
  <si>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</si>
  <si>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</si>
  <si>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</si>
  <si>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</si>
  <si>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</si>
  <si>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</si>
  <si>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</si>
  <si>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</si>
  <si>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</si>
  <si>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</si>
  <si>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</si>
  <si>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</si>
  <si>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</si>
  <si>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</si>
  <si>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</si>
  <si>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</si>
  <si>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</si>
  <si>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</si>
  <si>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</si>
  <si>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</si>
  <si>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</si>
  <si>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</si>
  <si>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</si>
  <si>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</si>
  <si>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</si>
  <si>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</si>
  <si>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</si>
  <si>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</si>
  <si>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</si>
  <si>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</si>
  <si>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</si>
  <si>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</si>
  <si>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</si>
  <si>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</si>
  <si>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</si>
  <si>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</si>
  <si>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</si>
  <si>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</si>
  <si>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</si>
  <si>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</si>
  <si>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</si>
  <si>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</si>
  <si>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</si>
  <si>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</si>
  <si>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</si>
  <si>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</si>
  <si>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</si>
  <si>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</si>
  <si>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</si>
  <si>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</si>
  <si>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</si>
  <si>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</si>
  <si>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</si>
  <si>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</si>
  <si>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</si>
  <si>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</si>
  <si>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</si>
  <si>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</si>
  <si>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</si>
  <si>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</si>
  <si>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</si>
  <si>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</si>
  <si>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</si>
  <si>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</si>
  <si>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</si>
  <si>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</si>
  <si>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</si>
  <si>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</si>
  <si>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</si>
  <si>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</si>
  <si>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</si>
  <si>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</si>
  <si>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</si>
  <si>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</si>
  <si>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</si>
  <si>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</si>
  <si>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</si>
  <si>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</si>
  <si>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</si>
  <si>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</si>
  <si>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</si>
  <si>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</si>
  <si>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</si>
  <si>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</si>
  <si>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</si>
  <si>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</si>
  <si>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</si>
  <si>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</si>
  <si>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</si>
  <si>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</si>
  <si>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</si>
  <si>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</si>
  <si>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</si>
  <si>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</si>
  <si>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</si>
  <si>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</si>
  <si>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</si>
  <si>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</si>
  <si>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</si>
  <si>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</si>
  <si>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</si>
  <si>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</si>
  <si>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</si>
  <si>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</si>
  <si>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</si>
  <si>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</si>
  <si>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</si>
  <si>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</si>
  <si>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</si>
  <si>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</si>
  <si>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</si>
  <si>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</si>
  <si>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</si>
  <si>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</si>
  <si>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</si>
  <si>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</si>
  <si>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</si>
  <si>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</si>
  <si>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</si>
  <si>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</si>
  <si>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</si>
  <si>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</si>
  <si>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</si>
  <si>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</si>
  <si>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</si>
  <si>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</si>
  <si>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</si>
  <si>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</si>
  <si>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</si>
  <si>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</si>
  <si>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</si>
  <si>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</si>
  <si>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</si>
  <si>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</si>
  <si>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</si>
  <si>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</si>
  <si>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</si>
  <si>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</si>
  <si>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</si>
  <si>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</si>
  <si>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</si>
  <si>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</si>
  <si>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</si>
  <si>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</si>
  <si>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</si>
  <si>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</si>
  <si>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</si>
  <si>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</si>
  <si>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</si>
  <si>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</si>
  <si>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</si>
  <si>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</si>
  <si>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</si>
  <si>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</si>
  <si>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</si>
  <si>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</si>
  <si>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</si>
  <si>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</si>
  <si>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</si>
  <si>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</si>
  <si>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</si>
  <si>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</si>
  <si>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</si>
  <si>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</si>
  <si>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</si>
  <si>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</si>
  <si>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</si>
  <si>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</si>
  <si>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</si>
  <si>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</si>
  <si>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</si>
  <si>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</si>
  <si>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</si>
  <si>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</si>
  <si>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</si>
  <si>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</si>
  <si>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</si>
  <si>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</si>
  <si>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</si>
  <si>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</si>
  <si>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</si>
  <si>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</si>
  <si>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</si>
  <si>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</si>
  <si>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</si>
  <si>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</si>
  <si>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</si>
  <si>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</si>
  <si>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</si>
  <si>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</si>
  <si>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</si>
  <si>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</si>
  <si>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</si>
  <si>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</si>
  <si>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</si>
  <si>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</si>
  <si>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</si>
  <si>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</si>
  <si>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</si>
  <si>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</si>
  <si>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</si>
  <si>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</si>
  <si>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</si>
  <si>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</si>
  <si>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</si>
  <si>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</si>
  <si>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</si>
  <si>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</si>
  <si>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</si>
  <si>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</si>
  <si>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</si>
  <si>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</si>
  <si>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</si>
  <si>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</si>
  <si>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</si>
  <si>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</si>
  <si>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</si>
  <si>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</si>
  <si>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</si>
  <si>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</si>
  <si>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</si>
  <si>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</si>
  <si>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</si>
  <si>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</si>
  <si>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</si>
  <si>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</si>
  <si>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</si>
  <si>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</si>
  <si>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</si>
  <si>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</si>
  <si>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</si>
  <si>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</si>
  <si>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</si>
  <si>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</si>
  <si>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</si>
  <si>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</si>
  <si>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</si>
  <si>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</si>
  <si>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</si>
  <si>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</si>
  <si>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</si>
  <si>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</si>
  <si>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</si>
  <si>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</si>
  <si>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</si>
  <si>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</si>
  <si>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</si>
  <si>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</si>
  <si>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</si>
  <si>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</si>
  <si>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</si>
  <si>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</si>
  <si>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</si>
  <si>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</si>
  <si>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</si>
  <si>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</si>
  <si>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</si>
  <si>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</si>
  <si>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</si>
  <si>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</si>
  <si>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</si>
  <si>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</si>
  <si>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</si>
  <si>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</si>
  <si>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</si>
  <si>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</si>
  <si>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</si>
  <si>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</si>
  <si>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</si>
  <si>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</si>
  <si>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</si>
  <si>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</si>
  <si>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</si>
  <si>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</si>
  <si>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</si>
  <si>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</si>
  <si>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</si>
  <si>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</si>
  <si>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</si>
  <si>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</si>
  <si>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</si>
  <si>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</si>
  <si>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</si>
  <si>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</si>
  <si>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</si>
  <si>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</si>
  <si>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</si>
  <si>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</si>
  <si>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</si>
  <si>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</si>
  <si>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</si>
  <si>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</si>
  <si>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</si>
  <si>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</si>
  <si>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</si>
  <si>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</si>
  <si>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</si>
  <si>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</si>
  <si>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</si>
  <si>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</si>
  <si>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</si>
  <si>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</si>
  <si>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</si>
  <si>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</si>
  <si>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</si>
  <si>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</si>
  <si>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</si>
  <si>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</si>
  <si>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</si>
  <si>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</si>
  <si>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</si>
  <si>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</si>
  <si>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</si>
  <si>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</si>
  <si>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</si>
  <si>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</si>
  <si>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</si>
  <si>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</si>
  <si>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</si>
  <si>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</si>
  <si>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</si>
  <si>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</si>
  <si>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</si>
  <si>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</si>
  <si>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</si>
  <si>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</si>
  <si>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</si>
  <si>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</si>
  <si>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</si>
  <si>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</si>
  <si>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</si>
  <si>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</si>
  <si>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</si>
  <si>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</si>
  <si>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</si>
  <si>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</si>
  <si>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</si>
  <si>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</si>
  <si>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</si>
  <si>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</si>
  <si>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</si>
  <si>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</si>
  <si>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</si>
  <si>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</si>
  <si>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</si>
  <si>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</si>
  <si>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</si>
  <si>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</si>
  <si>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</si>
  <si>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</si>
  <si>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</si>
  <si>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</si>
  <si>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</si>
  <si>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</si>
  <si>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</si>
  <si>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</si>
  <si>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</si>
  <si>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</si>
  <si>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</si>
  <si>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</si>
  <si>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</si>
  <si>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</si>
  <si>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</si>
  <si>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</si>
  <si>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</si>
  <si>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</si>
  <si>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</si>
  <si>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</si>
  <si>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</si>
  <si>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</si>
  <si>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</si>
  <si>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</si>
  <si>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</si>
  <si>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</si>
  <si>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</si>
  <si>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</si>
  <si>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</si>
  <si>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</si>
  <si>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</si>
  <si>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</si>
  <si>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</si>
  <si>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</si>
  <si>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</si>
  <si>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</si>
  <si>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</si>
  <si>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</si>
  <si>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</si>
  <si>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</si>
  <si>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</si>
  <si>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</si>
  <si>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</si>
  <si>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</si>
  <si>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</si>
  <si>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</si>
  <si>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</si>
  <si>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</si>
  <si>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</si>
  <si>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</si>
  <si>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</si>
  <si>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</si>
  <si>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</si>
  <si>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</si>
  <si>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</si>
  <si>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</si>
  <si>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</si>
  <si>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</si>
  <si>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</si>
  <si>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</si>
  <si>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</si>
  <si>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</si>
  <si>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</si>
  <si>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</si>
  <si>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</si>
  <si>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</si>
  <si>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</si>
  <si>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</si>
  <si>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</si>
  <si>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</si>
  <si>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</si>
  <si>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</si>
  <si>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</si>
  <si>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</si>
  <si>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</si>
  <si>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</si>
  <si>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</si>
  <si>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</si>
  <si>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</si>
  <si>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</si>
  <si>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</si>
  <si>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</si>
  <si>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</si>
  <si>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</si>
  <si>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</si>
  <si>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</si>
  <si>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</si>
  <si>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</si>
  <si>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</si>
  <si>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</si>
  <si>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</si>
  <si>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</si>
  <si>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</si>
  <si>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</si>
  <si>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</si>
  <si>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</si>
  <si>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</si>
  <si>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</si>
  <si>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</si>
  <si>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</si>
  <si>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</si>
  <si>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</si>
  <si>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</si>
  <si>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</si>
  <si>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</si>
  <si>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</si>
  <si>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</si>
  <si>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</si>
  <si>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</si>
  <si>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</si>
  <si>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</si>
  <si>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</si>
  <si>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</si>
  <si>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</si>
  <si>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</si>
  <si>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</si>
  <si>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</si>
  <si>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</si>
  <si>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</si>
  <si>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</si>
  <si>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</si>
  <si>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</si>
  <si>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</si>
  <si>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</si>
  <si>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</si>
  <si>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</si>
  <si>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</si>
  <si>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</si>
  <si>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</si>
  <si>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</si>
  <si>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</si>
  <si>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</si>
  <si>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</si>
  <si>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</si>
  <si>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</si>
  <si>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</si>
  <si>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</si>
  <si>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</si>
  <si>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</si>
  <si>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</si>
  <si>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</si>
  <si>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</si>
  <si>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</si>
  <si>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</si>
  <si>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</si>
  <si>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</si>
  <si>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</si>
  <si>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</si>
  <si>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</si>
  <si>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</si>
  <si>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</si>
  <si>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</si>
  <si>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</si>
  <si>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</si>
  <si>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</si>
  <si>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</si>
  <si>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</si>
  <si>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</si>
  <si>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</si>
  <si>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</si>
  <si>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</si>
  <si>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</si>
  <si>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</si>
  <si>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</si>
  <si>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</si>
  <si>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</si>
  <si>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</si>
  <si>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</si>
  <si>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</si>
  <si>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</si>
  <si>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</si>
  <si>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</si>
  <si>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</si>
  <si>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</si>
  <si>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</si>
  <si>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</si>
  <si>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</si>
  <si>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</si>
  <si>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</si>
  <si>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</si>
  <si>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</si>
  <si>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</si>
  <si>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</si>
  <si>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</si>
  <si>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</si>
  <si>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</si>
  <si>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</si>
  <si>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</si>
  <si>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</si>
  <si>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</si>
  <si>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</si>
  <si>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</si>
  <si>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</si>
  <si>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</si>
  <si>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</si>
  <si>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</si>
  <si>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</si>
  <si>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</si>
  <si>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</si>
  <si>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</si>
  <si>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</si>
  <si>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</si>
  <si>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</si>
  <si>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</si>
  <si>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</si>
  <si>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</si>
  <si>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</si>
  <si>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</si>
  <si>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</si>
  <si>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</si>
  <si>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</si>
  <si>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</si>
  <si>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</si>
  <si>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</si>
  <si>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</si>
  <si>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</si>
  <si>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</si>
  <si>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</si>
  <si>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</si>
  <si>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</si>
  <si>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</si>
  <si>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</si>
  <si>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</si>
  <si>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</si>
  <si>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</si>
  <si>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</si>
  <si>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</si>
  <si>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</si>
  <si>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</si>
  <si>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</si>
  <si>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</si>
  <si>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</si>
  <si>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</si>
  <si>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</si>
  <si>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</si>
  <si>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</si>
  <si>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</si>
  <si>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</si>
  <si>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</si>
  <si>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</si>
  <si>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</si>
  <si>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</si>
  <si>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</si>
  <si>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</si>
  <si>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</si>
  <si>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</si>
  <si>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</si>
  <si>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</si>
  <si>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</si>
  <si>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</si>
  <si>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</si>
  <si>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</si>
  <si>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</si>
  <si>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</si>
  <si>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</si>
  <si>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</si>
  <si>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</si>
  <si>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</si>
  <si>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</si>
  <si>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</si>
  <si>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</si>
  <si>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</si>
  <si>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</si>
  <si>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</si>
  <si>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</si>
  <si>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</si>
  <si>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</si>
  <si>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</si>
  <si>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</si>
  <si>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</si>
  <si>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</si>
  <si>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</si>
  <si>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</si>
  <si>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</si>
  <si>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</si>
  <si>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</si>
  <si>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</si>
  <si>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</si>
  <si>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</si>
  <si>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</si>
  <si>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</si>
  <si>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</si>
  <si>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</si>
  <si>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</si>
  <si>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</si>
  <si>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</si>
  <si>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</si>
  <si>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</si>
  <si>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</si>
  <si>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</si>
  <si>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</si>
  <si>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</si>
  <si>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</si>
  <si>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</si>
  <si>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</si>
  <si>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</si>
  <si>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</si>
  <si>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</si>
  <si>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</si>
  <si>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</si>
  <si>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</si>
  <si>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</si>
  <si>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</si>
  <si>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</si>
  <si>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</si>
  <si>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</si>
  <si>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</si>
  <si>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</si>
  <si>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</si>
  <si>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</si>
  <si>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</si>
  <si>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</si>
  <si>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</si>
  <si>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</si>
  <si>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</si>
  <si>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</si>
  <si>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</si>
  <si>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</si>
  <si>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</si>
  <si>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</si>
  <si>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</si>
  <si>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</si>
  <si>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</si>
  <si>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</si>
  <si>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</si>
  <si>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</si>
  <si>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</si>
  <si>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</si>
  <si>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</si>
  <si>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</si>
  <si>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</si>
  <si>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</si>
  <si>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</si>
  <si>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</si>
  <si>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</si>
  <si>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</si>
  <si>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</si>
  <si>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</si>
  <si>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</si>
  <si>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</si>
  <si>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</si>
  <si>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</si>
  <si>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</si>
  <si>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</si>
  <si>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</si>
  <si>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</si>
  <si>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</si>
  <si>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</si>
  <si>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</si>
  <si>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</si>
  <si>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</si>
  <si>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</si>
  <si>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</si>
  <si>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</si>
  <si>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</si>
  <si>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</si>
  <si>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</si>
  <si>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</si>
  <si>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</si>
  <si>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</si>
  <si>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</si>
  <si>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</si>
  <si>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</si>
  <si>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</si>
  <si>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</si>
  <si>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</si>
  <si>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</si>
  <si>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</si>
  <si>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</si>
  <si>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</si>
  <si>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</si>
  <si>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</si>
  <si>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</si>
  <si>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</si>
  <si>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</si>
  <si>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</si>
  <si>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</si>
  <si>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</si>
  <si>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</si>
  <si>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</si>
  <si>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</si>
  <si>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</si>
  <si>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</si>
  <si>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</si>
  <si>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</si>
  <si>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</si>
  <si>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</si>
  <si>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</si>
  <si>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</si>
  <si>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</si>
  <si>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</si>
  <si>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</si>
  <si>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</si>
  <si>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</si>
  <si>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</si>
  <si>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</si>
  <si>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</si>
  <si>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</si>
  <si>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</si>
  <si>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</si>
  <si>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</si>
  <si>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</si>
  <si>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</si>
  <si>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</si>
  <si>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</si>
  <si>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</si>
  <si>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</si>
  <si>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</si>
  <si>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</si>
  <si>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</si>
  <si>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</si>
  <si>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</si>
  <si>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</si>
  <si>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</si>
  <si>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</si>
  <si>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</si>
  <si>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</si>
  <si>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</si>
  <si>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</si>
  <si>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</si>
  <si>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</si>
  <si>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</si>
  <si>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</si>
  <si>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</si>
  <si>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</si>
  <si>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</si>
  <si>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</si>
  <si>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</si>
  <si>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</si>
  <si>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</si>
  <si>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</si>
  <si>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</si>
  <si>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</si>
  <si>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</si>
  <si>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</si>
  <si>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</si>
  <si>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</si>
  <si>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</si>
  <si>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</si>
  <si>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</si>
  <si>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</si>
  <si>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</si>
  <si>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</si>
  <si>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</si>
  <si>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</si>
  <si>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</si>
  <si>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</si>
  <si>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</si>
  <si>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</si>
  <si>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</si>
  <si>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</si>
  <si>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</si>
  <si>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</si>
  <si>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</si>
  <si>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</si>
  <si>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</si>
  <si>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</si>
  <si>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</si>
  <si>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</si>
  <si>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</si>
  <si>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</si>
  <si>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</si>
  <si>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</si>
  <si>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</si>
  <si>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</si>
  <si>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</si>
  <si>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</si>
  <si>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</si>
  <si>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</si>
  <si>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</si>
  <si>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</si>
  <si>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</si>
  <si>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</si>
  <si>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</si>
  <si>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</si>
  <si>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</si>
  <si>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</si>
  <si>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</si>
  <si>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</si>
  <si>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</si>
  <si>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</si>
  <si>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</si>
  <si>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</si>
  <si>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</si>
  <si>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</si>
  <si>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</si>
  <si>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</si>
  <si>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</si>
  <si>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</si>
  <si>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</si>
  <si>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</si>
  <si>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</si>
  <si>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</si>
  <si>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</si>
  <si>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</si>
  <si>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</si>
  <si>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</si>
  <si>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</si>
  <si>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</si>
  <si>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</si>
  <si>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</si>
  <si>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</si>
  <si>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</si>
  <si>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</si>
  <si>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</si>
  <si>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</si>
  <si>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</si>
  <si>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</si>
  <si>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</si>
  <si>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</si>
  <si>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</si>
  <si>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</si>
  <si>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</si>
  <si>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</si>
  <si>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</si>
  <si>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</si>
  <si>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</si>
  <si>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</si>
  <si>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</si>
  <si>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</si>
  <si>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</si>
  <si>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</si>
  <si>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</si>
  <si>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</si>
  <si>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</si>
  <si>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</si>
  <si>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</si>
  <si>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</si>
  <si>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</si>
  <si>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</si>
  <si>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</si>
  <si>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</si>
  <si>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</si>
  <si>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</si>
  <si>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</si>
  <si>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</si>
  <si>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</si>
  <si>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</si>
  <si>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</si>
  <si>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</si>
  <si>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</si>
  <si>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</si>
  <si>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</si>
  <si>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</si>
  <si>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</si>
  <si>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</si>
  <si>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</si>
  <si>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</si>
  <si>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</si>
  <si>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</si>
  <si>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</si>
  <si>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</si>
  <si>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</si>
  <si>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</si>
  <si>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</si>
  <si>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</si>
  <si>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</si>
  <si>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</si>
  <si>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</si>
  <si>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</si>
  <si>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</si>
  <si>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</si>
  <si>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</si>
  <si>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</si>
  <si>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</si>
  <si>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</si>
  <si>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</si>
  <si>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</si>
  <si>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</si>
  <si>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</si>
  <si>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</si>
  <si>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</si>
  <si>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</si>
  <si>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</si>
  <si>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</si>
  <si>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</si>
  <si>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</si>
  <si>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</si>
  <si>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</si>
  <si>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</si>
  <si>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</si>
  <si>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</si>
  <si>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</si>
  <si>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</si>
  <si>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</si>
  <si>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</si>
  <si>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</si>
  <si>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</si>
  <si>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</si>
  <si>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</si>
  <si>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</si>
  <si>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</si>
  <si>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</si>
  <si>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</si>
  <si>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</si>
  <si>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</si>
  <si>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</si>
  <si>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</si>
  <si>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</si>
  <si>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</si>
  <si>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</si>
  <si>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</si>
  <si>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</si>
  <si>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</si>
  <si>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</si>
  <si>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</si>
  <si>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</si>
  <si>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</si>
  <si>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</si>
  <si>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</si>
  <si>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</si>
  <si>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</si>
  <si>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</si>
  <si>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</si>
  <si>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</si>
  <si>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</si>
  <si>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</si>
  <si>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</si>
  <si>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</si>
  <si>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</si>
  <si>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</si>
  <si>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</si>
  <si>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</si>
  <si>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</si>
  <si>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</si>
  <si>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</si>
  <si>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</si>
  <si>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</si>
  <si>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</si>
  <si>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</si>
  <si>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</si>
  <si>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</si>
  <si>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</si>
  <si>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</si>
  <si>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</si>
  <si>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</si>
  <si>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</si>
  <si>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</si>
  <si>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</si>
  <si>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</si>
  <si>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</si>
  <si>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</si>
  <si>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</si>
  <si>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</si>
  <si>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</si>
  <si>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</si>
  <si>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</si>
  <si>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</si>
  <si>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</si>
  <si>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</si>
  <si>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</si>
  <si>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</si>
  <si>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</si>
  <si>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</si>
  <si>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</si>
  <si>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</si>
  <si>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</si>
  <si>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</si>
  <si>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</si>
  <si>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</si>
  <si>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</si>
  <si>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</si>
  <si>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</si>
  <si>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</si>
  <si>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</si>
  <si>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</si>
  <si>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</si>
  <si>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</si>
  <si>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</si>
  <si>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</si>
  <si>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</si>
  <si>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</si>
  <si>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</si>
  <si>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</si>
  <si>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</si>
  <si>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</si>
  <si>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</si>
  <si>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</si>
  <si>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</si>
  <si>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</si>
  <si>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</si>
  <si>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</si>
  <si>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</si>
  <si>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</si>
  <si>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</si>
  <si>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</si>
  <si>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</si>
  <si>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</si>
  <si>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</si>
  <si>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</si>
  <si>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</si>
  <si>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</si>
  <si>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</si>
  <si>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</si>
  <si>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</si>
  <si>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</si>
  <si>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</si>
  <si>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</si>
  <si>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</si>
  <si>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</si>
  <si>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</si>
  <si>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</si>
  <si>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</si>
  <si>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</si>
  <si>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</si>
  <si>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</si>
  <si>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</si>
  <si>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</si>
  <si>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</si>
  <si>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</si>
  <si>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</si>
  <si>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</si>
  <si>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</si>
  <si>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</si>
  <si>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</si>
  <si>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</si>
  <si>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</si>
  <si>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</si>
  <si>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</si>
  <si>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</si>
  <si>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</si>
  <si>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</si>
  <si>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</si>
  <si>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</si>
  <si>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</si>
  <si>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</si>
  <si>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</si>
  <si>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</si>
  <si>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</si>
  <si>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</si>
  <si>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</si>
  <si>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</si>
  <si>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</si>
  <si>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</si>
  <si>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</si>
  <si>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</si>
  <si>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</si>
  <si>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</si>
  <si>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</si>
  <si>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</si>
  <si>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</si>
  <si>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</si>
  <si>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</si>
  <si>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</si>
  <si>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</si>
  <si>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</si>
  <si>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</si>
  <si>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</si>
  <si>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</si>
  <si>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</si>
  <si>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</si>
  <si>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</si>
  <si>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</si>
  <si>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</si>
  <si>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</si>
  <si>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</si>
  <si>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</si>
  <si>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</si>
  <si>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</si>
  <si>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</si>
  <si>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</si>
  <si>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</si>
  <si>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</si>
  <si>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</si>
  <si>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</si>
  <si>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</si>
  <si>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</si>
  <si>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</si>
  <si>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</si>
  <si>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</si>
  <si>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</si>
  <si>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</si>
  <si>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</si>
  <si>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</si>
  <si>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</si>
  <si>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</si>
  <si>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</si>
  <si>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</si>
  <si>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</si>
  <si>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</si>
  <si>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</si>
  <si>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</si>
  <si>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</si>
  <si>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</si>
  <si>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</si>
  <si>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</si>
  <si>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</si>
  <si>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</si>
  <si>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</si>
  <si>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</si>
  <si>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</si>
  <si>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</si>
  <si>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</si>
  <si>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</si>
  <si>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</si>
  <si>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</si>
  <si>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</si>
  <si>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</si>
  <si>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</si>
  <si>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</si>
  <si>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</si>
  <si>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</si>
  <si>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</si>
  <si>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</si>
  <si>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</si>
  <si>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</si>
  <si>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</si>
  <si>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</si>
  <si>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</si>
  <si>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</si>
  <si>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</si>
  <si>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</si>
  <si>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</si>
  <si>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</si>
  <si>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</si>
  <si>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</si>
  <si>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</si>
  <si>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</si>
  <si>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</si>
  <si>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</si>
  <si>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</si>
  <si>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</si>
  <si>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</si>
  <si>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</si>
  <si>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</si>
  <si>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</si>
  <si>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</si>
  <si>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</si>
  <si>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</si>
  <si>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</si>
  <si>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</si>
  <si>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</si>
  <si>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</si>
  <si>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</si>
  <si>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</si>
  <si>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</si>
  <si>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</si>
  <si>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</si>
  <si>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</si>
  <si>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</si>
  <si>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</si>
  <si>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</si>
  <si>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</si>
  <si>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</si>
  <si>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</si>
  <si>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</si>
  <si>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</si>
  <si>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</si>
  <si>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</si>
  <si>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</si>
  <si>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</si>
  <si>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</si>
  <si>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</si>
  <si>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</si>
  <si>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</si>
  <si>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</si>
  <si>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</si>
  <si>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</si>
  <si>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</si>
  <si>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</si>
  <si>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</si>
  <si>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</si>
  <si>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</si>
  <si>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</si>
  <si>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</si>
  <si>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</si>
  <si>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</si>
  <si>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</si>
  <si>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</si>
  <si>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</si>
  <si>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</si>
  <si>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</si>
  <si>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</si>
  <si>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</si>
  <si>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</si>
  <si>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</si>
  <si>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</si>
  <si>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</si>
  <si>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</si>
  <si>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</si>
  <si>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</si>
  <si>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</si>
  <si>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</si>
  <si>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</si>
  <si>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</si>
  <si>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</si>
  <si>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</si>
  <si>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</si>
  <si>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</si>
  <si>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</si>
  <si>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</si>
  <si>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</si>
  <si>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</si>
  <si>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</si>
  <si>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</si>
  <si>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</si>
  <si>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</si>
  <si>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</si>
  <si>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</si>
  <si>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</si>
  <si>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</si>
  <si>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</si>
  <si>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</si>
  <si>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</si>
  <si>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</si>
  <si>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</si>
  <si>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</si>
  <si>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</si>
  <si>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</si>
  <si>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</si>
  <si>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</si>
  <si>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</si>
  <si>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</si>
  <si>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</si>
  <si>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</si>
  <si>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</si>
  <si>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</si>
  <si>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</si>
  <si>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</si>
  <si>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</si>
  <si>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</si>
  <si>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</si>
  <si>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</si>
  <si>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</si>
  <si>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</si>
  <si>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</si>
  <si>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</si>
  <si>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</si>
  <si>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</si>
  <si>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</si>
  <si>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</si>
  <si>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</si>
  <si>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</si>
  <si>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</si>
  <si>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</si>
  <si>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</si>
  <si>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</si>
  <si>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</si>
  <si>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</si>
  <si>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</si>
  <si>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</si>
  <si>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</si>
  <si>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</si>
  <si>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</si>
  <si>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</si>
  <si>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</si>
  <si>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</si>
  <si>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</si>
  <si>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</si>
  <si>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</si>
  <si>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</si>
  <si>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</si>
  <si>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</si>
  <si>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</si>
  <si>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</si>
  <si>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</si>
  <si>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</si>
  <si>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</si>
  <si>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</si>
  <si>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</si>
  <si>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</si>
  <si>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</si>
  <si>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</si>
  <si>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</si>
  <si>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</si>
  <si>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</si>
  <si>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</si>
  <si>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</si>
  <si>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</si>
  <si>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</si>
  <si>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</si>
  <si>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</si>
  <si>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</si>
  <si>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</si>
  <si>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</si>
  <si>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</si>
  <si>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</si>
  <si>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</si>
  <si>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</si>
  <si>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</si>
  <si>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</si>
  <si>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</si>
  <si>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</si>
  <si>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</si>
  <si>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</si>
  <si>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</si>
  <si>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</si>
  <si>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</si>
  <si>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</si>
  <si>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</si>
  <si>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</si>
  <si>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</si>
  <si>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</si>
  <si>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</si>
  <si>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</si>
  <si>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</si>
  <si>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</si>
  <si>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</si>
  <si>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</si>
  <si>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</si>
  <si>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</si>
  <si>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</si>
  <si>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</si>
  <si>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</si>
  <si>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</si>
  <si>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</si>
  <si>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</si>
  <si>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</si>
  <si>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</si>
  <si>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</si>
  <si>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</si>
  <si>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</si>
  <si>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</si>
  <si>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</si>
  <si>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</si>
  <si>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</si>
  <si>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</si>
  <si>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</si>
  <si>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</si>
  <si>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</si>
  <si>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</si>
  <si>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</si>
  <si>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</si>
  <si>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</si>
  <si>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</si>
  <si>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</si>
  <si>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</si>
  <si>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</si>
  <si>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</si>
  <si>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</si>
  <si>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</si>
  <si>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</si>
  <si>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</si>
  <si>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</si>
  <si>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</si>
  <si>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</si>
  <si>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</si>
  <si>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</si>
  <si>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</si>
  <si>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</si>
  <si>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</si>
  <si>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</si>
  <si>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</si>
  <si>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</si>
  <si>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</si>
  <si>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</si>
  <si>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</si>
  <si>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</si>
  <si>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</si>
  <si>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</si>
  <si>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</si>
  <si>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</si>
  <si>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</si>
  <si>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</si>
  <si>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</si>
  <si>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</si>
  <si>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</si>
  <si>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</si>
  <si>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</si>
  <si>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</si>
  <si>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</si>
  <si>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</si>
  <si>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</si>
  <si>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</si>
  <si>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</si>
  <si>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</si>
  <si>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</si>
  <si>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</si>
  <si>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</si>
  <si>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</si>
  <si>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</si>
  <si>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</si>
  <si>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</si>
  <si>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</si>
  <si>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</si>
  <si>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</si>
  <si>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</si>
  <si>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</si>
  <si>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</si>
  <si>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</si>
  <si>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</si>
  <si>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</si>
  <si>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</si>
  <si>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</si>
  <si>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</si>
  <si>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</si>
  <si>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</si>
  <si>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</si>
  <si>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</si>
  <si>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</si>
  <si>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</si>
  <si>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</si>
  <si>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</si>
  <si>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</si>
  <si>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</si>
  <si>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</si>
  <si>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</si>
  <si>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</si>
  <si>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</si>
  <si>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</si>
  <si>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</si>
  <si>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</si>
  <si>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</si>
  <si>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</si>
  <si>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</si>
  <si>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</si>
  <si>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</si>
  <si>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</si>
  <si>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</si>
  <si>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</si>
  <si>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</si>
  <si>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</si>
  <si>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</si>
  <si>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</si>
  <si>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</si>
  <si>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</si>
  <si>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</si>
  <si>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</si>
  <si>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</si>
  <si>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</si>
  <si>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</si>
  <si>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</si>
  <si>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</si>
  <si>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</si>
  <si>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</si>
  <si>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</si>
  <si>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</si>
  <si>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</si>
  <si>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</si>
  <si>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</si>
  <si>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</si>
  <si>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</si>
  <si>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</si>
  <si>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</si>
  <si>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</si>
  <si>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</si>
  <si>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</si>
  <si>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</si>
  <si>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</si>
  <si>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</si>
  <si>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</si>
  <si>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</si>
  <si>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</si>
  <si>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</si>
  <si>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</si>
  <si>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</si>
  <si>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</si>
  <si>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</si>
  <si>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</si>
  <si>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</si>
  <si>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</si>
  <si>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</si>
  <si>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</si>
  <si>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</si>
  <si>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</si>
  <si>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</si>
  <si>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</si>
  <si>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</si>
  <si>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</si>
  <si>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</si>
  <si>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</si>
  <si>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</si>
  <si>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</si>
  <si>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</si>
  <si>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</si>
  <si>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</si>
  <si>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</si>
  <si>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</si>
  <si>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</si>
  <si>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</si>
  <si>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</si>
  <si>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</si>
  <si>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</si>
  <si>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</si>
  <si>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</si>
  <si>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</si>
  <si>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</si>
  <si>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</si>
  <si>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</si>
  <si>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</si>
  <si>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</si>
  <si>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</si>
  <si>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</si>
  <si>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</si>
  <si>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</si>
  <si>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</si>
  <si>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</si>
  <si>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</si>
  <si>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</si>
  <si>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</si>
  <si>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</si>
  <si>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</si>
  <si>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</si>
  <si>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</si>
  <si>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</si>
  <si>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</si>
  <si>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</si>
  <si>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</si>
  <si>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</si>
  <si>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</si>
  <si>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</si>
  <si>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</si>
  <si>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</si>
  <si>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</si>
  <si>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</si>
  <si>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</si>
  <si>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</si>
  <si>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</si>
  <si>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</si>
  <si>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</si>
  <si>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</si>
  <si>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</si>
  <si>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</si>
  <si>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</si>
  <si>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</si>
  <si>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</si>
  <si>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</si>
  <si>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</si>
  <si>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</si>
  <si>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</si>
  <si>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</si>
  <si>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</si>
  <si>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</si>
  <si>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</si>
  <si>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</si>
  <si>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</si>
  <si>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</si>
  <si>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</si>
  <si>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</si>
  <si>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</si>
  <si>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</si>
  <si>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</si>
  <si>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</si>
  <si>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</si>
  <si>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</si>
  <si>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</si>
  <si>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</si>
  <si>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</si>
  <si>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</si>
  <si>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</si>
  <si>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</si>
  <si>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</si>
  <si>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</si>
  <si>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</si>
  <si>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</si>
  <si>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</si>
  <si>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</si>
  <si>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</si>
  <si>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</si>
  <si>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</si>
  <si>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</si>
  <si>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</si>
  <si>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</si>
  <si>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</si>
  <si>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</si>
  <si>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</si>
  <si>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</si>
  <si>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</si>
  <si>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</si>
  <si>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</si>
  <si>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</si>
  <si>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</si>
  <si>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</si>
  <si>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</si>
  <si>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</si>
  <si>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</si>
  <si>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</si>
  <si>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</si>
  <si>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</si>
  <si>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</si>
  <si>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</si>
  <si>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</si>
  <si>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</si>
  <si>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</si>
  <si>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</si>
  <si>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</si>
  <si>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</si>
  <si>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</si>
  <si>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</si>
  <si>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</si>
  <si>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</si>
  <si>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</si>
  <si>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</si>
  <si>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</si>
  <si>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</si>
  <si>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</si>
  <si>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</si>
  <si>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</si>
  <si>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</si>
  <si>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</si>
  <si>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</si>
  <si>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</si>
  <si>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</si>
  <si>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</si>
  <si>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</si>
  <si>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</si>
  <si>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</si>
  <si>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</si>
  <si>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</si>
  <si>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</si>
  <si>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</si>
  <si>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</si>
  <si>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</si>
  <si>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</si>
  <si>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</si>
  <si>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</si>
  <si>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</si>
  <si>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</si>
  <si>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</si>
  <si>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</si>
  <si>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</si>
  <si>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</si>
  <si>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</si>
  <si>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</si>
  <si>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</si>
  <si>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</si>
  <si>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</si>
  <si>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</si>
  <si>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</si>
  <si>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</si>
  <si>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</si>
  <si>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</si>
  <si>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</si>
  <si>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</si>
  <si>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</si>
  <si>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</si>
  <si>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</si>
  <si>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</si>
  <si>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</si>
  <si>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</si>
  <si>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</si>
  <si>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</si>
  <si>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</si>
  <si>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</si>
  <si>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</si>
  <si>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</si>
  <si>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</si>
  <si>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</si>
  <si>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</si>
  <si>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</si>
  <si>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</si>
  <si>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</si>
  <si>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</si>
  <si>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</si>
  <si>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</si>
  <si>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</si>
  <si>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</si>
  <si>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</si>
  <si>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</si>
  <si>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</si>
  <si>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</si>
  <si>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</si>
  <si>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</si>
  <si>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</si>
  <si>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</si>
  <si>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</si>
  <si>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</si>
  <si>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</si>
  <si>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</si>
  <si>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</si>
  <si>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</si>
  <si>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</si>
  <si>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</si>
  <si>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</si>
  <si>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</si>
  <si>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</si>
  <si>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</si>
  <si>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</si>
  <si>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</si>
  <si>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</si>
  <si>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</si>
  <si>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</si>
  <si>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</si>
  <si>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</si>
  <si>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</si>
  <si>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</si>
  <si>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</si>
  <si>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</si>
  <si>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</si>
  <si>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</si>
  <si>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</si>
  <si>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</si>
  <si>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</si>
  <si>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</si>
  <si>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</si>
  <si>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</si>
  <si>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</si>
  <si>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</si>
  <si>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</si>
  <si>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</si>
  <si>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</si>
  <si>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</si>
  <si>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</si>
  <si>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</si>
  <si>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</si>
  <si>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</si>
  <si>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</si>
  <si>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</si>
  <si>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</si>
  <si>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</si>
  <si>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</si>
  <si>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</si>
  <si>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</si>
  <si>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</si>
  <si>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</si>
  <si>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</si>
  <si>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</si>
  <si>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</si>
  <si>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</si>
  <si>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</si>
  <si>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</si>
  <si>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</si>
  <si>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</si>
  <si>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</si>
  <si>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</si>
  <si>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</si>
  <si>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</si>
  <si>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</si>
  <si>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</si>
  <si>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</si>
  <si>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</si>
  <si>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</si>
  <si>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</si>
  <si>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</si>
  <si>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</si>
  <si>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</si>
  <si>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</si>
  <si>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</si>
  <si>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</si>
  <si>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</si>
  <si>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</si>
  <si>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</si>
  <si>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</si>
  <si>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</si>
  <si>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</si>
  <si>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</si>
  <si>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</si>
  <si>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</si>
  <si>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</si>
  <si>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</si>
  <si>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</si>
  <si>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</si>
  <si>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</si>
  <si>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</si>
  <si>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</si>
  <si>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</si>
  <si>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</si>
  <si>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</si>
  <si>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</si>
  <si>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</si>
  <si>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</si>
  <si>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</si>
  <si>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</si>
  <si>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</si>
  <si>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</si>
  <si>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</si>
  <si>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</si>
  <si>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</si>
  <si>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</si>
  <si>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</si>
  <si>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</si>
  <si>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</si>
  <si>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</si>
  <si>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</si>
  <si>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</si>
  <si>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</si>
  <si>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</si>
  <si>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</si>
  <si>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</si>
  <si>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</si>
  <si>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</si>
  <si>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</si>
  <si>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</si>
  <si>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</si>
  <si>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</si>
  <si>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</si>
  <si>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</si>
  <si>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</si>
  <si>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</si>
  <si>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</si>
  <si>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</si>
  <si>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</si>
  <si>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</si>
  <si>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</si>
  <si>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</si>
  <si>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</si>
  <si>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</si>
  <si>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</si>
  <si>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</si>
  <si>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</si>
  <si>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</si>
  <si>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</si>
  <si>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</si>
  <si>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</si>
  <si>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</si>
  <si>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</si>
  <si>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</si>
  <si>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</si>
  <si>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</si>
  <si>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</si>
  <si>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</si>
  <si>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</si>
  <si>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</si>
  <si>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</si>
  <si>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</si>
  <si>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</si>
  <si>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</si>
  <si>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</si>
  <si>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</si>
  <si>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</si>
  <si>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</si>
  <si>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</si>
  <si>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</si>
  <si>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</si>
  <si>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</si>
  <si>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</si>
  <si>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</si>
  <si>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</si>
  <si>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</si>
  <si>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</si>
  <si>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</si>
  <si>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</si>
  <si>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</si>
  <si>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</si>
  <si>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</si>
  <si>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</si>
  <si>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</si>
  <si>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</si>
  <si>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</si>
  <si>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</si>
  <si>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</si>
  <si>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</si>
  <si>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</si>
  <si>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</si>
  <si>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</si>
  <si>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</si>
  <si>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</si>
  <si>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</si>
  <si>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</si>
  <si>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</si>
  <si>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</si>
  <si>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</si>
  <si>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</si>
  <si>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</si>
  <si>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</si>
  <si>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</si>
  <si>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</si>
  <si>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</si>
  <si>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</si>
  <si>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</si>
  <si>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</si>
  <si>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</si>
  <si>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</si>
  <si>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</si>
  <si>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</si>
  <si>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</si>
  <si>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</si>
  <si>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</si>
  <si>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</si>
  <si>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</si>
  <si>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</si>
  <si>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</si>
  <si>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</si>
  <si>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</si>
  <si>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</si>
  <si>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</si>
  <si>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</si>
  <si>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</si>
  <si>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</si>
  <si>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</si>
  <si>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</si>
  <si>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</si>
  <si>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</si>
  <si>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</si>
  <si>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</si>
  <si>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</si>
  <si>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</si>
  <si>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</si>
  <si>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</si>
  <si>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</si>
  <si>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</si>
  <si>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</si>
  <si>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</si>
  <si>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</si>
  <si>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</si>
  <si>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</si>
  <si>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</si>
  <si>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</si>
  <si>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</si>
  <si>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</si>
  <si>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</si>
  <si>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</si>
  <si>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</si>
  <si>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</si>
  <si>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</si>
  <si>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</si>
  <si>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</si>
  <si>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</si>
  <si>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</si>
  <si>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</si>
  <si>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</si>
  <si>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</si>
  <si>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</si>
  <si>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</si>
  <si>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</si>
  <si>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</si>
  <si>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</si>
  <si>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</si>
  <si>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</si>
  <si>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</si>
  <si>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</si>
  <si>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</si>
  <si>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</si>
  <si>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</si>
  <si>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</si>
  <si>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</si>
  <si>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</si>
  <si>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</si>
  <si>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</si>
  <si>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</si>
  <si>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</si>
  <si>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</si>
  <si>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</si>
  <si>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</si>
  <si>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</si>
  <si>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</si>
  <si>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</si>
  <si>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</si>
  <si>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</si>
  <si>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</si>
  <si>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</si>
  <si>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</si>
  <si>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</si>
  <si>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</si>
  <si>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</si>
  <si>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</si>
  <si>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</si>
  <si>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</si>
  <si>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</si>
  <si>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</si>
  <si>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</si>
  <si>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</si>
  <si>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</si>
  <si>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</si>
  <si>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</si>
  <si>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</si>
  <si>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</si>
  <si>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</si>
  <si>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</si>
  <si>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</si>
  <si>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</si>
  <si>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</si>
  <si>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</si>
  <si>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</si>
  <si>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</si>
  <si>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</si>
  <si>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</si>
  <si>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</si>
  <si>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</si>
  <si>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</si>
  <si>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</si>
  <si>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</si>
  <si>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</si>
  <si>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</si>
  <si>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</si>
  <si>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</si>
  <si>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</si>
  <si>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</si>
  <si>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</si>
  <si>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</si>
  <si>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</si>
  <si>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</si>
  <si>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</si>
  <si>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</si>
  <si>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</si>
  <si>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</si>
  <si>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</si>
  <si>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</si>
  <si>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</si>
  <si>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</si>
  <si>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</si>
  <si>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</si>
  <si>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</si>
  <si>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</si>
  <si>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</si>
  <si>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</si>
  <si>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</si>
  <si>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</si>
  <si>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</si>
  <si>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</si>
  <si>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</si>
  <si>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</si>
  <si>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</si>
  <si>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</si>
  <si>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</si>
  <si>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</si>
  <si>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</si>
  <si>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</si>
  <si>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</si>
  <si>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</si>
  <si>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</si>
  <si>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</si>
  <si>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</si>
  <si>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</si>
  <si>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</si>
  <si>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</si>
  <si>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</si>
  <si>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</si>
  <si>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</si>
  <si>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</si>
  <si>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</si>
  <si>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</si>
  <si>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</si>
  <si>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</si>
  <si>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</si>
  <si>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</si>
  <si>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</si>
  <si>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</si>
  <si>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</si>
  <si>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</si>
  <si>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</si>
  <si>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</si>
  <si>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</si>
  <si>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</si>
  <si>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</si>
  <si>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</si>
  <si>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</si>
  <si>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</si>
  <si>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</si>
  <si>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</si>
  <si>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</si>
  <si>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</si>
  <si>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</si>
  <si>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</si>
  <si>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</si>
  <si>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</si>
  <si>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</si>
  <si>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</si>
  <si>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</si>
  <si>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</si>
  <si>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</si>
  <si>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</si>
  <si>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</si>
  <si>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</si>
  <si>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</si>
  <si>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</si>
  <si>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</si>
  <si>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</si>
  <si>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</si>
  <si>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</si>
  <si>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</si>
  <si>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</si>
  <si>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</si>
  <si>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</si>
  <si>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</si>
  <si>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</si>
  <si>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</si>
  <si>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</si>
  <si>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</si>
  <si>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</si>
  <si>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</si>
  <si>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</si>
  <si>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</si>
  <si>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</si>
  <si>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</si>
  <si>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</si>
  <si>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</si>
  <si>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</si>
  <si>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</si>
  <si>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</si>
  <si>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</si>
  <si>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</si>
  <si>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</si>
  <si>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</si>
  <si>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</si>
  <si>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</si>
  <si>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</si>
  <si>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</si>
  <si>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</si>
  <si>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</si>
  <si>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</si>
  <si>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</si>
  <si>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</si>
  <si>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</si>
  <si>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</si>
  <si>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</si>
  <si>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</si>
  <si>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</si>
  <si>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</si>
  <si>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</si>
  <si>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</si>
  <si>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</si>
  <si>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</si>
  <si>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</si>
  <si>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</si>
  <si>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</si>
  <si>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</si>
  <si>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</si>
  <si>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</si>
  <si>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</si>
  <si>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</si>
  <si>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</si>
  <si>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</si>
  <si>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</si>
  <si>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</si>
  <si>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</si>
  <si>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</si>
  <si>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</si>
  <si>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</si>
  <si>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</si>
  <si>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</si>
  <si>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</si>
  <si>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</si>
  <si>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</si>
  <si>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</si>
  <si>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</si>
  <si>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</si>
  <si>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</si>
  <si>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</si>
  <si>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</si>
  <si>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</si>
  <si>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</si>
  <si>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</si>
  <si>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</si>
  <si>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</si>
  <si>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</si>
  <si>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</si>
  <si>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</si>
  <si>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</si>
  <si>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</si>
  <si>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</si>
  <si>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</si>
  <si>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</si>
  <si>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</si>
  <si>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</si>
  <si>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</si>
  <si>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</si>
  <si>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</si>
  <si>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</si>
  <si>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</si>
  <si>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</si>
  <si>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</si>
  <si>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</si>
  <si>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</si>
  <si>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</si>
  <si>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</si>
  <si>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</si>
  <si>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</si>
  <si>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</si>
  <si>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</si>
  <si>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</si>
  <si>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</si>
  <si>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</si>
  <si>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</si>
  <si>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</si>
  <si>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</si>
  <si>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</si>
  <si>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</si>
  <si>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</si>
  <si>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</si>
  <si>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</si>
  <si>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</si>
  <si>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</si>
  <si>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</si>
  <si>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</si>
  <si>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</si>
  <si>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</si>
  <si>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</si>
  <si>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</si>
  <si>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</si>
  <si>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</si>
  <si>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</si>
  <si>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</si>
  <si>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</si>
  <si>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</si>
  <si>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</si>
  <si>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</si>
  <si>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</si>
  <si>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</si>
  <si>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</si>
  <si>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</si>
  <si>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</si>
  <si>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</si>
  <si>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</si>
  <si>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</si>
  <si>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</si>
  <si>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</si>
  <si>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</si>
  <si>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</si>
  <si>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</si>
  <si>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</si>
  <si>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</si>
  <si>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</si>
  <si>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</si>
  <si>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</si>
  <si>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</si>
  <si>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</si>
  <si>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</si>
  <si>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</si>
  <si>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</si>
  <si>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</si>
  <si>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</si>
  <si>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</si>
  <si>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</si>
  <si>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</si>
  <si>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</si>
  <si>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</si>
  <si>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</si>
  <si>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</si>
  <si>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</si>
  <si>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</si>
  <si>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</si>
  <si>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</si>
  <si>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</si>
  <si>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</si>
  <si>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</si>
  <si>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</si>
  <si>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</si>
  <si>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</si>
  <si>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</si>
  <si>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</si>
  <si>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</si>
  <si>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</si>
  <si>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</si>
  <si>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</si>
  <si>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</si>
  <si>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</si>
  <si>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</si>
  <si>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</si>
  <si>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</si>
  <si>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</si>
  <si>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</si>
  <si>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</si>
  <si>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</si>
  <si>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</si>
  <si>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</si>
  <si>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</si>
  <si>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</si>
  <si>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</si>
  <si>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</si>
  <si>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</si>
  <si>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</si>
  <si>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</si>
  <si>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</si>
  <si>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</si>
  <si>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</si>
  <si>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</si>
  <si>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</si>
  <si>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</si>
  <si>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</si>
  <si>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</si>
  <si>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</si>
  <si>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</si>
  <si>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</si>
  <si>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</si>
  <si>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</si>
  <si>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</si>
  <si>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</si>
  <si>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</si>
  <si>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</si>
  <si>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</si>
  <si>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</si>
  <si>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</si>
  <si>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</si>
  <si>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</si>
  <si>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</si>
  <si>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</si>
  <si>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</si>
  <si>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</si>
  <si>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</si>
  <si>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</si>
  <si>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</si>
  <si>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</si>
  <si>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</si>
  <si>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</si>
  <si>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</si>
  <si>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</si>
  <si>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</si>
  <si>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</si>
  <si>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</si>
  <si>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</si>
  <si>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</si>
  <si>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</si>
  <si>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</si>
  <si>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</si>
  <si>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</si>
  <si>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</si>
  <si>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</si>
  <si>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</si>
  <si>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</si>
  <si>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</si>
  <si>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</si>
  <si>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</si>
  <si>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</si>
  <si>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</si>
  <si>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</si>
  <si>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</si>
  <si>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</si>
  <si>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</si>
  <si>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</si>
  <si>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</si>
  <si>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</si>
  <si>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</si>
  <si>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</si>
  <si>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</si>
  <si>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</si>
  <si>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</si>
  <si>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</si>
  <si>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</si>
  <si>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</si>
  <si>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</si>
  <si>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</si>
  <si>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</si>
  <si>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</si>
  <si>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</si>
  <si>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</si>
  <si>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</si>
  <si>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</si>
  <si>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</si>
  <si>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</si>
  <si>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</si>
  <si>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</si>
  <si>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</si>
  <si>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</si>
  <si>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</si>
  <si>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</si>
  <si>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</si>
  <si>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</si>
  <si>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</si>
  <si>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</si>
  <si>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</si>
  <si>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</si>
  <si>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</si>
  <si>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</si>
  <si>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</si>
  <si>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</si>
  <si>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</si>
  <si>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</si>
  <si>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</si>
  <si>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</si>
  <si>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</si>
  <si>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</si>
  <si>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</si>
  <si>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</si>
  <si>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</si>
  <si>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</si>
  <si>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</si>
  <si>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</si>
  <si>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</si>
  <si>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</si>
  <si>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</si>
  <si>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</si>
  <si>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</si>
  <si>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</si>
  <si>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</si>
  <si>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</si>
  <si>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</si>
  <si>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</si>
  <si>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</si>
  <si>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</si>
  <si>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</si>
  <si>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</si>
  <si>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</si>
  <si>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</si>
  <si>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</si>
  <si>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</si>
  <si>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</si>
  <si>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</si>
  <si>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</si>
  <si>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</si>
  <si>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</si>
  <si>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</si>
  <si>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</si>
  <si>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</si>
  <si>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</si>
  <si>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</si>
  <si>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</si>
  <si>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</si>
  <si>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</si>
  <si>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</si>
  <si>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</si>
  <si>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</si>
  <si>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</si>
  <si>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</si>
  <si>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</si>
  <si>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</si>
  <si>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</si>
  <si>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</si>
  <si>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</si>
  <si>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</si>
  <si>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</si>
  <si>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</si>
  <si>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</si>
  <si>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</si>
  <si>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</si>
  <si>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</si>
  <si>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</si>
  <si>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</si>
  <si>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</si>
  <si>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</si>
  <si>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</si>
  <si>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</si>
  <si>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</si>
  <si>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</si>
  <si>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</si>
  <si>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</si>
  <si>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</si>
  <si>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</si>
  <si>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</si>
  <si>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</si>
  <si>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</si>
  <si>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</si>
  <si>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</si>
  <si>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</si>
  <si>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</si>
  <si>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</si>
  <si>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</si>
  <si>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</si>
  <si>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</si>
  <si>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</si>
  <si>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</si>
  <si>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</si>
  <si>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</si>
  <si>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</si>
  <si>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</si>
  <si>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</si>
  <si>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</si>
  <si>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</si>
  <si>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</si>
  <si>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</si>
  <si>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</si>
  <si>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</si>
  <si>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</si>
  <si>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</si>
  <si>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</si>
  <si>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</si>
  <si>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</si>
  <si>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</si>
  <si>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</si>
  <si>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</si>
  <si>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</si>
  <si>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</si>
  <si>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</si>
  <si>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</si>
  <si>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</si>
  <si>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</si>
  <si>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</si>
  <si>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</si>
  <si>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</si>
  <si>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</si>
  <si>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</si>
  <si>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</si>
  <si>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</si>
  <si>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</si>
  <si>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</si>
  <si>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</si>
  <si>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</si>
  <si>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</si>
  <si>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</si>
  <si>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</si>
  <si>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</si>
  <si>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</si>
  <si>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</si>
  <si>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</si>
  <si>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</si>
  <si>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</si>
  <si>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</si>
  <si>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</si>
  <si>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</si>
  <si>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</si>
  <si>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</si>
  <si>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</si>
  <si>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</si>
  <si>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</si>
  <si>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</si>
  <si>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</si>
  <si>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</si>
  <si>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</si>
  <si>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</si>
  <si>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</si>
  <si>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</si>
  <si>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</si>
  <si>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</si>
  <si>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</si>
  <si>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</si>
  <si>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</si>
  <si>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</si>
  <si>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</si>
  <si>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</si>
  <si>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</si>
  <si>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</si>
  <si>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</si>
  <si>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</si>
  <si>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</si>
  <si>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</si>
  <si>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</si>
  <si>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</si>
  <si>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</si>
  <si>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</si>
  <si>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</si>
  <si>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</si>
  <si>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</si>
  <si>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</si>
  <si>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</si>
  <si>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</si>
  <si>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</si>
  <si>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</si>
  <si>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</si>
  <si>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</si>
  <si>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</si>
  <si>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</si>
  <si>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</si>
  <si>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</si>
  <si>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</si>
  <si>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</si>
  <si>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</si>
  <si>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</si>
  <si>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</si>
  <si>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</si>
  <si>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</si>
  <si>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</si>
  <si>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</si>
  <si>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</si>
  <si>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</si>
  <si>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</si>
  <si>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</si>
  <si>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</si>
  <si>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</si>
  <si>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</si>
  <si>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</si>
  <si>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</si>
  <si>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</si>
  <si>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</si>
  <si>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</si>
  <si>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</si>
  <si>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</si>
  <si>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</si>
  <si>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</si>
  <si>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</si>
  <si>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</si>
  <si>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</si>
  <si>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</si>
  <si>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</si>
  <si>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</si>
  <si>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</si>
  <si>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</si>
  <si>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</si>
  <si>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</si>
  <si>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</si>
  <si>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</si>
  <si>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</si>
  <si>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</si>
  <si>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</si>
  <si>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</si>
  <si>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</si>
  <si>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</si>
  <si>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</si>
  <si>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</si>
  <si>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</si>
  <si>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</si>
  <si>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</si>
  <si>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</si>
  <si>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</si>
  <si>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</si>
  <si>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</si>
  <si>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</si>
  <si>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</si>
  <si>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</si>
  <si>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</si>
  <si>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</si>
  <si>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</si>
  <si>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</si>
  <si>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</si>
  <si>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</si>
  <si>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</si>
  <si>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</si>
  <si>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</si>
  <si>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</si>
  <si>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</si>
  <si>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</si>
  <si>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</si>
  <si>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</si>
  <si>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</si>
  <si>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</si>
  <si>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</si>
  <si>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</si>
  <si>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</si>
  <si>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</si>
  <si>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</si>
  <si>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</si>
  <si>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</si>
  <si>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</si>
  <si>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</si>
  <si>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</si>
  <si>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</si>
  <si>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</si>
  <si>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</si>
  <si>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</si>
  <si>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</si>
  <si>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</si>
  <si>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</si>
  <si>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</si>
  <si>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</si>
  <si>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</si>
  <si>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</si>
  <si>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</si>
  <si>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</si>
  <si>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</si>
  <si>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</si>
  <si>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</si>
  <si>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</si>
  <si>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</si>
  <si>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</si>
  <si>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</si>
  <si>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</si>
  <si>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</si>
  <si>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</si>
  <si>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</si>
  <si>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</si>
  <si>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</si>
  <si>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</si>
  <si>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</si>
  <si>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</si>
  <si>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</si>
  <si>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</si>
  <si>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</si>
  <si>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</si>
  <si>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</si>
  <si>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</si>
  <si>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</si>
  <si>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</si>
  <si>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</si>
  <si>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</si>
  <si>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</si>
  <si>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</si>
  <si>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</si>
  <si>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</si>
  <si>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</si>
  <si>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</si>
  <si>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</si>
  <si>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</si>
  <si>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</si>
  <si>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</si>
  <si>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</si>
  <si>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</si>
  <si>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</si>
  <si>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</si>
  <si>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</si>
  <si>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</si>
  <si>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</si>
  <si>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</si>
  <si>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</si>
  <si>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</si>
  <si>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</si>
  <si>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</si>
  <si>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</si>
  <si>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</si>
  <si>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</si>
  <si>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</si>
  <si>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</si>
  <si>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</si>
  <si>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</si>
  <si>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</si>
  <si>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</si>
  <si>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</si>
  <si>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</si>
  <si>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</si>
  <si>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</si>
  <si>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</si>
  <si>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</si>
  <si>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</si>
  <si>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</si>
  <si>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</si>
  <si>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</si>
  <si>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</si>
  <si>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</si>
  <si>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</si>
  <si>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</si>
  <si>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</si>
  <si>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</si>
  <si>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</si>
  <si>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</si>
  <si>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</si>
  <si>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</si>
  <si>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</si>
  <si>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</si>
  <si>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</si>
  <si>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</si>
  <si>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</si>
  <si>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</si>
  <si>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</si>
  <si>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</si>
  <si>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</si>
  <si>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</si>
  <si>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</si>
  <si>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</si>
  <si>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</si>
  <si>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</si>
  <si>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</si>
  <si>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</si>
  <si>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</si>
  <si>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</si>
  <si>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</si>
  <si>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</si>
  <si>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</si>
  <si>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</si>
  <si>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</si>
  <si>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</si>
  <si>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</si>
  <si>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</si>
  <si>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</si>
  <si>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</si>
  <si>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</si>
  <si>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</si>
  <si>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</si>
  <si>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</si>
  <si>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</si>
  <si>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</si>
  <si>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</si>
  <si>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</si>
  <si>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</si>
  <si>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</si>
  <si>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</si>
  <si>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</si>
  <si>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</si>
  <si>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</si>
  <si>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</si>
  <si>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</si>
  <si>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</si>
  <si>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</si>
  <si>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</si>
  <si>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</si>
  <si>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</si>
  <si>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</si>
  <si>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</si>
  <si>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</si>
  <si>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</si>
  <si>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</si>
  <si>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</si>
  <si>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</si>
  <si>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</si>
  <si>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</si>
  <si>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</si>
  <si>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</si>
  <si>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</si>
  <si>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</si>
  <si>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</si>
  <si>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</si>
  <si>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</si>
  <si>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</si>
  <si>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</si>
  <si>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</si>
  <si>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</si>
  <si>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</si>
  <si>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</si>
  <si>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</si>
  <si>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</si>
  <si>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</si>
  <si>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</si>
  <si>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</si>
  <si>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</si>
  <si>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</si>
  <si>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</si>
  <si>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</si>
  <si>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</si>
  <si>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</si>
  <si>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</si>
  <si>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</si>
  <si>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</si>
  <si>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</si>
  <si>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</si>
  <si>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</si>
  <si>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</si>
  <si>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</si>
  <si>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</si>
  <si>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</si>
  <si>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</si>
  <si>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</si>
  <si>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</si>
  <si>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</si>
  <si>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</si>
  <si>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</si>
  <si>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</si>
  <si>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</si>
  <si>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</si>
  <si>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</si>
  <si>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</si>
  <si>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</si>
  <si>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</si>
  <si>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</si>
  <si>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</si>
  <si>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</si>
  <si>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</si>
  <si>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</si>
  <si>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</si>
  <si>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</si>
  <si>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</si>
  <si>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</si>
  <si>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</si>
  <si>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</si>
  <si>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</si>
  <si>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</si>
  <si>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</si>
  <si>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</si>
  <si>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</si>
  <si>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</si>
  <si>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</si>
  <si>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</si>
  <si>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</si>
  <si>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</si>
  <si>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</si>
  <si>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</si>
  <si>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</si>
  <si>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</si>
  <si>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</si>
  <si>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</si>
  <si>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</si>
  <si>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</si>
  <si>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</si>
  <si>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</si>
  <si>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</si>
  <si>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</si>
  <si>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</si>
  <si>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</si>
  <si>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</si>
  <si>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</si>
  <si>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</si>
  <si>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</si>
  <si>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</si>
  <si>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</si>
  <si>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</si>
  <si>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</si>
  <si>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</si>
  <si>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</si>
  <si>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</si>
  <si>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</si>
  <si>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</si>
  <si>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</si>
  <si>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</si>
  <si>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</si>
  <si>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</si>
  <si>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</si>
  <si>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</si>
  <si>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</si>
  <si>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</si>
  <si>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</si>
  <si>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</si>
  <si>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</si>
  <si>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</si>
  <si>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</si>
  <si>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</si>
  <si>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</si>
  <si>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</si>
  <si>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</si>
  <si>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</si>
  <si>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</si>
  <si>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</si>
  <si>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</si>
  <si>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</si>
  <si>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</si>
  <si>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</si>
  <si>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</si>
  <si>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</si>
  <si>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</si>
  <si>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</si>
  <si>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</si>
  <si>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</si>
  <si>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</si>
  <si>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</si>
  <si>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</si>
  <si>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</si>
  <si>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</si>
  <si>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</si>
  <si>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</si>
  <si>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</si>
  <si>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</si>
  <si>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</si>
  <si>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</si>
  <si>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</si>
  <si>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</si>
  <si>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</si>
  <si>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</si>
  <si>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</si>
  <si>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</si>
  <si>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</si>
  <si>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</si>
  <si>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</si>
  <si>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</si>
  <si>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</si>
  <si>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</si>
  <si>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</si>
  <si>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</si>
  <si>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</si>
  <si>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</si>
  <si>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</si>
  <si>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</si>
  <si>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</si>
  <si>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</si>
  <si>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</si>
  <si>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</si>
  <si>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</si>
  <si>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</si>
  <si>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</si>
  <si>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</si>
  <si>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</si>
  <si>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</si>
  <si>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</si>
  <si>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</si>
  <si>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</si>
  <si>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</si>
  <si>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</si>
  <si>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</si>
  <si>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</si>
  <si>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</si>
  <si>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</si>
  <si>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</si>
  <si>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</si>
  <si>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</si>
  <si>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</si>
  <si>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</si>
  <si>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</si>
  <si>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</si>
  <si>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</si>
  <si>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</si>
  <si>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</si>
  <si>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</si>
  <si>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</si>
  <si>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</si>
  <si>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</si>
  <si>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</si>
  <si>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</si>
  <si>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</si>
  <si>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</si>
  <si>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</si>
  <si>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</si>
  <si>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</si>
  <si>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</si>
  <si>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</si>
  <si>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</si>
  <si>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</si>
  <si>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</si>
  <si>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</si>
  <si>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</si>
  <si>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</si>
  <si>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</si>
  <si>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</si>
  <si>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</si>
  <si>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</si>
  <si>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</si>
  <si>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</si>
  <si>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</si>
  <si>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</si>
  <si>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</si>
  <si>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</si>
  <si>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</si>
  <si>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</si>
  <si>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</si>
  <si>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</si>
  <si>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</si>
  <si>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</si>
  <si>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</si>
  <si>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</si>
  <si>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</si>
  <si>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</si>
  <si>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</si>
  <si>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</si>
  <si>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</si>
  <si>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</si>
  <si>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</si>
  <si>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</si>
  <si>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</si>
  <si>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</si>
  <si>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</si>
  <si>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</si>
  <si>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</si>
  <si>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</si>
  <si>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</si>
  <si>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</si>
  <si>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</si>
  <si>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</si>
  <si>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</si>
  <si>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</si>
  <si>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</si>
  <si>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</si>
  <si>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</si>
  <si>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</si>
  <si>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</si>
  <si>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</si>
  <si>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</si>
  <si>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</si>
  <si>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</si>
  <si>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</si>
  <si>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</si>
  <si>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</si>
  <si>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</si>
  <si>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</si>
  <si>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</si>
  <si>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</si>
  <si>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</si>
  <si>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</si>
  <si>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</si>
  <si>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</si>
  <si>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</si>
  <si>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</si>
  <si>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</si>
  <si>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</si>
  <si>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</si>
  <si>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</si>
  <si>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</si>
  <si>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</si>
  <si>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</si>
  <si>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</si>
  <si>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</si>
  <si>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</si>
  <si>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</si>
  <si>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</si>
  <si>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</si>
  <si>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</si>
  <si>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</si>
  <si>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</si>
  <si>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</si>
  <si>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</si>
  <si>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</si>
  <si>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</si>
  <si>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</si>
  <si>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</si>
  <si>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</si>
  <si>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</si>
  <si>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</si>
  <si>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</si>
  <si>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</si>
  <si>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</si>
  <si>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</si>
  <si>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</si>
  <si>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</si>
  <si>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</si>
  <si>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</si>
  <si>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</si>
  <si>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</si>
  <si>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</si>
  <si>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</si>
  <si>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</si>
  <si>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</si>
  <si>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</si>
  <si>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</si>
  <si>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</si>
  <si>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</si>
  <si>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</si>
  <si>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</si>
  <si>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</si>
  <si>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</si>
  <si>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</si>
  <si>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</si>
  <si>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</si>
  <si>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</si>
  <si>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</si>
  <si>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</si>
  <si>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</si>
  <si>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</si>
  <si>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</si>
  <si>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</si>
  <si>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</si>
  <si>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</si>
  <si>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</si>
  <si>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</si>
  <si>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</si>
  <si>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</si>
  <si>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</si>
  <si>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</si>
  <si>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</si>
  <si>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</si>
  <si>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</si>
  <si>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</si>
  <si>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</si>
  <si>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</si>
  <si>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</si>
  <si>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</si>
  <si>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</si>
  <si>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</si>
  <si>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</si>
  <si>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</si>
  <si>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</si>
  <si>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</si>
  <si>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</si>
  <si>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</si>
  <si>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</si>
  <si>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</si>
  <si>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</si>
  <si>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</si>
  <si>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</si>
  <si>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</si>
  <si>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</si>
  <si>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</si>
  <si>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</si>
  <si>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</si>
  <si>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</si>
  <si>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</si>
  <si>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</si>
  <si>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</si>
  <si>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</si>
  <si>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</si>
  <si>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</si>
  <si>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</si>
  <si>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</si>
  <si>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</si>
  <si>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</si>
  <si>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</si>
  <si>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</si>
  <si>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</si>
  <si>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</si>
  <si>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</si>
  <si>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</si>
  <si>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</si>
  <si>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</si>
  <si>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</si>
  <si>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</si>
  <si>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</si>
  <si>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</si>
  <si>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</si>
  <si>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</si>
  <si>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</si>
  <si>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</si>
  <si>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</si>
  <si>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</si>
  <si>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</si>
  <si>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</si>
  <si>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</si>
  <si>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</si>
  <si>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</si>
  <si>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</si>
  <si>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</si>
  <si>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</si>
  <si>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</si>
  <si>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</si>
  <si>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</si>
  <si>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</si>
  <si>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</si>
  <si>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</si>
  <si>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</si>
  <si>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</si>
  <si>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</si>
  <si>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</si>
  <si>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</si>
  <si>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</si>
  <si>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</si>
  <si>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</si>
  <si>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</si>
  <si>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</si>
  <si>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</si>
  <si>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</si>
  <si>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</si>
  <si>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</si>
  <si>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</si>
  <si>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</si>
  <si>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</si>
  <si>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</si>
  <si>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</si>
  <si>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</si>
  <si>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</si>
  <si>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</si>
  <si>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</si>
  <si>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</si>
  <si>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</si>
  <si>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</si>
  <si>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</si>
  <si>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</si>
  <si>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</si>
  <si>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</si>
  <si>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</si>
  <si>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</si>
  <si>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</si>
  <si>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</si>
  <si>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</si>
  <si>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</si>
  <si>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</si>
  <si>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</si>
  <si>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</si>
  <si>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</si>
  <si>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</si>
  <si>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</si>
  <si>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</si>
  <si>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</si>
  <si>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</si>
  <si>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</si>
  <si>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</si>
  <si>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</si>
  <si>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</si>
  <si>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</si>
  <si>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</si>
  <si>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</si>
  <si>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</si>
  <si>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</si>
  <si>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</si>
  <si>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</si>
  <si>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</si>
  <si>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</si>
  <si>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</si>
  <si>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</si>
  <si>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</si>
  <si>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</si>
  <si>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</si>
  <si>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</si>
  <si>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</si>
  <si>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</si>
  <si>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</si>
  <si>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</si>
  <si>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</si>
  <si>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</si>
  <si>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</si>
  <si>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</si>
  <si>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</si>
  <si>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</si>
  <si>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</si>
  <si>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</si>
  <si>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</si>
  <si>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</si>
  <si>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</si>
  <si>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</si>
  <si>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</si>
  <si>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</si>
  <si>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</si>
  <si>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</si>
  <si>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</si>
  <si>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</si>
  <si>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</si>
  <si>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</si>
  <si>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</si>
  <si>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</si>
  <si>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</si>
  <si>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</si>
  <si>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</si>
  <si>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</si>
  <si>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</si>
  <si>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</si>
  <si>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</si>
  <si>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</si>
  <si>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</si>
  <si>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</si>
  <si>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</si>
  <si>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</si>
  <si>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</si>
  <si>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</si>
  <si>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</si>
  <si>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</si>
  <si>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</si>
  <si>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</si>
  <si>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</si>
  <si>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</si>
  <si>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</si>
  <si>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</si>
  <si>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</si>
  <si>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</si>
  <si>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</si>
  <si>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</si>
  <si>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</si>
  <si>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</si>
  <si>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</si>
  <si>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</si>
  <si>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</si>
  <si>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</si>
  <si>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</si>
  <si>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</si>
  <si>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</si>
  <si>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</si>
  <si>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</si>
  <si>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</si>
  <si>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</si>
  <si>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</si>
  <si>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</si>
  <si>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</si>
  <si>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</si>
  <si>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</si>
  <si>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</si>
  <si>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</si>
  <si>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</si>
  <si>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</si>
  <si>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</si>
  <si>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</si>
  <si>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</si>
  <si>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</si>
  <si>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</si>
  <si>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</si>
  <si>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</si>
  <si>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</si>
  <si>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</si>
  <si>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</si>
  <si>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</si>
  <si>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</si>
  <si>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</si>
  <si>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</si>
  <si>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</si>
  <si>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</si>
  <si>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</si>
  <si>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</si>
  <si>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</si>
  <si>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</si>
  <si>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</si>
  <si>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</si>
  <si>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</si>
  <si>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</si>
  <si>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</si>
  <si>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</si>
  <si>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</si>
  <si>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</si>
  <si>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</si>
  <si>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</si>
  <si>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</si>
  <si>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</si>
  <si>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</si>
  <si>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</si>
  <si>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</si>
  <si>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</si>
  <si>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</si>
  <si>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</si>
  <si>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</si>
  <si>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</si>
  <si>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</si>
  <si>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</si>
  <si>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</si>
  <si>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</si>
  <si>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</si>
  <si>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</si>
  <si>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</si>
  <si>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</si>
  <si>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</si>
  <si>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</si>
  <si>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</si>
  <si>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</si>
  <si>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</si>
  <si>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</si>
  <si>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</si>
  <si>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</si>
  <si>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</si>
  <si>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</si>
  <si>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</si>
  <si>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</si>
  <si>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</si>
  <si>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</si>
  <si>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</si>
  <si>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</si>
  <si>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</si>
  <si>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</si>
  <si>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</si>
  <si>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</si>
  <si>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</si>
  <si>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</si>
  <si>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</si>
  <si>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</si>
  <si>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</si>
  <si>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</si>
  <si>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</si>
  <si>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</si>
  <si>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</si>
  <si>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</si>
  <si>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</si>
  <si>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</si>
  <si>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</si>
  <si>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</si>
  <si>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</si>
  <si>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</si>
  <si>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</si>
  <si>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</si>
  <si>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</si>
  <si>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</si>
  <si>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</si>
  <si>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</si>
  <si>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</si>
  <si>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</si>
  <si>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</si>
  <si>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</si>
  <si>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</si>
  <si>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</si>
  <si>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</si>
  <si>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</si>
  <si>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</si>
  <si>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</si>
  <si>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</si>
  <si>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</si>
  <si>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</si>
  <si>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</si>
  <si>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</si>
  <si>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</si>
  <si>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</si>
  <si>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</si>
  <si>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</si>
  <si>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</si>
  <si>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</si>
  <si>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</si>
  <si>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</si>
  <si>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</si>
  <si>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</si>
  <si>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</si>
  <si>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</si>
  <si>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</si>
  <si>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</si>
  <si>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</si>
  <si>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</si>
  <si>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</si>
  <si>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</si>
  <si>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</si>
  <si>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</si>
  <si>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</si>
  <si>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</si>
  <si>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</si>
  <si>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</si>
  <si>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</si>
  <si>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</si>
  <si>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</si>
  <si>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</si>
  <si>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</si>
  <si>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</si>
  <si>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</si>
  <si>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</si>
  <si>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</si>
  <si>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</si>
  <si>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</si>
  <si>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</si>
  <si>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</si>
  <si>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</si>
  <si>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</si>
  <si>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</si>
  <si>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</si>
  <si>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</si>
  <si>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</si>
  <si>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</si>
  <si>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</si>
  <si>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</si>
  <si>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</si>
  <si>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</si>
  <si>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</si>
  <si>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</si>
  <si>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</si>
  <si>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</si>
  <si>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</si>
  <si>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</si>
  <si>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</si>
  <si>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</si>
  <si>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</si>
  <si>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</si>
  <si>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</si>
  <si>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</si>
  <si>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</si>
  <si>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</si>
  <si>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</si>
  <si>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</si>
  <si>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</si>
  <si>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</si>
  <si>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</si>
  <si>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</si>
  <si>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</si>
  <si>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</si>
  <si>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</si>
  <si>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</si>
  <si>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</si>
  <si>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</si>
  <si>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</si>
  <si>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</si>
  <si>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</si>
  <si>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</si>
  <si>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</si>
  <si>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</si>
  <si>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</si>
  <si>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</si>
  <si>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</si>
  <si>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</si>
  <si>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</si>
  <si>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</si>
  <si>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</si>
  <si>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</si>
  <si>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</si>
  <si>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</si>
  <si>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</si>
  <si>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</si>
  <si>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</si>
  <si>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</si>
  <si>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</si>
  <si>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</si>
  <si>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</si>
  <si>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</si>
  <si>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</si>
  <si>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</si>
  <si>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</si>
  <si>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</si>
  <si>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</si>
  <si>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</si>
  <si>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</si>
  <si>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</si>
  <si>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</si>
  <si>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</si>
  <si>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</si>
  <si>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</si>
  <si>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</si>
  <si>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</si>
  <si>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</si>
  <si>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</si>
  <si>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</si>
  <si>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</si>
  <si>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</si>
  <si>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</si>
  <si>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</si>
  <si>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</si>
  <si>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</si>
  <si>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</si>
  <si>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</si>
  <si>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</si>
  <si>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</si>
  <si>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</si>
  <si>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</si>
  <si>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</si>
  <si>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</si>
  <si>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</si>
  <si>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</si>
  <si>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</si>
  <si>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</si>
  <si>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</si>
  <si>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</si>
  <si>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</si>
  <si>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</si>
  <si>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</si>
  <si>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</si>
  <si>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</si>
  <si>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</si>
  <si>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</si>
  <si>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</si>
  <si>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</si>
  <si>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</si>
  <si>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</si>
  <si>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</si>
  <si>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</si>
  <si>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</si>
  <si>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</si>
  <si>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</si>
  <si>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</si>
  <si>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</si>
  <si>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</si>
  <si>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</si>
  <si>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</si>
  <si>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</si>
  <si>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</si>
  <si>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</si>
  <si>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</si>
  <si>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</si>
  <si>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</si>
  <si>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</si>
  <si>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</si>
  <si>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</si>
  <si>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</si>
  <si>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</si>
  <si>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</si>
  <si>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</si>
  <si>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</si>
  <si>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</si>
  <si>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</si>
  <si>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</si>
  <si>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</si>
  <si>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</si>
  <si>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</si>
  <si>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</si>
  <si>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</si>
  <si>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</si>
  <si>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</si>
  <si>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</si>
  <si>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</si>
  <si>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</si>
  <si>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</si>
  <si>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</si>
  <si>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</si>
  <si>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</si>
  <si>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</si>
  <si>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</si>
  <si>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</si>
  <si>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</si>
  <si>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</si>
  <si>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</si>
  <si>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</si>
  <si>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</si>
  <si>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</si>
  <si>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</si>
  <si>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</si>
  <si>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</si>
  <si>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</si>
  <si>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</si>
  <si>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</si>
  <si>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</si>
  <si>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</si>
  <si>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</si>
  <si>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</si>
  <si>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</si>
  <si>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</si>
  <si>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</si>
  <si>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</si>
  <si>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</si>
  <si>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</si>
  <si>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</si>
  <si>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</si>
  <si>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</si>
  <si>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</si>
  <si>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</si>
  <si>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</si>
  <si>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</si>
  <si>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</si>
  <si>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</si>
  <si>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</si>
  <si>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</si>
  <si>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</si>
  <si>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</si>
  <si>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</si>
  <si>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</si>
  <si>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</si>
  <si>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</si>
  <si>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</si>
  <si>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</si>
  <si>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</si>
  <si>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</si>
  <si>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</si>
  <si>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</si>
  <si>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</si>
  <si>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</si>
  <si>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</si>
  <si>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</si>
  <si>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</si>
  <si>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</si>
  <si>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</si>
  <si>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</si>
  <si>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</si>
  <si>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</si>
  <si>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</si>
  <si>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</si>
  <si>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</si>
  <si>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</si>
  <si>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</si>
  <si>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</si>
  <si>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</si>
  <si>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</si>
  <si>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</si>
  <si>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</si>
  <si>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</si>
  <si>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</si>
  <si>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</si>
  <si>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</si>
  <si>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</si>
  <si>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</si>
  <si>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</si>
  <si>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</si>
  <si>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</si>
  <si>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</si>
  <si>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</si>
  <si>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</si>
  <si>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</si>
  <si>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</si>
  <si>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</si>
  <si>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</si>
  <si>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</si>
  <si>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</si>
  <si>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</si>
  <si>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</si>
  <si>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</si>
  <si>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</si>
  <si>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</si>
  <si>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</si>
  <si>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</si>
  <si>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</si>
  <si>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</si>
  <si>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</si>
  <si>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</si>
  <si>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</si>
  <si>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</si>
  <si>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</si>
  <si>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</si>
  <si>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</si>
  <si>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</si>
  <si>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</si>
  <si>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</si>
  <si>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</si>
  <si>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</si>
  <si>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</si>
  <si>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</si>
  <si>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</si>
  <si>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</si>
  <si>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</si>
  <si>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</si>
  <si>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</si>
  <si>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</si>
  <si>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</si>
  <si>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</si>
  <si>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</si>
  <si>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</si>
  <si>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</si>
  <si>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</si>
  <si>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</si>
  <si>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</si>
  <si>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</si>
  <si>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</si>
  <si>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</si>
  <si>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</si>
  <si>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</si>
  <si>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</si>
  <si>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</si>
  <si>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</si>
  <si>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</si>
  <si>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</si>
  <si>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</si>
  <si>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</si>
  <si>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</si>
  <si>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</si>
  <si>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</si>
  <si>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</si>
  <si>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</si>
  <si>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</si>
  <si>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</si>
  <si>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</si>
  <si>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</si>
  <si>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</si>
  <si>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</si>
  <si>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</si>
  <si>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</si>
  <si>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</si>
  <si>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</si>
  <si>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</si>
  <si>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</si>
  <si>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</si>
  <si>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</si>
  <si>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</si>
  <si>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</si>
  <si>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</si>
  <si>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</si>
  <si>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</si>
  <si>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</si>
  <si>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</si>
  <si>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</si>
  <si>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</si>
  <si>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</si>
  <si>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</si>
  <si>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</si>
  <si>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</si>
  <si>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</si>
  <si>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</si>
  <si>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</si>
  <si>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</si>
  <si>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</si>
  <si>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</si>
  <si>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</si>
  <si>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</si>
  <si>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</si>
  <si>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</si>
  <si>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</si>
  <si>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</si>
  <si>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</si>
  <si>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</si>
  <si>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</si>
  <si>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</si>
  <si>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</si>
  <si>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</si>
  <si>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</si>
  <si>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</si>
  <si>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</si>
  <si>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</si>
  <si>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</si>
  <si>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</si>
  <si>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</si>
  <si>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</si>
  <si>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</si>
  <si>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</si>
  <si>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</si>
  <si>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</si>
  <si>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</si>
  <si>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</si>
  <si>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</si>
  <si>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</si>
  <si>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</si>
  <si>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</si>
  <si>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</si>
  <si>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</si>
  <si>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</si>
  <si>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</si>
  <si>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</si>
  <si>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</si>
  <si>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</si>
  <si>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</si>
  <si>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</si>
  <si>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</si>
  <si>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</si>
  <si>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</si>
  <si>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</si>
  <si>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</si>
  <si>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</si>
  <si>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</si>
  <si>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</si>
  <si>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</si>
  <si>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</si>
  <si>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</si>
  <si>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</si>
  <si>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</si>
  <si>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</si>
  <si>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</si>
  <si>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</si>
  <si>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</si>
  <si>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</si>
  <si>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</si>
  <si>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</si>
  <si>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</si>
  <si>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</si>
  <si>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</si>
  <si>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</si>
  <si>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</si>
  <si>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</si>
  <si>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</si>
  <si>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</si>
  <si>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</si>
  <si>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</si>
  <si>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</si>
  <si>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</si>
  <si>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</si>
  <si>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</si>
  <si>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</si>
  <si>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</si>
  <si>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</si>
  <si>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</si>
  <si>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</si>
  <si>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</si>
  <si>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</si>
  <si>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</si>
  <si>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</si>
  <si>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</si>
  <si>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</si>
  <si>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</si>
  <si>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</si>
  <si>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</si>
  <si>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</si>
  <si>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</si>
  <si>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</si>
  <si>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</si>
  <si>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</si>
  <si>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</si>
  <si>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</si>
  <si>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</si>
  <si>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</si>
  <si>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</si>
  <si>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</si>
  <si>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</si>
  <si>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</si>
  <si>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</si>
  <si>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</si>
  <si>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</si>
  <si>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</si>
  <si>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</si>
  <si>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</si>
  <si>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</si>
  <si>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</si>
  <si>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</si>
  <si>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</si>
  <si>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</si>
  <si>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</si>
  <si>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</si>
  <si>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</si>
  <si>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</si>
  <si>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</si>
  <si>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</si>
  <si>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</si>
  <si>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</si>
  <si>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</si>
  <si>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</si>
  <si>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</si>
  <si>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</si>
  <si>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</si>
  <si>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</si>
  <si>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</si>
  <si>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</si>
  <si>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</si>
  <si>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</si>
  <si>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</si>
  <si>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</si>
  <si>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</si>
  <si>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</si>
  <si>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</si>
  <si>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</si>
  <si>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</si>
  <si>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</si>
  <si>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</si>
  <si>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</si>
  <si>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</si>
  <si>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</si>
  <si>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</si>
  <si>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</si>
  <si>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</si>
  <si>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</si>
  <si>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</si>
  <si>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</si>
  <si>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</si>
  <si>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</si>
  <si>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</si>
  <si>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</si>
  <si>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</si>
  <si>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</si>
  <si>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</si>
  <si>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</si>
  <si>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</si>
  <si>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</si>
  <si>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</si>
  <si>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</si>
  <si>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</si>
  <si>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</si>
  <si>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</si>
  <si>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</si>
  <si>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</si>
  <si>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</si>
  <si>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</si>
  <si>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</si>
  <si>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</si>
  <si>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</si>
  <si>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</si>
  <si>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</si>
  <si>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</si>
  <si>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</si>
  <si>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</si>
  <si>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</si>
  <si>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</si>
  <si>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</si>
  <si>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</si>
  <si>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</si>
  <si>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</si>
  <si>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</si>
  <si>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</si>
  <si>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</si>
  <si>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</si>
  <si>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</si>
  <si>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</si>
  <si>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</si>
  <si>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</si>
  <si>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</si>
  <si>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</si>
  <si>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</si>
  <si>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</si>
  <si>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</si>
  <si>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</si>
  <si>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</si>
  <si>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</si>
  <si>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</si>
  <si>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</si>
  <si>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</si>
  <si>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</si>
  <si>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</si>
  <si>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</si>
  <si>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</si>
  <si>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</si>
  <si>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</si>
  <si>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</si>
  <si>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</si>
  <si>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</si>
  <si>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</si>
  <si>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</si>
  <si>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</si>
  <si>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</si>
  <si>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</si>
  <si>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</si>
  <si>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</si>
  <si>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</si>
  <si>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</si>
  <si>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</si>
  <si>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</si>
  <si>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</si>
  <si>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</si>
  <si>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</si>
  <si>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</si>
  <si>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</si>
  <si>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</si>
  <si>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</si>
  <si>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</si>
  <si>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</si>
  <si>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</si>
  <si>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</si>
  <si>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</si>
  <si>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</si>
  <si>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</si>
  <si>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</si>
  <si>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</si>
  <si>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</si>
  <si>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</si>
  <si>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</si>
  <si>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</si>
  <si>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</si>
  <si>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</si>
  <si>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</si>
  <si>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</si>
  <si>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</si>
  <si>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</si>
  <si>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</si>
  <si>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</si>
  <si>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</si>
  <si>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</si>
  <si>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</si>
  <si>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</si>
  <si>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</si>
  <si>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</si>
  <si>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</si>
  <si>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</si>
  <si>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</si>
  <si>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</si>
  <si>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</si>
  <si>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</si>
  <si>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</si>
  <si>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</si>
  <si>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</si>
  <si>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</si>
  <si>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</si>
  <si>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</si>
  <si>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</si>
  <si>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</si>
  <si>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</si>
  <si>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</si>
  <si>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</si>
  <si>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</si>
  <si>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</si>
  <si>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</si>
  <si>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</si>
  <si>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</si>
  <si>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</si>
  <si>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</si>
  <si>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</si>
  <si>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</si>
  <si>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</si>
  <si>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</si>
  <si>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</si>
  <si>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</si>
  <si>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</si>
  <si>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</si>
  <si>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</si>
  <si>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</si>
  <si>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</si>
  <si>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</si>
  <si>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</si>
  <si>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</si>
  <si>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</si>
  <si>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</si>
  <si>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</si>
  <si>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</si>
  <si>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</si>
  <si>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</si>
  <si>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</si>
  <si>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</si>
  <si>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</si>
  <si>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</si>
  <si>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</si>
  <si>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</si>
  <si>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</si>
  <si>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</si>
  <si>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</si>
  <si>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</si>
  <si>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</si>
  <si>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</si>
  <si>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</si>
  <si>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</si>
  <si>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</si>
  <si>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</si>
  <si>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</si>
  <si>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</si>
  <si>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</si>
  <si>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</si>
  <si>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</si>
  <si>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</si>
  <si>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</si>
  <si>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</si>
  <si>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</si>
  <si>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</si>
  <si>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</si>
  <si>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</si>
  <si>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</si>
  <si>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</si>
  <si>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</si>
  <si>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</si>
  <si>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</si>
  <si>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</si>
  <si>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</si>
  <si>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</si>
  <si>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</si>
  <si>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</si>
  <si>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</si>
  <si>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</si>
  <si>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</si>
  <si>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</si>
  <si>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</si>
  <si>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</si>
  <si>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</si>
  <si>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</si>
  <si>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</si>
  <si>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</si>
  <si>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</si>
  <si>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</si>
  <si>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</si>
  <si>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</si>
  <si>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</si>
  <si>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</si>
  <si>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</si>
  <si>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</si>
  <si>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</si>
  <si>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</si>
  <si>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</si>
  <si>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</si>
  <si>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</si>
  <si>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</si>
  <si>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</si>
  <si>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</si>
  <si>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</si>
  <si>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</si>
  <si>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</si>
  <si>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</si>
  <si>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</si>
  <si>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</si>
  <si>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</si>
  <si>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</si>
  <si>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</si>
  <si>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</si>
  <si>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</si>
  <si>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</si>
  <si>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</si>
  <si>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</si>
  <si>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</si>
  <si>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</si>
  <si>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</si>
  <si>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</si>
  <si>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</si>
  <si>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</si>
  <si>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</si>
  <si>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</si>
  <si>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</si>
  <si>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</si>
  <si>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</si>
  <si>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</si>
  <si>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</si>
  <si>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</si>
  <si>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</si>
  <si>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</si>
  <si>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</si>
  <si>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</si>
  <si>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</si>
  <si>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</si>
  <si>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</si>
  <si>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</si>
  <si>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</si>
  <si>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</si>
  <si>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</si>
  <si>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</si>
  <si>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</si>
  <si>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</si>
  <si>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</si>
  <si>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</si>
  <si>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</si>
  <si>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</si>
  <si>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</si>
  <si>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</si>
  <si>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</si>
  <si>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</si>
  <si>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</si>
  <si>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</si>
  <si>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</si>
  <si>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</si>
  <si>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</si>
  <si>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</si>
  <si>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</si>
  <si>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</si>
  <si>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</si>
  <si>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</si>
  <si>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</si>
  <si>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</si>
  <si>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</si>
  <si>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</si>
  <si>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</si>
  <si>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</si>
  <si>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</si>
  <si>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</si>
  <si>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</si>
  <si>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</si>
  <si>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</si>
  <si>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</si>
  <si>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</si>
  <si>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</si>
  <si>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</si>
  <si>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</si>
  <si>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</si>
  <si>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</si>
  <si>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</si>
  <si>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</si>
  <si>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</si>
  <si>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</si>
  <si>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</si>
  <si>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</si>
  <si>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</si>
  <si>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</si>
  <si>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</si>
  <si>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</si>
  <si>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</si>
  <si>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</si>
  <si>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</si>
  <si>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</si>
  <si>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</si>
  <si>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</si>
  <si>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</si>
  <si>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</si>
  <si>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</si>
  <si>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</si>
  <si>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</si>
  <si>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</si>
  <si>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</si>
  <si>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</si>
  <si>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</si>
  <si>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</si>
  <si>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</si>
  <si>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</si>
  <si>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</si>
  <si>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</si>
  <si>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</si>
  <si>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</si>
  <si>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</si>
  <si>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</si>
  <si>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</si>
  <si>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</si>
  <si>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</si>
  <si>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</si>
  <si>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</si>
  <si>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</si>
  <si>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</si>
  <si>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</si>
  <si>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</si>
  <si>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</si>
  <si>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</si>
  <si>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</si>
  <si>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</si>
  <si>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</si>
  <si>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</si>
  <si>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</si>
  <si>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</si>
  <si>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</si>
  <si>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</si>
  <si>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</si>
  <si>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</si>
  <si>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</si>
  <si>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</si>
  <si>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</si>
  <si>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</si>
  <si>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</si>
  <si>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</si>
  <si>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</si>
  <si>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</si>
  <si>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</si>
  <si>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</si>
  <si>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</si>
  <si>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</si>
  <si>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</si>
  <si>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</si>
  <si>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</si>
  <si>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</si>
  <si>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</si>
  <si>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</si>
  <si>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</si>
  <si>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</si>
  <si>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</si>
  <si>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</si>
  <si>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</si>
  <si>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</si>
  <si>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</si>
  <si>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</si>
  <si>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</si>
  <si>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</si>
  <si>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</si>
  <si>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</si>
  <si>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</si>
  <si>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</si>
  <si>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</si>
  <si>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</si>
  <si>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</si>
  <si>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</si>
  <si>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</si>
  <si>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</si>
  <si>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</si>
  <si>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</si>
  <si>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</si>
  <si>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</si>
  <si>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</si>
  <si>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</si>
  <si>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</si>
  <si>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</si>
  <si>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</si>
  <si>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</si>
  <si>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</si>
  <si>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</si>
  <si>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</si>
  <si>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</si>
  <si>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</si>
  <si>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</si>
  <si>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</si>
  <si>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</si>
  <si>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</si>
  <si>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</si>
  <si>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</si>
  <si>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</si>
  <si>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</si>
  <si>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</si>
  <si>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</si>
  <si>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</si>
  <si>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</si>
  <si>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</si>
  <si>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</si>
  <si>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</si>
  <si>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</si>
  <si>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</si>
  <si>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</si>
  <si>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</si>
  <si>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</si>
  <si>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</si>
  <si>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</si>
  <si>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</si>
  <si>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</si>
  <si>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</si>
  <si>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</si>
  <si>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</si>
  <si>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</si>
  <si>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</si>
  <si>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</si>
  <si>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</si>
  <si>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</si>
  <si>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</si>
  <si>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</si>
  <si>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</si>
  <si>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</si>
  <si>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</si>
  <si>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</si>
  <si>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</si>
  <si>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</si>
  <si>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</si>
  <si>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</si>
  <si>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</si>
  <si>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</si>
  <si>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</si>
  <si>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</si>
  <si>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</si>
  <si>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</si>
  <si>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</si>
  <si>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</si>
  <si>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</si>
  <si>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</si>
  <si>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</si>
  <si>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</si>
  <si>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</si>
  <si>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</si>
  <si>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</si>
  <si>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</si>
  <si>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</si>
  <si>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</si>
  <si>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</si>
  <si>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</si>
  <si>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</si>
  <si>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</si>
  <si>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</si>
  <si>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</si>
  <si>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</si>
  <si>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</si>
  <si>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</si>
  <si>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</si>
  <si>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</si>
  <si>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</si>
  <si>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</si>
  <si>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</si>
  <si>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</si>
  <si>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</si>
  <si>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</si>
  <si>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</si>
  <si>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</si>
  <si>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</si>
  <si>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</si>
  <si>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</si>
  <si>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</si>
  <si>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</si>
  <si>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</si>
  <si>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</si>
  <si>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</si>
  <si>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</si>
  <si>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</si>
  <si>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</si>
  <si>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</si>
  <si>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</si>
  <si>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</si>
  <si>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</si>
  <si>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</si>
  <si>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</si>
  <si>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</si>
  <si>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</si>
  <si>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</si>
  <si>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</si>
  <si>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</si>
  <si>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</si>
  <si>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</si>
  <si>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</si>
  <si>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</si>
  <si>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</si>
  <si>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</si>
  <si>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</si>
  <si>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</si>
  <si>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</si>
  <si>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</si>
  <si>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</si>
  <si>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</si>
  <si>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</si>
  <si>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</si>
  <si>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</si>
  <si>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</si>
  <si>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</si>
  <si>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</si>
  <si>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</si>
  <si>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</si>
  <si>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</si>
  <si>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</si>
  <si>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</si>
  <si>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</si>
  <si>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</si>
  <si>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</si>
  <si>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</si>
  <si>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</si>
  <si>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</si>
  <si>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</si>
  <si>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</si>
  <si>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</si>
  <si>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</si>
  <si>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</si>
  <si>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</si>
  <si>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</si>
  <si>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</si>
  <si>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</si>
  <si>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</si>
  <si>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</si>
  <si>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</si>
  <si>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</si>
  <si>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</si>
  <si>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</si>
  <si>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</si>
  <si>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</si>
  <si>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</si>
  <si>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</si>
  <si>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</si>
  <si>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</si>
  <si>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</si>
  <si>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</si>
  <si>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</si>
  <si>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</si>
  <si>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</si>
  <si>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</si>
  <si>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</si>
  <si>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</si>
  <si>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</si>
  <si>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</si>
  <si>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</si>
  <si>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</si>
  <si>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</si>
  <si>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</si>
  <si>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</si>
  <si>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</si>
  <si>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</si>
  <si>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</si>
  <si>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</si>
  <si>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</si>
  <si>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</si>
  <si>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</si>
  <si>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</si>
  <si>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</si>
  <si>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</si>
  <si>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</si>
  <si>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</si>
  <si>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</si>
  <si>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</si>
  <si>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</si>
  <si>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</si>
  <si>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</si>
  <si>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</si>
  <si>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</si>
  <si>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</si>
  <si>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</si>
  <si>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</si>
  <si>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</si>
  <si>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</si>
  <si>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</si>
  <si>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</si>
  <si>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</si>
  <si>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</si>
  <si>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</si>
  <si>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</si>
  <si>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</si>
  <si>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</si>
  <si>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</si>
  <si>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</si>
  <si>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</si>
  <si>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</si>
  <si>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</si>
  <si>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</si>
  <si>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</si>
  <si>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</si>
  <si>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</si>
  <si>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</si>
  <si>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</si>
  <si>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</si>
  <si>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</si>
  <si>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</si>
  <si>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</si>
  <si>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</si>
  <si>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</si>
  <si>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</si>
  <si>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</si>
  <si>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</si>
  <si>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</si>
  <si>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</si>
  <si>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</si>
  <si>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</si>
  <si>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</si>
  <si>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</si>
  <si>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</si>
  <si>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</si>
  <si>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</si>
  <si>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</si>
  <si>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</si>
  <si>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</si>
  <si>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</si>
  <si>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</si>
  <si>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</si>
  <si>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</si>
  <si>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</si>
  <si>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</si>
  <si>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</si>
  <si>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</si>
  <si>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</si>
  <si>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</si>
  <si>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</si>
  <si>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</si>
  <si>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</si>
  <si>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</si>
  <si>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</si>
  <si>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</si>
  <si>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</si>
  <si>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</si>
  <si>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</si>
  <si>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</si>
  <si>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</si>
  <si>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</si>
  <si>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</si>
  <si>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</si>
  <si>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</si>
  <si>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</si>
  <si>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</si>
  <si>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</si>
  <si>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</si>
  <si>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</si>
  <si>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</si>
  <si>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</si>
  <si>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</si>
  <si>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</si>
  <si>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</si>
  <si>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</si>
  <si>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</si>
  <si>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</si>
  <si>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</si>
  <si>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</si>
  <si>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</si>
  <si>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</si>
  <si>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</si>
  <si>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</si>
  <si>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</si>
  <si>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</si>
  <si>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</si>
  <si>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</si>
  <si>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</si>
  <si>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</si>
  <si>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</si>
  <si>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</si>
  <si>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</si>
  <si>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</si>
  <si>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</si>
  <si>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</si>
  <si>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</si>
  <si>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</si>
  <si>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</si>
  <si>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</si>
  <si>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</si>
  <si>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</si>
  <si>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</si>
  <si>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</si>
  <si>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</si>
  <si>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</si>
  <si>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</si>
  <si>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</si>
  <si>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</si>
  <si>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</si>
  <si>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</si>
  <si>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</si>
  <si>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</si>
  <si>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</si>
  <si>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</si>
  <si>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</si>
  <si>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</si>
  <si>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</si>
  <si>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</si>
  <si>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</si>
  <si>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</si>
  <si>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</si>
  <si>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</si>
  <si>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</si>
  <si>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</si>
  <si>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</si>
  <si>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</si>
  <si>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</si>
  <si>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</si>
  <si>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</si>
  <si>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</si>
  <si>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</si>
  <si>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</si>
  <si>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</si>
  <si>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</si>
  <si>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</si>
  <si>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</si>
  <si>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</si>
  <si>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</si>
  <si>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</si>
  <si>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</si>
  <si>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</si>
  <si>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</si>
  <si>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</si>
  <si>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</si>
  <si>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</si>
  <si>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</si>
  <si>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</si>
  <si>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</si>
  <si>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</si>
  <si>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</si>
  <si>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</si>
  <si>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</si>
  <si>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</si>
  <si>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</si>
  <si>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</si>
  <si>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</si>
  <si>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</si>
  <si>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</si>
  <si>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</si>
  <si>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</si>
  <si>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</si>
  <si>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</si>
  <si>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</si>
  <si>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</si>
  <si>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</si>
  <si>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</si>
  <si>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</si>
  <si>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</si>
  <si>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</si>
  <si>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</si>
  <si>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</si>
  <si>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</si>
  <si>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</si>
  <si>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</si>
  <si>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</si>
  <si>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</si>
  <si>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</si>
  <si>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</si>
  <si>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</si>
  <si>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</si>
  <si>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</si>
  <si>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</si>
  <si>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</si>
  <si>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</si>
  <si>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</si>
  <si>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</si>
  <si>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</si>
  <si>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</si>
  <si>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</si>
  <si>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</si>
  <si>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</si>
  <si>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</si>
  <si>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</si>
  <si>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</si>
  <si>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</si>
  <si>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</si>
  <si>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</si>
  <si>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</si>
  <si>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</si>
  <si>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</si>
  <si>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</si>
  <si>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</si>
  <si>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</si>
  <si>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</si>
  <si>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</si>
  <si>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</si>
  <si>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</si>
  <si>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</si>
  <si>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</si>
  <si>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</si>
  <si>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</si>
  <si>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</si>
  <si>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</si>
  <si>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</si>
  <si>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</si>
  <si>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</si>
  <si>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</si>
  <si>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</si>
  <si>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</si>
  <si>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</si>
  <si>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</si>
  <si>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</si>
  <si>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</si>
  <si>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</si>
  <si>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</si>
  <si>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</si>
  <si>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</si>
  <si>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</si>
  <si>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</si>
  <si>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</si>
  <si>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</si>
  <si>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</si>
  <si>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</si>
  <si>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</si>
  <si>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</si>
  <si>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</si>
  <si>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</si>
  <si>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</si>
  <si>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</si>
  <si>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</si>
  <si>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</si>
  <si>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</si>
  <si>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</si>
  <si>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</si>
  <si>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</si>
  <si>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</si>
  <si>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</si>
  <si>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</si>
  <si>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</si>
  <si>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</si>
  <si>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</si>
  <si>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</si>
  <si>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</si>
  <si>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</si>
  <si>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</si>
  <si>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</si>
  <si>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</si>
  <si>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</si>
  <si>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</si>
  <si>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</si>
  <si>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</si>
  <si>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</si>
  <si>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</si>
  <si>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</si>
  <si>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</si>
  <si>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</si>
  <si>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</si>
  <si>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</si>
  <si>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</si>
  <si>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</si>
  <si>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</si>
  <si>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</si>
  <si>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</si>
  <si>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</si>
  <si>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</si>
  <si>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</si>
  <si>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</si>
  <si>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</si>
  <si>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</si>
  <si>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</si>
  <si>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</si>
  <si>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</si>
  <si>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</si>
  <si>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</si>
  <si>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</si>
  <si>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</si>
  <si>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</si>
  <si>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</si>
  <si>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</si>
  <si>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</si>
  <si>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</si>
  <si>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</si>
  <si>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</si>
  <si>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</si>
  <si>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</si>
  <si>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</si>
  <si>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</si>
  <si>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</si>
  <si>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</si>
  <si>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</si>
  <si>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</si>
  <si>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</si>
  <si>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</si>
  <si>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</si>
  <si>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</si>
  <si>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</si>
  <si>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</si>
  <si>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</si>
  <si>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</si>
  <si>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</si>
  <si>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</si>
  <si>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</si>
  <si>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</si>
  <si>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</si>
  <si>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</si>
  <si>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</si>
  <si>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</si>
  <si>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</si>
  <si>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</si>
  <si>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</si>
  <si>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</si>
  <si>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</si>
  <si>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</si>
  <si>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</si>
  <si>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</si>
  <si>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</si>
  <si>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</si>
  <si>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</si>
  <si>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</si>
  <si>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</si>
  <si>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</si>
  <si>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</si>
  <si>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</si>
  <si>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</si>
  <si>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</si>
  <si>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</si>
  <si>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</si>
  <si>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</si>
  <si>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</si>
  <si>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</si>
  <si>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</si>
  <si>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</si>
  <si>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</si>
  <si>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</si>
  <si>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</si>
  <si>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</si>
  <si>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</si>
  <si>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</si>
  <si>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</si>
  <si>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</si>
  <si>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</si>
  <si>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</si>
  <si>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</si>
  <si>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</si>
  <si>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</si>
  <si>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</si>
  <si>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</si>
  <si>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</si>
  <si>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</si>
  <si>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</si>
  <si>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</si>
  <si>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</si>
  <si>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</si>
  <si>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</si>
  <si>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</si>
  <si>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</si>
  <si>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</si>
  <si>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</si>
  <si>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</si>
  <si>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</si>
  <si>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</si>
  <si>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</si>
  <si>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</si>
  <si>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</si>
  <si>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</si>
  <si>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</si>
  <si>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</si>
  <si>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</si>
  <si>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</si>
  <si>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</si>
  <si>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</si>
  <si>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</si>
  <si>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</si>
  <si>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</si>
  <si>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</si>
  <si>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</si>
  <si>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</si>
  <si>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</si>
  <si>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</si>
  <si>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</si>
  <si>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</si>
  <si>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</si>
  <si>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</si>
  <si>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</si>
  <si>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</si>
  <si>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</si>
  <si>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</si>
  <si>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</si>
  <si>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</si>
  <si>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</si>
  <si>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</si>
  <si>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</si>
  <si>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</si>
  <si>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</si>
  <si>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</si>
  <si>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</si>
  <si>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</si>
  <si>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</si>
  <si>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</si>
  <si>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</si>
  <si>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</si>
  <si>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</si>
  <si>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</si>
  <si>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</si>
  <si>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</si>
  <si>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</si>
  <si>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</si>
  <si>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</si>
  <si>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</si>
  <si>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</si>
  <si>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</si>
  <si>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</si>
  <si>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</si>
  <si>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</si>
  <si>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</si>
  <si>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</si>
  <si>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</si>
  <si>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</si>
  <si>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</si>
  <si>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</si>
  <si>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</si>
  <si>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</si>
  <si>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</si>
  <si>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</si>
  <si>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</si>
  <si>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</si>
  <si>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</si>
  <si>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</si>
  <si>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</si>
  <si>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</si>
  <si>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</si>
  <si>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</si>
  <si>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</si>
  <si>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</si>
  <si>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</si>
  <si>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</si>
  <si>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</si>
  <si>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</si>
  <si>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</si>
  <si>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</si>
  <si>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</si>
  <si>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</si>
  <si>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</si>
  <si>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</si>
  <si>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</si>
  <si>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</si>
  <si>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</si>
  <si>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</si>
  <si>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</si>
  <si>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</si>
  <si>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</si>
  <si>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</si>
  <si>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</si>
  <si>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</si>
  <si>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</si>
  <si>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</si>
  <si>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</si>
  <si>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</si>
  <si>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</si>
  <si>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</si>
  <si>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</si>
  <si>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</si>
  <si>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</si>
  <si>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</si>
  <si>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</si>
  <si>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</si>
  <si>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</si>
  <si>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</si>
  <si>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</si>
  <si>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</si>
  <si>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</si>
  <si>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</si>
  <si>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</si>
  <si>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</si>
  <si>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</si>
  <si>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</si>
  <si>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</si>
  <si>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</si>
  <si>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</si>
  <si>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</si>
  <si>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</si>
  <si>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</si>
  <si>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</si>
  <si>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</si>
  <si>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</si>
  <si>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</si>
  <si>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</si>
  <si>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</si>
  <si>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</si>
  <si>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</si>
  <si>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</si>
  <si>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</si>
  <si>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</si>
  <si>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</si>
  <si>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</si>
  <si>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</si>
  <si>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</si>
  <si>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</si>
  <si>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</si>
  <si>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</si>
  <si>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</si>
  <si>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</si>
  <si>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</si>
  <si>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</si>
  <si>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</si>
  <si>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</si>
  <si>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</si>
  <si>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</si>
  <si>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</si>
  <si>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</si>
  <si>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</si>
  <si>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</si>
  <si>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</si>
  <si>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</si>
  <si>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</si>
  <si>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</si>
  <si>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</si>
  <si>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</si>
  <si>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</si>
  <si>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</si>
  <si>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</si>
  <si>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</si>
  <si>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</si>
  <si>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</si>
  <si>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</si>
  <si>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</si>
  <si>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</si>
  <si>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</si>
  <si>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</si>
  <si>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</si>
  <si>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</si>
  <si>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</si>
  <si>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</si>
  <si>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</si>
  <si>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</si>
  <si>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</si>
  <si>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</si>
  <si>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</si>
  <si>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</si>
  <si>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</si>
  <si>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</si>
  <si>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</si>
  <si>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</si>
  <si>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</si>
  <si>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</si>
  <si>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</si>
  <si>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</si>
  <si>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</si>
  <si>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</si>
  <si>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</si>
  <si>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</si>
  <si>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</si>
  <si>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</si>
  <si>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</si>
  <si>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</si>
  <si>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</si>
  <si>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</si>
  <si>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</si>
  <si>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</si>
  <si>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</si>
  <si>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</si>
  <si>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</si>
  <si>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</si>
  <si>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</si>
  <si>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</si>
  <si>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</si>
  <si>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</si>
  <si>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</si>
  <si>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</si>
  <si>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</si>
  <si>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</si>
  <si>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</si>
  <si>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</si>
  <si>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</si>
  <si>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</si>
  <si>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</si>
  <si>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</si>
  <si>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</si>
  <si>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</si>
  <si>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</si>
  <si>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</si>
  <si>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</si>
  <si>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</si>
  <si>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</si>
  <si>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</si>
  <si>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</si>
  <si>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</si>
  <si>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</si>
  <si>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</si>
  <si>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</si>
  <si>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</si>
  <si>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</si>
  <si>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</si>
  <si>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</si>
  <si>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</si>
  <si>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</si>
  <si>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</si>
  <si>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</si>
  <si>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</si>
  <si>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</si>
  <si>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</si>
  <si>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</si>
  <si>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</si>
  <si>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</si>
  <si>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</si>
  <si>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</si>
  <si>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</si>
  <si>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</si>
  <si>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</si>
  <si>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</si>
  <si>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</si>
  <si>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</si>
  <si>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</si>
  <si>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</si>
  <si>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</si>
  <si>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</si>
  <si>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</si>
  <si>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</si>
  <si>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</si>
  <si>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</si>
  <si>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</si>
  <si>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</si>
  <si>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</si>
  <si>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</si>
  <si>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</si>
  <si>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</si>
  <si>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</si>
  <si>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</si>
  <si>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</si>
  <si>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</si>
  <si>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</si>
  <si>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</si>
  <si>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</si>
  <si>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</si>
  <si>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</si>
  <si>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</si>
  <si>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</si>
  <si>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</si>
  <si>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</si>
  <si>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</si>
  <si>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</si>
  <si>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</si>
  <si>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</si>
  <si>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</si>
  <si>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</si>
  <si>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</si>
  <si>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</si>
  <si>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</si>
  <si>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</si>
  <si>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</si>
  <si>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</si>
  <si>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</si>
  <si>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</si>
  <si>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</si>
  <si>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</si>
  <si>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</si>
  <si>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</si>
  <si>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</si>
  <si>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</si>
  <si>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</si>
  <si>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</si>
  <si>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</si>
  <si>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</si>
  <si>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</si>
  <si>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</si>
  <si>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</si>
  <si>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</si>
  <si>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</si>
  <si>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</si>
  <si>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</si>
  <si>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</si>
  <si>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</si>
  <si>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</si>
  <si>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</si>
  <si>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</si>
  <si>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</si>
  <si>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</si>
  <si>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</si>
  <si>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</si>
  <si>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</si>
  <si>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</si>
  <si>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</si>
  <si>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</si>
  <si>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</si>
  <si>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</si>
  <si>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</si>
  <si>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</si>
  <si>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</si>
  <si>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</si>
  <si>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</si>
  <si>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</si>
  <si>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</si>
  <si>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</si>
  <si>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</si>
  <si>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</si>
  <si>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</si>
  <si>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</si>
  <si>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</si>
  <si>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</si>
  <si>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</si>
  <si>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</si>
  <si>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</si>
  <si>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</si>
  <si>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</si>
  <si>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</si>
  <si>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</si>
  <si>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</si>
  <si>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</si>
  <si>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</si>
  <si>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</si>
  <si>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</si>
  <si>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</si>
  <si>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</si>
  <si>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</si>
  <si>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</si>
  <si>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</si>
  <si>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</si>
  <si>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</si>
  <si>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</si>
  <si>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</si>
  <si>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</si>
  <si>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</si>
  <si>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</si>
  <si>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</si>
  <si>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</si>
  <si>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</si>
  <si>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</si>
  <si>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</si>
  <si>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</si>
  <si>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</si>
  <si>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</si>
  <si>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</si>
  <si>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</si>
  <si>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</si>
  <si>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</si>
  <si>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</si>
  <si>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</si>
  <si>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</si>
  <si>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</si>
  <si>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</si>
  <si>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</si>
  <si>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</si>
  <si>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</si>
  <si>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</si>
  <si>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</si>
  <si>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</si>
  <si>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</si>
  <si>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</si>
  <si>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</si>
  <si>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</si>
  <si>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</si>
  <si>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</si>
  <si>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</si>
  <si>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</si>
  <si>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</si>
  <si>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</si>
  <si>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</si>
  <si>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</si>
  <si>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</si>
  <si>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</si>
  <si>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</si>
  <si>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</si>
  <si>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</si>
  <si>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</si>
  <si>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</si>
  <si>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</si>
  <si>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</si>
  <si>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</si>
  <si>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</si>
  <si>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</si>
  <si>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</si>
  <si>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</si>
  <si>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</si>
  <si>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</si>
  <si>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</si>
  <si>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</si>
  <si>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</si>
  <si>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</si>
  <si>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</si>
  <si>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</si>
  <si>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</si>
  <si>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</si>
  <si>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</si>
  <si>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</si>
  <si>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</si>
  <si>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</si>
  <si>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</si>
  <si>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</si>
  <si>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</si>
  <si>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</si>
  <si>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</si>
  <si>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</si>
  <si>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</si>
  <si>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</si>
  <si>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</si>
  <si>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</si>
  <si>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</si>
  <si>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</si>
  <si>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</si>
  <si>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</si>
  <si>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</si>
  <si>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</si>
  <si>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</si>
  <si>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</si>
  <si>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</si>
  <si>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</si>
  <si>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</si>
  <si>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</si>
  <si>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</si>
  <si>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</si>
  <si>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</si>
  <si>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</si>
  <si>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</si>
  <si>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</si>
  <si>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</si>
  <si>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</si>
  <si>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</si>
  <si>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</si>
  <si>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</si>
  <si>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</si>
  <si>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</si>
  <si>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</si>
  <si>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</si>
  <si>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</si>
  <si>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</si>
  <si>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</si>
  <si>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</si>
  <si>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</si>
  <si>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</si>
  <si>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</si>
  <si>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</si>
  <si>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</si>
  <si>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</si>
  <si>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</si>
  <si>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</si>
  <si>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</si>
  <si>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</si>
  <si>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</si>
  <si>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</si>
  <si>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</si>
  <si>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</si>
  <si>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</si>
  <si>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</si>
  <si>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</si>
  <si>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</si>
  <si>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</si>
  <si>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</si>
  <si>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</si>
  <si>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</si>
  <si>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</si>
  <si>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</si>
  <si>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</si>
  <si>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</si>
  <si>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</si>
  <si>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</si>
  <si>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</si>
  <si>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</si>
  <si>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</si>
  <si>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</si>
  <si>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</si>
  <si>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</si>
  <si>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</si>
  <si>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</si>
  <si>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</si>
  <si>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</si>
  <si>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</si>
  <si>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</si>
  <si>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</si>
  <si>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</si>
  <si>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</si>
  <si>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</si>
  <si>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</si>
  <si>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</si>
  <si>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</si>
  <si>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</si>
  <si>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</si>
  <si>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</si>
  <si>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</si>
  <si>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</si>
  <si>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</si>
  <si>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</si>
  <si>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</si>
  <si>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</si>
  <si>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</si>
  <si>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</si>
  <si>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</si>
  <si>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</si>
  <si>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</si>
  <si>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</si>
  <si>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</si>
  <si>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</si>
  <si>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</si>
  <si>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</si>
  <si>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</si>
  <si>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</si>
  <si>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</si>
  <si>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</si>
  <si>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</si>
  <si>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</si>
  <si>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</si>
  <si>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</si>
  <si>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</si>
  <si>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</si>
  <si>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</si>
  <si>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</si>
  <si>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</si>
  <si>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</si>
  <si>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</si>
  <si>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</si>
  <si>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</si>
  <si>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</si>
  <si>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</si>
  <si>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</si>
  <si>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</si>
  <si>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</si>
  <si>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</si>
  <si>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</si>
  <si>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</si>
  <si>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</si>
  <si>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</si>
  <si>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</si>
  <si>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</si>
  <si>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</si>
  <si>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</si>
  <si>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</si>
  <si>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</si>
  <si>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</si>
  <si>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</si>
  <si>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</si>
  <si>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</si>
  <si>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</si>
  <si>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</si>
  <si>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</si>
  <si>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</si>
  <si>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</si>
  <si>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</si>
  <si>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</si>
  <si>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</si>
  <si>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</si>
  <si>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</si>
  <si>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</si>
  <si>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</si>
  <si>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</si>
  <si>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</si>
  <si>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</si>
  <si>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</si>
  <si>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</si>
  <si>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</si>
  <si>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</si>
  <si>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</si>
  <si>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</si>
  <si>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</si>
  <si>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</si>
  <si>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</si>
  <si>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</si>
  <si>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</si>
  <si>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</si>
  <si>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</si>
  <si>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</si>
  <si>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</si>
  <si>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</si>
  <si>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</si>
  <si>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</si>
  <si>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</si>
  <si>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</si>
  <si>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</si>
  <si>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</si>
  <si>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</si>
  <si>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</si>
  <si>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</si>
  <si>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</si>
  <si>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</si>
  <si>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</si>
  <si>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</si>
  <si>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</si>
  <si>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</si>
  <si>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</si>
  <si>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</si>
  <si>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</si>
  <si>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</si>
  <si>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</si>
  <si>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</si>
  <si>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</si>
  <si>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</si>
  <si>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</si>
  <si>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</si>
  <si>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</si>
  <si>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</si>
  <si>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</si>
  <si>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</si>
  <si>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</si>
  <si>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</si>
  <si>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</si>
  <si>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</si>
  <si>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</si>
  <si>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</si>
  <si>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</si>
  <si>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</si>
  <si>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</si>
  <si>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</si>
  <si>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</si>
  <si>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</si>
  <si>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</si>
  <si>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</si>
  <si>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</si>
  <si>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</si>
  <si>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</si>
  <si>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</si>
  <si>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</si>
  <si>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</si>
  <si>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</si>
  <si>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</si>
  <si>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</si>
  <si>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</si>
  <si>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</si>
  <si>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</si>
  <si>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</si>
  <si>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</si>
  <si>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</si>
  <si>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</si>
  <si>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</si>
  <si>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</si>
  <si>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</si>
  <si>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</si>
  <si>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</si>
  <si>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</si>
  <si>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</si>
  <si>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</si>
  <si>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</si>
  <si>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</si>
  <si>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</si>
  <si>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</si>
  <si>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</si>
  <si>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</si>
  <si>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</si>
  <si>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</si>
  <si>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</si>
  <si>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</si>
  <si>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</si>
  <si>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</si>
  <si>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</si>
  <si>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</si>
  <si>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</si>
  <si>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</si>
  <si>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</si>
  <si>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</si>
  <si>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</si>
  <si>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</si>
  <si>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</si>
  <si>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</si>
  <si>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</si>
  <si>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</si>
  <si>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</si>
  <si>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</si>
  <si>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</si>
  <si>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</si>
  <si>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</si>
  <si>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</si>
  <si>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</si>
  <si>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</si>
  <si>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</si>
  <si>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</si>
  <si>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</si>
  <si>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</si>
  <si>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</si>
  <si>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</si>
  <si>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</si>
  <si>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</si>
  <si>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</si>
  <si>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</si>
  <si>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</si>
  <si>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</si>
  <si>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</si>
  <si>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</si>
  <si>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</si>
  <si>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</si>
  <si>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</si>
  <si>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</si>
  <si>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</si>
  <si>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</si>
  <si>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</si>
  <si>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</si>
  <si>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</si>
  <si>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</si>
  <si>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</si>
  <si>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</si>
  <si>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</si>
  <si>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</si>
  <si>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</si>
  <si>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</si>
  <si>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</si>
  <si>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</si>
  <si>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</si>
  <si>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</si>
  <si>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</si>
  <si>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</si>
  <si>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</si>
  <si>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</si>
  <si>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</si>
  <si>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</si>
  <si>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</si>
  <si>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</si>
  <si>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</si>
  <si>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</si>
  <si>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</si>
  <si>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</si>
  <si>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</si>
  <si>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</si>
  <si>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</si>
  <si>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</si>
  <si>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</si>
  <si>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</si>
  <si>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</si>
  <si>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</si>
  <si>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</si>
  <si>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</si>
  <si>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</si>
  <si>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</si>
  <si>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</si>
  <si>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</si>
  <si>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</si>
  <si>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</si>
  <si>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</si>
  <si>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</si>
  <si>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</si>
  <si>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</si>
  <si>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</si>
  <si>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</si>
  <si>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</si>
  <si>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</si>
  <si>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</si>
  <si>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</si>
  <si>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</si>
  <si>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</si>
  <si>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</si>
  <si>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</si>
  <si>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</si>
  <si>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</si>
  <si>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</si>
  <si>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</si>
  <si>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</si>
  <si>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</si>
  <si>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</si>
  <si>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</si>
  <si>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</si>
  <si>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</si>
  <si>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</si>
  <si>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</si>
  <si>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</si>
  <si>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</si>
  <si>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</si>
  <si>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</si>
  <si>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</si>
  <si>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</si>
  <si>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</si>
  <si>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</si>
  <si>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</si>
  <si>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</si>
  <si>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</si>
  <si>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</si>
  <si>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</si>
  <si>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</si>
  <si>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</si>
  <si>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</si>
  <si>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</si>
  <si>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</si>
  <si>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</si>
  <si>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</si>
  <si>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</si>
  <si>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</si>
  <si>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</si>
  <si>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</si>
  <si>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</si>
  <si>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</si>
  <si>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</si>
  <si>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</si>
  <si>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</si>
  <si>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</si>
  <si>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</si>
  <si>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</si>
  <si>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</si>
  <si>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</si>
  <si>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</si>
  <si>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</si>
  <si>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</si>
  <si>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</si>
  <si>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</si>
  <si>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</si>
  <si>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</si>
  <si>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</si>
  <si>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</si>
  <si>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</si>
  <si>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</si>
  <si>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</si>
  <si>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</si>
  <si>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</si>
  <si>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</si>
  <si>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</si>
  <si>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</si>
  <si>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</si>
  <si>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</si>
  <si>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</si>
  <si>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</si>
  <si>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</si>
  <si>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</si>
  <si>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</si>
  <si>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</si>
  <si>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</si>
  <si>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</si>
  <si>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</si>
  <si>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</si>
  <si>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</si>
  <si>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</si>
  <si>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</si>
  <si>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</si>
  <si>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</si>
  <si>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</si>
  <si>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</si>
  <si>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</si>
  <si>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</si>
  <si>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</si>
  <si>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</si>
  <si>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</si>
  <si>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</si>
  <si>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</si>
  <si>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</si>
  <si>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</si>
  <si>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</si>
  <si>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</si>
  <si>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</si>
  <si>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</si>
  <si>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name</t>
  </si>
  <si>
    <t>musical</t>
  </si>
  <si>
    <t>plays</t>
  </si>
  <si>
    <t>spaces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</si>
  <si>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</si>
  <si>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</si>
  <si>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</si>
  <si>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</si>
  <si>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</si>
  <si>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</si>
  <si>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</si>
  <si>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</si>
  <si>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</si>
  <si>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</si>
  <si>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</si>
  <si>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</si>
  <si>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</si>
  <si>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</si>
  <si>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</si>
  <si>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</si>
  <si>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</si>
  <si>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</si>
  <si>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</si>
  <si>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</si>
  <si>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</si>
  <si>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</si>
  <si>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</si>
  <si>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</si>
  <si>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</si>
  <si>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</si>
  <si>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</si>
  <si>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</si>
  <si>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30000to 34999</t>
  </si>
  <si>
    <t>35000 to 39999</t>
  </si>
  <si>
    <t>40000 to 44999</t>
  </si>
  <si>
    <t>45000 to 49999</t>
  </si>
  <si>
    <t>Greater than or equal to 50000</t>
  </si>
  <si>
    <t>Successful Campaigns</t>
  </si>
  <si>
    <t>Successful Campaigns backers count</t>
  </si>
  <si>
    <t>Unsuccessful Campaigns</t>
  </si>
  <si>
    <t>Mean# of backers</t>
  </si>
  <si>
    <t>Median # of backers</t>
  </si>
  <si>
    <t>Min # of backers</t>
  </si>
  <si>
    <t>S</t>
  </si>
  <si>
    <t>Unsuccessful Campaigns backers count</t>
  </si>
  <si>
    <t>Max # of backers</t>
  </si>
  <si>
    <t>Variance of # of backers</t>
  </si>
  <si>
    <t>STD of # of backers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</si>
  <si>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</si>
  <si>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</si>
  <si>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</si>
  <si>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</si>
  <si>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</si>
  <si>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</si>
  <si>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</si>
  <si>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</si>
  <si>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</si>
  <si>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</si>
  <si>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</si>
  <si>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</si>
  <si>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</si>
  <si>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</si>
  <si>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</si>
  <si>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</si>
  <si>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</si>
  <si>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</si>
  <si>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nature</t>
  </si>
  <si>
    <t>nonfiction</t>
  </si>
  <si>
    <t>people</t>
  </si>
  <si>
    <t>photobooks</t>
  </si>
  <si>
    <t>places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</si>
  <si>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</si>
  <si>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</si>
  <si>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</si>
  <si>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</si>
  <si>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</si>
  <si>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</si>
  <si>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</si>
  <si>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</si>
  <si>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tabletop games</t>
  </si>
  <si>
    <t>television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</si>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</sst>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0" fontId="1" fillId="0" borderId="0" xfId="0" applyFont="1"/>
    <xf numFmtId="9" fontId="1" fillId="0" borderId="0" xfId="0" applyNumberFormat="1" applyFont="1"/>
    <xf numFmtId="0" fontId="1" fillId="0" borderId="0" xfId="0" applyFont="1" applyAlignment="1">
      <alignment wrapText="1"/>
    </xf>
    <xf numFmtId="2" fontId="0" fillId="0" borderId="0" xfId="0" applyNumberFormat="1"/>
  </cellXfs>
  <cellStyles count="1">
    <cellStyle name="Normal" xfId="0" builtinId="0"/>
  </cellStyles>
  <dxfs count="3">
    <dxf>
      <font>
        <color auto="1"/>
      </font>
      <fill>
        <patternFill>
          <bgColor rgb="FFC6EF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[StarterBook.xlsx]P-table1!PivotTable3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'P-table1'!$B$3:$B$4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'P-table1'!$A$5:$A$14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'P-table1'!$B$5:$B$14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CB-4BF9-AF4E-48C502CD64E8}"/>
            </c:ext>
          </c:extLst>
        </c:ser>
        <c:ser>
          <c:idx val="1"/>
          <c:order val="1"/>
          <c:tx>
            <c:strRef>
              <c:f>'P-table1'!$C$3:$C$4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'P-table1'!$A$5:$A$14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'P-table1'!$C$5:$C$14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CB-4BF9-AF4E-48C502CD64E8}"/>
            </c:ext>
          </c:extLst>
        </c:ser>
        <c:ser>
          <c:idx val="2"/>
          <c:order val="2"/>
          <c:tx>
            <c:strRef>
              <c:f>'P-table1'!$D$3:$D$4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'P-table1'!$A$5:$A$14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'P-table1'!$D$5:$D$14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35-4CBD-BA73-5D01E4E8BE24}"/>
            </c:ext>
          </c:extLst>
        </c:ser>
        <c:ser>
          <c:idx val="3"/>
          <c:order val="3"/>
          <c:tx>
            <c:strRef>
              <c:f>'P-table1'!$E$3:$E$4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'P-table1'!$A$5:$A$14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'P-table1'!$E$5:$E$14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35-4CBD-BA73-5D01E4E8B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4794784"/>
        <c:axId val="384805280"/>
      </c:barChart>
      <c:catAx>
        <c:axId val="38479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805280"/>
        <c:crosses val="autoZero"/>
        <c:auto val="1"/>
        <c:lblAlgn val="ctr"/>
        <c:lblOffset val="100"/>
        <c:noMultiLvlLbl val="0"/>
      </c:catAx>
      <c:valAx>
        <c:axId val="38480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9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[StarterBook.xlsx]P-table2!PivotTable4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'P-table2'!$B$4:$B$5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'P-table2'!$A$6:$A$47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'P-table2'!$B$6:$B$47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05-4F94-856A-EE599B3D4DCC}"/>
            </c:ext>
          </c:extLst>
        </c:ser>
        <c:ser>
          <c:idx val="1"/>
          <c:order val="1"/>
          <c:tx>
            <c:strRef>
              <c:f>'P-table2'!$C$4:$C$5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'P-table2'!$A$6:$A$47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'P-table2'!$C$6:$C$47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05-4F94-856A-EE599B3D4DCC}"/>
            </c:ext>
          </c:extLst>
        </c:ser>
        <c:ser>
          <c:idx val="2"/>
          <c:order val="2"/>
          <c:tx>
            <c:strRef>
              <c:f>'P-table2'!$D$4:$D$5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'P-table2'!$A$6:$A$47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'P-table2'!$D$6:$D$47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05-4F94-856A-EE599B3D4DCC}"/>
            </c:ext>
          </c:extLst>
        </c:ser>
        <c:ser>
          <c:idx val="3"/>
          <c:order val="3"/>
          <c:tx>
            <c:strRef>
              <c:f>'P-table2'!$E$4:$E$5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'P-table2'!$A$6:$A$47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'P-table2'!$E$6:$E$47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305-4F94-856A-EE599B3D4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4813152"/>
        <c:axId val="384813480"/>
      </c:barChart>
      <c:catAx>
        <c:axId val="38481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813480"/>
        <c:crosses val="autoZero"/>
        <c:auto val="1"/>
        <c:lblAlgn val="ctr"/>
        <c:lblOffset val="100"/>
        <c:noMultiLvlLbl val="0"/>
      </c:catAx>
      <c:valAx>
        <c:axId val="384813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81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[StarterBook.xlsx]P-table3!PivotTable9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'P-table3'!$B$4:$B$5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'P-table3'!$A$6:$A$18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'P-table3'!$B$6:$B$18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46-4A1E-9603-FA5DAABA6A75}"/>
            </c:ext>
          </c:extLst>
        </c:ser>
        <c:ser>
          <c:idx val="1"/>
          <c:order val="1"/>
          <c:tx>
            <c:strRef>
              <c:f>'P-table3'!$C$4:$C$5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'P-table3'!$A$6:$A$18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'P-table3'!$C$6:$C$18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46-4A1E-9603-FA5DAABA6A75}"/>
            </c:ext>
          </c:extLst>
        </c:ser>
        <c:ser>
          <c:idx val="2"/>
          <c:order val="2"/>
          <c:tx>
            <c:strRef>
              <c:f>'P-table3'!$D$4:$D$5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'P-table3'!$A$6:$A$18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'P-table3'!$D$6:$D$18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46-4A1E-9603-FA5DAABA6A75}"/>
            </c:ext>
          </c:extLst>
        </c:ser>
        <c:ser>
          <c:idx val="3"/>
          <c:order val="3"/>
          <c:tx>
            <c:strRef>
              <c:f>'P-table3'!$E$4:$E$5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'P-table3'!$A$6:$A$18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'P-table3'!$E$6:$E$18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46-4A1E-9603-FA5DAABA6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3500376"/>
        <c:axId val="513501360"/>
      </c:lineChart>
      <c:catAx>
        <c:axId val="513500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501360"/>
        <c:crosses val="autoZero"/>
        <c:auto val="1"/>
        <c:lblAlgn val="ctr"/>
        <c:lblOffset val="100"/>
        <c:noMultiLvlLbl val="0"/>
      </c:catAx>
      <c:valAx>
        <c:axId val="51350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50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Lit>
              <c:formatCode>General</c:formatCode>
              <c:ptCount val="12"/>
              <c:pt idx="0">
                <c:v>0.66005665722379603</c:v>
              </c:pt>
              <c:pt idx="1">
                <c:v>0.47727272727272729</c:v>
              </c:pt>
              <c:pt idx="2">
                <c:v>0.46766169154228854</c:v>
              </c:pt>
              <c:pt idx="3">
                <c:v>0.41891891891891891</c:v>
              </c:pt>
              <c:pt idx="4">
                <c:v>0.40145985401459855</c:v>
              </c:pt>
              <c:pt idx="5">
                <c:v>0.3902439024390244</c:v>
              </c:pt>
              <c:pt idx="6">
                <c:v>0.47272727272727272</c:v>
              </c:pt>
              <c:pt idx="7">
                <c:v>0.48837209302325579</c:v>
              </c:pt>
              <c:pt idx="8">
                <c:v>0.2857142857142857</c:v>
              </c:pt>
              <c:pt idx="9">
                <c:v>0.53212290502793291</c:v>
              </c:pt>
              <c:pt idx="10">
                <c:v>0.19369369369369369</c:v>
              </c:pt>
              <c:pt idx="11">
                <c:v>0.71081677704194257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094-4E59-A5D2-456B7FBBB3E7}"/>
            </c:ext>
          </c:extLst>
        </c:ser>
        <c:ser>
          <c:idx val="1"/>
          <c:order val="1"/>
          <c:tx>
            <c:v>Sum of 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Lit>
              <c:formatCode>General</c:formatCode>
              <c:ptCount val="12"/>
              <c:pt idx="0">
                <c:v>0.29745042492917845</c:v>
              </c:pt>
              <c:pt idx="1">
                <c:v>0.40909090909090912</c:v>
              </c:pt>
              <c:pt idx="2">
                <c:v>0.44776119402985076</c:v>
              </c:pt>
              <c:pt idx="3">
                <c:v>0.48648648648648651</c:v>
              </c:pt>
              <c:pt idx="4">
                <c:v>0.46715328467153283</c:v>
              </c:pt>
              <c:pt idx="5">
                <c:v>0.45121951219512196</c:v>
              </c:pt>
              <c:pt idx="6">
                <c:v>0.4</c:v>
              </c:pt>
              <c:pt idx="7">
                <c:v>0.37209302325581395</c:v>
              </c:pt>
              <c:pt idx="8">
                <c:v>0.52380952380952384</c:v>
              </c:pt>
              <c:pt idx="9">
                <c:v>0.39525139664804471</c:v>
              </c:pt>
              <c:pt idx="10">
                <c:v>0.58108108108108103</c:v>
              </c:pt>
              <c:pt idx="11">
                <c:v>0.24944812362030905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094-4E59-A5D2-456B7FBBB3E7}"/>
            </c:ext>
          </c:extLst>
        </c:ser>
        <c:ser>
          <c:idx val="2"/>
          <c:order val="2"/>
          <c:tx>
            <c:v>Sum of 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Lit>
              <c:formatCode>General</c:formatCode>
              <c:ptCount val="12"/>
              <c:pt idx="0">
                <c:v>4.2492917847025496E-2</c:v>
              </c:pt>
              <c:pt idx="1">
                <c:v>0.11363636363636363</c:v>
              </c:pt>
              <c:pt idx="2">
                <c:v>8.45771144278607E-2</c:v>
              </c:pt>
              <c:pt idx="3">
                <c:v>9.45945945945946E-2</c:v>
              </c:pt>
              <c:pt idx="4">
                <c:v>0.13138686131386862</c:v>
              </c:pt>
              <c:pt idx="5">
                <c:v>0.15853658536585366</c:v>
              </c:pt>
              <c:pt idx="6">
                <c:v>0.12727272727272726</c:v>
              </c:pt>
              <c:pt idx="7">
                <c:v>0.13953488372093023</c:v>
              </c:pt>
              <c:pt idx="8">
                <c:v>0.19047619047619047</c:v>
              </c:pt>
              <c:pt idx="9">
                <c:v>7.2625698324022353E-2</c:v>
              </c:pt>
              <c:pt idx="10">
                <c:v>0.22522522522522523</c:v>
              </c:pt>
              <c:pt idx="11">
                <c:v>3.9735099337748346E-2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C094-4E59-A5D2-456B7FBBB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551448"/>
        <c:axId val="397545872"/>
      </c:lineChart>
      <c:catAx>
        <c:axId val="397551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545872"/>
        <c:crosses val="autoZero"/>
        <c:auto val="1"/>
        <c:lblAlgn val="ctr"/>
        <c:lblOffset val="100"/>
        <c:noMultiLvlLbl val="0"/>
      </c:catAx>
      <c:valAx>
        <c:axId val="39754587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551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518160</xdr:colOff>
      <xdr:row>1</xdr:row>
      <xdr:rowOff>80010</xdr:rowOff>
    </xdr:from>
    <xdr:to>
      <xdr:col>7</xdr:col>
      <xdr:colOff>6187440</xdr:colOff>
      <xdr:row>28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05511A-5D06-44A7-BB6E-486DCE7C8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358140</xdr:colOff>
      <xdr:row>3</xdr:row>
      <xdr:rowOff>91440</xdr:rowOff>
    </xdr:from>
    <xdr:to>
      <xdr:col>14</xdr:col>
      <xdr:colOff>53340</xdr:colOff>
      <xdr:row>35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6B62EC-1F33-4B27-A831-54DA842B3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1</xdr:row>
      <xdr:rowOff>106680</xdr:rowOff>
    </xdr:from>
    <xdr:to>
      <xdr:col>18</xdr:col>
      <xdr:colOff>533400</xdr:colOff>
      <xdr:row>22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A6C769-D270-4482-865B-18BE985452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83820</xdr:colOff>
      <xdr:row>1</xdr:row>
      <xdr:rowOff>106680</xdr:rowOff>
    </xdr:from>
    <xdr:to>
      <xdr:col>8</xdr:col>
      <xdr:colOff>480060</xdr:colOff>
      <xdr:row>27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007854-A295-4FC5-935F-E93CA0317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rje" refreshedDate="44153.958007638888" createdVersion="6" refreshedVersion="6" minRefreshableVersion="3" recordCount="4114" xr:uid="{0C7AE0A3-5086-47CC-AC9A-979C7D231D42}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0">
      <sharedItems containsNonDate="0" containsString="0" containsBlank="1" count="1">
        <m/>
      </sharedItems>
    </cacheField>
    <cacheField name="Date Ended Conversion" numFmtId="0">
      <sharedItems containsNonDate="0" containsString="0" containsBlank="1" count="1">
        <m/>
      </sharedItems>
    </cacheField>
    <cacheField name="Field1" numFmtId="0" formula="YEAR('Date Created Conversion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rje" refreshedDate="44154.862213310182" createdVersion="6" refreshedVersion="6" minRefreshableVersion="3" recordCount="4115" xr:uid="{DBF25F9A-D257-4A3C-B6F3-5A813BAB4AD2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36.85882352941178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42.60827250608273"/>
    <n v="185.48101265822785"/>
    <x v="0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05"/>
    <n v="15"/>
    <x v="0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03.89999999999999"/>
    <n v="69.266666666666666"/>
    <x v="0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22.99154545454545"/>
    <n v="190.55028169014085"/>
    <x v="0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09.77744436109028"/>
    <n v="93.40425531914893"/>
    <x v="0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06.4875"/>
    <n v="146.87931034482759"/>
    <x v="0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01.22222222222221"/>
    <n v="159.82456140350877"/>
    <x v="0"/>
    <x v="0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00.04342857142856"/>
    <n v="291.79333333333335"/>
    <x v="0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25.998"/>
    <n v="31.499500000000001"/>
    <x v="0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00.49999999999999"/>
    <n v="158.68421052631578"/>
    <x v="0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20.5"/>
    <n v="80.333333333333329"/>
    <x v="0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65.29333333333335"/>
    <n v="59.961305925030231"/>
    <x v="0"/>
    <x v="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59.97142857142856"/>
    <n v="109.78431372549019"/>
    <x v="0"/>
    <x v="0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00.93333333333334"/>
    <n v="147.70731707317074"/>
    <x v="0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06.60000000000001"/>
    <n v="21.755102040816325"/>
    <x v="0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00.24166666666667"/>
    <n v="171.84285714285716"/>
    <x v="0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00.66666666666666"/>
    <n v="41.944444444444443"/>
    <x v="0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06.32110000000002"/>
    <n v="93.264122807017543"/>
    <x v="0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45.29411764705881"/>
    <n v="56.136363636363633"/>
    <x v="0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00.2"/>
    <n v="80.16"/>
    <x v="0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09.13513513513513"/>
    <n v="199.9009900990099"/>
    <x v="0"/>
    <x v="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17.14285714285715"/>
    <n v="51.25"/>
    <x v="0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18.5"/>
    <n v="103.04347826086956"/>
    <x v="0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08.80768571428572"/>
    <n v="66.346149825783982"/>
    <x v="0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33.33333333333331"/>
    <n v="57.142857142857146"/>
    <x v="0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55.20000000000002"/>
    <n v="102.10526315789474"/>
    <x v="0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11.72500000000001"/>
    <n v="148.96666666666667"/>
    <x v="0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00.35000000000001"/>
    <n v="169.6056338028169"/>
    <x v="0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23.33333333333334"/>
    <n v="31.623931623931625"/>
    <x v="0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01.29975"/>
    <n v="76.45264150943396"/>
    <x v="0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00"/>
    <n v="13"/>
    <x v="0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00.24604569420035"/>
    <n v="320.44943820224717"/>
    <x v="0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02.0952380952381"/>
    <n v="83.75"/>
    <x v="0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30.46153846153845"/>
    <n v="49.882352941176471"/>
    <x v="0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66.5"/>
    <n v="59.464285714285715"/>
    <x v="0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42.15"/>
    <n v="193.84090909090909"/>
    <x v="0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83.44090909090909"/>
    <n v="159.51383399209487"/>
    <x v="0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10.04"/>
    <n v="41.68181818181818"/>
    <x v="0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30.98000000000002"/>
    <n v="150.89861751152074"/>
    <x v="0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01.35000000000001"/>
    <n v="126.6875"/>
    <x v="0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00"/>
    <n v="105.26315789473684"/>
    <x v="0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41.85714285714286"/>
    <n v="117.51479289940828"/>
    <x v="0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08.65999999999997"/>
    <n v="117.36121673003802"/>
    <x v="0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00"/>
    <n v="133.33333333333334"/>
    <x v="0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20"/>
    <n v="98.360655737704917"/>
    <x v="0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04.16666666666667"/>
    <n v="194.44444444444446"/>
    <x v="0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07.61100000000002"/>
    <n v="76.865000000000009"/>
    <x v="0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07.94999999999999"/>
    <n v="56.815789473684212"/>
    <x v="0"/>
    <x v="0"/>
    <x v="0"/>
    <x v="0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00"/>
    <n v="137.93103448275863"/>
    <x v="0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00"/>
    <n v="27.272727272727273"/>
    <x v="0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28.0181818181818"/>
    <n v="118.33613445378151"/>
    <x v="0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16.21"/>
    <n v="223.48076923076923"/>
    <x v="0"/>
    <x v="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09.63333333333334"/>
    <n v="28.111111111111111"/>
    <x v="0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01"/>
    <n v="194.23076923076923"/>
    <x v="0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28.95348837209301"/>
    <n v="128.95348837209303"/>
    <x v="0"/>
    <x v="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07.26249999999999"/>
    <n v="49.316091954022987"/>
    <x v="0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01.89999999999999"/>
    <n v="221.52173913043478"/>
    <x v="0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02.91"/>
    <n v="137.21333333333334"/>
    <x v="0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00.12570000000001"/>
    <n v="606.82242424242418"/>
    <x v="0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03.29622222222221"/>
    <n v="43.040092592592593"/>
    <x v="0"/>
    <x v="1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48.30000000000001"/>
    <n v="322.39130434782606"/>
    <x v="0"/>
    <x v="1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54.73333333333332"/>
    <n v="96.708333333333329"/>
    <x v="0"/>
    <x v="1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13.51849999999999"/>
    <n v="35.474531249999998"/>
    <x v="0"/>
    <x v="1"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73.33333333333334"/>
    <n v="86.666666666666671"/>
    <x v="0"/>
    <x v="1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07.52857142857141"/>
    <n v="132.05263157894737"/>
    <x v="0"/>
    <x v="1"/>
    <x v="0"/>
    <x v="0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18.6"/>
    <n v="91.230769230769226"/>
    <x v="0"/>
    <x v="1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16.25000000000001"/>
    <n v="116.25"/>
    <x v="0"/>
    <x v="1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27.16666666666667"/>
    <n v="21.194444444444443"/>
    <x v="0"/>
    <x v="1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10.9423"/>
    <n v="62.327134831460668"/>
    <x v="0"/>
    <x v="1"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27.2"/>
    <n v="37.411764705882355"/>
    <x v="0"/>
    <x v="1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23.94444444444443"/>
    <n v="69.71875"/>
    <x v="0"/>
    <x v="1"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08.40909090909091"/>
    <n v="58.170731707317074"/>
    <x v="0"/>
    <x v="1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00"/>
    <n v="50"/>
    <x v="0"/>
    <x v="1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12.93199999999999"/>
    <n v="19.471034482758618"/>
    <x v="0"/>
    <x v="1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15.42857142857143"/>
    <n v="85.957446808510639"/>
    <x v="0"/>
    <x v="1"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53.33333333333334"/>
    <n v="30.666666666666668"/>
    <x v="0"/>
    <x v="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92.5"/>
    <n v="60.384615384615387"/>
    <x v="0"/>
    <x v="1"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02"/>
    <n v="38.6"/>
    <x v="0"/>
    <x v="1"/>
    <x v="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27"/>
    <n v="40.268292682926827"/>
    <x v="0"/>
    <x v="1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07.25"/>
    <n v="273.82978723404256"/>
    <x v="0"/>
    <x v="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98"/>
    <n v="53.035714285714285"/>
    <x v="0"/>
    <x v="1"/>
    <x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00.01249999999999"/>
    <n v="40.005000000000003"/>
    <x v="0"/>
    <x v="1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02.49999999999999"/>
    <n v="15.76923076923077"/>
    <x v="0"/>
    <x v="1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00"/>
    <n v="71.428571428571431"/>
    <x v="0"/>
    <x v="1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25.49999999999999"/>
    <n v="71.714285714285708"/>
    <x v="0"/>
    <x v="1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06.46666666666667"/>
    <n v="375.76470588235293"/>
    <x v="0"/>
    <x v="1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04.60000000000001"/>
    <n v="104.6"/>
    <x v="0"/>
    <x v="1"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02.85714285714285"/>
    <n v="60"/>
    <x v="0"/>
    <x v="1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15.06666666666668"/>
    <n v="123.28571428571429"/>
    <x v="0"/>
    <x v="1"/>
    <x v="0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00.4"/>
    <n v="31.375"/>
    <x v="0"/>
    <x v="1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20"/>
    <n v="78.260869565217391"/>
    <x v="0"/>
    <x v="1"/>
    <x v="0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05.2"/>
    <n v="122.32558139534883"/>
    <x v="0"/>
    <x v="1"/>
    <x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10.60000000000001"/>
    <n v="73.733333333333334"/>
    <x v="0"/>
    <x v="1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04"/>
    <n v="21.666666666666668"/>
    <x v="0"/>
    <x v="1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31.42857142857142"/>
    <n v="21.904761904761905"/>
    <x v="0"/>
    <x v="1"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14.66666666666667"/>
    <n v="50.588235294117645"/>
    <x v="0"/>
    <x v="1"/>
    <x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06.25"/>
    <n v="53.125"/>
    <x v="0"/>
    <x v="1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06.25"/>
    <n v="56.666666666666664"/>
    <x v="0"/>
    <x v="1"/>
    <x v="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06.01933333333334"/>
    <n v="40.776666666666664"/>
    <x v="0"/>
    <x v="1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00"/>
    <n v="192.30769230769232"/>
    <x v="0"/>
    <x v="1"/>
    <x v="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00"/>
    <n v="100"/>
    <x v="0"/>
    <x v="1"/>
    <x v="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27.75000000000001"/>
    <n v="117.92307692307692"/>
    <x v="0"/>
    <x v="1"/>
    <x v="0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05.15384615384616"/>
    <n v="27.897959183673468"/>
    <x v="0"/>
    <x v="1"/>
    <x v="0"/>
    <x v="0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20"/>
    <n v="60"/>
    <x v="0"/>
    <x v="1"/>
    <x v="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07.40909090909089"/>
    <n v="39.383333333333333"/>
    <x v="0"/>
    <x v="1"/>
    <x v="0"/>
    <x v="0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00.49999999999999"/>
    <n v="186.11111111111111"/>
    <x v="0"/>
    <x v="1"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02.46666666666667"/>
    <n v="111.37681159420291"/>
    <x v="0"/>
    <x v="1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46.66666666666669"/>
    <n v="78.723404255319153"/>
    <x v="0"/>
    <x v="1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19.49999999999997"/>
    <n v="46.702127659574465"/>
    <x v="0"/>
    <x v="1"/>
    <x v="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30.76923076923077"/>
    <n v="65.384615384615387"/>
    <x v="0"/>
    <x v="1"/>
    <x v="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54.57142857142858"/>
    <n v="102.0754716981132"/>
    <x v="0"/>
    <x v="1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04"/>
    <n v="64.197530864197532"/>
    <x v="0"/>
    <x v="1"/>
    <x v="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41"/>
    <n v="90.384615384615387"/>
    <x v="0"/>
    <x v="1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03.33333333333334"/>
    <n v="88.571428571428569"/>
    <x v="0"/>
    <x v="1"/>
    <x v="0"/>
    <x v="0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40.44444444444443"/>
    <n v="28.727272727272727"/>
    <x v="0"/>
    <x v="1"/>
    <x v="0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13.65714285714286"/>
    <n v="69.78947368421052"/>
    <x v="0"/>
    <x v="1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00.49377777777779"/>
    <n v="167.48962962962963"/>
    <x v="0"/>
    <x v="1"/>
    <x v="0"/>
    <x v="0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13.03159999999998"/>
    <n v="144.91230769230768"/>
    <x v="0"/>
    <x v="1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04.55692307692308"/>
    <n v="91.840540540540545"/>
    <x v="0"/>
    <x v="1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2"/>
    <n v="10"/>
    <x v="0"/>
    <x v="2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3E-2"/>
    <n v="1"/>
    <x v="0"/>
    <x v="2"/>
    <x v="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n v="0"/>
    <x v="0"/>
    <x v="2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0.27454545454545454"/>
    <n v="25.166666666666668"/>
    <x v="0"/>
    <x v="2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n v="0"/>
    <x v="0"/>
    <x v="2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14.000000000000002"/>
    <n v="11.666666666666666"/>
    <x v="0"/>
    <x v="2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"/>
    <n v="106.69230769230769"/>
    <x v="0"/>
    <x v="2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"/>
    <n v="47.5"/>
    <x v="0"/>
    <x v="2"/>
    <x v="0"/>
    <x v="0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7"/>
    <n v="311.16666666666669"/>
    <x v="0"/>
    <x v="2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n v="0"/>
    <x v="0"/>
    <x v="2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n v="0"/>
    <x v="0"/>
    <x v="2"/>
    <x v="0"/>
    <x v="0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n v="0"/>
    <n v="0"/>
    <x v="0"/>
    <x v="2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6"/>
    <n v="94.506172839506178"/>
    <x v="0"/>
    <x v="2"/>
    <x v="0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n v="0"/>
    <x v="0"/>
    <x v="2"/>
    <x v="0"/>
    <x v="0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n v="0"/>
    <x v="0"/>
    <x v="2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13.433333333333334"/>
    <n v="80.599999999999994"/>
    <x v="0"/>
    <x v="2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n v="0"/>
    <x v="0"/>
    <x v="2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n v="0"/>
    <x v="0"/>
    <x v="2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3"/>
    <n v="81.241379310344826"/>
    <x v="0"/>
    <x v="2"/>
    <x v="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00"/>
    <n v="500"/>
    <x v="0"/>
    <x v="2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n v="0"/>
    <x v="0"/>
    <x v="2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10.775"/>
    <n v="46.178571428571431"/>
    <x v="0"/>
    <x v="2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0.33333333333333337"/>
    <n v="10"/>
    <x v="0"/>
    <x v="2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n v="0"/>
    <x v="0"/>
    <x v="2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27.6"/>
    <n v="55.945945945945944"/>
    <x v="0"/>
    <x v="2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1"/>
    <n v="37.555555555555557"/>
    <x v="0"/>
    <x v="2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0.57499999999999996"/>
    <n v="38.333333333333336"/>
    <x v="0"/>
    <x v="2"/>
    <x v="0"/>
    <x v="0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n v="0"/>
    <x v="0"/>
    <x v="2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0.08"/>
    <n v="20"/>
    <x v="0"/>
    <x v="2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0.91999999999999993"/>
    <n v="15.333333333333334"/>
    <x v="0"/>
    <x v="2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23.163076923076922"/>
    <n v="449.43283582089555"/>
    <x v="0"/>
    <x v="2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4E-2"/>
    <n v="28"/>
    <x v="0"/>
    <x v="2"/>
    <x v="0"/>
    <x v="0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4E-3"/>
    <n v="15"/>
    <x v="0"/>
    <x v="2"/>
    <x v="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0.71799999999999997"/>
    <n v="35.9"/>
    <x v="0"/>
    <x v="2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7"/>
    <n v="13.333333333333334"/>
    <x v="0"/>
    <x v="2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1E-3"/>
    <n v="20.25"/>
    <x v="0"/>
    <x v="2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6"/>
    <n v="119"/>
    <x v="0"/>
    <x v="2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0.26711185308848079"/>
    <n v="4"/>
    <x v="0"/>
    <x v="2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n v="0"/>
    <x v="0"/>
    <x v="2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E-3"/>
    <n v="10"/>
    <x v="0"/>
    <x v="2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n v="0"/>
    <x v="0"/>
    <x v="3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0.01"/>
    <n v="5"/>
    <x v="0"/>
    <x v="3"/>
    <x v="0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15.535714285714286"/>
    <n v="43.5"/>
    <x v="0"/>
    <x v="3"/>
    <x v="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n v="0"/>
    <x v="0"/>
    <x v="3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0.53333333333333333"/>
    <n v="91.428571428571431"/>
    <x v="0"/>
    <x v="3"/>
    <x v="0"/>
    <x v="0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n v="0"/>
    <x v="0"/>
    <x v="3"/>
    <x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60"/>
    <n v="3000"/>
    <x v="0"/>
    <x v="3"/>
    <x v="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0.01"/>
    <n v="5.5"/>
    <x v="0"/>
    <x v="3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"/>
    <n v="108.33333333333333"/>
    <x v="0"/>
    <x v="3"/>
    <x v="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22.400000000000002"/>
    <n v="56"/>
    <x v="0"/>
    <x v="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"/>
    <n v="32.5"/>
    <x v="0"/>
    <x v="3"/>
    <x v="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E-3"/>
    <n v="1"/>
    <x v="0"/>
    <x v="3"/>
    <x v="0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n v="0"/>
    <x v="0"/>
    <x v="3"/>
    <x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n v="0"/>
    <x v="0"/>
    <x v="3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n v="0"/>
    <x v="0"/>
    <x v="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3"/>
    <n v="49.884615384615387"/>
    <x v="0"/>
    <x v="3"/>
    <x v="0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n v="0"/>
    <x v="0"/>
    <x v="3"/>
    <x v="0"/>
    <x v="0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40"/>
    <n v="25.714285714285715"/>
    <x v="0"/>
    <x v="3"/>
    <x v="0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n v="0"/>
    <x v="0"/>
    <x v="3"/>
    <x v="0"/>
    <x v="0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20"/>
    <n v="100"/>
    <x v="0"/>
    <x v="3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33.416666666666664"/>
    <n v="30.846153846153847"/>
    <x v="0"/>
    <x v="3"/>
    <x v="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21.092608822670172"/>
    <n v="180.5"/>
    <x v="0"/>
    <x v="3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n v="0"/>
    <x v="0"/>
    <x v="3"/>
    <x v="0"/>
    <x v="0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35.856000000000002"/>
    <n v="373.5"/>
    <x v="0"/>
    <x v="3"/>
    <x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4"/>
    <n v="25.5"/>
    <x v="0"/>
    <x v="3"/>
    <x v="0"/>
    <x v="0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"/>
    <n v="220"/>
    <x v="0"/>
    <x v="3"/>
    <x v="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n v="0"/>
    <x v="0"/>
    <x v="3"/>
    <x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16"/>
    <n v="160"/>
    <x v="0"/>
    <x v="3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n v="0"/>
    <x v="0"/>
    <x v="3"/>
    <x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2E-2"/>
    <n v="69"/>
    <x v="0"/>
    <x v="3"/>
    <x v="0"/>
    <x v="0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0.41666666666666669"/>
    <n v="50"/>
    <x v="0"/>
    <x v="3"/>
    <x v="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5"/>
    <n v="83.333333333333329"/>
    <x v="0"/>
    <x v="3"/>
    <x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6999999999999999E-3"/>
    <n v="5.666666666666667"/>
    <x v="0"/>
    <x v="3"/>
    <x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n v="0"/>
    <x v="0"/>
    <x v="3"/>
    <x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0.12"/>
    <n v="1"/>
    <x v="0"/>
    <x v="3"/>
    <x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n v="0"/>
    <x v="0"/>
    <x v="3"/>
    <x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41.857142857142861"/>
    <n v="77.10526315789474"/>
    <x v="0"/>
    <x v="3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10.48"/>
    <n v="32.75"/>
    <x v="0"/>
    <x v="3"/>
    <x v="0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59999999999999"/>
    <n v="46.5"/>
    <x v="0"/>
    <x v="3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n v="0"/>
    <x v="0"/>
    <x v="3"/>
    <x v="0"/>
    <x v="0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26.192500000000003"/>
    <n v="87.308333333333337"/>
    <x v="0"/>
    <x v="3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58.461538461538467"/>
    <n v="54.285714285714285"/>
    <x v="0"/>
    <x v="3"/>
    <x v="0"/>
    <x v="0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n v="0"/>
    <x v="0"/>
    <x v="3"/>
    <x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29.84"/>
    <n v="93.25"/>
    <x v="0"/>
    <x v="3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50.721666666666664"/>
    <n v="117.68368136117556"/>
    <x v="0"/>
    <x v="3"/>
    <x v="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16.25"/>
    <n v="76.470588235294116"/>
    <x v="0"/>
    <x v="3"/>
    <x v="0"/>
    <x v="0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n v="0"/>
    <x v="0"/>
    <x v="3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15.214285714285714"/>
    <n v="163.84615384615384"/>
    <x v="0"/>
    <x v="3"/>
    <x v="0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n v="0"/>
    <x v="0"/>
    <x v="3"/>
    <x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n v="0"/>
    <x v="0"/>
    <x v="3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25.25"/>
    <n v="91.818181818181813"/>
    <x v="0"/>
    <x v="3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44.6"/>
    <n v="185.83333333333334"/>
    <x v="0"/>
    <x v="3"/>
    <x v="0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2E-2"/>
    <n v="1"/>
    <x v="0"/>
    <x v="3"/>
    <x v="0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0.04"/>
    <n v="20"/>
    <x v="0"/>
    <x v="3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2E-3"/>
    <n v="1"/>
    <x v="0"/>
    <x v="3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0.22727272727272727"/>
    <n v="10"/>
    <x v="0"/>
    <x v="3"/>
    <x v="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55.698440000000005"/>
    <n v="331.53833333333336"/>
    <x v="0"/>
    <x v="3"/>
    <x v="0"/>
    <x v="0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n v="11.943"/>
    <n v="314.28947368421052"/>
    <x v="0"/>
    <x v="3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2"/>
    <n v="100"/>
    <x v="0"/>
    <x v="3"/>
    <x v="0"/>
    <x v="0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17.630000000000003"/>
    <n v="115.98684210526316"/>
    <x v="0"/>
    <x v="3"/>
    <x v="0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0.72"/>
    <n v="120"/>
    <x v="0"/>
    <x v="3"/>
    <x v="0"/>
    <x v="0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n v="0"/>
    <x v="0"/>
    <x v="3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13"/>
    <n v="65"/>
    <x v="0"/>
    <x v="3"/>
    <x v="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n v="0"/>
    <x v="0"/>
    <x v="3"/>
    <x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n v="0"/>
    <x v="0"/>
    <x v="3"/>
    <x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n v="0"/>
    <x v="0"/>
    <x v="3"/>
    <x v="0"/>
    <x v="0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0.86206896551724133"/>
    <n v="125"/>
    <x v="0"/>
    <x v="3"/>
    <x v="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n v="0"/>
    <x v="0"/>
    <x v="3"/>
    <x v="0"/>
    <x v="0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n v="0"/>
    <x v="0"/>
    <x v="3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n v="0"/>
    <x v="0"/>
    <x v="3"/>
    <x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0.4"/>
    <n v="30"/>
    <x v="0"/>
    <x v="3"/>
    <x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n v="0"/>
    <x v="0"/>
    <x v="3"/>
    <x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"/>
    <n v="15.714285714285714"/>
    <x v="0"/>
    <x v="3"/>
    <x v="0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n v="0"/>
    <x v="0"/>
    <x v="3"/>
    <x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40.1"/>
    <n v="80.2"/>
    <x v="0"/>
    <x v="3"/>
    <x v="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n v="0"/>
    <x v="0"/>
    <x v="3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n v="0"/>
    <x v="0"/>
    <x v="3"/>
    <x v="0"/>
    <x v="0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0.33333333333333337"/>
    <n v="50"/>
    <x v="0"/>
    <x v="3"/>
    <x v="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n v="0"/>
    <x v="0"/>
    <x v="3"/>
    <x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25"/>
    <n v="50"/>
    <x v="0"/>
    <x v="3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07.63413333333334"/>
    <n v="117.84759124087591"/>
    <x v="0"/>
    <x v="4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12.63736263736264"/>
    <n v="109.04255319148936"/>
    <x v="0"/>
    <x v="4"/>
    <x v="0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13.46153846153845"/>
    <n v="73.019801980198025"/>
    <x v="0"/>
    <x v="4"/>
    <x v="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02.592"/>
    <n v="78.195121951219505"/>
    <x v="0"/>
    <x v="4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13.75714285714287"/>
    <n v="47.398809523809526"/>
    <x v="0"/>
    <x v="4"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03.71999999999998"/>
    <n v="54.020833333333336"/>
    <x v="0"/>
    <x v="4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05.46000000000004"/>
    <n v="68.488789237668158"/>
    <x v="0"/>
    <x v="4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34.1"/>
    <n v="108.14516129032258"/>
    <x v="0"/>
    <x v="4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01.33294117647058"/>
    <n v="589.95205479452056"/>
    <x v="0"/>
    <x v="4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12.92"/>
    <n v="48.051063829787232"/>
    <x v="0"/>
    <x v="4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05.58333333333334"/>
    <n v="72.482837528604122"/>
    <x v="0"/>
    <x v="4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25.57142857142858"/>
    <n v="57.077922077922075"/>
    <x v="0"/>
    <x v="4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84.56"/>
    <n v="85.444444444444443"/>
    <x v="0"/>
    <x v="4"/>
    <x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00.73333333333335"/>
    <n v="215.85714285714286"/>
    <x v="0"/>
    <x v="4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16.94725"/>
    <n v="89.38643312101911"/>
    <x v="0"/>
    <x v="4"/>
    <x v="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06.73325"/>
    <n v="45.418404255319146"/>
    <x v="0"/>
    <x v="4"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39.1"/>
    <n v="65.756363636363631"/>
    <x v="0"/>
    <x v="4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06.72648571428572"/>
    <n v="66.70405357142856"/>
    <x v="0"/>
    <x v="4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91.14"/>
    <n v="83.345930232558146"/>
    <x v="0"/>
    <x v="4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31.93789333333334"/>
    <n v="105.04609341825902"/>
    <x v="0"/>
    <x v="4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06.4"/>
    <n v="120.90909090909091"/>
    <x v="0"/>
    <x v="4"/>
    <x v="0"/>
    <x v="0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07.4"/>
    <n v="97.63636363636364"/>
    <x v="0"/>
    <x v="4"/>
    <x v="0"/>
    <x v="0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40"/>
    <n v="41.379310344827587"/>
    <x v="0"/>
    <x v="4"/>
    <x v="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18.08108"/>
    <n v="30.654485981308412"/>
    <x v="0"/>
    <x v="4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18.19999999999999"/>
    <n v="64.945054945054949"/>
    <x v="0"/>
    <x v="4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11.1"/>
    <n v="95.775862068965523"/>
    <x v="0"/>
    <x v="4"/>
    <x v="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45.5"/>
    <n v="40.416666666666664"/>
    <x v="0"/>
    <x v="4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31.62883248730967"/>
    <n v="78.578424242424248"/>
    <x v="0"/>
    <x v="4"/>
    <x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11.4"/>
    <n v="50.18018018018018"/>
    <x v="0"/>
    <x v="4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47.23376999999999"/>
    <n v="92.251735588972423"/>
    <x v="0"/>
    <x v="4"/>
    <x v="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52.60869565217391"/>
    <n v="57.540983606557376"/>
    <x v="0"/>
    <x v="4"/>
    <x v="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04.67999999999999"/>
    <n v="109.42160278745645"/>
    <x v="0"/>
    <x v="4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77.43366666666668"/>
    <n v="81.892461538461546"/>
    <x v="0"/>
    <x v="4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07.7758"/>
    <n v="45.667711864406776"/>
    <x v="0"/>
    <x v="4"/>
    <x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56"/>
    <n v="55.221238938053098"/>
    <x v="0"/>
    <x v="4"/>
    <x v="0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08.395"/>
    <n v="65.298192771084331"/>
    <x v="0"/>
    <x v="4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47.6"/>
    <n v="95.225806451612897"/>
    <x v="0"/>
    <x v="4"/>
    <x v="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10.38153846153847"/>
    <n v="75.444794952681391"/>
    <x v="0"/>
    <x v="4"/>
    <x v="0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50.34814814814814"/>
    <n v="97.816867469879512"/>
    <x v="0"/>
    <x v="4"/>
    <x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57.31829411764707"/>
    <n v="87.685606557377056"/>
    <x v="0"/>
    <x v="4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56.14400000000001"/>
    <n v="54.748948106591868"/>
    <x v="0"/>
    <x v="4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20.58763636363636"/>
    <n v="83.953417721518989"/>
    <x v="0"/>
    <x v="4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01.18888888888888"/>
    <n v="254.38547486033519"/>
    <x v="0"/>
    <x v="4"/>
    <x v="0"/>
    <x v="0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14.27249999999999"/>
    <n v="101.8269801980198"/>
    <x v="0"/>
    <x v="4"/>
    <x v="0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04.62615"/>
    <n v="55.066394736842106"/>
    <x v="0"/>
    <x v="4"/>
    <x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28.82507142857142"/>
    <n v="56.901438721136763"/>
    <x v="0"/>
    <x v="4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09.15333333333332"/>
    <n v="121.28148148148148"/>
    <x v="0"/>
    <x v="4"/>
    <x v="0"/>
    <x v="0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76.29999999999998"/>
    <n v="91.189655172413794"/>
    <x v="0"/>
    <x v="4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03.21061999999999"/>
    <n v="115.44812080536913"/>
    <x v="0"/>
    <x v="4"/>
    <x v="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04.82000000000001"/>
    <n v="67.771551724137936"/>
    <x v="0"/>
    <x v="4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06.68444444444445"/>
    <n v="28.576190476190476"/>
    <x v="0"/>
    <x v="4"/>
    <x v="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20.02"/>
    <n v="46.8828125"/>
    <x v="0"/>
    <x v="4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01.50693333333334"/>
    <n v="154.42231237322514"/>
    <x v="0"/>
    <x v="4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01.38461538461539"/>
    <n v="201.22137404580153"/>
    <x v="0"/>
    <x v="4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00"/>
    <n v="100"/>
    <x v="0"/>
    <x v="4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33.10911999999999"/>
    <n v="100.08204511278196"/>
    <x v="0"/>
    <x v="4"/>
    <x v="0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18.72620000000001"/>
    <n v="230.08953488372092"/>
    <x v="0"/>
    <x v="4"/>
    <x v="0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00.64"/>
    <n v="141.74647887323943"/>
    <x v="0"/>
    <x v="4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08.93241269841269"/>
    <n v="56.344351395730705"/>
    <x v="0"/>
    <x v="4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78.95250000000001"/>
    <n v="73.341188524590166"/>
    <x v="0"/>
    <x v="4"/>
    <x v="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01.72264"/>
    <n v="85.337785234899329"/>
    <x v="0"/>
    <x v="4"/>
    <x v="0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18.73499999999999"/>
    <n v="61.496215139442228"/>
    <x v="0"/>
    <x v="4"/>
    <x v="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00.46"/>
    <n v="93.018518518518519"/>
    <x v="0"/>
    <x v="4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37.46666666666667"/>
    <n v="50.292682926829265"/>
    <x v="0"/>
    <x v="4"/>
    <x v="0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31.64705882352939"/>
    <n v="106.43243243243244"/>
    <x v="0"/>
    <x v="4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30.33333333333331"/>
    <n v="51.719576719576722"/>
    <x v="0"/>
    <x v="4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92.89999999999998"/>
    <n v="36.612499999999997"/>
    <x v="0"/>
    <x v="4"/>
    <x v="0"/>
    <x v="0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11.31818181818183"/>
    <n v="42.517361111111114"/>
    <x v="0"/>
    <x v="4"/>
    <x v="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05.56666666666668"/>
    <n v="62.712871287128714"/>
    <x v="0"/>
    <x v="4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18.94444444444446"/>
    <n v="89.957983193277315"/>
    <x v="0"/>
    <x v="4"/>
    <x v="0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04.129"/>
    <n v="28.924722222222222"/>
    <x v="0"/>
    <x v="4"/>
    <x v="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04.10165000000001"/>
    <n v="138.8022"/>
    <x v="0"/>
    <x v="4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11.87499999999999"/>
    <n v="61.301369863013697"/>
    <x v="0"/>
    <x v="4"/>
    <x v="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04.73529411764706"/>
    <n v="80.202702702702709"/>
    <x v="0"/>
    <x v="4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85.15000000000003"/>
    <n v="32.095833333333331"/>
    <x v="0"/>
    <x v="4"/>
    <x v="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01.248"/>
    <n v="200.88888888888889"/>
    <x v="0"/>
    <x v="4"/>
    <x v="0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13.77333333333333"/>
    <n v="108.01265822784811"/>
    <x v="0"/>
    <x v="4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00.80333333333333"/>
    <n v="95.699367088607602"/>
    <x v="0"/>
    <x v="4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83.32"/>
    <n v="49.880281690140848"/>
    <x v="0"/>
    <x v="4"/>
    <x v="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12.68"/>
    <n v="110.47058823529412"/>
    <x v="0"/>
    <x v="4"/>
    <x v="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06.58000000000001"/>
    <n v="134.91139240506328"/>
    <x v="0"/>
    <x v="4"/>
    <x v="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02.66285714285715"/>
    <n v="106.62314540059347"/>
    <x v="0"/>
    <x v="4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07.91200000000001"/>
    <n v="145.04301075268816"/>
    <x v="0"/>
    <x v="4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23.07407407407408"/>
    <n v="114.58620689655173"/>
    <x v="0"/>
    <x v="4"/>
    <x v="0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01.6"/>
    <n v="105.3170731707317"/>
    <x v="0"/>
    <x v="4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04.396"/>
    <n v="70.921195652173907"/>
    <x v="0"/>
    <x v="4"/>
    <x v="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12.92973333333333"/>
    <n v="147.17167680278018"/>
    <x v="0"/>
    <x v="4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36.4"/>
    <n v="160.47058823529412"/>
    <x v="0"/>
    <x v="4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03.61439999999999"/>
    <n v="156.04578313253012"/>
    <x v="0"/>
    <x v="4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05.5"/>
    <n v="63.17365269461078"/>
    <x v="0"/>
    <x v="4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01.82857142857142"/>
    <n v="104.82352941176471"/>
    <x v="0"/>
    <x v="4"/>
    <x v="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06.60499999999999"/>
    <n v="97.356164383561648"/>
    <x v="0"/>
    <x v="4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13.015"/>
    <n v="203.63063063063063"/>
    <x v="0"/>
    <x v="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25.22750000000001"/>
    <n v="188.31203007518798"/>
    <x v="0"/>
    <x v="4"/>
    <x v="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01.19"/>
    <n v="146.65217391304347"/>
    <x v="0"/>
    <x v="4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02.76470588235294"/>
    <n v="109.1875"/>
    <x v="0"/>
    <x v="4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16.83911999999998"/>
    <n v="59.249046653144013"/>
    <x v="0"/>
    <x v="4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01.16833333333335"/>
    <n v="97.904838709677421"/>
    <x v="0"/>
    <x v="4"/>
    <x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10.13360000000002"/>
    <n v="70.000169491525426"/>
    <x v="0"/>
    <x v="4"/>
    <x v="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08.08333333333333"/>
    <n v="72.865168539325836"/>
    <x v="0"/>
    <x v="4"/>
    <x v="0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25.02285714285715"/>
    <n v="146.34782608695653"/>
    <x v="0"/>
    <x v="4"/>
    <x v="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06.71428571428572"/>
    <n v="67.909090909090907"/>
    <x v="0"/>
    <x v="4"/>
    <x v="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00.36639999999998"/>
    <n v="169.85083076923075"/>
    <x v="0"/>
    <x v="4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02.02863333333335"/>
    <n v="58.413339694656486"/>
    <x v="0"/>
    <x v="4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02.08358208955224"/>
    <n v="119.99298245614035"/>
    <x v="0"/>
    <x v="4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23.27586206896552"/>
    <n v="99.860335195530723"/>
    <x v="0"/>
    <x v="4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70.28880000000001"/>
    <n v="90.579148936170213"/>
    <x v="0"/>
    <x v="4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11.59049999999999"/>
    <n v="117.77361477572559"/>
    <x v="0"/>
    <x v="4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03"/>
    <n v="86.554621848739501"/>
    <x v="0"/>
    <x v="4"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06.63570159857905"/>
    <n v="71.899281437125751"/>
    <x v="0"/>
    <x v="4"/>
    <x v="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14.75999999999999"/>
    <n v="129.81900452488688"/>
    <x v="0"/>
    <x v="4"/>
    <x v="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27.34117647058822"/>
    <n v="44.912863070539416"/>
    <x v="0"/>
    <x v="4"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16.56"/>
    <n v="40.755244755244753"/>
    <x v="0"/>
    <x v="4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08.61819426615318"/>
    <n v="103.52394779771615"/>
    <x v="0"/>
    <x v="4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03.94285714285714"/>
    <n v="125.44827586206897"/>
    <x v="0"/>
    <x v="4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16.25714285714285"/>
    <n v="246.60606060606059"/>
    <x v="0"/>
    <x v="4"/>
    <x v="0"/>
    <x v="0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02.69239999999999"/>
    <n v="79.401340206185566"/>
    <x v="0"/>
    <x v="4"/>
    <x v="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74"/>
    <n v="86.138613861386133"/>
    <x v="0"/>
    <x v="4"/>
    <x v="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03.08800000000001"/>
    <n v="193.04868913857678"/>
    <x v="0"/>
    <x v="4"/>
    <x v="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04.85537190082646"/>
    <n v="84.023178807947019"/>
    <x v="0"/>
    <x v="4"/>
    <x v="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01.375"/>
    <n v="139.82758620689654"/>
    <x v="0"/>
    <x v="4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11.07699999999998"/>
    <n v="109.82189265536722"/>
    <x v="0"/>
    <x v="4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24.15933781686496"/>
    <n v="139.53488372093022"/>
    <x v="0"/>
    <x v="4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01.33333333333334"/>
    <n v="347.84615384615387"/>
    <x v="0"/>
    <x v="4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10.16142857142856"/>
    <n v="68.24159292035398"/>
    <x v="0"/>
    <x v="4"/>
    <x v="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03.97333333333334"/>
    <n v="239.93846153846152"/>
    <x v="0"/>
    <x v="4"/>
    <x v="0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01.31578947368421"/>
    <n v="287.31343283582089"/>
    <x v="0"/>
    <x v="4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03.3501"/>
    <n v="86.84882352941176"/>
    <x v="0"/>
    <x v="4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04.11200000000001"/>
    <n v="81.84905660377359"/>
    <x v="0"/>
    <x v="4"/>
    <x v="0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10.15569230769231"/>
    <n v="42.874970059880241"/>
    <x v="0"/>
    <x v="4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22.02"/>
    <n v="709.41860465116281"/>
    <x v="0"/>
    <x v="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14.16866666666667"/>
    <n v="161.25517890772127"/>
    <x v="0"/>
    <x v="4"/>
    <x v="0"/>
    <x v="0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25.33333333333334"/>
    <n v="41.777777777777779"/>
    <x v="0"/>
    <x v="4"/>
    <x v="0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06.66666666666667"/>
    <n v="89.887640449438209"/>
    <x v="0"/>
    <x v="4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30.65"/>
    <n v="45.051724137931032"/>
    <x v="0"/>
    <x v="4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20"/>
    <n v="42.857142857142854"/>
    <x v="0"/>
    <x v="4"/>
    <x v="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05.9591836734694"/>
    <n v="54.083333333333336"/>
    <x v="0"/>
    <x v="4"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14.39999999999999"/>
    <n v="103.21804511278195"/>
    <x v="0"/>
    <x v="4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11.76666666666665"/>
    <n v="40.397590361445786"/>
    <x v="0"/>
    <x v="4"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16.08000000000001"/>
    <n v="116.85906040268456"/>
    <x v="0"/>
    <x v="4"/>
    <x v="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41.5"/>
    <n v="115.51020408163265"/>
    <x v="0"/>
    <x v="4"/>
    <x v="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04.72999999999999"/>
    <n v="104.31274900398407"/>
    <x v="0"/>
    <x v="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55.83333333333331"/>
    <n v="69.772727272727266"/>
    <x v="0"/>
    <x v="4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06.70670670670671"/>
    <n v="43.020833333333336"/>
    <x v="0"/>
    <x v="4"/>
    <x v="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12.105"/>
    <n v="58.540469973890339"/>
    <x v="0"/>
    <x v="4"/>
    <x v="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05.982"/>
    <n v="111.79535864978902"/>
    <x v="0"/>
    <x v="4"/>
    <x v="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00.16666666666667"/>
    <n v="46.230769230769234"/>
    <x v="0"/>
    <x v="4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13.98947368421051"/>
    <n v="144.69039145907473"/>
    <x v="0"/>
    <x v="4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26.16000000000001"/>
    <n v="88.845070422535215"/>
    <x v="0"/>
    <x v="4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81.53547058823528"/>
    <n v="81.75107284768211"/>
    <x v="0"/>
    <x v="4"/>
    <x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00"/>
    <n v="71.428571428571431"/>
    <x v="0"/>
    <x v="4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00.61"/>
    <n v="104.25906735751295"/>
    <x v="0"/>
    <x v="4"/>
    <x v="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00.9027027027027"/>
    <n v="90.616504854368927"/>
    <x v="0"/>
    <x v="4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10.446"/>
    <n v="157.33048433048432"/>
    <x v="0"/>
    <x v="4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11.8936170212766"/>
    <n v="105.18"/>
    <x v="0"/>
    <x v="4"/>
    <x v="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08.04450000000001"/>
    <n v="58.719836956521746"/>
    <x v="0"/>
    <x v="4"/>
    <x v="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06.66666666666667"/>
    <n v="81.632653061224488"/>
    <x v="0"/>
    <x v="4"/>
    <x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03.90027322404372"/>
    <n v="56.460043668122275"/>
    <x v="0"/>
    <x v="4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25.16000000000001"/>
    <n v="140.1044776119403"/>
    <x v="0"/>
    <x v="4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06.80499999999999"/>
    <n v="224.85263157894738"/>
    <x v="0"/>
    <x v="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12.30249999999999"/>
    <n v="181.13306451612902"/>
    <x v="0"/>
    <x v="4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03.812"/>
    <n v="711.04109589041093"/>
    <x v="0"/>
    <x v="4"/>
    <x v="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41.65"/>
    <n v="65.883720930232556"/>
    <x v="0"/>
    <x v="4"/>
    <x v="0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05.25999999999999"/>
    <n v="75.185714285714283"/>
    <x v="0"/>
    <x v="4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03.09142857142857"/>
    <n v="133.14391143911439"/>
    <x v="0"/>
    <x v="4"/>
    <x v="0"/>
    <x v="0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07.65957446808511"/>
    <n v="55.2"/>
    <x v="0"/>
    <x v="4"/>
    <x v="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07.70464285714286"/>
    <n v="86.163714285714292"/>
    <x v="0"/>
    <x v="4"/>
    <x v="0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01.55000000000001"/>
    <n v="92.318181818181813"/>
    <x v="0"/>
    <x v="4"/>
    <x v="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01.43766666666667"/>
    <n v="160.16473684210527"/>
    <x v="0"/>
    <x v="4"/>
    <x v="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36.80000000000001"/>
    <n v="45.6"/>
    <x v="0"/>
    <x v="4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28.29999999999998"/>
    <n v="183.28571428571428"/>
    <x v="0"/>
    <x v="4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01.05"/>
    <n v="125.78838174273859"/>
    <x v="0"/>
    <x v="4"/>
    <x v="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26.84"/>
    <n v="57.654545454545456"/>
    <x v="0"/>
    <x v="4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05.0859375"/>
    <n v="78.660818713450297"/>
    <x v="0"/>
    <x v="4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02.85405405405406"/>
    <n v="91.480769230769226"/>
    <x v="0"/>
    <x v="4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02.14714285714285"/>
    <n v="68.09809523809524"/>
    <x v="0"/>
    <x v="4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20.21700000000001"/>
    <n v="48.086800000000004"/>
    <x v="0"/>
    <x v="4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00.24761904761905"/>
    <n v="202.42307692307693"/>
    <x v="0"/>
    <x v="4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00.63392857142857"/>
    <n v="216.75"/>
    <x v="0"/>
    <x v="4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00.4375"/>
    <n v="110.06849315068493"/>
    <x v="0"/>
    <x v="4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0.43939393939393934"/>
    <n v="4.833333333333333"/>
    <x v="0"/>
    <x v="5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8"/>
    <n v="50.166666666666664"/>
    <x v="0"/>
    <x v="5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5"/>
    <n v="35.833333333333336"/>
    <x v="0"/>
    <x v="5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0.76500000000000001"/>
    <n v="11.76923076923077"/>
    <x v="0"/>
    <x v="5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7"/>
    <n v="40.78"/>
    <x v="0"/>
    <x v="5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2"/>
    <n v="3"/>
    <x v="0"/>
    <x v="5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8"/>
    <n v="16.625"/>
    <x v="0"/>
    <x v="5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n v="0"/>
    <x v="0"/>
    <x v="5"/>
    <x v="0"/>
    <x v="0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29"/>
    <n v="52"/>
    <x v="0"/>
    <x v="5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n v="0"/>
    <x v="0"/>
    <x v="5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"/>
    <n v="4.8"/>
    <x v="0"/>
    <x v="5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13.833333333333334"/>
    <n v="51.875"/>
    <x v="0"/>
    <x v="5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"/>
    <n v="71.25"/>
    <x v="0"/>
    <x v="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n v="0"/>
    <x v="0"/>
    <x v="5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5"/>
    <n v="62.5"/>
    <x v="0"/>
    <x v="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5E-3"/>
    <n v="1"/>
    <x v="0"/>
    <x v="5"/>
    <x v="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n v="0"/>
    <x v="0"/>
    <x v="5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n v="0"/>
    <x v="0"/>
    <x v="5"/>
    <x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"/>
    <n v="170.54545454545453"/>
    <x v="0"/>
    <x v="5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n v="0"/>
    <x v="0"/>
    <x v="5"/>
    <x v="0"/>
    <x v="0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0.1"/>
    <n v="5"/>
    <x v="0"/>
    <x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n v="0"/>
    <x v="0"/>
    <x v="5"/>
    <x v="0"/>
    <x v="0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39.358823529411765"/>
    <n v="393.58823529411762"/>
    <x v="0"/>
    <x v="5"/>
    <x v="0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0.1"/>
    <n v="5"/>
    <x v="0"/>
    <x v="5"/>
    <x v="0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5"/>
    <n v="50"/>
    <x v="0"/>
    <x v="5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3"/>
    <n v="1"/>
    <x v="0"/>
    <x v="5"/>
    <x v="0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51"/>
    <n v="47.875"/>
    <x v="0"/>
    <x v="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2"/>
    <n v="5"/>
    <x v="0"/>
    <x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000000000002"/>
    <n v="20.502500000000001"/>
    <x v="0"/>
    <x v="5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5"/>
    <n v="9"/>
    <x v="0"/>
    <x v="5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0.79200000000000004"/>
    <n v="56.571428571428569"/>
    <x v="0"/>
    <x v="5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n v="0"/>
    <x v="0"/>
    <x v="5"/>
    <x v="0"/>
    <x v="0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64"/>
    <n v="40"/>
    <x v="0"/>
    <x v="5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1E-2"/>
    <n v="13"/>
    <x v="0"/>
    <x v="5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0.82000000000000006"/>
    <n v="16.399999999999999"/>
    <x v="0"/>
    <x v="5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1E-2"/>
    <n v="22.5"/>
    <x v="0"/>
    <x v="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0.68631863186318631"/>
    <n v="20.333333333333332"/>
    <x v="0"/>
    <x v="5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n v="0"/>
    <x v="0"/>
    <x v="5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9"/>
    <n v="16.755102040816325"/>
    <x v="0"/>
    <x v="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097E-2"/>
    <n v="25"/>
    <x v="0"/>
    <x v="5"/>
    <x v="0"/>
    <x v="0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0.29411764705882354"/>
    <n v="12.5"/>
    <x v="0"/>
    <x v="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n v="0"/>
    <x v="0"/>
    <x v="5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n v="0"/>
    <x v="0"/>
    <x v="5"/>
    <x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9"/>
    <n v="113.63636363636364"/>
    <x v="0"/>
    <x v="5"/>
    <x v="0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5E-2"/>
    <n v="1"/>
    <x v="0"/>
    <x v="5"/>
    <x v="0"/>
    <x v="0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26.953125"/>
    <n v="17.25"/>
    <x v="0"/>
    <x v="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0.76"/>
    <n v="15.2"/>
    <x v="0"/>
    <x v="5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21.574999999999999"/>
    <n v="110.64102564102564"/>
    <x v="0"/>
    <x v="5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n v="0"/>
    <x v="0"/>
    <x v="5"/>
    <x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n v="0"/>
    <x v="0"/>
    <x v="5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"/>
    <n v="25.5"/>
    <x v="0"/>
    <x v="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11.892727272727273"/>
    <n v="38.476470588235294"/>
    <x v="0"/>
    <x v="5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17.625"/>
    <n v="28.2"/>
    <x v="0"/>
    <x v="5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"/>
    <n v="61.5"/>
    <x v="0"/>
    <x v="5"/>
    <x v="0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4E-2"/>
    <n v="1"/>
    <x v="0"/>
    <x v="5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n v="0"/>
    <x v="0"/>
    <x v="5"/>
    <x v="0"/>
    <x v="0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2"/>
    <n v="39.569274193548388"/>
    <x v="0"/>
    <x v="5"/>
    <x v="0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n v="0"/>
    <x v="0"/>
    <x v="5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n v="0"/>
    <x v="0"/>
    <x v="5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32.56"/>
    <n v="88.8"/>
    <x v="0"/>
    <x v="5"/>
    <x v="0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19.41"/>
    <n v="55.457142857142856"/>
    <x v="0"/>
    <x v="5"/>
    <x v="0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1"/>
    <n v="87.142857142857139"/>
    <x v="0"/>
    <x v="5"/>
    <x v="0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0.1"/>
    <n v="10"/>
    <x v="0"/>
    <x v="5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50.2"/>
    <n v="51.224489795918366"/>
    <x v="0"/>
    <x v="5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0.18625"/>
    <n v="13.545454545454545"/>
    <x v="0"/>
    <x v="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21.906971229845084"/>
    <n v="66.520080000000007"/>
    <x v="0"/>
    <x v="5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5E-3"/>
    <n v="50"/>
    <x v="0"/>
    <x v="5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n v="0"/>
    <x v="0"/>
    <x v="5"/>
    <x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n v="0"/>
    <x v="0"/>
    <x v="5"/>
    <x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0.28667813379201834"/>
    <n v="71.666666666666671"/>
    <x v="0"/>
    <x v="5"/>
    <x v="0"/>
    <x v="0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n v="0"/>
    <x v="0"/>
    <x v="5"/>
    <x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n v="0"/>
    <x v="0"/>
    <x v="5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n v="0"/>
    <x v="0"/>
    <x v="5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n v="0"/>
    <x v="0"/>
    <x v="5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0.155"/>
    <n v="10.333333333333334"/>
    <x v="0"/>
    <x v="5"/>
    <x v="0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n v="0"/>
    <x v="0"/>
    <x v="5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8E-3"/>
    <n v="1"/>
    <x v="0"/>
    <x v="5"/>
    <x v="0"/>
    <x v="0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0.6696428571428571"/>
    <n v="10"/>
    <x v="0"/>
    <x v="5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4"/>
    <n v="136.09090909090909"/>
    <x v="0"/>
    <x v="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7"/>
    <n v="73.461538461538467"/>
    <x v="0"/>
    <x v="5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79"/>
    <n v="53.75"/>
    <x v="0"/>
    <x v="5"/>
    <x v="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n v="0"/>
    <x v="0"/>
    <x v="5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499999999999999"/>
    <n v="57.5"/>
    <x v="0"/>
    <x v="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8"/>
    <n v="12.666666666666666"/>
    <x v="0"/>
    <x v="5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2"/>
    <n v="67"/>
    <x v="0"/>
    <x v="5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0.43333333333333329"/>
    <n v="3.7142857142857144"/>
    <x v="0"/>
    <x v="5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0.125"/>
    <n v="250"/>
    <x v="0"/>
    <x v="5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"/>
    <n v="64"/>
    <x v="0"/>
    <x v="5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0.8"/>
    <n v="133.33333333333334"/>
    <x v="0"/>
    <x v="5"/>
    <x v="0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0.2"/>
    <n v="10"/>
    <x v="0"/>
    <x v="5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n v="0"/>
    <x v="0"/>
    <x v="5"/>
    <x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3"/>
    <n v="30"/>
    <x v="0"/>
    <x v="5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0.13749999999999998"/>
    <n v="5.5"/>
    <x v="0"/>
    <x v="5"/>
    <x v="0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13.923999999999999"/>
    <n v="102.38235294117646"/>
    <x v="0"/>
    <x v="5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5"/>
    <n v="16.666666666666668"/>
    <x v="0"/>
    <x v="5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25.41340206185567"/>
    <n v="725.02941176470586"/>
    <x v="0"/>
    <x v="5"/>
    <x v="0"/>
    <x v="0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n v="0"/>
    <x v="0"/>
    <x v="5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"/>
    <n v="68.333333333333329"/>
    <x v="0"/>
    <x v="5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n v="0"/>
    <x v="0"/>
    <x v="5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22.881426547787683"/>
    <n v="39.228571428571428"/>
    <x v="0"/>
    <x v="5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02.1"/>
    <n v="150.14705882352942"/>
    <x v="1"/>
    <x v="6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04.64"/>
    <n v="93.428571428571431"/>
    <x v="1"/>
    <x v="6"/>
    <x v="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14.66666666666667"/>
    <n v="110.96774193548387"/>
    <x v="1"/>
    <x v="6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20.6"/>
    <n v="71.785714285714292"/>
    <x v="1"/>
    <x v="6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08.67285714285715"/>
    <n v="29.258076923076924"/>
    <x v="1"/>
    <x v="6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00"/>
    <n v="1000"/>
    <x v="1"/>
    <x v="6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13.99999999999999"/>
    <n v="74.347826086956516"/>
    <x v="1"/>
    <x v="6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00.85"/>
    <n v="63.829113924050631"/>
    <x v="1"/>
    <x v="6"/>
    <x v="0"/>
    <x v="0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15.65217391304347"/>
    <n v="44.333333333333336"/>
    <x v="1"/>
    <x v="6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30.41666666666666"/>
    <n v="86.944444444444443"/>
    <x v="1"/>
    <x v="6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07.78267254038178"/>
    <n v="126.55172413793103"/>
    <x v="1"/>
    <x v="6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00"/>
    <n v="129.03225806451613"/>
    <x v="1"/>
    <x v="6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23.25"/>
    <n v="71.242774566473983"/>
    <x v="1"/>
    <x v="6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00.2"/>
    <n v="117.88235294117646"/>
    <x v="1"/>
    <x v="6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04.66666666666666"/>
    <n v="327.08333333333331"/>
    <x v="1"/>
    <x v="6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02.49999999999999"/>
    <n v="34.745762711864408"/>
    <x v="1"/>
    <x v="6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18.25757575757576"/>
    <n v="100.06410256410257"/>
    <x v="1"/>
    <x v="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20.5"/>
    <n v="40.847457627118644"/>
    <x v="1"/>
    <x v="6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02.42"/>
    <n v="252.01666666666668"/>
    <x v="1"/>
    <x v="6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00.64400000000001"/>
    <n v="25.161000000000001"/>
    <x v="1"/>
    <x v="6"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1E-3"/>
    <n v="1"/>
    <x v="2"/>
    <x v="7"/>
    <x v="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0.55555555555555558"/>
    <n v="25"/>
    <x v="2"/>
    <x v="7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6E-4"/>
    <n v="1"/>
    <x v="2"/>
    <x v="7"/>
    <x v="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0.31818181818181818"/>
    <n v="35"/>
    <x v="2"/>
    <x v="7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"/>
    <n v="3"/>
    <x v="2"/>
    <x v="7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27.383999999999997"/>
    <n v="402.70588235294116"/>
    <x v="2"/>
    <x v="7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7E-2"/>
    <n v="26"/>
    <x v="2"/>
    <x v="7"/>
    <x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n v="0"/>
    <x v="2"/>
    <x v="7"/>
    <x v="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0.09"/>
    <n v="9"/>
    <x v="2"/>
    <x v="7"/>
    <x v="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"/>
    <n v="8.5"/>
    <x v="2"/>
    <x v="7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0.70000000000000007"/>
    <n v="8.75"/>
    <x v="2"/>
    <x v="7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2"/>
    <n v="135.03571428571428"/>
    <x v="2"/>
    <x v="7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n v="0"/>
    <x v="2"/>
    <x v="7"/>
    <x v="0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0.49199999999999999"/>
    <n v="20.5"/>
    <x v="2"/>
    <x v="7"/>
    <x v="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36.589147286821706"/>
    <n v="64.36363636363636"/>
    <x v="2"/>
    <x v="7"/>
    <x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n v="0"/>
    <x v="2"/>
    <x v="7"/>
    <x v="0"/>
    <x v="0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"/>
    <n v="200"/>
    <x v="2"/>
    <x v="7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0.91066666666666674"/>
    <n v="68.3"/>
    <x v="2"/>
    <x v="7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n v="0"/>
    <x v="2"/>
    <x v="7"/>
    <x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6E-2"/>
    <n v="50"/>
    <x v="2"/>
    <x v="7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2"/>
    <n v="4"/>
    <x v="2"/>
    <x v="7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0.36666666666666664"/>
    <n v="27.5"/>
    <x v="2"/>
    <x v="7"/>
    <x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n v="0"/>
    <x v="2"/>
    <x v="7"/>
    <x v="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59E-2"/>
    <n v="34"/>
    <x v="2"/>
    <x v="7"/>
    <x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3"/>
    <n v="1"/>
    <x v="2"/>
    <x v="7"/>
    <x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n v="0"/>
    <x v="2"/>
    <x v="7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0.02"/>
    <n v="1"/>
    <x v="2"/>
    <x v="7"/>
    <x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n v="0"/>
    <x v="2"/>
    <x v="7"/>
    <x v="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1"/>
    <n v="49"/>
    <x v="2"/>
    <x v="7"/>
    <x v="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0.8"/>
    <n v="20"/>
    <x v="2"/>
    <x v="7"/>
    <x v="0"/>
    <x v="0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0.16705882352941176"/>
    <n v="142"/>
    <x v="2"/>
    <x v="7"/>
    <x v="0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0.42399999999999999"/>
    <n v="53"/>
    <x v="2"/>
    <x v="7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n v="0"/>
    <x v="2"/>
    <x v="7"/>
    <x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0.38925389253892539"/>
    <n v="38.444444444444443"/>
    <x v="2"/>
    <x v="7"/>
    <x v="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0.7155635062611807"/>
    <n v="20"/>
    <x v="2"/>
    <x v="7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0.43166666666666664"/>
    <n v="64.75"/>
    <x v="2"/>
    <x v="7"/>
    <x v="0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E-3"/>
    <n v="1"/>
    <x v="2"/>
    <x v="7"/>
    <x v="0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0.2"/>
    <n v="10"/>
    <x v="2"/>
    <x v="7"/>
    <x v="0"/>
    <x v="0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2"/>
    <n v="2"/>
    <x v="2"/>
    <x v="7"/>
    <x v="0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3"/>
    <n v="35"/>
    <x v="2"/>
    <x v="7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3E-2"/>
    <n v="1"/>
    <x v="2"/>
    <x v="7"/>
    <x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n v="0"/>
    <x v="2"/>
    <x v="7"/>
    <x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n v="0"/>
    <x v="2"/>
    <x v="7"/>
    <x v="0"/>
    <x v="0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2"/>
    <n v="1"/>
    <x v="2"/>
    <x v="7"/>
    <x v="0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1"/>
    <n v="5"/>
    <x v="2"/>
    <x v="7"/>
    <x v="0"/>
    <x v="0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n v="0"/>
    <x v="2"/>
    <x v="7"/>
    <x v="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0.55999999999999994"/>
    <n v="14"/>
    <x v="2"/>
    <x v="7"/>
    <x v="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9"/>
    <n v="389.28571428571428"/>
    <x v="2"/>
    <x v="7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1"/>
    <n v="150.5"/>
    <x v="2"/>
    <x v="7"/>
    <x v="0"/>
    <x v="0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2"/>
    <n v="1"/>
    <x v="2"/>
    <x v="7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"/>
    <n v="24.777777777777779"/>
    <x v="2"/>
    <x v="7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9E-2"/>
    <n v="30.5"/>
    <x v="2"/>
    <x v="7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5"/>
    <n v="250"/>
    <x v="2"/>
    <x v="7"/>
    <x v="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23"/>
    <n v="16.428571428571427"/>
    <x v="2"/>
    <x v="7"/>
    <x v="0"/>
    <x v="0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0.104"/>
    <n v="13"/>
    <x v="2"/>
    <x v="7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0.42599999999999999"/>
    <n v="53.25"/>
    <x v="2"/>
    <x v="7"/>
    <x v="0"/>
    <x v="0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0.03"/>
    <n v="3"/>
    <x v="2"/>
    <x v="7"/>
    <x v="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0.26666666666666666"/>
    <n v="10"/>
    <x v="2"/>
    <x v="7"/>
    <x v="0"/>
    <x v="0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34"/>
    <n v="121.42857142857143"/>
    <x v="2"/>
    <x v="7"/>
    <x v="0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2"/>
    <n v="15.5"/>
    <x v="2"/>
    <x v="7"/>
    <x v="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2"/>
    <n v="100"/>
    <x v="2"/>
    <x v="7"/>
    <x v="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000000000000001"/>
    <n v="23.333333333333332"/>
    <x v="2"/>
    <x v="7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n v="0"/>
    <x v="2"/>
    <x v="7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"/>
    <n v="45.386153846153846"/>
    <x v="2"/>
    <x v="7"/>
    <x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n v="0"/>
    <x v="2"/>
    <x v="7"/>
    <x v="0"/>
    <x v="0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"/>
    <n v="16.375"/>
    <x v="2"/>
    <x v="7"/>
    <x v="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0.2"/>
    <n v="10"/>
    <x v="2"/>
    <x v="7"/>
    <x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n v="0"/>
    <x v="2"/>
    <x v="7"/>
    <x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0.97400000000000009"/>
    <n v="292.2"/>
    <x v="2"/>
    <x v="7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0.64102564102564097"/>
    <n v="5"/>
    <x v="2"/>
    <x v="7"/>
    <x v="0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n v="0"/>
    <x v="2"/>
    <x v="7"/>
    <x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n v="0"/>
    <x v="2"/>
    <x v="7"/>
    <x v="0"/>
    <x v="0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n v="0"/>
    <x v="2"/>
    <x v="7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21.363333333333333"/>
    <n v="105.93388429752066"/>
    <x v="2"/>
    <x v="7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n v="0"/>
    <x v="2"/>
    <x v="7"/>
    <x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n v="0"/>
    <x v="2"/>
    <x v="7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n v="0"/>
    <x v="2"/>
    <x v="7"/>
    <x v="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3"/>
    <n v="20"/>
    <x v="2"/>
    <x v="7"/>
    <x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n v="0"/>
    <x v="2"/>
    <x v="7"/>
    <x v="0"/>
    <x v="0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6E-5"/>
    <n v="1"/>
    <x v="2"/>
    <x v="7"/>
    <x v="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1"/>
    <n v="300"/>
    <x v="2"/>
    <x v="7"/>
    <x v="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"/>
    <n v="87"/>
    <x v="2"/>
    <x v="7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6"/>
    <n v="37.888888888888886"/>
    <x v="2"/>
    <x v="7"/>
    <x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n v="0"/>
    <x v="2"/>
    <x v="7"/>
    <x v="0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n v="0"/>
    <x v="2"/>
    <x v="7"/>
    <x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n v="0"/>
    <x v="2"/>
    <x v="7"/>
    <x v="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17.380000000000003"/>
    <n v="111.41025641025641"/>
    <x v="2"/>
    <x v="7"/>
    <x v="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0.02"/>
    <n v="90"/>
    <x v="2"/>
    <x v="7"/>
    <x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n v="0"/>
    <x v="2"/>
    <x v="7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0.17500000000000002"/>
    <n v="116.66666666666667"/>
    <x v="2"/>
    <x v="7"/>
    <x v="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12E-2"/>
    <n v="10"/>
    <x v="2"/>
    <x v="7"/>
    <x v="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"/>
    <n v="76.666666666666671"/>
    <x v="2"/>
    <x v="7"/>
    <x v="0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n v="0"/>
    <x v="2"/>
    <x v="7"/>
    <x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12.45"/>
    <n v="49.8"/>
    <x v="2"/>
    <x v="7"/>
    <x v="0"/>
    <x v="0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0.02"/>
    <n v="1"/>
    <x v="2"/>
    <x v="7"/>
    <x v="0"/>
    <x v="0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2E-3"/>
    <n v="2"/>
    <x v="2"/>
    <x v="7"/>
    <x v="0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0.2"/>
    <n v="4"/>
    <x v="2"/>
    <x v="7"/>
    <x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n v="0"/>
    <x v="2"/>
    <x v="7"/>
    <x v="0"/>
    <x v="0"/>
  </r>
  <r>
    <n v="638"/>
    <s v="W (Canceled)"/>
    <s v="O0"/>
    <n v="200000"/>
    <n v="18"/>
    <x v="1"/>
    <x v="12"/>
    <s v="EUR"/>
    <x v="638"/>
    <x v="638"/>
    <b v="0"/>
    <n v="6"/>
    <b v="0"/>
    <s v="technology/web"/>
    <n v="9.0000000000000011E-3"/>
    <n v="3"/>
    <x v="2"/>
    <x v="7"/>
    <x v="0"/>
    <x v="0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1E-5"/>
    <n v="1"/>
    <x v="2"/>
    <x v="7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44.28571428571428"/>
    <n v="50.5"/>
    <x v="2"/>
    <x v="8"/>
    <x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19.16249999999999"/>
    <n v="151.31746031746033"/>
    <x v="2"/>
    <x v="8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60.4850000000001"/>
    <n v="134.3592456301748"/>
    <x v="2"/>
    <x v="8"/>
    <x v="0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05.80799999999999"/>
    <n v="174.02631578947367"/>
    <x v="2"/>
    <x v="8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00.11791999999997"/>
    <n v="73.486268364348675"/>
    <x v="2"/>
    <x v="8"/>
    <x v="0"/>
    <x v="0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78.7"/>
    <n v="23.518987341772153"/>
    <x v="2"/>
    <x v="8"/>
    <x v="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31.87625"/>
    <n v="39.074444444444445"/>
    <x v="2"/>
    <x v="8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07.05"/>
    <n v="125.94117647058823"/>
    <x v="2"/>
    <x v="8"/>
    <x v="0"/>
    <x v="0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26.82285714285715"/>
    <n v="1644"/>
    <x v="2"/>
    <x v="8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39.96"/>
    <n v="42.670731707317074"/>
    <x v="2"/>
    <x v="8"/>
    <x v="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12.4"/>
    <n v="35.125"/>
    <x v="2"/>
    <x v="8"/>
    <x v="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00.52799999999999"/>
    <n v="239.35238095238094"/>
    <x v="2"/>
    <x v="8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00.46666666666665"/>
    <n v="107.64285714285714"/>
    <x v="2"/>
    <x v="8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41.446"/>
    <n v="95.830623306233065"/>
    <x v="2"/>
    <x v="8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67.29166666666669"/>
    <n v="31.663376110562684"/>
    <x v="2"/>
    <x v="8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46.88749999999999"/>
    <n v="42.886861313868614"/>
    <x v="2"/>
    <x v="8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13.56"/>
    <n v="122.73563218390805"/>
    <x v="2"/>
    <x v="8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25.69999999999999"/>
    <n v="190.45454545454547"/>
    <x v="2"/>
    <x v="8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04.46206037108834"/>
    <n v="109.33695652173913"/>
    <x v="2"/>
    <x v="8"/>
    <x v="0"/>
    <x v="0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00.56666666666668"/>
    <n v="143.66666666666666"/>
    <x v="2"/>
    <x v="8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79999999999998"/>
    <n v="84.944444444444443"/>
    <x v="2"/>
    <x v="8"/>
    <x v="0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0.95"/>
    <n v="10.555555555555555"/>
    <x v="2"/>
    <x v="8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0.4"/>
    <n v="39"/>
    <x v="2"/>
    <x v="8"/>
    <x v="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0.35000000000000003"/>
    <n v="100"/>
    <x v="2"/>
    <x v="8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2"/>
    <n v="31.172413793103448"/>
    <x v="2"/>
    <x v="8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18.64"/>
    <n v="155.33333333333334"/>
    <x v="2"/>
    <x v="8"/>
    <x v="0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1E-3"/>
    <n v="2"/>
    <x v="2"/>
    <x v="8"/>
    <x v="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10.02"/>
    <n v="178.92857142857142"/>
    <x v="2"/>
    <x v="8"/>
    <x v="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5"/>
    <n v="27.36"/>
    <x v="2"/>
    <x v="8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21.5075"/>
    <n v="1536.25"/>
    <x v="2"/>
    <x v="8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29.276666666666667"/>
    <n v="84.99677419354839"/>
    <x v="2"/>
    <x v="8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39.426666666666662"/>
    <n v="788.5333333333333"/>
    <x v="2"/>
    <x v="8"/>
    <x v="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21.628"/>
    <n v="50.29767441860465"/>
    <x v="2"/>
    <x v="8"/>
    <x v="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0.20500000000000002"/>
    <n v="68.333333333333329"/>
    <x v="2"/>
    <x v="8"/>
    <x v="0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0.03"/>
    <n v="7.5"/>
    <x v="2"/>
    <x v="8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14.85"/>
    <n v="34.269230769230766"/>
    <x v="2"/>
    <x v="8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"/>
    <n v="61.291666666666664"/>
    <x v="2"/>
    <x v="8"/>
    <x v="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25.584"/>
    <n v="133.25"/>
    <x v="2"/>
    <x v="8"/>
    <x v="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4"/>
    <n v="65.17647058823529"/>
    <x v="2"/>
    <x v="8"/>
    <x v="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15.485964912280703"/>
    <n v="93.90425531914893"/>
    <x v="2"/>
    <x v="8"/>
    <x v="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25.912000000000003"/>
    <n v="150.65116279069767"/>
    <x v="2"/>
    <x v="8"/>
    <x v="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0.04"/>
    <n v="1"/>
    <x v="2"/>
    <x v="8"/>
    <x v="0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0.106"/>
    <n v="13.25"/>
    <x v="2"/>
    <x v="8"/>
    <x v="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0.85142857142857142"/>
    <n v="99.333333333333329"/>
    <x v="2"/>
    <x v="8"/>
    <x v="0"/>
    <x v="0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6"/>
    <n v="177.39259259259259"/>
    <x v="2"/>
    <x v="8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27.650000000000002"/>
    <n v="55.3"/>
    <x v="2"/>
    <x v="8"/>
    <x v="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n v="0"/>
    <x v="2"/>
    <x v="8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5"/>
    <n v="591.66666666666663"/>
    <x v="2"/>
    <x v="8"/>
    <x v="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72.989999999999995"/>
    <n v="405.5"/>
    <x v="2"/>
    <x v="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57.648750000000007"/>
    <n v="343.14732142857144"/>
    <x v="2"/>
    <x v="8"/>
    <x v="0"/>
    <x v="0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12.34"/>
    <n v="72.588235294117652"/>
    <x v="2"/>
    <x v="8"/>
    <x v="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0.52"/>
    <n v="26"/>
    <x v="2"/>
    <x v="8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4"/>
    <n v="6.4975124378109452"/>
    <x v="2"/>
    <x v="8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35.338000000000001"/>
    <n v="119.38513513513513"/>
    <x v="2"/>
    <x v="8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0.39333333333333331"/>
    <n v="84.285714285714292"/>
    <x v="2"/>
    <x v="8"/>
    <x v="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"/>
    <n v="90.857142857142861"/>
    <x v="2"/>
    <x v="8"/>
    <x v="0"/>
    <x v="0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7E-4"/>
    <n v="1"/>
    <x v="2"/>
    <x v="8"/>
    <x v="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46.379999999999995"/>
    <n v="20.342105263157894"/>
    <x v="2"/>
    <x v="8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15.39"/>
    <n v="530.68965517241384"/>
    <x v="2"/>
    <x v="8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82.422107692307705"/>
    <n v="120.39184269662923"/>
    <x v="2"/>
    <x v="8"/>
    <x v="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5"/>
    <n v="13"/>
    <x v="2"/>
    <x v="8"/>
    <x v="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26.6"/>
    <n v="291.33333333333331"/>
    <x v="2"/>
    <x v="8"/>
    <x v="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30.813400000000001"/>
    <n v="124.9191891891892"/>
    <x v="2"/>
    <x v="8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"/>
    <n v="119.57142857142857"/>
    <x v="2"/>
    <x v="8"/>
    <x v="0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0.87454545454545463"/>
    <n v="120.25"/>
    <x v="2"/>
    <x v="8"/>
    <x v="0"/>
    <x v="0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0.97699999999999987"/>
    <n v="195.4"/>
    <x v="2"/>
    <x v="8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n v="0"/>
    <x v="2"/>
    <x v="8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78.927352941176466"/>
    <n v="117.69868421052631"/>
    <x v="2"/>
    <x v="8"/>
    <x v="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22.092500000000001"/>
    <n v="23.948509485094849"/>
    <x v="2"/>
    <x v="8"/>
    <x v="0"/>
    <x v="0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0.40666666666666662"/>
    <n v="30.5"/>
    <x v="2"/>
    <x v="8"/>
    <x v="0"/>
    <x v="0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n v="0"/>
    <x v="2"/>
    <x v="8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33.790999999999997"/>
    <n v="99.973372781065095"/>
    <x v="2"/>
    <x v="8"/>
    <x v="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0.21649484536082475"/>
    <n v="26.25"/>
    <x v="2"/>
    <x v="8"/>
    <x v="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0.79600000000000004"/>
    <n v="199"/>
    <x v="2"/>
    <x v="8"/>
    <x v="0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14.993333333333334"/>
    <n v="80.321428571428569"/>
    <x v="2"/>
    <x v="8"/>
    <x v="0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8"/>
    <n v="115.75"/>
    <x v="2"/>
    <x v="8"/>
    <x v="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10.214285714285715"/>
    <n v="44.6875"/>
    <x v="2"/>
    <x v="8"/>
    <x v="0"/>
    <x v="0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0.30499999999999999"/>
    <n v="76.25"/>
    <x v="2"/>
    <x v="8"/>
    <x v="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0.75"/>
    <n v="22.5"/>
    <x v="2"/>
    <x v="8"/>
    <x v="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2"/>
    <n v="19.399999999999999"/>
    <x v="2"/>
    <x v="8"/>
    <x v="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43.94736842105263"/>
    <n v="66.707317073170728"/>
    <x v="3"/>
    <x v="9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22.10975609756099"/>
    <n v="84.142857142857139"/>
    <x v="3"/>
    <x v="9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32.024"/>
    <n v="215.72549019607843"/>
    <x v="3"/>
    <x v="9"/>
    <x v="0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09.38000000000001"/>
    <n v="54.69"/>
    <x v="3"/>
    <x v="9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05.47157142857144"/>
    <n v="51.62944055944056"/>
    <x v="3"/>
    <x v="9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00.35000000000001"/>
    <n v="143.35714285714286"/>
    <x v="3"/>
    <x v="9"/>
    <x v="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01.4"/>
    <n v="72.428571428571431"/>
    <x v="3"/>
    <x v="9"/>
    <x v="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55.51428571428571"/>
    <n v="36.530201342281877"/>
    <x v="3"/>
    <x v="9"/>
    <x v="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05.566"/>
    <n v="60.903461538461535"/>
    <x v="3"/>
    <x v="9"/>
    <x v="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30.65"/>
    <n v="43.55"/>
    <x v="3"/>
    <x v="9"/>
    <x v="0"/>
    <x v="0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32.19"/>
    <n v="99.766037735849054"/>
    <x v="3"/>
    <x v="9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26"/>
    <n v="88.732394366197184"/>
    <x v="3"/>
    <x v="9"/>
    <x v="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60"/>
    <n v="4.9230769230769234"/>
    <x v="3"/>
    <x v="9"/>
    <x v="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20.48"/>
    <n v="17.822485207100591"/>
    <x v="3"/>
    <x v="9"/>
    <x v="0"/>
    <x v="0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25.52941176470588"/>
    <n v="187.19298245614036"/>
    <x v="3"/>
    <x v="9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14.40638297872341"/>
    <n v="234.80786026200875"/>
    <x v="3"/>
    <x v="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15.13888888888891"/>
    <n v="105.04629629629629"/>
    <x v="3"/>
    <x v="9"/>
    <x v="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22.39999999999999"/>
    <n v="56.666666666666664"/>
    <x v="3"/>
    <x v="9"/>
    <x v="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06.73333333333332"/>
    <n v="39.048780487804876"/>
    <x v="3"/>
    <x v="9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58.33333333333331"/>
    <n v="68.345323741007192"/>
    <x v="3"/>
    <x v="9"/>
    <x v="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07.4"/>
    <n v="169.57894736842104"/>
    <x v="3"/>
    <x v="9"/>
    <x v="0"/>
    <x v="0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02.25999999999999"/>
    <n v="141.42340425531913"/>
    <x v="3"/>
    <x v="9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10.71428571428572"/>
    <n v="67.391304347826093"/>
    <x v="3"/>
    <x v="9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48"/>
    <n v="54.266666666666666"/>
    <x v="3"/>
    <x v="9"/>
    <x v="0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02.32000000000001"/>
    <n v="82.516129032258064"/>
    <x v="3"/>
    <x v="9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79.09909909909908"/>
    <n v="53.729729729729726"/>
    <x v="3"/>
    <x v="9"/>
    <x v="0"/>
    <x v="0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11.08135252761969"/>
    <n v="34.206185567010309"/>
    <x v="3"/>
    <x v="9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00.04285714285714"/>
    <n v="127.32727272727273"/>
    <x v="3"/>
    <x v="9"/>
    <x v="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00.25"/>
    <n v="45.56818181818182"/>
    <x v="3"/>
    <x v="9"/>
    <x v="0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05.56"/>
    <n v="95.963636363636368"/>
    <x v="3"/>
    <x v="9"/>
    <x v="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02.58775877587757"/>
    <n v="77.271186440677965"/>
    <x v="3"/>
    <x v="9"/>
    <x v="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18.5"/>
    <n v="57.338709677419352"/>
    <x v="3"/>
    <x v="9"/>
    <x v="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11.7"/>
    <n v="53.19047619047619"/>
    <x v="3"/>
    <x v="9"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28"/>
    <n v="492.30769230769232"/>
    <x v="3"/>
    <x v="9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03.75000000000001"/>
    <n v="42.346938775510203"/>
    <x v="3"/>
    <x v="9"/>
    <x v="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01.9076"/>
    <n v="37.466029411764708"/>
    <x v="3"/>
    <x v="9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17.71428571428571"/>
    <n v="37.454545454545453"/>
    <x v="3"/>
    <x v="9"/>
    <x v="0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38"/>
    <n v="33.055555555555557"/>
    <x v="3"/>
    <x v="9"/>
    <x v="0"/>
    <x v="0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02"/>
    <n v="134.21052631578948"/>
    <x v="3"/>
    <x v="9"/>
    <x v="0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01.92000000000002"/>
    <n v="51.474747474747474"/>
    <x v="3"/>
    <x v="9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n v="0"/>
    <x v="3"/>
    <x v="10"/>
    <x v="0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"/>
    <n v="39.166666666666664"/>
    <x v="3"/>
    <x v="10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n v="0"/>
    <x v="3"/>
    <x v="10"/>
    <x v="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0.11655011655011654"/>
    <n v="5"/>
    <x v="3"/>
    <x v="10"/>
    <x v="0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n v="0"/>
    <x v="3"/>
    <x v="10"/>
    <x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36.014285714285712"/>
    <n v="57.295454545454547"/>
    <x v="3"/>
    <x v="1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n v="0"/>
    <x v="3"/>
    <x v="10"/>
    <x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"/>
    <n v="59"/>
    <x v="3"/>
    <x v="10"/>
    <x v="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n v="0"/>
    <x v="3"/>
    <x v="10"/>
    <x v="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41.4"/>
    <n v="31.846153846153847"/>
    <x v="3"/>
    <x v="10"/>
    <x v="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n v="0"/>
    <x v="3"/>
    <x v="10"/>
    <x v="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09E-2"/>
    <n v="10"/>
    <x v="3"/>
    <x v="10"/>
    <x v="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5"/>
    <n v="50"/>
    <x v="3"/>
    <x v="10"/>
    <x v="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0.85129023676509719"/>
    <n v="16"/>
    <x v="3"/>
    <x v="10"/>
    <x v="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70.199999999999989"/>
    <n v="39"/>
    <x v="3"/>
    <x v="10"/>
    <x v="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2"/>
    <n v="34"/>
    <x v="3"/>
    <x v="10"/>
    <x v="0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51.4"/>
    <n v="63.122807017543863"/>
    <x v="3"/>
    <x v="10"/>
    <x v="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0.70000000000000007"/>
    <n v="7"/>
    <x v="3"/>
    <x v="10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0.4"/>
    <n v="2"/>
    <x v="3"/>
    <x v="10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7"/>
    <n v="66.666666666666671"/>
    <x v="3"/>
    <x v="10"/>
    <x v="0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04"/>
    <n v="38.518518518518519"/>
    <x v="4"/>
    <x v="11"/>
    <x v="0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33.15375"/>
    <n v="42.609200000000001"/>
    <x v="4"/>
    <x v="11"/>
    <x v="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00"/>
    <n v="50"/>
    <x v="4"/>
    <x v="11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48.13333333333333"/>
    <n v="63.485714285714288"/>
    <x v="4"/>
    <x v="11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02.49999999999999"/>
    <n v="102.5"/>
    <x v="4"/>
    <x v="11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80.62799999999999"/>
    <n v="31.142758620689655"/>
    <x v="4"/>
    <x v="11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42.79999999999998"/>
    <n v="162.27272727272728"/>
    <x v="4"/>
    <x v="11"/>
    <x v="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14.16666666666666"/>
    <n v="80.588235294117652"/>
    <x v="4"/>
    <x v="11"/>
    <x v="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03.505"/>
    <n v="59.85441176470588"/>
    <x v="4"/>
    <x v="11"/>
    <x v="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09.41176470588236"/>
    <n v="132.85714285714286"/>
    <x v="4"/>
    <x v="11"/>
    <x v="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44.37459999999999"/>
    <n v="92.547820512820508"/>
    <x v="4"/>
    <x v="11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03.86666666666666"/>
    <n v="60.859375"/>
    <x v="4"/>
    <x v="11"/>
    <x v="0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00.44440000000002"/>
    <n v="41.851833333333339"/>
    <x v="4"/>
    <x v="11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02.77927272727271"/>
    <n v="88.325937499999995"/>
    <x v="4"/>
    <x v="11"/>
    <x v="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05.31250000000001"/>
    <n v="158.96226415094338"/>
    <x v="4"/>
    <x v="11"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11.78571428571429"/>
    <n v="85.054347826086953"/>
    <x v="4"/>
    <x v="11"/>
    <x v="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01.35000000000001"/>
    <n v="112.61111111111111"/>
    <x v="4"/>
    <x v="11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07.53333333333333"/>
    <n v="45.436619718309856"/>
    <x v="4"/>
    <x v="11"/>
    <x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14.88571428571429"/>
    <n v="46.218390804597703"/>
    <x v="4"/>
    <x v="11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00.02"/>
    <n v="178.60714285714286"/>
    <x v="4"/>
    <x v="11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52.13333333333335"/>
    <n v="40.75"/>
    <x v="4"/>
    <x v="11"/>
    <x v="0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11.52149999999999"/>
    <n v="43.733921568627444"/>
    <x v="4"/>
    <x v="11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01.33333333333334"/>
    <n v="81.066666666666663"/>
    <x v="4"/>
    <x v="11"/>
    <x v="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23.2608695652174"/>
    <n v="74.60526315789474"/>
    <x v="4"/>
    <x v="11"/>
    <x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00"/>
    <n v="305.55555555555554"/>
    <x v="4"/>
    <x v="11"/>
    <x v="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05"/>
    <n v="58.333333333333336"/>
    <x v="4"/>
    <x v="11"/>
    <x v="0"/>
    <x v="0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04.4375"/>
    <n v="117.67605633802818"/>
    <x v="4"/>
    <x v="11"/>
    <x v="0"/>
    <x v="0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05.125"/>
    <n v="73.771929824561397"/>
    <x v="4"/>
    <x v="11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00"/>
    <n v="104.65116279069767"/>
    <x v="4"/>
    <x v="11"/>
    <x v="0"/>
    <x v="0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03.77499999999999"/>
    <n v="79.82692307692308"/>
    <x v="4"/>
    <x v="11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05"/>
    <n v="58.333333333333336"/>
    <x v="4"/>
    <x v="11"/>
    <x v="0"/>
    <x v="0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04"/>
    <n v="86.666666666666671"/>
    <x v="4"/>
    <x v="11"/>
    <x v="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51.83333333333334"/>
    <n v="27.606060606060606"/>
    <x v="4"/>
    <x v="11"/>
    <x v="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59.99600000000001"/>
    <n v="24.999375000000001"/>
    <x v="4"/>
    <x v="11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27.3"/>
    <n v="45.464285714285715"/>
    <x v="4"/>
    <x v="11"/>
    <x v="0"/>
    <x v="0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07"/>
    <n v="99.534883720930239"/>
    <x v="4"/>
    <x v="11"/>
    <x v="0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15.12214285714286"/>
    <n v="39.31"/>
    <x v="4"/>
    <x v="11"/>
    <x v="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37.11066666666665"/>
    <n v="89.419999999999987"/>
    <x v="4"/>
    <x v="11"/>
    <x v="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55.71428571428572"/>
    <n v="28.684210526315791"/>
    <x v="4"/>
    <x v="11"/>
    <x v="0"/>
    <x v="0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08.74999999999999"/>
    <n v="31.071428571428573"/>
    <x v="4"/>
    <x v="11"/>
    <x v="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34.05000000000001"/>
    <n v="70.55263157894737"/>
    <x v="4"/>
    <x v="11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00"/>
    <n v="224.12820512820514"/>
    <x v="4"/>
    <x v="11"/>
    <x v="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19.16666666666667"/>
    <n v="51.811594202898547"/>
    <x v="4"/>
    <x v="11"/>
    <x v="0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79.5"/>
    <n v="43.515151515151516"/>
    <x v="4"/>
    <x v="11"/>
    <x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34.38124999999999"/>
    <n v="39.816666666666663"/>
    <x v="4"/>
    <x v="11"/>
    <x v="0"/>
    <x v="0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00.43200000000002"/>
    <n v="126.8080808080808"/>
    <x v="4"/>
    <x v="11"/>
    <x v="0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01.45454545454547"/>
    <n v="113.87755102040816"/>
    <x v="4"/>
    <x v="11"/>
    <x v="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03.33333333333334"/>
    <n v="28.181818181818183"/>
    <x v="4"/>
    <x v="11"/>
    <x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07"/>
    <n v="36.60526315789474"/>
    <x v="4"/>
    <x v="11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04"/>
    <n v="32.5"/>
    <x v="4"/>
    <x v="11"/>
    <x v="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07.83333333333334"/>
    <n v="60.65625"/>
    <x v="4"/>
    <x v="1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33.33333333333334"/>
    <n v="175"/>
    <x v="4"/>
    <x v="11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00.60706666666665"/>
    <n v="97.993896103896105"/>
    <x v="4"/>
    <x v="11"/>
    <x v="0"/>
    <x v="0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01.66666666666666"/>
    <n v="148.78048780487805"/>
    <x v="4"/>
    <x v="11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31.0181818181818"/>
    <n v="96.08"/>
    <x v="4"/>
    <x v="11"/>
    <x v="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17.25000000000001"/>
    <n v="58.625"/>
    <x v="4"/>
    <x v="11"/>
    <x v="0"/>
    <x v="0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00.93039999999999"/>
    <n v="109.70695652173914"/>
    <x v="4"/>
    <x v="11"/>
    <x v="0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21.8"/>
    <n v="49.112903225806448"/>
    <x v="4"/>
    <x v="11"/>
    <x v="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45.4"/>
    <n v="47.672131147540981"/>
    <x v="4"/>
    <x v="11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16.61660000000001"/>
    <n v="60.737812499999997"/>
    <x v="4"/>
    <x v="11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20.4166"/>
    <n v="63.37715789473684"/>
    <x v="4"/>
    <x v="12"/>
    <x v="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01.32000000000001"/>
    <n v="53.893617021276597"/>
    <x v="4"/>
    <x v="12"/>
    <x v="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04.32"/>
    <n v="66.871794871794876"/>
    <x v="4"/>
    <x v="12"/>
    <x v="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67.13333333333333"/>
    <n v="63.102362204724407"/>
    <x v="4"/>
    <x v="12"/>
    <x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94.13333333333333"/>
    <n v="36.628930817610062"/>
    <x v="4"/>
    <x v="12"/>
    <x v="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20.3802"/>
    <n v="34.005706214689269"/>
    <x v="4"/>
    <x v="12"/>
    <x v="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22.00090909090908"/>
    <n v="28.553404255319148"/>
    <x v="4"/>
    <x v="12"/>
    <x v="0"/>
    <x v="0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00"/>
    <n v="10"/>
    <x v="4"/>
    <x v="12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00"/>
    <n v="18.75"/>
    <x v="4"/>
    <x v="12"/>
    <x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19.9"/>
    <n v="41.704347826086959"/>
    <x v="4"/>
    <x v="12"/>
    <x v="0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55.17499999999998"/>
    <n v="46.669172932330824"/>
    <x v="4"/>
    <x v="12"/>
    <x v="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30.44999999999999"/>
    <n v="37.271428571428572"/>
    <x v="4"/>
    <x v="12"/>
    <x v="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04.97142857142859"/>
    <n v="59.258064516129032"/>
    <x v="4"/>
    <x v="12"/>
    <x v="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00"/>
    <n v="30"/>
    <x v="4"/>
    <x v="12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18.2205035971223"/>
    <n v="65.8623246492986"/>
    <x v="4"/>
    <x v="12"/>
    <x v="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03.44827586206897"/>
    <n v="31.914893617021278"/>
    <x v="4"/>
    <x v="12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18.00000000000003"/>
    <n v="19.464285714285715"/>
    <x v="4"/>
    <x v="12"/>
    <x v="0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00"/>
    <n v="50"/>
    <x v="4"/>
    <x v="12"/>
    <x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44.00583333333333"/>
    <n v="22.737763157894737"/>
    <x v="4"/>
    <x v="12"/>
    <x v="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04.67500000000001"/>
    <n v="42.724489795918366"/>
    <x v="4"/>
    <x v="12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18.142857142857142"/>
    <n v="52.916666666666664"/>
    <x v="4"/>
    <x v="13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5"/>
    <n v="50.5"/>
    <x v="4"/>
    <x v="13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0.33999999999999997"/>
    <n v="42.5"/>
    <x v="4"/>
    <x v="13"/>
    <x v="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5"/>
    <n v="18"/>
    <x v="4"/>
    <x v="13"/>
    <x v="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41.53846153846154"/>
    <n v="34.177215189873415"/>
    <x v="4"/>
    <x v="13"/>
    <x v="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"/>
    <n v="22.5"/>
    <x v="4"/>
    <x v="13"/>
    <x v="0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18.285714285714285"/>
    <n v="58.18181818181818"/>
    <x v="4"/>
    <x v="13"/>
    <x v="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24.02"/>
    <n v="109.18181818181819"/>
    <x v="4"/>
    <x v="13"/>
    <x v="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0.1111111111111111"/>
    <n v="50"/>
    <x v="4"/>
    <x v="13"/>
    <x v="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11.818181818181818"/>
    <n v="346.66666666666669"/>
    <x v="4"/>
    <x v="13"/>
    <x v="0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0.31"/>
    <n v="12.4"/>
    <x v="4"/>
    <x v="13"/>
    <x v="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7"/>
    <n v="27.083333333333332"/>
    <x v="4"/>
    <x v="13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0.8125"/>
    <n v="32.5"/>
    <x v="4"/>
    <x v="13"/>
    <x v="0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6"/>
    <n v="9"/>
    <x v="4"/>
    <x v="13"/>
    <x v="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24.333333333333336"/>
    <n v="34.761904761904759"/>
    <x v="4"/>
    <x v="13"/>
    <x v="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n v="0"/>
    <x v="4"/>
    <x v="13"/>
    <x v="0"/>
    <x v="0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40.799492385786799"/>
    <n v="28.577777777777779"/>
    <x v="4"/>
    <x v="13"/>
    <x v="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67.55"/>
    <n v="46.586206896551722"/>
    <x v="4"/>
    <x v="13"/>
    <x v="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3"/>
    <n v="32.5"/>
    <x v="4"/>
    <x v="13"/>
    <x v="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30.666666666666664"/>
    <n v="21.466666666666665"/>
    <x v="4"/>
    <x v="13"/>
    <x v="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"/>
    <n v="14.125"/>
    <x v="4"/>
    <x v="14"/>
    <x v="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0.8"/>
    <n v="30"/>
    <x v="4"/>
    <x v="14"/>
    <x v="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20.133333333333333"/>
    <n v="21.571428571428573"/>
    <x v="4"/>
    <x v="14"/>
    <x v="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40.020000000000003"/>
    <n v="83.375"/>
    <x v="4"/>
    <x v="14"/>
    <x v="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1"/>
    <n v="10"/>
    <x v="4"/>
    <x v="14"/>
    <x v="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75"/>
    <n v="35.714285714285715"/>
    <x v="4"/>
    <x v="14"/>
    <x v="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41"/>
    <n v="29.285714285714285"/>
    <x v="4"/>
    <x v="14"/>
    <x v="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n v="0"/>
    <x v="4"/>
    <x v="14"/>
    <x v="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3"/>
    <n v="18"/>
    <x v="4"/>
    <x v="14"/>
    <x v="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8"/>
    <n v="73.760000000000005"/>
    <x v="4"/>
    <x v="14"/>
    <x v="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1"/>
    <n v="31.25"/>
    <x v="4"/>
    <x v="14"/>
    <x v="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"/>
    <n v="28.888888888888889"/>
    <x v="4"/>
    <x v="14"/>
    <x v="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40.75"/>
    <n v="143.8235294117647"/>
    <x v="4"/>
    <x v="14"/>
    <x v="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10"/>
    <n v="40"/>
    <x v="4"/>
    <x v="14"/>
    <x v="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39.17"/>
    <n v="147.81132075471697"/>
    <x v="4"/>
    <x v="14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"/>
    <n v="27.857142857142858"/>
    <x v="4"/>
    <x v="14"/>
    <x v="0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40"/>
    <n v="44.444444444444443"/>
    <x v="4"/>
    <x v="14"/>
    <x v="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n v="0"/>
    <x v="4"/>
    <x v="14"/>
    <x v="0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3"/>
    <n v="35"/>
    <x v="4"/>
    <x v="14"/>
    <x v="0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37.333333333333336"/>
    <n v="35"/>
    <x v="4"/>
    <x v="14"/>
    <x v="0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0.42"/>
    <n v="10.5"/>
    <x v="4"/>
    <x v="13"/>
    <x v="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n v="0"/>
    <x v="4"/>
    <x v="13"/>
    <x v="0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0.3"/>
    <n v="30"/>
    <x v="4"/>
    <x v="13"/>
    <x v="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"/>
    <n v="40"/>
    <x v="4"/>
    <x v="13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0.30199999999999999"/>
    <n v="50.333333333333336"/>
    <x v="4"/>
    <x v="13"/>
    <x v="0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"/>
    <n v="32.666666666666664"/>
    <x v="4"/>
    <x v="13"/>
    <x v="0"/>
    <x v="0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n v="0"/>
    <x v="4"/>
    <x v="13"/>
    <x v="0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n v="0"/>
    <x v="4"/>
    <x v="13"/>
    <x v="0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n v="0"/>
    <x v="4"/>
    <x v="13"/>
    <x v="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"/>
    <n v="65"/>
    <x v="4"/>
    <x v="13"/>
    <x v="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22.363636363636363"/>
    <n v="24.6"/>
    <x v="4"/>
    <x v="13"/>
    <x v="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n v="0"/>
    <x v="4"/>
    <x v="13"/>
    <x v="0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0.85714285714285721"/>
    <n v="15"/>
    <x v="4"/>
    <x v="13"/>
    <x v="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5"/>
    <n v="82.583333333333329"/>
    <x v="4"/>
    <x v="13"/>
    <x v="0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n v="0"/>
    <x v="4"/>
    <x v="13"/>
    <x v="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2"/>
    <n v="41.666666666666664"/>
    <x v="4"/>
    <x v="13"/>
    <x v="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n v="0"/>
    <x v="4"/>
    <x v="13"/>
    <x v="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0.6"/>
    <n v="30"/>
    <x v="4"/>
    <x v="13"/>
    <x v="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"/>
    <n v="19.600000000000001"/>
    <x v="4"/>
    <x v="13"/>
    <x v="0"/>
    <x v="0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0.5"/>
    <n v="100"/>
    <x v="4"/>
    <x v="13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n v="0"/>
    <x v="4"/>
    <x v="13"/>
    <x v="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30.9"/>
    <n v="231.75"/>
    <x v="4"/>
    <x v="13"/>
    <x v="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21.037037037037038"/>
    <n v="189.33333333333334"/>
    <x v="4"/>
    <x v="13"/>
    <x v="0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7"/>
    <n v="55"/>
    <x v="4"/>
    <x v="13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10.9"/>
    <n v="21.8"/>
    <x v="4"/>
    <x v="13"/>
    <x v="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7"/>
    <n v="32"/>
    <x v="4"/>
    <x v="13"/>
    <x v="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n v="0"/>
    <x v="4"/>
    <x v="13"/>
    <x v="0"/>
    <x v="0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n v="0"/>
    <x v="4"/>
    <x v="13"/>
    <x v="0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10.86206896551724"/>
    <n v="56.25"/>
    <x v="4"/>
    <x v="13"/>
    <x v="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n v="0"/>
    <x v="4"/>
    <x v="13"/>
    <x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38.333333333333336"/>
    <n v="69"/>
    <x v="4"/>
    <x v="13"/>
    <x v="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7"/>
    <n v="18.714285714285715"/>
    <x v="4"/>
    <x v="13"/>
    <x v="0"/>
    <x v="0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14.536842105263158"/>
    <n v="46.033333333333331"/>
    <x v="4"/>
    <x v="13"/>
    <x v="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6"/>
    <n v="60"/>
    <x v="4"/>
    <x v="13"/>
    <x v="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30.4"/>
    <n v="50.666666666666664"/>
    <x v="4"/>
    <x v="13"/>
    <x v="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6"/>
    <n v="25"/>
    <x v="4"/>
    <x v="13"/>
    <x v="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n v="0"/>
    <x v="4"/>
    <x v="13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8"/>
    <n v="20"/>
    <x v="4"/>
    <x v="13"/>
    <x v="0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0.35714285714285715"/>
    <n v="25"/>
    <x v="4"/>
    <x v="13"/>
    <x v="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6"/>
    <n v="20"/>
    <x v="4"/>
    <x v="13"/>
    <x v="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17.155555555555555"/>
    <n v="110.28571428571429"/>
    <x v="2"/>
    <x v="8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"/>
    <n v="37.451612903225808"/>
    <x v="2"/>
    <x v="8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3"/>
    <n v="41.75"/>
    <x v="2"/>
    <x v="8"/>
    <x v="0"/>
    <x v="0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6"/>
    <n v="24.083333333333332"/>
    <x v="2"/>
    <x v="8"/>
    <x v="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13.325999999999999"/>
    <n v="69.40625"/>
    <x v="2"/>
    <x v="8"/>
    <x v="0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"/>
    <n v="155.25"/>
    <x v="2"/>
    <x v="8"/>
    <x v="0"/>
    <x v="0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5"/>
    <n v="57.2"/>
    <x v="2"/>
    <x v="8"/>
    <x v="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n v="0"/>
    <x v="2"/>
    <x v="8"/>
    <x v="0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12"/>
    <n v="60"/>
    <x v="2"/>
    <x v="8"/>
    <x v="0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"/>
    <n v="39"/>
    <x v="2"/>
    <x v="8"/>
    <x v="0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28.04"/>
    <n v="58.416666666666664"/>
    <x v="2"/>
    <x v="8"/>
    <x v="0"/>
    <x v="0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38.39"/>
    <n v="158.63636363636363"/>
    <x v="2"/>
    <x v="8"/>
    <x v="0"/>
    <x v="0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39.942857142857143"/>
    <n v="99.857142857142861"/>
    <x v="2"/>
    <x v="8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0.84"/>
    <n v="25.2"/>
    <x v="2"/>
    <x v="8"/>
    <x v="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43.406666666666666"/>
    <n v="89.191780821917803"/>
    <x v="2"/>
    <x v="8"/>
    <x v="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3"/>
    <n v="182.6236559139785"/>
    <x v="2"/>
    <x v="8"/>
    <x v="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2"/>
    <n v="50.647058823529413"/>
    <x v="2"/>
    <x v="8"/>
    <x v="0"/>
    <x v="0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4"/>
    <n v="33.285714285714285"/>
    <x v="2"/>
    <x v="8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11.328275684711327"/>
    <n v="51.823529411764703"/>
    <x v="2"/>
    <x v="8"/>
    <x v="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38.86"/>
    <n v="113.62573099415205"/>
    <x v="2"/>
    <x v="8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46.100628930817614"/>
    <n v="136.46276595744681"/>
    <x v="2"/>
    <x v="8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42.188421052631583"/>
    <n v="364.35454545454547"/>
    <x v="2"/>
    <x v="8"/>
    <x v="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28.48"/>
    <n v="19.243243243243242"/>
    <x v="2"/>
    <x v="8"/>
    <x v="0"/>
    <x v="0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"/>
    <n v="41.888888888888886"/>
    <x v="2"/>
    <x v="8"/>
    <x v="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0.79909090909090907"/>
    <n v="30.310344827586206"/>
    <x v="2"/>
    <x v="8"/>
    <x v="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19999999999999"/>
    <n v="49.666666666666664"/>
    <x v="2"/>
    <x v="8"/>
    <x v="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14.799999999999999"/>
    <n v="59.2"/>
    <x v="2"/>
    <x v="8"/>
    <x v="0"/>
    <x v="0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17.810000000000002"/>
    <n v="43.97530864197531"/>
    <x v="2"/>
    <x v="8"/>
    <x v="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"/>
    <n v="26.5"/>
    <x v="2"/>
    <x v="8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46.666666666666664"/>
    <n v="1272.7272727272727"/>
    <x v="2"/>
    <x v="8"/>
    <x v="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45.92"/>
    <n v="164"/>
    <x v="2"/>
    <x v="8"/>
    <x v="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0.22599999999999998"/>
    <n v="45.2"/>
    <x v="2"/>
    <x v="8"/>
    <x v="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34.625"/>
    <n v="153.88888888888889"/>
    <x v="2"/>
    <x v="8"/>
    <x v="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7"/>
    <n v="51.375"/>
    <x v="2"/>
    <x v="8"/>
    <x v="0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0.55999999999999994"/>
    <n v="93.333333333333329"/>
    <x v="2"/>
    <x v="8"/>
    <x v="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8"/>
    <n v="108.625"/>
    <x v="2"/>
    <x v="8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"/>
    <n v="160.5"/>
    <x v="2"/>
    <x v="8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33.666666666666664"/>
    <n v="75.75"/>
    <x v="2"/>
    <x v="8"/>
    <x v="0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56.263267182990241"/>
    <n v="790.83739837398377"/>
    <x v="2"/>
    <x v="8"/>
    <x v="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82.817599999999999"/>
    <n v="301.93916666666667"/>
    <x v="2"/>
    <x v="8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14.860000000000001"/>
    <n v="47.935483870967744"/>
    <x v="2"/>
    <x v="8"/>
    <x v="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2"/>
    <n v="2.75"/>
    <x v="2"/>
    <x v="8"/>
    <x v="0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4E-2"/>
    <n v="1"/>
    <x v="2"/>
    <x v="8"/>
    <x v="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29.506136117214709"/>
    <n v="171.79329608938548"/>
    <x v="2"/>
    <x v="8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"/>
    <n v="35.333333333333336"/>
    <x v="2"/>
    <x v="8"/>
    <x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3"/>
    <n v="82.086956521739125"/>
    <x v="2"/>
    <x v="8"/>
    <x v="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12.75"/>
    <n v="110.8695652173913"/>
    <x v="2"/>
    <x v="8"/>
    <x v="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13.22"/>
    <n v="161.21951219512195"/>
    <x v="2"/>
    <x v="8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n v="0"/>
    <x v="2"/>
    <x v="8"/>
    <x v="0"/>
    <x v="0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16.77"/>
    <n v="52.40625"/>
    <x v="2"/>
    <x v="8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0.104"/>
    <n v="13"/>
    <x v="2"/>
    <x v="8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"/>
    <n v="30.285714285714285"/>
    <x v="2"/>
    <x v="8"/>
    <x v="0"/>
    <x v="0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0.46699999999999997"/>
    <n v="116.75"/>
    <x v="2"/>
    <x v="8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25.087142857142858"/>
    <n v="89.59693877551021"/>
    <x v="2"/>
    <x v="8"/>
    <x v="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2"/>
    <n v="424.45454545454544"/>
    <x v="2"/>
    <x v="8"/>
    <x v="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6"/>
    <n v="80.666666666666671"/>
    <x v="2"/>
    <x v="8"/>
    <x v="0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"/>
    <n v="13"/>
    <x v="2"/>
    <x v="8"/>
    <x v="0"/>
    <x v="0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3"/>
    <n v="8.125"/>
    <x v="2"/>
    <x v="8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58.558333333333337"/>
    <n v="153.42794759825327"/>
    <x v="2"/>
    <x v="8"/>
    <x v="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7"/>
    <n v="292.07499999999999"/>
    <x v="2"/>
    <x v="8"/>
    <x v="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1"/>
    <n v="3304"/>
    <x v="2"/>
    <x v="8"/>
    <x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04"/>
    <n v="1300"/>
    <x v="2"/>
    <x v="8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29.6029602960296"/>
    <n v="134.54545454545453"/>
    <x v="2"/>
    <x v="8"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16.055"/>
    <n v="214.06666666666666"/>
    <x v="2"/>
    <x v="8"/>
    <x v="0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82.207999999999998"/>
    <n v="216.33684210526314"/>
    <x v="2"/>
    <x v="8"/>
    <x v="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75.051000000000002"/>
    <n v="932.31055900621118"/>
    <x v="2"/>
    <x v="8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5"/>
    <n v="29.25"/>
    <x v="2"/>
    <x v="8"/>
    <x v="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44.32"/>
    <n v="174.94736842105263"/>
    <x v="2"/>
    <x v="8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0.26737967914438499"/>
    <n v="250"/>
    <x v="2"/>
    <x v="8"/>
    <x v="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13.13"/>
    <n v="65"/>
    <x v="2"/>
    <x v="8"/>
    <x v="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0.19088937093275488"/>
    <n v="55"/>
    <x v="2"/>
    <x v="8"/>
    <x v="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0.375"/>
    <n v="75"/>
    <x v="2"/>
    <x v="8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35.021000000001"/>
    <n v="1389.3561935483872"/>
    <x v="2"/>
    <x v="8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34.527999999999999"/>
    <n v="95.911111111111111"/>
    <x v="2"/>
    <x v="8"/>
    <x v="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30.599999999999998"/>
    <n v="191.25"/>
    <x v="2"/>
    <x v="8"/>
    <x v="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7"/>
    <n v="40"/>
    <x v="2"/>
    <x v="8"/>
    <x v="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"/>
    <n v="74.78947368421052"/>
    <x v="2"/>
    <x v="8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22.878799999999998"/>
    <n v="161.11830985915492"/>
    <x v="2"/>
    <x v="8"/>
    <x v="0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"/>
    <n v="88.714285714285708"/>
    <x v="2"/>
    <x v="8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47.333333333333336"/>
    <n v="53.25"/>
    <x v="2"/>
    <x v="8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05.54838709677421"/>
    <n v="106.2"/>
    <x v="4"/>
    <x v="15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51.80366666666669"/>
    <n v="22.079728033472804"/>
    <x v="4"/>
    <x v="15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14.9"/>
    <n v="31.054054054054053"/>
    <x v="4"/>
    <x v="15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37.15"/>
    <n v="36.206106870229007"/>
    <x v="4"/>
    <x v="15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18.63774999999998"/>
    <n v="388.9762295081967"/>
    <x v="4"/>
    <x v="15"/>
    <x v="0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09.92831428571431"/>
    <n v="71.848571428571432"/>
    <x v="4"/>
    <x v="15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00.00828571428571"/>
    <n v="57.381803278688523"/>
    <x v="4"/>
    <x v="15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03.09292094387415"/>
    <n v="69.666666666666671"/>
    <x v="4"/>
    <x v="15"/>
    <x v="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17.27000000000001"/>
    <n v="45.988235294117644"/>
    <x v="4"/>
    <x v="15"/>
    <x v="0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11.75999999999999"/>
    <n v="79.262411347517727"/>
    <x v="4"/>
    <x v="15"/>
    <x v="0"/>
    <x v="0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42.09999999999997"/>
    <n v="43.031446540880502"/>
    <x v="4"/>
    <x v="15"/>
    <x v="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07.4"/>
    <n v="108.48484848484848"/>
    <x v="4"/>
    <x v="15"/>
    <x v="0"/>
    <x v="0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08.49703703703703"/>
    <n v="61.029583333333335"/>
    <x v="4"/>
    <x v="15"/>
    <x v="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02.86144578313252"/>
    <n v="50.592592592592595"/>
    <x v="4"/>
    <x v="15"/>
    <x v="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30.0018"/>
    <n v="39.157168674698795"/>
    <x v="4"/>
    <x v="15"/>
    <x v="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07.65217391304347"/>
    <n v="65.15789473684211"/>
    <x v="4"/>
    <x v="15"/>
    <x v="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12.36044444444444"/>
    <n v="23.963127962085309"/>
    <x v="4"/>
    <x v="15"/>
    <x v="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02.1"/>
    <n v="48.61904761904762"/>
    <x v="4"/>
    <x v="15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45.33333333333334"/>
    <n v="35.73770491803279"/>
    <x v="4"/>
    <x v="15"/>
    <x v="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28.19999999999999"/>
    <n v="21.366666666666667"/>
    <x v="4"/>
    <x v="15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0.29411764705882354"/>
    <n v="250"/>
    <x v="5"/>
    <x v="16"/>
    <x v="0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n v="0"/>
    <x v="5"/>
    <x v="16"/>
    <x v="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"/>
    <n v="10"/>
    <x v="5"/>
    <x v="16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8"/>
    <n v="29.236301369863014"/>
    <x v="5"/>
    <x v="16"/>
    <x v="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5E-2"/>
    <n v="3"/>
    <x v="5"/>
    <x v="16"/>
    <x v="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7"/>
    <n v="33.25"/>
    <x v="5"/>
    <x v="16"/>
    <x v="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n v="0"/>
    <x v="5"/>
    <x v="16"/>
    <x v="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0.05"/>
    <n v="1"/>
    <x v="5"/>
    <x v="16"/>
    <x v="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"/>
    <n v="53"/>
    <x v="5"/>
    <x v="16"/>
    <x v="0"/>
    <x v="0"/>
  </r>
  <r>
    <n v="1049"/>
    <s v="J1 (Canceled)"/>
    <s v="------"/>
    <n v="12000"/>
    <n v="0"/>
    <x v="1"/>
    <x v="0"/>
    <s v="USD"/>
    <x v="1049"/>
    <x v="1049"/>
    <b v="0"/>
    <n v="0"/>
    <b v="0"/>
    <s v="journalism/audio"/>
    <n v="0"/>
    <n v="0"/>
    <x v="5"/>
    <x v="16"/>
    <x v="0"/>
    <x v="0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n v="0"/>
    <x v="5"/>
    <x v="16"/>
    <x v="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n v="0"/>
    <x v="5"/>
    <x v="16"/>
    <x v="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n v="0"/>
    <x v="5"/>
    <x v="16"/>
    <x v="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1"/>
    <n v="15"/>
    <x v="5"/>
    <x v="16"/>
    <x v="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n v="0"/>
    <x v="5"/>
    <x v="16"/>
    <x v="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n v="0"/>
    <x v="5"/>
    <x v="16"/>
    <x v="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n v="0"/>
    <x v="5"/>
    <x v="16"/>
    <x v="0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n v="0"/>
    <x v="5"/>
    <x v="16"/>
    <x v="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n v="0"/>
    <x v="5"/>
    <x v="16"/>
    <x v="0"/>
    <x v="0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n v="0"/>
    <x v="5"/>
    <x v="16"/>
    <x v="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1"/>
    <n v="50"/>
    <x v="5"/>
    <x v="16"/>
    <x v="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n v="0"/>
    <x v="5"/>
    <x v="16"/>
    <x v="0"/>
    <x v="0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95.477386934673376"/>
    <n v="47.5"/>
    <x v="5"/>
    <x v="16"/>
    <x v="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n v="0"/>
    <x v="5"/>
    <x v="16"/>
    <x v="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"/>
    <n v="65.666666666666671"/>
    <x v="6"/>
    <x v="17"/>
    <x v="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"/>
    <n v="16.2"/>
    <x v="6"/>
    <x v="17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"/>
    <n v="34.128378378378379"/>
    <x v="6"/>
    <x v="17"/>
    <x v="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26"/>
    <n v="13"/>
    <x v="6"/>
    <x v="17"/>
    <x v="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0.15"/>
    <n v="11.25"/>
    <x v="6"/>
    <x v="17"/>
    <x v="0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38.636363636363633"/>
    <n v="40.476190476190474"/>
    <x v="6"/>
    <x v="17"/>
    <x v="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0.70000000000000007"/>
    <n v="35"/>
    <x v="6"/>
    <x v="17"/>
    <x v="0"/>
    <x v="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n v="0"/>
    <x v="6"/>
    <x v="17"/>
    <x v="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2"/>
    <n v="12.75"/>
    <x v="6"/>
    <x v="17"/>
    <x v="0"/>
    <x v="0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5"/>
    <n v="10"/>
    <x v="6"/>
    <x v="17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5"/>
    <n v="113.56666666666666"/>
    <x v="6"/>
    <x v="17"/>
    <x v="0"/>
    <x v="0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5"/>
    <n v="15"/>
    <x v="6"/>
    <x v="17"/>
    <x v="0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62.765333333333331"/>
    <n v="48.281025641025643"/>
    <x v="6"/>
    <x v="17"/>
    <x v="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29.376000000000001"/>
    <n v="43.976047904191617"/>
    <x v="6"/>
    <x v="17"/>
    <x v="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5"/>
    <n v="9"/>
    <x v="6"/>
    <x v="17"/>
    <x v="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8"/>
    <n v="37.666666666666664"/>
    <x v="6"/>
    <x v="17"/>
    <x v="0"/>
    <x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4"/>
    <n v="18.581632653061224"/>
    <x v="6"/>
    <x v="17"/>
    <x v="0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2E-2"/>
    <n v="3"/>
    <x v="6"/>
    <x v="17"/>
    <x v="0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0.55999999999999994"/>
    <n v="18.666666666666668"/>
    <x v="6"/>
    <x v="17"/>
    <x v="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0.82000000000000006"/>
    <n v="410"/>
    <x v="6"/>
    <x v="17"/>
    <x v="0"/>
    <x v="0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n v="0"/>
    <x v="6"/>
    <x v="17"/>
    <x v="0"/>
    <x v="0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"/>
    <n v="114"/>
    <x v="6"/>
    <x v="17"/>
    <x v="0"/>
    <x v="0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43E-2"/>
    <n v="7.5"/>
    <x v="6"/>
    <x v="17"/>
    <x v="0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n v="0"/>
    <x v="6"/>
    <x v="17"/>
    <x v="0"/>
    <x v="0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14.182977777777777"/>
    <n v="43.41727891156463"/>
    <x v="6"/>
    <x v="17"/>
    <x v="0"/>
    <x v="0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2"/>
    <n v="23.959183673469386"/>
    <x v="6"/>
    <x v="17"/>
    <x v="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5E-2"/>
    <n v="5"/>
    <x v="6"/>
    <x v="17"/>
    <x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12.5"/>
    <n v="12.5"/>
    <x v="6"/>
    <x v="17"/>
    <x v="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"/>
    <n v="3"/>
    <x v="6"/>
    <x v="17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14.083333333333334"/>
    <n v="10.5625"/>
    <x v="6"/>
    <x v="17"/>
    <x v="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18.300055555555556"/>
    <n v="122.00037037037038"/>
    <x v="6"/>
    <x v="17"/>
    <x v="0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"/>
    <n v="267.80851063829789"/>
    <x v="6"/>
    <x v="17"/>
    <x v="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17.933333333333334"/>
    <n v="74.206896551724142"/>
    <x v="6"/>
    <x v="17"/>
    <x v="0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7E-2"/>
    <n v="6.7142857142857144"/>
    <x v="6"/>
    <x v="17"/>
    <x v="0"/>
    <x v="0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6"/>
    <n v="81.954545454545453"/>
    <x v="6"/>
    <x v="17"/>
    <x v="0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0.5"/>
    <n v="25"/>
    <x v="6"/>
    <x v="17"/>
    <x v="0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"/>
    <n v="10"/>
    <x v="6"/>
    <x v="17"/>
    <x v="0"/>
    <x v="0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1000000000000002E-2"/>
    <n v="6.833333333333333"/>
    <x v="6"/>
    <x v="17"/>
    <x v="0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5"/>
    <n v="17.708333333333332"/>
    <x v="6"/>
    <x v="17"/>
    <x v="0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"/>
    <n v="16.2"/>
    <x v="6"/>
    <x v="17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71"/>
    <n v="80.297297297297291"/>
    <x v="6"/>
    <x v="17"/>
    <x v="0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0.159"/>
    <n v="71.55"/>
    <x v="6"/>
    <x v="17"/>
    <x v="0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41.25"/>
    <n v="23.571428571428573"/>
    <x v="6"/>
    <x v="17"/>
    <x v="0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n v="0"/>
    <x v="6"/>
    <x v="17"/>
    <x v="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"/>
    <n v="34.88095238095238"/>
    <x v="6"/>
    <x v="17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0.44999999999999996"/>
    <n v="15"/>
    <x v="6"/>
    <x v="17"/>
    <x v="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0.51"/>
    <n v="23.181818181818183"/>
    <x v="6"/>
    <x v="17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0.04"/>
    <n v="1"/>
    <x v="6"/>
    <x v="17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35.537409090909087"/>
    <n v="100.23371794871794"/>
    <x v="6"/>
    <x v="17"/>
    <x v="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0.5"/>
    <n v="5"/>
    <x v="6"/>
    <x v="17"/>
    <x v="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0.16666666666666669"/>
    <n v="3.3333333333333335"/>
    <x v="6"/>
    <x v="17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0.13250000000000001"/>
    <n v="13.25"/>
    <x v="6"/>
    <x v="17"/>
    <x v="0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7E-2"/>
    <n v="17.852"/>
    <x v="6"/>
    <x v="17"/>
    <x v="0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7"/>
    <n v="10.375"/>
    <x v="6"/>
    <x v="17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"/>
    <n v="36.333333333333336"/>
    <x v="6"/>
    <x v="17"/>
    <x v="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0.23809523809523811"/>
    <n v="5"/>
    <x v="6"/>
    <x v="17"/>
    <x v="0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n v="0"/>
    <x v="6"/>
    <x v="17"/>
    <x v="0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599999999999999E-2"/>
    <n v="5.8"/>
    <x v="6"/>
    <x v="17"/>
    <x v="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n v="0"/>
    <x v="6"/>
    <x v="17"/>
    <x v="0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0.22"/>
    <n v="3.6666666666666665"/>
    <x v="6"/>
    <x v="17"/>
    <x v="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0.47222222222222221"/>
    <n v="60.714285714285715"/>
    <x v="6"/>
    <x v="18"/>
    <x v="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n v="0"/>
    <x v="6"/>
    <x v="18"/>
    <x v="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0.5"/>
    <n v="5"/>
    <x v="6"/>
    <x v="18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"/>
    <n v="25.434782608695652"/>
    <x v="6"/>
    <x v="18"/>
    <x v="0"/>
    <x v="0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n v="0.1"/>
    <n v="1"/>
    <x v="6"/>
    <x v="18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0.105"/>
    <n v="10.5"/>
    <x v="6"/>
    <x v="18"/>
    <x v="0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0.22"/>
    <n v="3.6666666666666665"/>
    <x v="6"/>
    <x v="18"/>
    <x v="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n v="0"/>
    <x v="6"/>
    <x v="18"/>
    <x v="0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14.38"/>
    <n v="110.61538461538461"/>
    <x v="6"/>
    <x v="18"/>
    <x v="0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0.66666666666666674"/>
    <n v="20"/>
    <x v="6"/>
    <x v="18"/>
    <x v="0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1E-3"/>
    <n v="1"/>
    <x v="6"/>
    <x v="18"/>
    <x v="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5"/>
    <n v="50"/>
    <x v="6"/>
    <x v="18"/>
    <x v="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7"/>
    <n v="45"/>
    <x v="6"/>
    <x v="18"/>
    <x v="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39.5"/>
    <n v="253.2051282051282"/>
    <x v="6"/>
    <x v="18"/>
    <x v="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0.35714285714285715"/>
    <n v="31.25"/>
    <x v="6"/>
    <x v="18"/>
    <x v="0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E-2"/>
    <n v="5"/>
    <x v="6"/>
    <x v="18"/>
    <x v="0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n v="0"/>
    <x v="6"/>
    <x v="18"/>
    <x v="0"/>
    <x v="0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n v="0"/>
    <x v="6"/>
    <x v="18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n v="0"/>
    <x v="6"/>
    <x v="18"/>
    <x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0.41333333333333333"/>
    <n v="23.25"/>
    <x v="6"/>
    <x v="18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n v="0"/>
    <x v="7"/>
    <x v="19"/>
    <x v="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0.125"/>
    <n v="100"/>
    <x v="7"/>
    <x v="19"/>
    <x v="0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9"/>
    <n v="44.166666666666664"/>
    <x v="7"/>
    <x v="19"/>
    <x v="0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n v="0"/>
    <x v="7"/>
    <x v="19"/>
    <x v="0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0.48666666666666669"/>
    <n v="24.333333333333332"/>
    <x v="7"/>
    <x v="19"/>
    <x v="0"/>
    <x v="0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0.15"/>
    <n v="37.5"/>
    <x v="7"/>
    <x v="19"/>
    <x v="0"/>
    <x v="0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10.08"/>
    <n v="42"/>
    <x v="7"/>
    <x v="19"/>
    <x v="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n v="0"/>
    <x v="7"/>
    <x v="19"/>
    <x v="0"/>
    <x v="0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5"/>
    <n v="60.733333333333334"/>
    <x v="7"/>
    <x v="19"/>
    <x v="0"/>
    <x v="0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0.625"/>
    <n v="50"/>
    <x v="7"/>
    <x v="19"/>
    <x v="0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"/>
    <n v="108.33333333333333"/>
    <x v="7"/>
    <x v="19"/>
    <x v="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0.752"/>
    <n v="23.5"/>
    <x v="7"/>
    <x v="19"/>
    <x v="0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n v="0"/>
    <x v="7"/>
    <x v="19"/>
    <x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"/>
    <n v="50.333333333333336"/>
    <x v="7"/>
    <x v="19"/>
    <x v="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0.46666666666666673"/>
    <n v="11.666666666666666"/>
    <x v="7"/>
    <x v="19"/>
    <x v="0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n v="0"/>
    <x v="7"/>
    <x v="19"/>
    <x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"/>
    <n v="60.789473684210527"/>
    <x v="7"/>
    <x v="19"/>
    <x v="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n v="0"/>
    <x v="7"/>
    <x v="19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41E-2"/>
    <n v="17.5"/>
    <x v="7"/>
    <x v="19"/>
    <x v="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n v="0"/>
    <x v="7"/>
    <x v="19"/>
    <x v="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n v="0"/>
    <x v="7"/>
    <x v="19"/>
    <x v="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20.705000000000002"/>
    <n v="82.82"/>
    <x v="7"/>
    <x v="19"/>
    <x v="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19.139999999999997"/>
    <n v="358.875"/>
    <x v="7"/>
    <x v="19"/>
    <x v="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6"/>
    <n v="61.1875"/>
    <x v="7"/>
    <x v="19"/>
    <x v="0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1"/>
    <n v="340"/>
    <x v="7"/>
    <x v="19"/>
    <x v="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0.16999999999999998"/>
    <n v="5.666666666666667"/>
    <x v="7"/>
    <x v="19"/>
    <x v="0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0.4"/>
    <n v="50"/>
    <x v="7"/>
    <x v="19"/>
    <x v="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0.1"/>
    <n v="25"/>
    <x v="7"/>
    <x v="19"/>
    <x v="0"/>
    <x v="0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n v="0"/>
    <x v="7"/>
    <x v="19"/>
    <x v="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E-2"/>
    <n v="30"/>
    <x v="7"/>
    <x v="19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2"/>
    <n v="46.631578947368418"/>
    <x v="7"/>
    <x v="19"/>
    <x v="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3"/>
    <n v="65"/>
    <x v="7"/>
    <x v="1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3E-3"/>
    <n v="10"/>
    <x v="7"/>
    <x v="19"/>
    <x v="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n v="0"/>
    <x v="7"/>
    <x v="19"/>
    <x v="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1E-3"/>
    <n v="5"/>
    <x v="7"/>
    <x v="19"/>
    <x v="0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9"/>
    <n v="640"/>
    <x v="7"/>
    <x v="19"/>
    <x v="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11.75"/>
    <n v="69.117647058823536"/>
    <x v="7"/>
    <x v="19"/>
    <x v="0"/>
    <x v="0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2E-3"/>
    <n v="1.3333333333333333"/>
    <x v="7"/>
    <x v="19"/>
    <x v="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"/>
    <n v="10.5"/>
    <x v="7"/>
    <x v="19"/>
    <x v="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4"/>
    <n v="33.333333333333336"/>
    <x v="7"/>
    <x v="19"/>
    <x v="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04.93636363636362"/>
    <n v="61.562666666666665"/>
    <x v="8"/>
    <x v="20"/>
    <x v="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05.44"/>
    <n v="118.73873873873873"/>
    <x v="8"/>
    <x v="20"/>
    <x v="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06.73333333333332"/>
    <n v="65.081300813008127"/>
    <x v="8"/>
    <x v="20"/>
    <x v="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04.12571428571428"/>
    <n v="130.15714285714284"/>
    <x v="8"/>
    <x v="20"/>
    <x v="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60.54999999999998"/>
    <n v="37.776470588235291"/>
    <x v="8"/>
    <x v="20"/>
    <x v="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07.77777777777777"/>
    <n v="112.79069767441861"/>
    <x v="8"/>
    <x v="20"/>
    <x v="0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35"/>
    <n v="51.92307692307692"/>
    <x v="8"/>
    <x v="20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09.07407407407408"/>
    <n v="89.242424242424249"/>
    <x v="8"/>
    <x v="20"/>
    <x v="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90"/>
    <n v="19.333333333333332"/>
    <x v="8"/>
    <x v="20"/>
    <x v="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03.95714285714286"/>
    <n v="79.967032967032964"/>
    <x v="8"/>
    <x v="20"/>
    <x v="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22.24"/>
    <n v="56.414565826330531"/>
    <x v="8"/>
    <x v="20"/>
    <x v="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35"/>
    <n v="79.411764705882348"/>
    <x v="8"/>
    <x v="20"/>
    <x v="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69.91034482758624"/>
    <n v="76.439453125"/>
    <x v="8"/>
    <x v="20"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53.29333333333332"/>
    <n v="121"/>
    <x v="8"/>
    <x v="20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60.59999999999997"/>
    <n v="54.616766467065865"/>
    <x v="8"/>
    <x v="20"/>
    <x v="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01.31677953348381"/>
    <n v="299.22222222222223"/>
    <x v="8"/>
    <x v="2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25.60416666666667"/>
    <n v="58.533980582524272"/>
    <x v="8"/>
    <x v="20"/>
    <x v="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02.43783333333334"/>
    <n v="55.371801801801809"/>
    <x v="8"/>
    <x v="20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99.244"/>
    <n v="183.80442804428046"/>
    <x v="8"/>
    <x v="20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02.45398773006136"/>
    <n v="165.34653465346534"/>
    <x v="8"/>
    <x v="20"/>
    <x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02.94615384615385"/>
    <n v="234.78947368421052"/>
    <x v="8"/>
    <x v="20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00.86153846153847"/>
    <n v="211.48387096774192"/>
    <x v="8"/>
    <x v="20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14.99999999999999"/>
    <n v="32.34375"/>
    <x v="8"/>
    <x v="20"/>
    <x v="0"/>
    <x v="0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04.16766467065868"/>
    <n v="123.37588652482269"/>
    <x v="8"/>
    <x v="20"/>
    <x v="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55.29999999999998"/>
    <n v="207.06666666666666"/>
    <x v="8"/>
    <x v="20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06"/>
    <n v="138.2608695652174"/>
    <x v="8"/>
    <x v="20"/>
    <x v="0"/>
    <x v="0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54.31499999999997"/>
    <n v="493.81553398058253"/>
    <x v="8"/>
    <x v="20"/>
    <x v="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01.1"/>
    <n v="168.5"/>
    <x v="8"/>
    <x v="20"/>
    <x v="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29.04"/>
    <n v="38.867469879518069"/>
    <x v="8"/>
    <x v="20"/>
    <x v="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02.23076923076924"/>
    <n v="61.527777777777779"/>
    <x v="8"/>
    <x v="20"/>
    <x v="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31.80000000000001"/>
    <n v="105.44"/>
    <x v="8"/>
    <x v="20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86.0802000000001"/>
    <n v="71.592003642987251"/>
    <x v="8"/>
    <x v="20"/>
    <x v="0"/>
    <x v="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45.70000000000002"/>
    <n v="91.882882882882882"/>
    <x v="8"/>
    <x v="20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02.60000000000001"/>
    <n v="148.57377049180329"/>
    <x v="8"/>
    <x v="20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72.27777777777777"/>
    <n v="174.2134831460674"/>
    <x v="8"/>
    <x v="20"/>
    <x v="0"/>
    <x v="0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59.16819571865443"/>
    <n v="102.86166007905139"/>
    <x v="8"/>
    <x v="20"/>
    <x v="0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03.76666666666668"/>
    <n v="111.17857142857143"/>
    <x v="8"/>
    <x v="20"/>
    <x v="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11.40954545454547"/>
    <n v="23.796213592233013"/>
    <x v="8"/>
    <x v="20"/>
    <x v="0"/>
    <x v="0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80.375"/>
    <n v="81.268115942028984"/>
    <x v="8"/>
    <x v="20"/>
    <x v="0"/>
    <x v="0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12.10606060606061"/>
    <n v="116.21465968586388"/>
    <x v="8"/>
    <x v="20"/>
    <x v="0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73"/>
    <n v="58.888888888888886"/>
    <x v="4"/>
    <x v="21"/>
    <x v="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5"/>
    <n v="44"/>
    <x v="4"/>
    <x v="21"/>
    <x v="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"/>
    <n v="48.424999999999997"/>
    <x v="4"/>
    <x v="21"/>
    <x v="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n v="0"/>
    <x v="4"/>
    <x v="21"/>
    <x v="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29.299999999999997"/>
    <n v="61.041666666666664"/>
    <x v="4"/>
    <x v="21"/>
    <x v="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0.90909090909090906"/>
    <n v="25"/>
    <x v="4"/>
    <x v="21"/>
    <x v="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n v="0"/>
    <x v="4"/>
    <x v="21"/>
    <x v="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n v="0"/>
    <x v="4"/>
    <x v="21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0.8"/>
    <n v="40"/>
    <x v="4"/>
    <x v="21"/>
    <x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11.600000000000001"/>
    <n v="19.333333333333332"/>
    <x v="4"/>
    <x v="21"/>
    <x v="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n v="0"/>
    <x v="4"/>
    <x v="21"/>
    <x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19"/>
    <n v="35"/>
    <x v="4"/>
    <x v="21"/>
    <x v="0"/>
    <x v="0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n v="0"/>
    <x v="4"/>
    <x v="21"/>
    <x v="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n v="0"/>
    <x v="4"/>
    <x v="21"/>
    <x v="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17.8"/>
    <n v="59.333333333333336"/>
    <x v="4"/>
    <x v="21"/>
    <x v="0"/>
    <x v="0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n v="0"/>
    <x v="4"/>
    <x v="21"/>
    <x v="0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7"/>
    <n v="30.125"/>
    <x v="4"/>
    <x v="21"/>
    <x v="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50.739999999999995"/>
    <n v="74.617647058823536"/>
    <x v="4"/>
    <x v="21"/>
    <x v="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0.54884742041712409"/>
    <n v="5"/>
    <x v="4"/>
    <x v="21"/>
    <x v="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14.091666666666667"/>
    <n v="44.5"/>
    <x v="4"/>
    <x v="21"/>
    <x v="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03.8"/>
    <n v="46.133333333333333"/>
    <x v="4"/>
    <x v="11"/>
    <x v="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20.24999999999999"/>
    <n v="141.47058823529412"/>
    <x v="4"/>
    <x v="11"/>
    <x v="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17"/>
    <n v="75.483870967741936"/>
    <x v="4"/>
    <x v="11"/>
    <x v="0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22.14285714285715"/>
    <n v="85.5"/>
    <x v="4"/>
    <x v="11"/>
    <x v="0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51.63999999999999"/>
    <n v="64.254237288135599"/>
    <x v="4"/>
    <x v="11"/>
    <x v="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04.44"/>
    <n v="64.46913580246914"/>
    <x v="4"/>
    <x v="1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00.15333333333331"/>
    <n v="118.2007874015748"/>
    <x v="4"/>
    <x v="11"/>
    <x v="0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01.8"/>
    <n v="82.540540540540547"/>
    <x v="4"/>
    <x v="11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37.65714285714284"/>
    <n v="34.170212765957444"/>
    <x v="4"/>
    <x v="11"/>
    <x v="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33.2"/>
    <n v="42.73322081575246"/>
    <x v="4"/>
    <x v="11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98.85074626865671"/>
    <n v="94.489361702127653"/>
    <x v="4"/>
    <x v="11"/>
    <x v="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02.36666666666667"/>
    <n v="55.697247706422019"/>
    <x v="4"/>
    <x v="11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17.96376666666666"/>
    <n v="98.030831024930734"/>
    <x v="4"/>
    <x v="11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94.72727272727275"/>
    <n v="92.102272727272734"/>
    <x v="4"/>
    <x v="11"/>
    <x v="0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13.14633333333336"/>
    <n v="38.175462686567165"/>
    <x v="4"/>
    <x v="11"/>
    <x v="0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04.24"/>
    <n v="27.145833333333332"/>
    <x v="4"/>
    <x v="11"/>
    <x v="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13.66666666666667"/>
    <n v="50.689189189189186"/>
    <x v="4"/>
    <x v="11"/>
    <x v="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01.25"/>
    <n v="38.942307692307693"/>
    <x v="4"/>
    <x v="11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25.41538461538462"/>
    <n v="77.638095238095232"/>
    <x v="4"/>
    <x v="11"/>
    <x v="0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19"/>
    <n v="43.536585365853661"/>
    <x v="4"/>
    <x v="11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66.46153846153845"/>
    <n v="31.823529411764707"/>
    <x v="4"/>
    <x v="11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19.14771428571429"/>
    <n v="63.184393939393942"/>
    <x v="4"/>
    <x v="11"/>
    <x v="0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00.47368421052632"/>
    <n v="190.9"/>
    <x v="4"/>
    <x v="11"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01.8"/>
    <n v="140.85534591194968"/>
    <x v="4"/>
    <x v="11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16.66666666666667"/>
    <n v="76.92307692307692"/>
    <x v="4"/>
    <x v="11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08.64893617021276"/>
    <n v="99.15533980582525"/>
    <x v="4"/>
    <x v="11"/>
    <x v="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14.72"/>
    <n v="67.881656804733723"/>
    <x v="4"/>
    <x v="11"/>
    <x v="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01.8"/>
    <n v="246.29032258064515"/>
    <x v="4"/>
    <x v="11"/>
    <x v="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06"/>
    <n v="189.28571428571428"/>
    <x v="4"/>
    <x v="11"/>
    <x v="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03.49999999999999"/>
    <n v="76.666666666666671"/>
    <x v="4"/>
    <x v="11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54.97535999999999"/>
    <n v="82.963254817987149"/>
    <x v="4"/>
    <x v="11"/>
    <x v="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62.14066666666668"/>
    <n v="62.522107969151669"/>
    <x v="4"/>
    <x v="11"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04.42100000000001"/>
    <n v="46.06808823529412"/>
    <x v="4"/>
    <x v="11"/>
    <x v="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06.12433333333333"/>
    <n v="38.543946731234868"/>
    <x v="4"/>
    <x v="11"/>
    <x v="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54.93846153846152"/>
    <n v="53.005263157894738"/>
    <x v="4"/>
    <x v="11"/>
    <x v="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10.77157238734421"/>
    <n v="73.355396825396824"/>
    <x v="4"/>
    <x v="11"/>
    <x v="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10.91186666666665"/>
    <n v="127.97523076923076"/>
    <x v="4"/>
    <x v="11"/>
    <x v="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10.71428571428572"/>
    <n v="104.72972972972973"/>
    <x v="4"/>
    <x v="11"/>
    <x v="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23.61333333333333"/>
    <n v="67.671532846715323"/>
    <x v="4"/>
    <x v="11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11.05"/>
    <n v="95.931818181818187"/>
    <x v="4"/>
    <x v="11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01"/>
    <n v="65.161290322580641"/>
    <x v="1"/>
    <x v="6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01.64999999999999"/>
    <n v="32.269841269841272"/>
    <x v="1"/>
    <x v="6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08.33333333333333"/>
    <n v="81.25"/>
    <x v="1"/>
    <x v="6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42"/>
    <n v="24.2"/>
    <x v="1"/>
    <x v="6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00.44999999999999"/>
    <n v="65.868852459016395"/>
    <x v="1"/>
    <x v="6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25.06666666666666"/>
    <n v="36.07692307692308"/>
    <x v="1"/>
    <x v="6"/>
    <x v="0"/>
    <x v="0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08.57142857142857"/>
    <n v="44.186046511627907"/>
    <x v="1"/>
    <x v="6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45.70000000000002"/>
    <n v="104.07142857142857"/>
    <x v="1"/>
    <x v="6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10.00000000000001"/>
    <n v="35.96153846153846"/>
    <x v="1"/>
    <x v="6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02.23333333333333"/>
    <n v="127.79166666666667"/>
    <x v="1"/>
    <x v="6"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22"/>
    <n v="27.727272727272727"/>
    <x v="1"/>
    <x v="6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01.96000000000001"/>
    <n v="39.828125"/>
    <x v="1"/>
    <x v="6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41.1764705882353"/>
    <n v="52.173913043478258"/>
    <x v="1"/>
    <x v="6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09.52500000000001"/>
    <n v="92.037815126050418"/>
    <x v="1"/>
    <x v="6"/>
    <x v="0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04.65"/>
    <n v="63.424242424242422"/>
    <x v="1"/>
    <x v="6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24"/>
    <n v="135.625"/>
    <x v="1"/>
    <x v="6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35"/>
    <n v="168.75"/>
    <x v="1"/>
    <x v="6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02.75000000000001"/>
    <n v="70.862068965517238"/>
    <x v="1"/>
    <x v="6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00"/>
    <n v="50"/>
    <x v="1"/>
    <x v="6"/>
    <x v="0"/>
    <x v="0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30.26085714285716"/>
    <n v="42.214166666666671"/>
    <x v="1"/>
    <x v="6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39.627499999999998"/>
    <n v="152.41346153846155"/>
    <x v="2"/>
    <x v="8"/>
    <x v="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25.976666666666663"/>
    <n v="90.616279069767444"/>
    <x v="2"/>
    <x v="8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65.24636363636364"/>
    <n v="201.60393258426967"/>
    <x v="2"/>
    <x v="8"/>
    <x v="0"/>
    <x v="0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11.514000000000001"/>
    <n v="127.93333333333334"/>
    <x v="2"/>
    <x v="8"/>
    <x v="0"/>
    <x v="0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11.360000000000001"/>
    <n v="29.894736842105264"/>
    <x v="2"/>
    <x v="8"/>
    <x v="0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11.99130434782609"/>
    <n v="367.97142857142859"/>
    <x v="2"/>
    <x v="8"/>
    <x v="0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15.5"/>
    <n v="129.16666666666666"/>
    <x v="2"/>
    <x v="8"/>
    <x v="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32.027999999999999"/>
    <n v="800.7"/>
    <x v="2"/>
    <x v="8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0.60869565217391308"/>
    <n v="28"/>
    <x v="2"/>
    <x v="8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31.114999999999998"/>
    <n v="102.01639344262296"/>
    <x v="2"/>
    <x v="8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7"/>
    <n v="184.36363636363637"/>
    <x v="2"/>
    <x v="8"/>
    <x v="0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40.404000000000003"/>
    <n v="162.91935483870967"/>
    <x v="2"/>
    <x v="8"/>
    <x v="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3"/>
    <n v="1"/>
    <x v="2"/>
    <x v="8"/>
    <x v="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4"/>
    <n v="603.52631578947364"/>
    <x v="2"/>
    <x v="8"/>
    <x v="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15.324999999999999"/>
    <n v="45.407407407407405"/>
    <x v="2"/>
    <x v="8"/>
    <x v="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15.103448275862069"/>
    <n v="97.333333333333329"/>
    <x v="2"/>
    <x v="8"/>
    <x v="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0.503"/>
    <n v="167.66666666666666"/>
    <x v="2"/>
    <x v="8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9"/>
    <n v="859.85714285714289"/>
    <x v="2"/>
    <x v="8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0.30285714285714288"/>
    <n v="26.5"/>
    <x v="2"/>
    <x v="8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8"/>
    <n v="30.272727272727273"/>
    <x v="2"/>
    <x v="8"/>
    <x v="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"/>
    <n v="54.666666666666664"/>
    <x v="2"/>
    <x v="8"/>
    <x v="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7"/>
    <n v="60.75"/>
    <x v="2"/>
    <x v="8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"/>
    <n v="102.72727272727273"/>
    <x v="2"/>
    <x v="8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"/>
    <n v="41.585365853658537"/>
    <x v="2"/>
    <x v="8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"/>
    <n v="116.53333333333333"/>
    <x v="2"/>
    <x v="8"/>
    <x v="0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0.81600000000000006"/>
    <n v="45.333333333333336"/>
    <x v="2"/>
    <x v="8"/>
    <x v="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22.494285714285713"/>
    <n v="157.46"/>
    <x v="2"/>
    <x v="8"/>
    <x v="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"/>
    <n v="100.5"/>
    <x v="2"/>
    <x v="8"/>
    <x v="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n v="0"/>
    <x v="2"/>
    <x v="8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n v="0"/>
    <x v="2"/>
    <x v="8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10.754135338345865"/>
    <n v="51.822463768115945"/>
    <x v="2"/>
    <x v="8"/>
    <x v="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19.759999999999998"/>
    <n v="308.75"/>
    <x v="2"/>
    <x v="8"/>
    <x v="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84.946999999999989"/>
    <n v="379.22767857142856"/>
    <x v="2"/>
    <x v="8"/>
    <x v="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49.381999999999998"/>
    <n v="176.36428571428573"/>
    <x v="2"/>
    <x v="8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2"/>
    <n v="66.066666666666663"/>
    <x v="2"/>
    <x v="8"/>
    <x v="0"/>
    <x v="0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5"/>
    <n v="89.648648648648646"/>
    <x v="2"/>
    <x v="8"/>
    <x v="0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n v="0"/>
    <x v="2"/>
    <x v="8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70.36"/>
    <n v="382.39130434782606"/>
    <x v="2"/>
    <x v="8"/>
    <x v="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0.2"/>
    <n v="100"/>
    <x v="2"/>
    <x v="8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02.298"/>
    <n v="158.35603715170279"/>
    <x v="2"/>
    <x v="8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77.73333333333335"/>
    <n v="40.762589928057551"/>
    <x v="3"/>
    <x v="9"/>
    <x v="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25"/>
    <n v="53.571428571428569"/>
    <x v="3"/>
    <x v="9"/>
    <x v="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47.32653061224491"/>
    <n v="48.449664429530202"/>
    <x v="3"/>
    <x v="9"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02.2"/>
    <n v="82.41935483870968"/>
    <x v="3"/>
    <x v="9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01.8723404255319"/>
    <n v="230.19230769230768"/>
    <x v="3"/>
    <x v="9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04.2"/>
    <n v="59.360465116279073"/>
    <x v="3"/>
    <x v="9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04.05"/>
    <n v="66.698717948717942"/>
    <x v="3"/>
    <x v="9"/>
    <x v="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01.265"/>
    <n v="168.77500000000001"/>
    <x v="3"/>
    <x v="9"/>
    <x v="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36.13999999999999"/>
    <n v="59.973568281938327"/>
    <x v="3"/>
    <x v="9"/>
    <x v="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33.6"/>
    <n v="31.80952380952381"/>
    <x v="3"/>
    <x v="9"/>
    <x v="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30.25"/>
    <n v="24.421875"/>
    <x v="3"/>
    <x v="9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22.67999999999999"/>
    <n v="25.347107438016529"/>
    <x v="3"/>
    <x v="9"/>
    <x v="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82.81058823529412"/>
    <n v="71.443218390804603"/>
    <x v="3"/>
    <x v="9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25.29999999999998"/>
    <n v="38.553846153846152"/>
    <x v="3"/>
    <x v="9"/>
    <x v="0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11.66666666666667"/>
    <n v="68.367346938775512"/>
    <x v="3"/>
    <x v="9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15.75757575757575"/>
    <n v="40.210526315789473"/>
    <x v="3"/>
    <x v="9"/>
    <x v="0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73.2"/>
    <n v="32.074074074074076"/>
    <x v="3"/>
    <x v="9"/>
    <x v="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25.98333333333333"/>
    <n v="28.632575757575758"/>
    <x v="3"/>
    <x v="9"/>
    <x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09.1"/>
    <n v="43.64"/>
    <x v="3"/>
    <x v="9"/>
    <x v="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00"/>
    <n v="40"/>
    <x v="3"/>
    <x v="9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18.64285714285714"/>
    <n v="346.04166666666669"/>
    <x v="4"/>
    <x v="11"/>
    <x v="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00.26666666666667"/>
    <n v="81.739130434782609"/>
    <x v="4"/>
    <x v="11"/>
    <x v="0"/>
    <x v="0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26.48920000000001"/>
    <n v="64.535306122448986"/>
    <x v="4"/>
    <x v="11"/>
    <x v="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14.26"/>
    <n v="63.477777777777774"/>
    <x v="4"/>
    <x v="11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10.7"/>
    <n v="63.620689655172413"/>
    <x v="4"/>
    <x v="11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05.34805315203954"/>
    <n v="83.967068965517228"/>
    <x v="4"/>
    <x v="11"/>
    <x v="0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03.66666666666666"/>
    <n v="77.75"/>
    <x v="4"/>
    <x v="11"/>
    <x v="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07.08672667523933"/>
    <n v="107.07142857142857"/>
    <x v="4"/>
    <x v="11"/>
    <x v="0"/>
    <x v="0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24"/>
    <n v="38.75"/>
    <x v="4"/>
    <x v="11"/>
    <x v="0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05.01"/>
    <n v="201.94230769230768"/>
    <x v="4"/>
    <x v="11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89.46666666666667"/>
    <n v="43.060606060606062"/>
    <x v="4"/>
    <x v="11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71.32499999999999"/>
    <n v="62.871559633027523"/>
    <x v="4"/>
    <x v="11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52.48648648648651"/>
    <n v="55.607142857142854"/>
    <x v="4"/>
    <x v="11"/>
    <x v="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16.15384615384616"/>
    <n v="48.70967741935484"/>
    <x v="4"/>
    <x v="11"/>
    <x v="0"/>
    <x v="0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03.35000000000002"/>
    <n v="30.578947368421051"/>
    <x v="4"/>
    <x v="11"/>
    <x v="0"/>
    <x v="0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11.60000000000001"/>
    <n v="73.907284768211923"/>
    <x v="4"/>
    <x v="11"/>
    <x v="0"/>
    <x v="0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24"/>
    <n v="21.2"/>
    <x v="4"/>
    <x v="11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07.1"/>
    <n v="73.356164383561648"/>
    <x v="4"/>
    <x v="11"/>
    <x v="0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04.3625"/>
    <n v="56.412162162162161"/>
    <x v="4"/>
    <x v="11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12.40909090909091"/>
    <n v="50.247311827956992"/>
    <x v="4"/>
    <x v="11"/>
    <x v="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24.08571428571429"/>
    <n v="68.936507936507937"/>
    <x v="4"/>
    <x v="11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10.406125"/>
    <n v="65.914104477611943"/>
    <x v="4"/>
    <x v="11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18.75"/>
    <n v="62.5"/>
    <x v="4"/>
    <x v="11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36.625"/>
    <n v="70.064102564102569"/>
    <x v="4"/>
    <x v="11"/>
    <x v="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34.8074"/>
    <n v="60.181874999999998"/>
    <x v="4"/>
    <x v="11"/>
    <x v="0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45.4"/>
    <n v="21.382352941176471"/>
    <x v="4"/>
    <x v="11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09.10714285714285"/>
    <n v="160.78947368421052"/>
    <x v="4"/>
    <x v="11"/>
    <x v="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10.2"/>
    <n v="42.384615384615387"/>
    <x v="4"/>
    <x v="11"/>
    <x v="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13.64000000000001"/>
    <n v="27.317307692307693"/>
    <x v="4"/>
    <x v="11"/>
    <x v="0"/>
    <x v="0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02.35000000000001"/>
    <n v="196.82692307692307"/>
    <x v="4"/>
    <x v="11"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22.13333333333334"/>
    <n v="53.882352941176471"/>
    <x v="4"/>
    <x v="11"/>
    <x v="0"/>
    <x v="0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11.88571428571427"/>
    <n v="47.756097560975611"/>
    <x v="4"/>
    <x v="11"/>
    <x v="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07.3"/>
    <n v="88.191780821917803"/>
    <x v="4"/>
    <x v="11"/>
    <x v="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13.85000000000001"/>
    <n v="72.056962025316452"/>
    <x v="4"/>
    <x v="11"/>
    <x v="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09.68181818181819"/>
    <n v="74.246153846153845"/>
    <x v="4"/>
    <x v="11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26.14444444444443"/>
    <n v="61.701086956521742"/>
    <x v="4"/>
    <x v="11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67.42857142857144"/>
    <n v="17.235294117647058"/>
    <x v="4"/>
    <x v="11"/>
    <x v="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96.52000000000004"/>
    <n v="51.720833333333331"/>
    <x v="4"/>
    <x v="11"/>
    <x v="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09.16"/>
    <n v="24.150442477876105"/>
    <x v="4"/>
    <x v="11"/>
    <x v="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02.57499999999999"/>
    <n v="62.166666666666664"/>
    <x v="4"/>
    <x v="11"/>
    <x v="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"/>
    <n v="48.2"/>
    <x v="3"/>
    <x v="22"/>
    <x v="0"/>
    <x v="0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0.42"/>
    <n v="6.1764705882352944"/>
    <x v="3"/>
    <x v="22"/>
    <x v="0"/>
    <x v="0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0.125"/>
    <n v="5"/>
    <x v="3"/>
    <x v="22"/>
    <x v="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0.5"/>
    <n v="7.5"/>
    <x v="3"/>
    <x v="22"/>
    <x v="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3"/>
    <n v="12"/>
    <x v="3"/>
    <x v="22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n v="0"/>
    <x v="3"/>
    <x v="22"/>
    <x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2"/>
    <n v="1"/>
    <x v="3"/>
    <x v="22"/>
    <x v="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0.23333333333333336"/>
    <n v="2.3333333333333335"/>
    <x v="3"/>
    <x v="22"/>
    <x v="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2"/>
    <n v="24.615384615384617"/>
    <x v="3"/>
    <x v="22"/>
    <x v="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5"/>
    <n v="100"/>
    <x v="3"/>
    <x v="22"/>
    <x v="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0.2"/>
    <n v="1"/>
    <x v="3"/>
    <x v="22"/>
    <x v="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18.181818181818183"/>
    <n v="88.888888888888886"/>
    <x v="3"/>
    <x v="22"/>
    <x v="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n v="0"/>
    <x v="3"/>
    <x v="22"/>
    <x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"/>
    <n v="27.5"/>
    <x v="3"/>
    <x v="22"/>
    <x v="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0.2"/>
    <n v="6"/>
    <x v="3"/>
    <x v="22"/>
    <x v="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3"/>
    <n v="44.5"/>
    <x v="3"/>
    <x v="22"/>
    <x v="0"/>
    <x v="0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"/>
    <n v="1"/>
    <x v="3"/>
    <x v="22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0.1"/>
    <n v="100"/>
    <x v="3"/>
    <x v="22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0.104"/>
    <n v="13"/>
    <x v="3"/>
    <x v="22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0.33333333333333337"/>
    <n v="100"/>
    <x v="3"/>
    <x v="22"/>
    <x v="0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20.36"/>
    <n v="109.07142857142857"/>
    <x v="3"/>
    <x v="22"/>
    <x v="0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n v="0"/>
    <x v="3"/>
    <x v="22"/>
    <x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n v="0"/>
    <x v="3"/>
    <x v="22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800000000000008"/>
    <n v="104.75"/>
    <x v="3"/>
    <x v="22"/>
    <x v="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5"/>
    <n v="15"/>
    <x v="3"/>
    <x v="22"/>
    <x v="0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n v="0"/>
    <x v="3"/>
    <x v="22"/>
    <x v="0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"/>
    <n v="80.599999999999994"/>
    <x v="3"/>
    <x v="22"/>
    <x v="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31.94705882352941"/>
    <n v="115.55319148936171"/>
    <x v="3"/>
    <x v="22"/>
    <x v="0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n v="0"/>
    <x v="3"/>
    <x v="22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3"/>
    <n v="80.5"/>
    <x v="3"/>
    <x v="22"/>
    <x v="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09"/>
    <n v="744.5454545454545"/>
    <x v="3"/>
    <x v="22"/>
    <x v="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0.1"/>
    <n v="7.5"/>
    <x v="3"/>
    <x v="22"/>
    <x v="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0.77"/>
    <n v="38.5"/>
    <x v="3"/>
    <x v="22"/>
    <x v="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26.900000000000002"/>
    <n v="36.68181818181818"/>
    <x v="3"/>
    <x v="22"/>
    <x v="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3"/>
    <n v="75"/>
    <x v="3"/>
    <x v="22"/>
    <x v="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"/>
    <n v="30"/>
    <x v="3"/>
    <x v="22"/>
    <x v="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7E-3"/>
    <n v="1"/>
    <x v="3"/>
    <x v="22"/>
    <x v="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"/>
    <n v="673.33333333333337"/>
    <x v="3"/>
    <x v="22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n v="0"/>
    <x v="3"/>
    <x v="22"/>
    <x v="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n v="0"/>
    <x v="3"/>
    <x v="22"/>
    <x v="0"/>
    <x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n v="0"/>
    <x v="3"/>
    <x v="22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n v="0"/>
    <x v="3"/>
    <x v="22"/>
    <x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n v="0"/>
    <x v="3"/>
    <x v="22"/>
    <x v="0"/>
    <x v="0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2"/>
    <n v="25"/>
    <x v="3"/>
    <x v="22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n v="0"/>
    <x v="3"/>
    <x v="22"/>
    <x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n v="0"/>
    <x v="3"/>
    <x v="22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E-3"/>
    <n v="1"/>
    <x v="3"/>
    <x v="22"/>
    <x v="0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2"/>
    <n v="1"/>
    <x v="3"/>
    <x v="22"/>
    <x v="0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n v="0"/>
    <x v="3"/>
    <x v="22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n v="0"/>
    <x v="3"/>
    <x v="22"/>
    <x v="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0.85714285714285721"/>
    <n v="15"/>
    <x v="3"/>
    <x v="22"/>
    <x v="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10.5"/>
    <n v="225"/>
    <x v="3"/>
    <x v="22"/>
    <x v="0"/>
    <x v="0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4"/>
    <n v="48.333333333333336"/>
    <x v="3"/>
    <x v="22"/>
    <x v="0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n v="0"/>
    <x v="3"/>
    <x v="22"/>
    <x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n v="0"/>
    <x v="3"/>
    <x v="22"/>
    <x v="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n v="0"/>
    <x v="3"/>
    <x v="22"/>
    <x v="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n v="0"/>
    <x v="3"/>
    <x v="22"/>
    <x v="0"/>
    <x v="0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01.24459999999999"/>
    <n v="44.66673529411765"/>
    <x v="3"/>
    <x v="23"/>
    <x v="0"/>
    <x v="0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08.5175"/>
    <n v="28.937999999999999"/>
    <x v="3"/>
    <x v="23"/>
    <x v="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47.66666666666666"/>
    <n v="35.44"/>
    <x v="3"/>
    <x v="23"/>
    <x v="0"/>
    <x v="0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63.19999999999999"/>
    <n v="34.871794871794869"/>
    <x v="3"/>
    <x v="23"/>
    <x v="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56.41449999999998"/>
    <n v="52.622732513451197"/>
    <x v="3"/>
    <x v="23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07.87731249999999"/>
    <n v="69.598266129032254"/>
    <x v="3"/>
    <x v="23"/>
    <x v="0"/>
    <x v="0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15.08"/>
    <n v="76.72"/>
    <x v="3"/>
    <x v="23"/>
    <x v="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02.36842105263158"/>
    <n v="33.191126279863482"/>
    <x v="3"/>
    <x v="23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08.42485875706214"/>
    <n v="149.46417445482865"/>
    <x v="3"/>
    <x v="23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25.13333333333334"/>
    <n v="23.172839506172838"/>
    <x v="3"/>
    <x v="23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03.840625"/>
    <n v="96.877551020408163"/>
    <x v="3"/>
    <x v="23"/>
    <x v="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38.70400000000001"/>
    <n v="103.20238095238095"/>
    <x v="3"/>
    <x v="23"/>
    <x v="0"/>
    <x v="0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20.51600000000001"/>
    <n v="38.462553191489363"/>
    <x v="3"/>
    <x v="23"/>
    <x v="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12.26666666666667"/>
    <n v="44.315789473684212"/>
    <x v="3"/>
    <x v="23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88.66966666666667"/>
    <n v="64.173356009070289"/>
    <x v="3"/>
    <x v="2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61.55466666666666"/>
    <n v="43.333275109170302"/>
    <x v="3"/>
    <x v="23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11.31"/>
    <n v="90.495934959349597"/>
    <x v="3"/>
    <x v="23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81.6142199999999"/>
    <n v="29.187190495010373"/>
    <x v="3"/>
    <x v="23"/>
    <x v="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37.375"/>
    <n v="30.95774647887324"/>
    <x v="3"/>
    <x v="23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17.04040000000001"/>
    <n v="92.157795275590544"/>
    <x v="3"/>
    <x v="23"/>
    <x v="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"/>
    <n v="17.5"/>
    <x v="3"/>
    <x v="10"/>
    <x v="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0.1"/>
    <n v="5"/>
    <x v="3"/>
    <x v="10"/>
    <x v="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0.7142857142857143"/>
    <n v="25"/>
    <x v="3"/>
    <x v="10"/>
    <x v="0"/>
    <x v="0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n v="0"/>
    <x v="3"/>
    <x v="10"/>
    <x v="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5"/>
    <n v="50"/>
    <x v="3"/>
    <x v="10"/>
    <x v="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0.24"/>
    <n v="16"/>
    <x v="3"/>
    <x v="10"/>
    <x v="0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n v="0"/>
    <x v="3"/>
    <x v="10"/>
    <x v="0"/>
    <x v="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"/>
    <n v="60"/>
    <x v="3"/>
    <x v="10"/>
    <x v="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n v="0"/>
    <x v="3"/>
    <x v="10"/>
    <x v="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30.862068965517242"/>
    <n v="47.10526315789474"/>
    <x v="3"/>
    <x v="10"/>
    <x v="0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1"/>
    <n v="100"/>
    <x v="3"/>
    <x v="10"/>
    <x v="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0.75"/>
    <n v="15"/>
    <x v="3"/>
    <x v="10"/>
    <x v="0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n v="0"/>
    <x v="3"/>
    <x v="10"/>
    <x v="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9"/>
    <n v="40.454545454545453"/>
    <x v="3"/>
    <x v="10"/>
    <x v="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n v="0"/>
    <x v="3"/>
    <x v="10"/>
    <x v="0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n v="0"/>
    <x v="3"/>
    <x v="10"/>
    <x v="0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1E-3"/>
    <n v="1"/>
    <x v="3"/>
    <x v="10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"/>
    <n v="19"/>
    <x v="3"/>
    <x v="10"/>
    <x v="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0.25"/>
    <n v="5"/>
    <x v="3"/>
    <x v="10"/>
    <x v="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25.035714285714285"/>
    <n v="46.733333333333334"/>
    <x v="3"/>
    <x v="10"/>
    <x v="0"/>
    <x v="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66.33076923076925"/>
    <n v="97.731073446327684"/>
    <x v="8"/>
    <x v="20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01.44545454545455"/>
    <n v="67.835866261398181"/>
    <x v="8"/>
    <x v="20"/>
    <x v="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07.89146666666667"/>
    <n v="56.98492957746479"/>
    <x v="8"/>
    <x v="20"/>
    <x v="0"/>
    <x v="0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77.93846153846158"/>
    <n v="67.159851301115239"/>
    <x v="8"/>
    <x v="20"/>
    <x v="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03.58125"/>
    <n v="48.037681159420288"/>
    <x v="8"/>
    <x v="20"/>
    <x v="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11.4"/>
    <n v="38.860465116279073"/>
    <x v="8"/>
    <x v="20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15"/>
    <n v="78.181818181818187"/>
    <x v="8"/>
    <x v="20"/>
    <x v="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10.76216216216217"/>
    <n v="97.113744075829388"/>
    <x v="8"/>
    <x v="20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23.64125714285714"/>
    <n v="110.39397959183674"/>
    <x v="8"/>
    <x v="20"/>
    <x v="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01.03500000000001"/>
    <n v="39.91506172839506"/>
    <x v="8"/>
    <x v="20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11.79285714285714"/>
    <n v="75.975728155339809"/>
    <x v="8"/>
    <x v="20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58.7714285714286"/>
    <n v="58.379104477611939"/>
    <x v="8"/>
    <x v="20"/>
    <x v="0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50.01875000000001"/>
    <n v="55.82093023255814"/>
    <x v="8"/>
    <x v="20"/>
    <x v="0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06.476"/>
    <n v="151.24431818181819"/>
    <x v="8"/>
    <x v="20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57.18899999999999"/>
    <n v="849.67027027027029"/>
    <x v="8"/>
    <x v="20"/>
    <x v="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08.65882352941176"/>
    <n v="159.24137931034483"/>
    <x v="8"/>
    <x v="20"/>
    <x v="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61.97999999999999"/>
    <n v="39.507317073170732"/>
    <x v="8"/>
    <x v="20"/>
    <x v="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05.36666666666665"/>
    <n v="130.52966101694915"/>
    <x v="8"/>
    <x v="20"/>
    <x v="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03.36388888888889"/>
    <n v="64.156896551724131"/>
    <x v="8"/>
    <x v="20"/>
    <x v="0"/>
    <x v="0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03.47222222222223"/>
    <n v="111.52694610778443"/>
    <x v="8"/>
    <x v="20"/>
    <x v="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06.81333333333333"/>
    <n v="170.44680851063831"/>
    <x v="8"/>
    <x v="20"/>
    <x v="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38.96574712643678"/>
    <n v="133.7391592920354"/>
    <x v="8"/>
    <x v="20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24.84324324324325"/>
    <n v="95.834024896265561"/>
    <x v="8"/>
    <x v="20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06.99999999999997"/>
    <n v="221.78571428571428"/>
    <x v="8"/>
    <x v="20"/>
    <x v="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74.00576923076923"/>
    <n v="32.315357142857138"/>
    <x v="8"/>
    <x v="20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20.32608695652173"/>
    <n v="98.839285714285708"/>
    <x v="8"/>
    <x v="20"/>
    <x v="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10.44428571428573"/>
    <n v="55.222142857142863"/>
    <x v="8"/>
    <x v="20"/>
    <x v="0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81.56666666666666"/>
    <n v="52.793750000000003"/>
    <x v="8"/>
    <x v="20"/>
    <x v="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00.67894736842105"/>
    <n v="135.66666666666666"/>
    <x v="8"/>
    <x v="20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34.82571428571427"/>
    <n v="53.991990846681922"/>
    <x v="8"/>
    <x v="20"/>
    <x v="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75.95744680851064"/>
    <n v="56.643835616438359"/>
    <x v="8"/>
    <x v="20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84.02000000000004"/>
    <n v="82.316326530612244"/>
    <x v="8"/>
    <x v="20"/>
    <x v="0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45.14000000000001"/>
    <n v="88.26081081081081"/>
    <x v="8"/>
    <x v="20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17.73333333333335"/>
    <n v="84.905149051490511"/>
    <x v="8"/>
    <x v="20"/>
    <x v="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32.42499999999998"/>
    <n v="48.154545454545456"/>
    <x v="8"/>
    <x v="20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50.30841666666666"/>
    <n v="66.015406593406595"/>
    <x v="8"/>
    <x v="20"/>
    <x v="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79.9"/>
    <n v="96.375"/>
    <x v="8"/>
    <x v="20"/>
    <x v="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02.62857142857142"/>
    <n v="156.17391304347825"/>
    <x v="8"/>
    <x v="20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35.98609999999999"/>
    <n v="95.764859154929582"/>
    <x v="8"/>
    <x v="20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17.86666666666667"/>
    <n v="180.40816326530611"/>
    <x v="8"/>
    <x v="20"/>
    <x v="0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3E-2"/>
    <n v="3"/>
    <x v="8"/>
    <x v="24"/>
    <x v="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4"/>
    <n v="20"/>
    <x v="8"/>
    <x v="24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0.44444444444444442"/>
    <n v="10"/>
    <x v="8"/>
    <x v="24"/>
    <x v="0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n v="0"/>
    <x v="8"/>
    <x v="24"/>
    <x v="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3E-2"/>
    <n v="1"/>
    <x v="8"/>
    <x v="24"/>
    <x v="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28.9"/>
    <n v="26.272727272727273"/>
    <x v="8"/>
    <x v="24"/>
    <x v="0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n v="0"/>
    <x v="8"/>
    <x v="24"/>
    <x v="0"/>
    <x v="0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2"/>
    <n v="60"/>
    <x v="8"/>
    <x v="24"/>
    <x v="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34"/>
    <n v="28.333333333333332"/>
    <x v="8"/>
    <x v="2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13.466666666666665"/>
    <n v="14.428571428571429"/>
    <x v="8"/>
    <x v="24"/>
    <x v="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n v="0"/>
    <x v="8"/>
    <x v="24"/>
    <x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49.186046511627907"/>
    <n v="132.1875"/>
    <x v="8"/>
    <x v="24"/>
    <x v="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n v="0"/>
    <x v="8"/>
    <x v="24"/>
    <x v="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n v="0"/>
    <x v="8"/>
    <x v="24"/>
    <x v="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n v="0"/>
    <x v="8"/>
    <x v="24"/>
    <x v="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45.133333333333333"/>
    <n v="56.416666666666664"/>
    <x v="8"/>
    <x v="24"/>
    <x v="0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4"/>
    <n v="100"/>
    <x v="8"/>
    <x v="24"/>
    <x v="0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7"/>
    <n v="11.666666666666666"/>
    <x v="8"/>
    <x v="24"/>
    <x v="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0.33333333333333337"/>
    <n v="50"/>
    <x v="8"/>
    <x v="24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2"/>
    <n v="23.5"/>
    <x v="8"/>
    <x v="24"/>
    <x v="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0.67"/>
    <n v="67"/>
    <x v="3"/>
    <x v="25"/>
    <x v="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n v="0"/>
    <x v="3"/>
    <x v="25"/>
    <x v="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5"/>
    <n v="42.5"/>
    <x v="3"/>
    <x v="25"/>
    <x v="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0.1"/>
    <n v="10"/>
    <x v="3"/>
    <x v="25"/>
    <x v="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"/>
    <n v="100"/>
    <x v="3"/>
    <x v="25"/>
    <x v="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21.25"/>
    <n v="108.05084745762711"/>
    <x v="3"/>
    <x v="25"/>
    <x v="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"/>
    <n v="26.923076923076923"/>
    <x v="3"/>
    <x v="25"/>
    <x v="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13.639999999999999"/>
    <n v="155"/>
    <x v="3"/>
    <x v="25"/>
    <x v="0"/>
    <x v="0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n v="0"/>
    <x v="3"/>
    <x v="25"/>
    <x v="0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41.4"/>
    <n v="47.769230769230766"/>
    <x v="3"/>
    <x v="25"/>
    <x v="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0.66115702479338845"/>
    <n v="20"/>
    <x v="3"/>
    <x v="25"/>
    <x v="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5"/>
    <n v="41.666666666666664"/>
    <x v="3"/>
    <x v="25"/>
    <x v="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9"/>
    <n v="74.333333333333329"/>
    <x v="3"/>
    <x v="25"/>
    <x v="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6"/>
    <n v="84.333333333333329"/>
    <x v="3"/>
    <x v="25"/>
    <x v="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22.91"/>
    <n v="65.457142857142856"/>
    <x v="3"/>
    <x v="25"/>
    <x v="0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13"/>
    <n v="65"/>
    <x v="3"/>
    <x v="25"/>
    <x v="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0.54999999999999993"/>
    <n v="27.5"/>
    <x v="3"/>
    <x v="25"/>
    <x v="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10.806536636794938"/>
    <n v="51.25"/>
    <x v="3"/>
    <x v="25"/>
    <x v="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0.84008400840084008"/>
    <n v="14"/>
    <x v="3"/>
    <x v="25"/>
    <x v="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n v="0"/>
    <x v="3"/>
    <x v="25"/>
    <x v="0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0.5"/>
    <n v="5"/>
    <x v="8"/>
    <x v="26"/>
    <x v="0"/>
    <x v="0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3000000000000007"/>
    <n v="31"/>
    <x v="8"/>
    <x v="26"/>
    <x v="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4999999999999997E-2"/>
    <n v="15"/>
    <x v="8"/>
    <x v="26"/>
    <x v="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n v="0"/>
    <x v="8"/>
    <x v="26"/>
    <x v="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79"/>
    <n v="131.66666666666666"/>
    <x v="8"/>
    <x v="26"/>
    <x v="0"/>
    <x v="0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n v="0"/>
    <x v="8"/>
    <x v="26"/>
    <x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2"/>
    <n v="1"/>
    <x v="8"/>
    <x v="26"/>
    <x v="0"/>
    <x v="0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n v="0"/>
    <x v="8"/>
    <x v="26"/>
    <x v="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n v="0"/>
    <x v="8"/>
    <x v="26"/>
    <x v="0"/>
    <x v="0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2"/>
    <n v="510"/>
    <x v="8"/>
    <x v="26"/>
    <x v="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29.228571428571428"/>
    <n v="44.478260869565219"/>
    <x v="8"/>
    <x v="26"/>
    <x v="0"/>
    <x v="0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n v="0"/>
    <x v="8"/>
    <x v="26"/>
    <x v="0"/>
    <x v="0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2"/>
    <n v="1"/>
    <x v="8"/>
    <x v="26"/>
    <x v="0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20.5"/>
    <n v="20.5"/>
    <x v="8"/>
    <x v="26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0.27999999999999997"/>
    <n v="40"/>
    <x v="8"/>
    <x v="26"/>
    <x v="0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9"/>
    <n v="25"/>
    <x v="8"/>
    <x v="26"/>
    <x v="0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n v="0"/>
    <x v="8"/>
    <x v="26"/>
    <x v="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0.125"/>
    <n v="1"/>
    <x v="8"/>
    <x v="26"/>
    <x v="0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n v="0"/>
    <x v="8"/>
    <x v="26"/>
    <x v="0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"/>
    <n v="40.777777777777779"/>
    <x v="8"/>
    <x v="26"/>
    <x v="0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08.2492"/>
    <n v="48.325535714285714"/>
    <x v="4"/>
    <x v="11"/>
    <x v="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00.16666666666667"/>
    <n v="46.953125"/>
    <x v="4"/>
    <x v="11"/>
    <x v="0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00.03299999999999"/>
    <n v="66.688666666666663"/>
    <x v="4"/>
    <x v="11"/>
    <x v="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22.10714285714286"/>
    <n v="48.842857142857142"/>
    <x v="4"/>
    <x v="11"/>
    <x v="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00.69333333333334"/>
    <n v="137.30909090909091"/>
    <x v="4"/>
    <x v="11"/>
    <x v="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01.004125"/>
    <n v="87.829673913043479"/>
    <x v="4"/>
    <x v="11"/>
    <x v="0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45.11000000000001"/>
    <n v="70.785365853658533"/>
    <x v="4"/>
    <x v="11"/>
    <x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01.25"/>
    <n v="52.826086956521742"/>
    <x v="4"/>
    <x v="11"/>
    <x v="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18.33333333333333"/>
    <n v="443.75"/>
    <x v="4"/>
    <x v="11"/>
    <x v="0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71.85000000000002"/>
    <n v="48.544642857142854"/>
    <x v="4"/>
    <x v="11"/>
    <x v="0"/>
    <x v="0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25.125"/>
    <n v="37.074074074074076"/>
    <x v="4"/>
    <x v="11"/>
    <x v="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10.00000000000001"/>
    <n v="50"/>
    <x v="4"/>
    <x v="11"/>
    <x v="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01.49999999999999"/>
    <n v="39.03846153846154"/>
    <x v="4"/>
    <x v="11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02.69999999999999"/>
    <n v="66.688311688311686"/>
    <x v="4"/>
    <x v="11"/>
    <x v="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14.12500000000001"/>
    <n v="67.132352941176464"/>
    <x v="4"/>
    <x v="1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04.2"/>
    <n v="66.369426751592357"/>
    <x v="4"/>
    <x v="11"/>
    <x v="0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45.85714285714286"/>
    <n v="64.620253164556956"/>
    <x v="4"/>
    <x v="11"/>
    <x v="0"/>
    <x v="0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05.06666666666666"/>
    <n v="58.370370370370374"/>
    <x v="4"/>
    <x v="11"/>
    <x v="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33.33333333333331"/>
    <n v="86.956521739130437"/>
    <x v="4"/>
    <x v="11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12.99999999999999"/>
    <n v="66.470588235294116"/>
    <x v="4"/>
    <x v="11"/>
    <x v="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21.2"/>
    <n v="163.78378378378378"/>
    <x v="4"/>
    <x v="11"/>
    <x v="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01.72463768115942"/>
    <n v="107.98461538461538"/>
    <x v="4"/>
    <x v="11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01.06666666666666"/>
    <n v="42.111111111111114"/>
    <x v="4"/>
    <x v="11"/>
    <x v="0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18"/>
    <n v="47.2"/>
    <x v="4"/>
    <x v="11"/>
    <x v="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55.33333333333331"/>
    <n v="112.01923076923077"/>
    <x v="4"/>
    <x v="11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01.18750000000001"/>
    <n v="74.953703703703709"/>
    <x v="4"/>
    <x v="11"/>
    <x v="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17"/>
    <n v="61.578947368421055"/>
    <x v="4"/>
    <x v="11"/>
    <x v="0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00.925"/>
    <n v="45.875"/>
    <x v="4"/>
    <x v="11"/>
    <x v="0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03.66666666666666"/>
    <n v="75.853658536585371"/>
    <x v="4"/>
    <x v="11"/>
    <x v="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65.25"/>
    <n v="84.206349206349202"/>
    <x v="4"/>
    <x v="11"/>
    <x v="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55.91"/>
    <n v="117.22556390977444"/>
    <x v="4"/>
    <x v="11"/>
    <x v="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01.62500000000001"/>
    <n v="86.489361702127653"/>
    <x v="4"/>
    <x v="11"/>
    <x v="0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00"/>
    <n v="172.41379310344828"/>
    <x v="4"/>
    <x v="11"/>
    <x v="0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00.49999999999999"/>
    <n v="62.8125"/>
    <x v="4"/>
    <x v="11"/>
    <x v="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25.29999999999998"/>
    <n v="67.729729729729726"/>
    <x v="4"/>
    <x v="11"/>
    <x v="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03.55555555555556"/>
    <n v="53.5632183908046"/>
    <x v="4"/>
    <x v="11"/>
    <x v="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03.8"/>
    <n v="34.6"/>
    <x v="4"/>
    <x v="11"/>
    <x v="0"/>
    <x v="0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05"/>
    <n v="38.888888888888886"/>
    <x v="4"/>
    <x v="11"/>
    <x v="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00"/>
    <n v="94.736842105263165"/>
    <x v="4"/>
    <x v="11"/>
    <x v="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69.86"/>
    <n v="39.967058823529413"/>
    <x v="4"/>
    <x v="11"/>
    <x v="0"/>
    <x v="0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01.4"/>
    <n v="97.5"/>
    <x v="4"/>
    <x v="27"/>
    <x v="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00"/>
    <n v="42.857142857142854"/>
    <x v="4"/>
    <x v="27"/>
    <x v="0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24.70000000000002"/>
    <n v="168.51351351351352"/>
    <x v="4"/>
    <x v="27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09.5"/>
    <n v="85.546875"/>
    <x v="4"/>
    <x v="27"/>
    <x v="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10.80000000000001"/>
    <n v="554"/>
    <x v="4"/>
    <x v="27"/>
    <x v="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10.2"/>
    <n v="26.554216867469879"/>
    <x v="4"/>
    <x v="27"/>
    <x v="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04.71999999999998"/>
    <n v="113.82608695652173"/>
    <x v="4"/>
    <x v="27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25.26086956521738"/>
    <n v="32.011111111111113"/>
    <x v="4"/>
    <x v="27"/>
    <x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00.58763157894737"/>
    <n v="47.189259259259259"/>
    <x v="4"/>
    <x v="27"/>
    <x v="0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41.55000000000001"/>
    <n v="88.46875"/>
    <x v="4"/>
    <x v="27"/>
    <x v="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00.75"/>
    <n v="100.75"/>
    <x v="4"/>
    <x v="27"/>
    <x v="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00.66666666666666"/>
    <n v="64.714285714285708"/>
    <x v="4"/>
    <x v="27"/>
    <x v="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74.2304"/>
    <n v="51.854285714285716"/>
    <x v="4"/>
    <x v="27"/>
    <x v="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19.90909090909089"/>
    <n v="38.794117647058826"/>
    <x v="4"/>
    <x v="27"/>
    <x v="0"/>
    <x v="0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42.86666666666667"/>
    <n v="44.645833333333336"/>
    <x v="4"/>
    <x v="27"/>
    <x v="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00.33493333333334"/>
    <n v="156.77333333333334"/>
    <x v="4"/>
    <x v="27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04.93380000000001"/>
    <n v="118.70339366515837"/>
    <x v="4"/>
    <x v="27"/>
    <x v="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32.23333333333335"/>
    <n v="74.149532710280369"/>
    <x v="4"/>
    <x v="27"/>
    <x v="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12.79999999999998"/>
    <n v="12.533333333333333"/>
    <x v="4"/>
    <x v="27"/>
    <x v="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53.75"/>
    <n v="27.861111111111111"/>
    <x v="4"/>
    <x v="27"/>
    <x v="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02.50632911392405"/>
    <n v="80.178217821782184"/>
    <x v="4"/>
    <x v="27"/>
    <x v="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02.6375"/>
    <n v="132.43548387096774"/>
    <x v="4"/>
    <x v="27"/>
    <x v="0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08"/>
    <n v="33.75"/>
    <x v="4"/>
    <x v="27"/>
    <x v="0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22.40879999999999"/>
    <n v="34.384494382022467"/>
    <x v="4"/>
    <x v="27"/>
    <x v="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19.45714285714286"/>
    <n v="44.956989247311824"/>
    <x v="4"/>
    <x v="27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60.88"/>
    <n v="41.04081632653061"/>
    <x v="4"/>
    <x v="27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26.85294117647059"/>
    <n v="52.597560975609753"/>
    <x v="4"/>
    <x v="27"/>
    <x v="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02.6375"/>
    <n v="70.784482758620683"/>
    <x v="4"/>
    <x v="27"/>
    <x v="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39.75"/>
    <n v="53.75"/>
    <x v="4"/>
    <x v="27"/>
    <x v="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02.60000000000001"/>
    <n v="44.608695652173914"/>
    <x v="4"/>
    <x v="27"/>
    <x v="0"/>
    <x v="0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00.67349999999999"/>
    <n v="26.148961038961041"/>
    <x v="4"/>
    <x v="27"/>
    <x v="0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12.94117647058823"/>
    <n v="39.183673469387756"/>
    <x v="4"/>
    <x v="27"/>
    <x v="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28.09523809523807"/>
    <n v="45.593220338983052"/>
    <x v="4"/>
    <x v="27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01.7"/>
    <n v="89.247787610619469"/>
    <x v="4"/>
    <x v="27"/>
    <x v="0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37.416"/>
    <n v="40.416470588235299"/>
    <x v="4"/>
    <x v="27"/>
    <x v="0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15.33333333333333"/>
    <n v="82.38095238095238"/>
    <x v="4"/>
    <x v="27"/>
    <x v="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11.66666666666667"/>
    <n v="159.52380952380952"/>
    <x v="4"/>
    <x v="27"/>
    <x v="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18.39999999999999"/>
    <n v="36.244897959183675"/>
    <x v="4"/>
    <x v="27"/>
    <x v="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75"/>
    <n v="62.5"/>
    <x v="4"/>
    <x v="27"/>
    <x v="0"/>
    <x v="0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17.5"/>
    <n v="47"/>
    <x v="4"/>
    <x v="27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01.42212307692309"/>
    <n v="74.575090497737563"/>
    <x v="4"/>
    <x v="28"/>
    <x v="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n v="0"/>
    <x v="4"/>
    <x v="28"/>
    <x v="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21.714285714285715"/>
    <n v="76"/>
    <x v="4"/>
    <x v="28"/>
    <x v="0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09.125"/>
    <n v="86.43564356435644"/>
    <x v="4"/>
    <x v="28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02.85714285714285"/>
    <n v="24"/>
    <x v="4"/>
    <x v="28"/>
    <x v="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0.36"/>
    <n v="18"/>
    <x v="4"/>
    <x v="28"/>
    <x v="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31.25"/>
    <n v="80.128205128205124"/>
    <x v="4"/>
    <x v="28"/>
    <x v="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44.3"/>
    <n v="253.14285714285714"/>
    <x v="4"/>
    <x v="28"/>
    <x v="0"/>
    <x v="0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00"/>
    <n v="171.42857142857142"/>
    <x v="4"/>
    <x v="28"/>
    <x v="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25.4"/>
    <n v="57.727272727272727"/>
    <x v="4"/>
    <x v="28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33.473333333333329"/>
    <n v="264.26315789473682"/>
    <x v="4"/>
    <x v="28"/>
    <x v="0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47.8"/>
    <n v="159.33333333333334"/>
    <x v="4"/>
    <x v="28"/>
    <x v="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9"/>
    <n v="35"/>
    <x v="4"/>
    <x v="28"/>
    <x v="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0.05"/>
    <n v="5"/>
    <x v="4"/>
    <x v="28"/>
    <x v="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11.708333333333334"/>
    <n v="61.086956521739133"/>
    <x v="4"/>
    <x v="28"/>
    <x v="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n v="0"/>
    <x v="4"/>
    <x v="28"/>
    <x v="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20.208000000000002"/>
    <n v="114.81818181818181"/>
    <x v="4"/>
    <x v="28"/>
    <x v="0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n v="0"/>
    <x v="4"/>
    <x v="28"/>
    <x v="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5"/>
    <n v="54"/>
    <x v="4"/>
    <x v="28"/>
    <x v="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26.06"/>
    <n v="65.974683544303801"/>
    <x v="4"/>
    <x v="28"/>
    <x v="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0.19801980198019803"/>
    <n v="5"/>
    <x v="4"/>
    <x v="28"/>
    <x v="0"/>
    <x v="0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6E-3"/>
    <n v="1"/>
    <x v="4"/>
    <x v="28"/>
    <x v="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"/>
    <n v="25.5"/>
    <x v="4"/>
    <x v="28"/>
    <x v="0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65.100000000000009"/>
    <n v="118.36363636363636"/>
    <x v="4"/>
    <x v="28"/>
    <x v="0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n v="0"/>
    <x v="4"/>
    <x v="28"/>
    <x v="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n v="0"/>
    <x v="4"/>
    <x v="28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"/>
    <n v="54.111111111111114"/>
    <x v="4"/>
    <x v="28"/>
    <x v="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n v="0"/>
    <x v="4"/>
    <x v="28"/>
    <x v="0"/>
    <x v="0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68"/>
    <n v="21.25"/>
    <x v="4"/>
    <x v="28"/>
    <x v="0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0.67999999999999994"/>
    <n v="34"/>
    <x v="4"/>
    <x v="28"/>
    <x v="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10.5"/>
    <n v="525"/>
    <x v="4"/>
    <x v="28"/>
    <x v="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n v="0"/>
    <x v="4"/>
    <x v="28"/>
    <x v="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7"/>
    <n v="50"/>
    <x v="4"/>
    <x v="28"/>
    <x v="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0000000000003"/>
    <n v="115.70588235294117"/>
    <x v="4"/>
    <x v="28"/>
    <x v="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0.22"/>
    <n v="5.5"/>
    <x v="4"/>
    <x v="28"/>
    <x v="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5"/>
    <n v="50"/>
    <x v="4"/>
    <x v="28"/>
    <x v="0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42.725880551301685"/>
    <n v="34.024390243902438"/>
    <x v="4"/>
    <x v="28"/>
    <x v="0"/>
    <x v="0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n v="0.2142857142857143"/>
    <n v="37.5"/>
    <x v="4"/>
    <x v="28"/>
    <x v="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0.87500000000000011"/>
    <n v="11.666666666666666"/>
    <x v="4"/>
    <x v="28"/>
    <x v="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"/>
    <n v="28.125"/>
    <x v="4"/>
    <x v="28"/>
    <x v="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n v="0"/>
    <x v="4"/>
    <x v="28"/>
    <x v="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2"/>
    <n v="1"/>
    <x v="4"/>
    <x v="28"/>
    <x v="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"/>
    <n v="216.66666666666666"/>
    <x v="4"/>
    <x v="28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0.58333333333333337"/>
    <n v="8.75"/>
    <x v="4"/>
    <x v="28"/>
    <x v="0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10.181818181818182"/>
    <n v="62.222222222222221"/>
    <x v="4"/>
    <x v="28"/>
    <x v="0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33.784615384615385"/>
    <n v="137.25"/>
    <x v="4"/>
    <x v="28"/>
    <x v="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3E-2"/>
    <n v="1"/>
    <x v="4"/>
    <x v="28"/>
    <x v="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68.400000000000006"/>
    <n v="122.14285714285714"/>
    <x v="4"/>
    <x v="28"/>
    <x v="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n v="0"/>
    <x v="4"/>
    <x v="28"/>
    <x v="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n v="0"/>
    <x v="4"/>
    <x v="28"/>
    <x v="0"/>
    <x v="0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n v="0"/>
    <x v="4"/>
    <x v="28"/>
    <x v="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n v="0"/>
    <x v="4"/>
    <x v="28"/>
    <x v="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n v="0"/>
    <x v="4"/>
    <x v="28"/>
    <x v="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2"/>
    <n v="1"/>
    <x v="4"/>
    <x v="28"/>
    <x v="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11"/>
    <n v="55"/>
    <x v="4"/>
    <x v="28"/>
    <x v="0"/>
    <x v="0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0.73333333333333328"/>
    <n v="22"/>
    <x v="4"/>
    <x v="28"/>
    <x v="0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21.25"/>
    <n v="56.666666666666664"/>
    <x v="4"/>
    <x v="28"/>
    <x v="0"/>
    <x v="0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0.4"/>
    <n v="20"/>
    <x v="4"/>
    <x v="28"/>
    <x v="0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0.1"/>
    <n v="1"/>
    <x v="4"/>
    <x v="28"/>
    <x v="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n v="0"/>
    <x v="4"/>
    <x v="28"/>
    <x v="0"/>
    <x v="0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10.83333333333334"/>
    <n v="25.576923076923077"/>
    <x v="8"/>
    <x v="20"/>
    <x v="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08.74999999999999"/>
    <n v="63.970588235294116"/>
    <x v="8"/>
    <x v="20"/>
    <x v="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00.41666666666667"/>
    <n v="89.925373134328353"/>
    <x v="8"/>
    <x v="20"/>
    <x v="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18.45454545454545"/>
    <n v="93.071428571428569"/>
    <x v="8"/>
    <x v="20"/>
    <x v="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14.01428571428571"/>
    <n v="89.674157303370791"/>
    <x v="8"/>
    <x v="20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48.10000000000002"/>
    <n v="207.61682242990653"/>
    <x v="8"/>
    <x v="20"/>
    <x v="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04.95555555555556"/>
    <n v="59.408805031446541"/>
    <x v="8"/>
    <x v="20"/>
    <x v="0"/>
    <x v="0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29.94800000000001"/>
    <n v="358.97237569060775"/>
    <x v="8"/>
    <x v="20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23.48756218905473"/>
    <n v="94.736641221374043"/>
    <x v="8"/>
    <x v="20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01.62"/>
    <n v="80.647999999999996"/>
    <x v="8"/>
    <x v="20"/>
    <x v="0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02.89999999999999"/>
    <n v="168.68852459016392"/>
    <x v="8"/>
    <x v="20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60.16666666666663"/>
    <n v="34.68888888888889"/>
    <x v="8"/>
    <x v="20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08"/>
    <n v="462.85714285714283"/>
    <x v="8"/>
    <x v="20"/>
    <x v="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10.52941176470587"/>
    <n v="104.38888888888889"/>
    <x v="8"/>
    <x v="20"/>
    <x v="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20"/>
    <n v="7.5"/>
    <x v="8"/>
    <x v="20"/>
    <x v="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02.82909090909091"/>
    <n v="47.13"/>
    <x v="8"/>
    <x v="20"/>
    <x v="0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15.99999999999999"/>
    <n v="414.28571428571428"/>
    <x v="8"/>
    <x v="20"/>
    <x v="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14.7"/>
    <n v="42.481481481481481"/>
    <x v="8"/>
    <x v="20"/>
    <x v="0"/>
    <x v="0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06.60000000000001"/>
    <n v="108.77551020408163"/>
    <x v="8"/>
    <x v="20"/>
    <x v="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65.44"/>
    <n v="81.098039215686271"/>
    <x v="8"/>
    <x v="20"/>
    <x v="0"/>
    <x v="0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55"/>
    <n v="51.666666666666664"/>
    <x v="8"/>
    <x v="20"/>
    <x v="0"/>
    <x v="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85"/>
    <n v="35.4"/>
    <x v="8"/>
    <x v="20"/>
    <x v="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01.90833333333333"/>
    <n v="103.63559322033899"/>
    <x v="8"/>
    <x v="20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19.600000000000001"/>
    <n v="55.282051282051285"/>
    <x v="8"/>
    <x v="20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59.467839999999995"/>
    <n v="72.16970873786407"/>
    <x v="8"/>
    <x v="20"/>
    <x v="0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n v="0"/>
    <x v="8"/>
    <x v="20"/>
    <x v="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45.72"/>
    <n v="58.615384615384613"/>
    <x v="8"/>
    <x v="20"/>
    <x v="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"/>
    <n v="12.466666666666667"/>
    <x v="8"/>
    <x v="20"/>
    <x v="0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000000000001"/>
    <n v="49.136363636363633"/>
    <x v="8"/>
    <x v="20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56.51428571428572"/>
    <n v="150.5"/>
    <x v="8"/>
    <x v="20"/>
    <x v="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21.30952380952381"/>
    <n v="35.799999999999997"/>
    <x v="8"/>
    <x v="20"/>
    <x v="0"/>
    <x v="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15.6"/>
    <n v="45.157894736842103"/>
    <x v="8"/>
    <x v="20"/>
    <x v="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7"/>
    <n v="98.78947368421052"/>
    <x v="8"/>
    <x v="20"/>
    <x v="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45.92"/>
    <n v="88.307692307692307"/>
    <x v="8"/>
    <x v="20"/>
    <x v="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65.101538461538468"/>
    <n v="170.62903225806451"/>
    <x v="8"/>
    <x v="20"/>
    <x v="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"/>
    <n v="83.75"/>
    <x v="8"/>
    <x v="20"/>
    <x v="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13.5625"/>
    <n v="65.099999999999994"/>
    <x v="8"/>
    <x v="20"/>
    <x v="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2"/>
    <n v="66.333333333333329"/>
    <x v="8"/>
    <x v="20"/>
    <x v="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36.236363636363642"/>
    <n v="104.89473684210526"/>
    <x v="8"/>
    <x v="20"/>
    <x v="0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39.743333333333339"/>
    <n v="78.440789473684205"/>
    <x v="8"/>
    <x v="20"/>
    <x v="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25.763636363636365"/>
    <n v="59.041666666666664"/>
    <x v="8"/>
    <x v="20"/>
    <x v="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15.491428571428573"/>
    <n v="71.34210526315789"/>
    <x v="8"/>
    <x v="20"/>
    <x v="0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23.692499999999999"/>
    <n v="51.227027027027027"/>
    <x v="8"/>
    <x v="20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39.76"/>
    <n v="60.242424242424242"/>
    <x v="8"/>
    <x v="20"/>
    <x v="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20.220833333333331"/>
    <n v="44.935185185185183"/>
    <x v="8"/>
    <x v="20"/>
    <x v="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47.631578947368418"/>
    <n v="31.206896551724139"/>
    <x v="8"/>
    <x v="20"/>
    <x v="0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15.329999999999998"/>
    <n v="63.875"/>
    <x v="8"/>
    <x v="20"/>
    <x v="0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"/>
    <n v="19"/>
    <x v="8"/>
    <x v="20"/>
    <x v="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0.5"/>
    <n v="10"/>
    <x v="8"/>
    <x v="20"/>
    <x v="0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8"/>
    <n v="109.06666666666666"/>
    <x v="8"/>
    <x v="20"/>
    <x v="0"/>
    <x v="0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4"/>
    <n v="26.75"/>
    <x v="8"/>
    <x v="20"/>
    <x v="0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61.124000000000002"/>
    <n v="109.93525179856115"/>
    <x v="8"/>
    <x v="20"/>
    <x v="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5"/>
    <n v="20"/>
    <x v="8"/>
    <x v="20"/>
    <x v="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11.077777777777778"/>
    <n v="55.388888888888886"/>
    <x v="8"/>
    <x v="20"/>
    <x v="0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38.735714285714288"/>
    <n v="133.90123456790124"/>
    <x v="8"/>
    <x v="20"/>
    <x v="0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22.05263157894737"/>
    <n v="48.720930232558139"/>
    <x v="8"/>
    <x v="20"/>
    <x v="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67.55"/>
    <n v="48.25"/>
    <x v="8"/>
    <x v="20"/>
    <x v="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13.637499999999999"/>
    <n v="58.972972972972975"/>
    <x v="8"/>
    <x v="20"/>
    <x v="0"/>
    <x v="0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"/>
    <n v="11.638333333333334"/>
    <x v="8"/>
    <x v="20"/>
    <x v="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20.44963251188932"/>
    <n v="83.716814159292042"/>
    <x v="8"/>
    <x v="20"/>
    <x v="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13.852941176470587"/>
    <n v="63.648648648648646"/>
    <x v="8"/>
    <x v="20"/>
    <x v="0"/>
    <x v="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48.485714285714288"/>
    <n v="94.277777777777771"/>
    <x v="8"/>
    <x v="2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30.8"/>
    <n v="71.86666666666666"/>
    <x v="8"/>
    <x v="20"/>
    <x v="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35.174193548387095"/>
    <n v="104.84615384615384"/>
    <x v="8"/>
    <x v="20"/>
    <x v="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36.404444444444444"/>
    <n v="67.139344262295083"/>
    <x v="8"/>
    <x v="20"/>
    <x v="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0000000000001"/>
    <n v="73.875"/>
    <x v="8"/>
    <x v="20"/>
    <x v="0"/>
    <x v="0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11.06"/>
    <n v="69.125"/>
    <x v="8"/>
    <x v="20"/>
    <x v="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41.407142857142858"/>
    <n v="120.77083333333333"/>
    <x v="8"/>
    <x v="20"/>
    <x v="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10.857142857142858"/>
    <n v="42.222222222222221"/>
    <x v="8"/>
    <x v="20"/>
    <x v="0"/>
    <x v="0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5"/>
    <n v="7.5"/>
    <x v="8"/>
    <x v="20"/>
    <x v="0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2"/>
    <n v="1.5384615384615385"/>
    <x v="8"/>
    <x v="20"/>
    <x v="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13.307692307692307"/>
    <n v="37.608695652173914"/>
    <x v="8"/>
    <x v="20"/>
    <x v="0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n v="0"/>
    <x v="8"/>
    <x v="20"/>
    <x v="0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49.183333333333337"/>
    <n v="42.157142857142858"/>
    <x v="8"/>
    <x v="20"/>
    <x v="0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n v="0"/>
    <x v="8"/>
    <x v="20"/>
    <x v="0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"/>
    <n v="84.833333333333329"/>
    <x v="8"/>
    <x v="20"/>
    <x v="0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52.327777777777776"/>
    <n v="94.19"/>
    <x v="8"/>
    <x v="20"/>
    <x v="0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n v="0"/>
    <x v="8"/>
    <x v="20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"/>
    <n v="6.25"/>
    <x v="8"/>
    <x v="20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"/>
    <n v="213.375"/>
    <x v="8"/>
    <x v="20"/>
    <x v="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34.88999999999999"/>
    <n v="59.162280701754383"/>
    <x v="4"/>
    <x v="11"/>
    <x v="0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00"/>
    <n v="27.272727272727273"/>
    <x v="4"/>
    <x v="11"/>
    <x v="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15.85714285714286"/>
    <n v="24.575757575757574"/>
    <x v="4"/>
    <x v="11"/>
    <x v="0"/>
    <x v="0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00.06666666666666"/>
    <n v="75.05"/>
    <x v="4"/>
    <x v="11"/>
    <x v="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05.05"/>
    <n v="42.02"/>
    <x v="4"/>
    <x v="11"/>
    <x v="0"/>
    <x v="0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01"/>
    <n v="53.157894736842103"/>
    <x v="4"/>
    <x v="11"/>
    <x v="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00.66250000000001"/>
    <n v="83.885416666666671"/>
    <x v="4"/>
    <x v="11"/>
    <x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00.16000000000001"/>
    <n v="417.33333333333331"/>
    <x v="4"/>
    <x v="1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66.68333333333334"/>
    <n v="75.765151515151516"/>
    <x v="4"/>
    <x v="11"/>
    <x v="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01.53333333333335"/>
    <n v="67.389380530973455"/>
    <x v="4"/>
    <x v="11"/>
    <x v="0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03"/>
    <n v="73.571428571428569"/>
    <x v="4"/>
    <x v="11"/>
    <x v="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42.85714285714286"/>
    <n v="25"/>
    <x v="4"/>
    <x v="11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62.5"/>
    <n v="42"/>
    <x v="4"/>
    <x v="11"/>
    <x v="0"/>
    <x v="0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18.05000000000001"/>
    <n v="131.16666666666666"/>
    <x v="4"/>
    <x v="11"/>
    <x v="0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04"/>
    <n v="47.272727272727273"/>
    <x v="4"/>
    <x v="11"/>
    <x v="0"/>
    <x v="0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00.34"/>
    <n v="182.12727272727273"/>
    <x v="4"/>
    <x v="11"/>
    <x v="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06.83333333333331"/>
    <n v="61.366666666666667"/>
    <x v="4"/>
    <x v="11"/>
    <x v="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00.149"/>
    <n v="35.767499999999998"/>
    <x v="4"/>
    <x v="11"/>
    <x v="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05.29999999999998"/>
    <n v="45.62222222222222"/>
    <x v="4"/>
    <x v="11"/>
    <x v="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08.88888888888889"/>
    <n v="75.384615384615387"/>
    <x v="4"/>
    <x v="11"/>
    <x v="0"/>
    <x v="0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01.75"/>
    <n v="50.875"/>
    <x v="4"/>
    <x v="11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25.25"/>
    <n v="119.28571428571429"/>
    <x v="4"/>
    <x v="11"/>
    <x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24.0061"/>
    <n v="92.541865671641801"/>
    <x v="4"/>
    <x v="11"/>
    <x v="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01.4"/>
    <n v="76.05"/>
    <x v="4"/>
    <x v="11"/>
    <x v="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00"/>
    <n v="52.631578947368418"/>
    <x v="4"/>
    <x v="11"/>
    <x v="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37.92666666666668"/>
    <n v="98.990430622009569"/>
    <x v="4"/>
    <x v="11"/>
    <x v="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20.88000000000001"/>
    <n v="79.526315789473685"/>
    <x v="4"/>
    <x v="11"/>
    <x v="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07.36666666666667"/>
    <n v="134.20833333333334"/>
    <x v="4"/>
    <x v="11"/>
    <x v="0"/>
    <x v="0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00.33333333333334"/>
    <n v="37.625"/>
    <x v="4"/>
    <x v="11"/>
    <x v="0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01.52222222222223"/>
    <n v="51.044692737430168"/>
    <x v="4"/>
    <x v="11"/>
    <x v="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00.07692307692308"/>
    <n v="50.03846153846154"/>
    <x v="4"/>
    <x v="11"/>
    <x v="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16.96666666666667"/>
    <n v="133.93129770992365"/>
    <x v="4"/>
    <x v="11"/>
    <x v="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01.875"/>
    <n v="58.214285714285715"/>
    <x v="4"/>
    <x v="11"/>
    <x v="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02.12366666666665"/>
    <n v="88.037643678160919"/>
    <x v="4"/>
    <x v="11"/>
    <x v="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54.05897142857143"/>
    <n v="70.576753926701571"/>
    <x v="4"/>
    <x v="11"/>
    <x v="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01.25"/>
    <n v="53.289473684210527"/>
    <x v="4"/>
    <x v="11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00"/>
    <n v="136.36363636363637"/>
    <x v="4"/>
    <x v="11"/>
    <x v="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08.74800874800874"/>
    <n v="40.547315436241611"/>
    <x v="4"/>
    <x v="11"/>
    <x v="0"/>
    <x v="0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31.83333333333334"/>
    <n v="70.625"/>
    <x v="4"/>
    <x v="11"/>
    <x v="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33.46666666666667"/>
    <n v="52.684210526315788"/>
    <x v="4"/>
    <x v="11"/>
    <x v="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n v="0"/>
    <x v="6"/>
    <x v="18"/>
    <x v="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1"/>
    <n v="90.9375"/>
    <x v="6"/>
    <x v="18"/>
    <x v="0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0.4"/>
    <n v="5"/>
    <x v="6"/>
    <x v="18"/>
    <x v="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42.892307692307689"/>
    <n v="58.083333333333336"/>
    <x v="6"/>
    <x v="18"/>
    <x v="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3"/>
    <n v="2"/>
    <x v="6"/>
    <x v="18"/>
    <x v="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0.5"/>
    <n v="62.5"/>
    <x v="6"/>
    <x v="18"/>
    <x v="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0.05"/>
    <n v="10"/>
    <x v="6"/>
    <x v="18"/>
    <x v="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3"/>
    <n v="71.588235294117652"/>
    <x v="6"/>
    <x v="18"/>
    <x v="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n v="0"/>
    <x v="6"/>
    <x v="18"/>
    <x v="0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10.314285714285715"/>
    <n v="32.81818181818182"/>
    <x v="6"/>
    <x v="18"/>
    <x v="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71.784615384615378"/>
    <n v="49.11578947368421"/>
    <x v="6"/>
    <x v="18"/>
    <x v="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"/>
    <n v="16.307692307692307"/>
    <x v="6"/>
    <x v="18"/>
    <x v="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0.44999999999999996"/>
    <n v="18"/>
    <x v="6"/>
    <x v="18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50000000000001E-2"/>
    <n v="13"/>
    <x v="6"/>
    <x v="18"/>
    <x v="0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0.51"/>
    <n v="17"/>
    <x v="6"/>
    <x v="18"/>
    <x v="0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n v="0"/>
    <x v="6"/>
    <x v="18"/>
    <x v="0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n v="0"/>
    <x v="6"/>
    <x v="18"/>
    <x v="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n v="0"/>
    <x v="6"/>
    <x v="18"/>
    <x v="0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0.12"/>
    <n v="3"/>
    <x v="6"/>
    <x v="18"/>
    <x v="0"/>
    <x v="0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20.080000000000002"/>
    <n v="41.833333333333336"/>
    <x v="6"/>
    <x v="18"/>
    <x v="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72.68449999999999"/>
    <n v="49.338428571428572"/>
    <x v="4"/>
    <x v="14"/>
    <x v="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00.8955223880597"/>
    <n v="41.728395061728392"/>
    <x v="4"/>
    <x v="14"/>
    <x v="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04.8048048048048"/>
    <n v="32.71875"/>
    <x v="4"/>
    <x v="14"/>
    <x v="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35.1"/>
    <n v="51.96153846153846"/>
    <x v="4"/>
    <x v="14"/>
    <x v="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16.32786885245903"/>
    <n v="50.685714285714283"/>
    <x v="4"/>
    <x v="14"/>
    <x v="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02.08333333333333"/>
    <n v="42.241379310344826"/>
    <x v="4"/>
    <x v="14"/>
    <x v="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11.16666666666666"/>
    <n v="416.875"/>
    <x v="4"/>
    <x v="14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66.08"/>
    <n v="46.651685393258425"/>
    <x v="4"/>
    <x v="14"/>
    <x v="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06.60000000000001"/>
    <n v="48.454545454545453"/>
    <x v="4"/>
    <x v="14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44.58441666666667"/>
    <n v="70.5289837398374"/>
    <x v="4"/>
    <x v="14"/>
    <x v="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05.55000000000001"/>
    <n v="87.958333333333329"/>
    <x v="4"/>
    <x v="14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36.60000000000002"/>
    <n v="26.26923076923077"/>
    <x v="4"/>
    <x v="14"/>
    <x v="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04"/>
    <n v="57.777777777777779"/>
    <x v="4"/>
    <x v="14"/>
    <x v="0"/>
    <x v="0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14.5"/>
    <n v="57.25"/>
    <x v="4"/>
    <x v="14"/>
    <x v="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01.71957671957672"/>
    <n v="196.34042553191489"/>
    <x v="4"/>
    <x v="14"/>
    <x v="0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23.94678492239468"/>
    <n v="43"/>
    <x v="4"/>
    <x v="14"/>
    <x v="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02.45669291338582"/>
    <n v="35.551912568306008"/>
    <x v="4"/>
    <x v="14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44.5"/>
    <n v="68.80952380952381"/>
    <x v="4"/>
    <x v="14"/>
    <x v="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33.33333333333331"/>
    <n v="28.571428571428573"/>
    <x v="4"/>
    <x v="14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09.3644"/>
    <n v="50.631666666666668"/>
    <x v="4"/>
    <x v="14"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68"/>
    <n v="106.8"/>
    <x v="2"/>
    <x v="29"/>
    <x v="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"/>
    <n v="4"/>
    <x v="2"/>
    <x v="29"/>
    <x v="0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46.6"/>
    <n v="34.097560975609753"/>
    <x v="2"/>
    <x v="29"/>
    <x v="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0.1"/>
    <n v="25"/>
    <x v="2"/>
    <x v="29"/>
    <x v="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0.16800000000000001"/>
    <n v="10.5"/>
    <x v="2"/>
    <x v="29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42.76"/>
    <n v="215.95959595959596"/>
    <x v="2"/>
    <x v="29"/>
    <x v="0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0.28333333333333333"/>
    <n v="21.25"/>
    <x v="2"/>
    <x v="29"/>
    <x v="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8"/>
    <n v="108.25"/>
    <x v="2"/>
    <x v="29"/>
    <x v="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14.111428571428572"/>
    <n v="129.97368421052633"/>
    <x v="2"/>
    <x v="29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39.395294117647055"/>
    <n v="117.49473684210527"/>
    <x v="2"/>
    <x v="29"/>
    <x v="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2E-2"/>
    <n v="10"/>
    <x v="2"/>
    <x v="29"/>
    <x v="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59.3"/>
    <n v="70.595238095238102"/>
    <x v="2"/>
    <x v="29"/>
    <x v="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"/>
    <n v="24.5"/>
    <x v="2"/>
    <x v="29"/>
    <x v="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94"/>
    <n v="30"/>
    <x v="2"/>
    <x v="29"/>
    <x v="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"/>
    <n v="2"/>
    <x v="2"/>
    <x v="29"/>
    <x v="0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0.51"/>
    <n v="17"/>
    <x v="2"/>
    <x v="2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52.570512820512818"/>
    <n v="2928.9285714285716"/>
    <x v="2"/>
    <x v="29"/>
    <x v="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"/>
    <n v="28.888888888888889"/>
    <x v="2"/>
    <x v="29"/>
    <x v="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47.4"/>
    <n v="29.625"/>
    <x v="2"/>
    <x v="29"/>
    <x v="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43.03"/>
    <n v="40.980952380952381"/>
    <x v="2"/>
    <x v="29"/>
    <x v="0"/>
    <x v="0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36.80000000000001"/>
    <n v="54"/>
    <x v="4"/>
    <x v="14"/>
    <x v="0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15.55"/>
    <n v="36.109375"/>
    <x v="4"/>
    <x v="14"/>
    <x v="0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40.79999999999998"/>
    <n v="23.153846153846153"/>
    <x v="4"/>
    <x v="14"/>
    <x v="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14.39999999999999"/>
    <n v="104"/>
    <x v="4"/>
    <x v="14"/>
    <x v="0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10.33333333333333"/>
    <n v="31.826923076923077"/>
    <x v="4"/>
    <x v="14"/>
    <x v="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95.37933333333334"/>
    <n v="27.3896261682243"/>
    <x v="4"/>
    <x v="14"/>
    <x v="0"/>
    <x v="0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03.33333333333334"/>
    <n v="56.363636363636367"/>
    <x v="4"/>
    <x v="14"/>
    <x v="0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03.1372549019608"/>
    <n v="77.352941176470594"/>
    <x v="4"/>
    <x v="14"/>
    <x v="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00.3125"/>
    <n v="42.8"/>
    <x v="4"/>
    <x v="14"/>
    <x v="0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27"/>
    <n v="48.846153846153847"/>
    <x v="4"/>
    <x v="14"/>
    <x v="0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20.601"/>
    <n v="48.240400000000001"/>
    <x v="4"/>
    <x v="14"/>
    <x v="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06.99047619047619"/>
    <n v="70.212500000000006"/>
    <x v="4"/>
    <x v="14"/>
    <x v="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72.43333333333334"/>
    <n v="94.054545454545448"/>
    <x v="4"/>
    <x v="14"/>
    <x v="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23.61999999999999"/>
    <n v="80.272727272727266"/>
    <x v="4"/>
    <x v="14"/>
    <x v="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08.4"/>
    <n v="54.2"/>
    <x v="4"/>
    <x v="14"/>
    <x v="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16.52013333333333"/>
    <n v="60.26903448275862"/>
    <x v="4"/>
    <x v="14"/>
    <x v="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87.245"/>
    <n v="38.740344827586206"/>
    <x v="4"/>
    <x v="14"/>
    <x v="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15.93333333333334"/>
    <n v="152.54385964912279"/>
    <x v="4"/>
    <x v="14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10.7"/>
    <n v="115.3125"/>
    <x v="4"/>
    <x v="14"/>
    <x v="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70.92307692307693"/>
    <n v="35.838709677419352"/>
    <x v="4"/>
    <x v="14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26.11835600000001"/>
    <n v="64.570118779438872"/>
    <x v="2"/>
    <x v="30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38.44033333333334"/>
    <n v="87.436000000000007"/>
    <x v="2"/>
    <x v="30"/>
    <x v="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05.2499999999998"/>
    <n v="68.815577078288939"/>
    <x v="2"/>
    <x v="30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88.05550000000005"/>
    <n v="176.200223588597"/>
    <x v="2"/>
    <x v="30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48.01799999999997"/>
    <n v="511.79117647058825"/>
    <x v="2"/>
    <x v="30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49.74666666666667"/>
    <n v="160.44285714285715"/>
    <x v="2"/>
    <x v="30"/>
    <x v="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00.63375000000001"/>
    <n v="35.003043478260871"/>
    <x v="2"/>
    <x v="30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00.21100000000001"/>
    <n v="188.50671378091872"/>
    <x v="2"/>
    <x v="30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06.00260000000002"/>
    <n v="56.204984093319197"/>
    <x v="2"/>
    <x v="30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00.51866666666669"/>
    <n v="51.3054157782516"/>
    <x v="2"/>
    <x v="30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12.44399999999999"/>
    <n v="127.36450839328538"/>
    <x v="2"/>
    <x v="30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98.47237142857145"/>
    <n v="101.85532258064516"/>
    <x v="2"/>
    <x v="30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25.94666666666666"/>
    <n v="230.55782312925169"/>
    <x v="2"/>
    <x v="30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98.94800000000009"/>
    <n v="842.10602409638557"/>
    <x v="2"/>
    <x v="30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98.59528571428569"/>
    <n v="577.27593103448271"/>
    <x v="2"/>
    <x v="30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94.0333333333333"/>
    <n v="483.34246575342468"/>
    <x v="2"/>
    <x v="30"/>
    <x v="0"/>
    <x v="0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67.50470000000001"/>
    <n v="76.138500000000008"/>
    <x v="2"/>
    <x v="30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35.5717142857143"/>
    <n v="74.107684365781708"/>
    <x v="2"/>
    <x v="30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56.73439999999999"/>
    <n v="36.965660377358489"/>
    <x v="2"/>
    <x v="30"/>
    <x v="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17.90285714285716"/>
    <n v="2500.969696969697"/>
    <x v="2"/>
    <x v="30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05.3811999999998"/>
    <n v="67.690214329454989"/>
    <x v="2"/>
    <x v="30"/>
    <x v="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92.92499999999998"/>
    <n v="63.04738562091503"/>
    <x v="2"/>
    <x v="30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26.8842105263158"/>
    <n v="117.6"/>
    <x v="2"/>
    <x v="30"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59.57748878923763"/>
    <n v="180.75185011709601"/>
    <x v="2"/>
    <x v="30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62.27999999999997"/>
    <n v="127.32038834951456"/>
    <x v="2"/>
    <x v="30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06.74309000000002"/>
    <n v="136.6444745538665"/>
    <x v="2"/>
    <x v="30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70.13"/>
    <n v="182.78024691358024"/>
    <x v="2"/>
    <x v="30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84.96600000000001"/>
    <n v="279.37843137254902"/>
    <x v="2"/>
    <x v="30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79.08000000000004"/>
    <n v="61.375728669846318"/>
    <x v="2"/>
    <x v="30"/>
    <x v="0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31.8"/>
    <n v="80.727532097004286"/>
    <x v="2"/>
    <x v="30"/>
    <x v="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63.02771750000005"/>
    <n v="272.35590732591254"/>
    <x v="2"/>
    <x v="30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74.48"/>
    <n v="70.848739495798313"/>
    <x v="2"/>
    <x v="30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56.83081313131316"/>
    <n v="247.94003412969283"/>
    <x v="2"/>
    <x v="30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75.49599999999998"/>
    <n v="186.81393034825871"/>
    <x v="2"/>
    <x v="30"/>
    <x v="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08.70837499999996"/>
    <n v="131.98948616600788"/>
    <x v="2"/>
    <x v="30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46.6"/>
    <n v="29.310782241014799"/>
    <x v="2"/>
    <x v="30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02.33"/>
    <n v="245.02436053593178"/>
    <x v="2"/>
    <x v="30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26.8451399999999"/>
    <n v="1323.2540463917526"/>
    <x v="2"/>
    <x v="30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14.901155"/>
    <n v="282.65966789667897"/>
    <x v="2"/>
    <x v="30"/>
    <x v="0"/>
    <x v="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54.82402000000002"/>
    <n v="91.214401028277635"/>
    <x v="2"/>
    <x v="30"/>
    <x v="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8"/>
    <n v="31.75"/>
    <x v="8"/>
    <x v="31"/>
    <x v="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n v="0"/>
    <x v="8"/>
    <x v="31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3"/>
    <n v="88.6875"/>
    <x v="8"/>
    <x v="31"/>
    <x v="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21.146666666666665"/>
    <n v="453.14285714285717"/>
    <x v="8"/>
    <x v="31"/>
    <x v="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"/>
    <n v="12.75"/>
    <x v="8"/>
    <x v="31"/>
    <x v="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0.05"/>
    <n v="1"/>
    <x v="8"/>
    <x v="31"/>
    <x v="0"/>
    <x v="0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42.472727272727276"/>
    <n v="83.428571428571431"/>
    <x v="8"/>
    <x v="31"/>
    <x v="0"/>
    <x v="0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0.41666666666666669"/>
    <n v="25"/>
    <x v="8"/>
    <x v="31"/>
    <x v="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1"/>
    <n v="50"/>
    <x v="8"/>
    <x v="31"/>
    <x v="0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16.966666666666665"/>
    <n v="101.8"/>
    <x v="8"/>
    <x v="31"/>
    <x v="0"/>
    <x v="0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9"/>
    <n v="46.666666666666664"/>
    <x v="8"/>
    <x v="31"/>
    <x v="0"/>
    <x v="0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0.13333333333333333"/>
    <n v="1"/>
    <x v="8"/>
    <x v="31"/>
    <x v="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n v="0"/>
    <x v="8"/>
    <x v="31"/>
    <x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n v="0"/>
    <x v="8"/>
    <x v="31"/>
    <x v="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"/>
    <n v="26"/>
    <x v="8"/>
    <x v="31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n v="0"/>
    <x v="8"/>
    <x v="31"/>
    <x v="0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n v="0"/>
    <x v="8"/>
    <x v="31"/>
    <x v="0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26.200000000000003"/>
    <n v="218.33333333333334"/>
    <x v="8"/>
    <x v="31"/>
    <x v="0"/>
    <x v="0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0.76129032258064511"/>
    <n v="33.714285714285715"/>
    <x v="8"/>
    <x v="31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12.5"/>
    <n v="25"/>
    <x v="8"/>
    <x v="31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82.12909090909091"/>
    <n v="128.38790470372632"/>
    <x v="2"/>
    <x v="30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16.79422000000002"/>
    <n v="78.834261818181815"/>
    <x v="2"/>
    <x v="30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12"/>
    <n v="91.764705882352942"/>
    <x v="2"/>
    <x v="30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34.42048"/>
    <n v="331.10237288135596"/>
    <x v="2"/>
    <x v="30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23.68010000000001"/>
    <n v="194.26193717277485"/>
    <x v="2"/>
    <x v="30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47.84"/>
    <n v="408.97689768976898"/>
    <x v="2"/>
    <x v="30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15.7092"/>
    <n v="84.459270072992695"/>
    <x v="2"/>
    <x v="30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17.07484768810599"/>
    <n v="44.853658536585364"/>
    <x v="2"/>
    <x v="30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05.15800000000002"/>
    <n v="383.3643216080402"/>
    <x v="2"/>
    <x v="30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20.05299999999994"/>
    <n v="55.276856649395505"/>
    <x v="2"/>
    <x v="30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19.56399999999996"/>
    <n v="422.02059732234807"/>
    <x v="2"/>
    <x v="30"/>
    <x v="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34.90000000000003"/>
    <n v="64.180327868852459"/>
    <x v="2"/>
    <x v="30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94.91374999999999"/>
    <n v="173.57781674704077"/>
    <x v="2"/>
    <x v="30"/>
    <x v="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13.7822333333334"/>
    <n v="88.601680840609291"/>
    <x v="2"/>
    <x v="30"/>
    <x v="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13.00013888888888"/>
    <n v="50.222283950617282"/>
    <x v="2"/>
    <x v="30"/>
    <x v="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21.54219999999998"/>
    <n v="192.38876826722338"/>
    <x v="2"/>
    <x v="30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25.10239999999999"/>
    <n v="73.416901408450698"/>
    <x v="2"/>
    <x v="30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02.24343076923077"/>
    <n v="147.68495555555555"/>
    <x v="2"/>
    <x v="30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84.90975000000003"/>
    <n v="108.96848314606741"/>
    <x v="2"/>
    <x v="30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92.33333333333334"/>
    <n v="23.647540983606557"/>
    <x v="2"/>
    <x v="30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81.10000000000002"/>
    <n v="147.94736842105263"/>
    <x v="2"/>
    <x v="30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25.13700000000001"/>
    <n v="385.03692307692307"/>
    <x v="2"/>
    <x v="30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61.459"/>
    <n v="457.39093484419266"/>
    <x v="2"/>
    <x v="30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85.35"/>
    <n v="222.99047619047619"/>
    <x v="2"/>
    <x v="30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01.14999999999998"/>
    <n v="220.74074074074073"/>
    <x v="2"/>
    <x v="30"/>
    <x v="0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33.48307999999997"/>
    <n v="73.503898678414089"/>
    <x v="2"/>
    <x v="30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20.24900000000001"/>
    <n v="223.09647495361781"/>
    <x v="2"/>
    <x v="30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26.16666666666667"/>
    <n v="47.911392405063289"/>
    <x v="2"/>
    <x v="30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61.2"/>
    <n v="96.063829787234042"/>
    <x v="2"/>
    <x v="30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26.239013671875"/>
    <n v="118.6144"/>
    <x v="2"/>
    <x v="30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20.35"/>
    <n v="118.45472440944881"/>
    <x v="2"/>
    <x v="30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04.18799999999999"/>
    <n v="143.21468926553672"/>
    <x v="2"/>
    <x v="30"/>
    <x v="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78.67599999999999"/>
    <n v="282.71518987341773"/>
    <x v="2"/>
    <x v="30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86.81998717948721"/>
    <n v="593.93620078740162"/>
    <x v="2"/>
    <x v="30"/>
    <x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11.03642500000004"/>
    <n v="262.15704968944101"/>
    <x v="2"/>
    <x v="30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31.66833333333335"/>
    <n v="46.580778301886795"/>
    <x v="2"/>
    <x v="30"/>
    <x v="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00.47639999999996"/>
    <n v="70.041118881118877"/>
    <x v="2"/>
    <x v="30"/>
    <x v="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20.51249999999999"/>
    <n v="164.90686274509804"/>
    <x v="2"/>
    <x v="30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36.21680000000001"/>
    <n v="449.26385224274406"/>
    <x v="2"/>
    <x v="30"/>
    <x v="0"/>
    <x v="0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48.17133333333334"/>
    <n v="27.472841328413285"/>
    <x v="2"/>
    <x v="30"/>
    <x v="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81.86315789473684"/>
    <n v="143.97499999999999"/>
    <x v="2"/>
    <x v="30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23.53"/>
    <n v="88.23571428571428"/>
    <x v="2"/>
    <x v="30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06.20938628158842"/>
    <n v="36.326424870466319"/>
    <x v="2"/>
    <x v="30"/>
    <x v="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08.21333333333334"/>
    <n v="90.177777777777777"/>
    <x v="2"/>
    <x v="30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19.18387755102037"/>
    <n v="152.62361216730039"/>
    <x v="2"/>
    <x v="30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21.10000000000001"/>
    <n v="55.806451612903224"/>
    <x v="2"/>
    <x v="30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02.99897959183673"/>
    <n v="227.85327313769753"/>
    <x v="2"/>
    <x v="30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48.33229411764705"/>
    <n v="91.82989803350327"/>
    <x v="2"/>
    <x v="30"/>
    <x v="0"/>
    <x v="0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20.19070000000001"/>
    <n v="80.991037735849048"/>
    <x v="2"/>
    <x v="30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73.27000000000004"/>
    <n v="278.39411764705881"/>
    <x v="2"/>
    <x v="30"/>
    <x v="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30.36250000000001"/>
    <n v="43.095041322314053"/>
    <x v="2"/>
    <x v="30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53.048"/>
    <n v="326.29205175600737"/>
    <x v="2"/>
    <x v="30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01.02"/>
    <n v="41.743801652892564"/>
    <x v="2"/>
    <x v="30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13.59142857142857"/>
    <n v="64.020933977455712"/>
    <x v="2"/>
    <x v="30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67.41666666666666"/>
    <n v="99.455445544554451"/>
    <x v="2"/>
    <x v="30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53.452"/>
    <n v="138.49458483754512"/>
    <x v="2"/>
    <x v="30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02.23220000000001"/>
    <n v="45.547792792792798"/>
    <x v="2"/>
    <x v="30"/>
    <x v="0"/>
    <x v="0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68.28125"/>
    <n v="10.507317073170732"/>
    <x v="2"/>
    <x v="30"/>
    <x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43.45666666666668"/>
    <n v="114.76533333333333"/>
    <x v="2"/>
    <x v="30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96.4"/>
    <n v="35.997067448680355"/>
    <x v="2"/>
    <x v="30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07.91999999999999"/>
    <n v="154.17142857142858"/>
    <x v="2"/>
    <x v="30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14.97699999999999"/>
    <n v="566.38916256157631"/>
    <x v="2"/>
    <x v="30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48.04999999999998"/>
    <n v="120.85714285714286"/>
    <x v="2"/>
    <x v="30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91.16676082790633"/>
    <n v="86.163845492085343"/>
    <x v="2"/>
    <x v="30"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99.215125"/>
    <n v="51.212114395886893"/>
    <x v="2"/>
    <x v="30"/>
    <x v="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18.6"/>
    <n v="67.261538461538464"/>
    <x v="2"/>
    <x v="30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26.86868686868686"/>
    <n v="62.8"/>
    <x v="2"/>
    <x v="30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05.22388000000001"/>
    <n v="346.13118421052633"/>
    <x v="2"/>
    <x v="30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28.40666000000002"/>
    <n v="244.11912547528519"/>
    <x v="2"/>
    <x v="30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17.3272"/>
    <n v="259.25424836601309"/>
    <x v="2"/>
    <x v="30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80.73"/>
    <n v="201.96402877697841"/>
    <x v="2"/>
    <x v="3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10.73146853146854"/>
    <n v="226.20857142857142"/>
    <x v="2"/>
    <x v="30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52.60429999999999"/>
    <n v="324.69"/>
    <x v="2"/>
    <x v="30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02.49999999999999"/>
    <n v="205"/>
    <x v="2"/>
    <x v="30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78.3738373837384"/>
    <n v="20.465926829268295"/>
    <x v="2"/>
    <x v="30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43.349156424581"/>
    <n v="116.35303146309367"/>
    <x v="2"/>
    <x v="30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15.50800000000001"/>
    <n v="307.20212765957444"/>
    <x v="2"/>
    <x v="30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31.20499999999998"/>
    <n v="546.6875"/>
    <x v="2"/>
    <x v="30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88.17"/>
    <n v="47.474464579901152"/>
    <x v="2"/>
    <x v="30"/>
    <x v="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07.8"/>
    <n v="101.56"/>
    <x v="2"/>
    <x v="30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14.57142857142857"/>
    <n v="72.909090909090907"/>
    <x v="4"/>
    <x v="14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10.73333333333333"/>
    <n v="43.710526315789473"/>
    <x v="4"/>
    <x v="14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13.33333333333333"/>
    <n v="34"/>
    <x v="4"/>
    <x v="14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08.33333333333333"/>
    <n v="70.652173913043484"/>
    <x v="4"/>
    <x v="1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23.53333333333335"/>
    <n v="89.301204819277103"/>
    <x v="4"/>
    <x v="1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00.69999999999999"/>
    <n v="115.08571428571429"/>
    <x v="4"/>
    <x v="14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03.53333333333335"/>
    <n v="62.12"/>
    <x v="4"/>
    <x v="14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15.51066666666668"/>
    <n v="46.204266666666669"/>
    <x v="4"/>
    <x v="14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20.4004"/>
    <n v="48.54854838709678"/>
    <x v="4"/>
    <x v="14"/>
    <x v="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15.040375"/>
    <n v="57.520187499999999"/>
    <x v="4"/>
    <x v="14"/>
    <x v="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20.46777777777777"/>
    <n v="88.147154471544724"/>
    <x v="4"/>
    <x v="14"/>
    <x v="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01.28333333333333"/>
    <n v="110.49090909090908"/>
    <x v="4"/>
    <x v="14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02.46666666666667"/>
    <n v="66.826086956521735"/>
    <x v="4"/>
    <x v="14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20.54285714285714"/>
    <n v="58.597222222222221"/>
    <x v="4"/>
    <x v="14"/>
    <x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00"/>
    <n v="113.63636363636364"/>
    <x v="4"/>
    <x v="14"/>
    <x v="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01.66666666666666"/>
    <n v="43.571428571428569"/>
    <x v="4"/>
    <x v="14"/>
    <x v="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00"/>
    <n v="78.94736842105263"/>
    <x v="4"/>
    <x v="14"/>
    <x v="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00.33333333333334"/>
    <n v="188.125"/>
    <x v="4"/>
    <x v="14"/>
    <x v="0"/>
    <x v="0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32.36666666666667"/>
    <n v="63.031746031746032"/>
    <x v="4"/>
    <x v="14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36.66666666666666"/>
    <n v="30.37037037037037"/>
    <x v="4"/>
    <x v="14"/>
    <x v="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13.25"/>
    <n v="51.477272727272727"/>
    <x v="4"/>
    <x v="14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36"/>
    <n v="35.789473684210527"/>
    <x v="4"/>
    <x v="14"/>
    <x v="0"/>
    <x v="0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46.12318374694613"/>
    <n v="98.817391304347822"/>
    <x v="4"/>
    <x v="14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29.5"/>
    <n v="28"/>
    <x v="4"/>
    <x v="14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54"/>
    <n v="51.313131313131315"/>
    <x v="4"/>
    <x v="14"/>
    <x v="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07.04545454545456"/>
    <n v="53.522727272727273"/>
    <x v="4"/>
    <x v="14"/>
    <x v="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07.73299999999999"/>
    <n v="37.149310344827583"/>
    <x v="4"/>
    <x v="14"/>
    <x v="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07.31250000000001"/>
    <n v="89.895287958115176"/>
    <x v="4"/>
    <x v="14"/>
    <x v="0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06.52500000000001"/>
    <n v="106.52500000000001"/>
    <x v="4"/>
    <x v="14"/>
    <x v="0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00.35000000000001"/>
    <n v="52.815789473684212"/>
    <x v="4"/>
    <x v="14"/>
    <x v="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06.5"/>
    <n v="54.615384615384613"/>
    <x v="4"/>
    <x v="14"/>
    <x v="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00"/>
    <n v="27.272727272727273"/>
    <x v="4"/>
    <x v="14"/>
    <x v="0"/>
    <x v="0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04.85714285714285"/>
    <n v="68.598130841121488"/>
    <x v="4"/>
    <x v="14"/>
    <x v="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04.69999999999999"/>
    <n v="35.612244897959187"/>
    <x v="4"/>
    <x v="14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25.66666666666669"/>
    <n v="94.027777777777771"/>
    <x v="4"/>
    <x v="14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00.90416666666667"/>
    <n v="526.45652173913038"/>
    <x v="4"/>
    <x v="14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47.75"/>
    <n v="50.657142857142858"/>
    <x v="4"/>
    <x v="14"/>
    <x v="0"/>
    <x v="0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34.61099999999999"/>
    <n v="79.182941176470578"/>
    <x v="4"/>
    <x v="14"/>
    <x v="0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00.75"/>
    <n v="91.590909090909093"/>
    <x v="4"/>
    <x v="14"/>
    <x v="0"/>
    <x v="0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00.880375"/>
    <n v="116.96275362318841"/>
    <x v="4"/>
    <x v="14"/>
    <x v="0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0.56800000000000006"/>
    <n v="28.4"/>
    <x v="6"/>
    <x v="17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0.38750000000000001"/>
    <n v="103.33333333333333"/>
    <x v="6"/>
    <x v="17"/>
    <x v="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10"/>
    <n v="10"/>
    <x v="6"/>
    <x v="17"/>
    <x v="0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10.454545454545453"/>
    <n v="23"/>
    <x v="6"/>
    <x v="17"/>
    <x v="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2"/>
    <n v="31.555555555555557"/>
    <x v="6"/>
    <x v="17"/>
    <x v="0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0.05"/>
    <n v="5"/>
    <x v="6"/>
    <x v="17"/>
    <x v="0"/>
    <x v="0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28.842857142857142"/>
    <n v="34.220338983050844"/>
    <x v="6"/>
    <x v="17"/>
    <x v="0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0.16666666666666669"/>
    <n v="25"/>
    <x v="6"/>
    <x v="17"/>
    <x v="0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11.799999999999999"/>
    <n v="19.666666666666668"/>
    <x v="6"/>
    <x v="17"/>
    <x v="0"/>
    <x v="0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0.20238095238095236"/>
    <n v="21.25"/>
    <x v="6"/>
    <x v="17"/>
    <x v="0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5"/>
    <n v="8.3333333333333339"/>
    <x v="6"/>
    <x v="17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5"/>
    <n v="21.34333333333333"/>
    <x v="6"/>
    <x v="17"/>
    <x v="0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"/>
    <n v="5.333333333333333"/>
    <x v="6"/>
    <x v="17"/>
    <x v="0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2"/>
    <n v="34.666666666666664"/>
    <x v="6"/>
    <x v="17"/>
    <x v="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"/>
    <n v="21.727272727272727"/>
    <x v="6"/>
    <x v="17"/>
    <x v="0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9E-2"/>
    <n v="11.922499999999999"/>
    <x v="6"/>
    <x v="17"/>
    <x v="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28.405999999999999"/>
    <n v="26.59737827715356"/>
    <x v="6"/>
    <x v="17"/>
    <x v="0"/>
    <x v="0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12.8"/>
    <n v="10.666666666666666"/>
    <x v="6"/>
    <x v="17"/>
    <x v="0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2"/>
    <n v="29.035714285714285"/>
    <x v="6"/>
    <x v="17"/>
    <x v="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0.11199999999999999"/>
    <n v="50.909090909090907"/>
    <x v="6"/>
    <x v="17"/>
    <x v="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n v="0"/>
    <x v="6"/>
    <x v="17"/>
    <x v="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39"/>
    <n v="50.083333333333336"/>
    <x v="6"/>
    <x v="17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11.25"/>
    <n v="45"/>
    <x v="6"/>
    <x v="17"/>
    <x v="0"/>
    <x v="0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6"/>
    <n v="25.291666666666668"/>
    <x v="6"/>
    <x v="17"/>
    <x v="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30.433333333333334"/>
    <n v="51.292134831460672"/>
    <x v="6"/>
    <x v="17"/>
    <x v="0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0.02"/>
    <n v="1"/>
    <x v="6"/>
    <x v="17"/>
    <x v="0"/>
    <x v="0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0.69641025641025645"/>
    <n v="49.381818181818183"/>
    <x v="6"/>
    <x v="17"/>
    <x v="0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2"/>
    <n v="1"/>
    <x v="6"/>
    <x v="17"/>
    <x v="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n v="0"/>
    <x v="6"/>
    <x v="17"/>
    <x v="0"/>
    <x v="0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0.80999999999999994"/>
    <n v="101.25"/>
    <x v="6"/>
    <x v="17"/>
    <x v="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0.26222222222222225"/>
    <n v="19.666666666666668"/>
    <x v="6"/>
    <x v="17"/>
    <x v="0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0.16666666666666669"/>
    <n v="12.5"/>
    <x v="6"/>
    <x v="17"/>
    <x v="0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6E-3"/>
    <n v="8.5"/>
    <x v="6"/>
    <x v="17"/>
    <x v="0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0.8"/>
    <n v="1"/>
    <x v="6"/>
    <x v="17"/>
    <x v="0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2999999999999998"/>
    <n v="23"/>
    <x v="6"/>
    <x v="17"/>
    <x v="0"/>
    <x v="0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2"/>
    <n v="17.987951807228917"/>
    <x v="6"/>
    <x v="17"/>
    <x v="0"/>
    <x v="0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28.192"/>
    <n v="370.94736842105266"/>
    <x v="6"/>
    <x v="17"/>
    <x v="0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72"/>
    <n v="63.569485530546629"/>
    <x v="6"/>
    <x v="17"/>
    <x v="0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0.72222222222222221"/>
    <n v="13"/>
    <x v="6"/>
    <x v="17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0.85000000000000009"/>
    <n v="5.3125"/>
    <x v="6"/>
    <x v="17"/>
    <x v="0"/>
    <x v="0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15.75"/>
    <n v="35.615384615384613"/>
    <x v="4"/>
    <x v="11"/>
    <x v="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12.26666666666667"/>
    <n v="87.103448275862064"/>
    <x v="4"/>
    <x v="11"/>
    <x v="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32.20000000000002"/>
    <n v="75.11363636363636"/>
    <x v="4"/>
    <x v="11"/>
    <x v="0"/>
    <x v="0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02.63636363636364"/>
    <n v="68.01204819277109"/>
    <x v="4"/>
    <x v="11"/>
    <x v="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38.64000000000001"/>
    <n v="29.623931623931625"/>
    <x v="4"/>
    <x v="11"/>
    <x v="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46.6"/>
    <n v="91.625"/>
    <x v="4"/>
    <x v="11"/>
    <x v="0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20"/>
    <n v="22.5"/>
    <x v="4"/>
    <x v="11"/>
    <x v="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21.5816111111111"/>
    <n v="64.366735294117646"/>
    <x v="4"/>
    <x v="11"/>
    <x v="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00"/>
    <n v="21.857142857142858"/>
    <x v="4"/>
    <x v="11"/>
    <x v="0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80.85714285714286"/>
    <n v="33.315789473684212"/>
    <x v="4"/>
    <x v="11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06.075"/>
    <n v="90.276595744680847"/>
    <x v="4"/>
    <x v="11"/>
    <x v="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00"/>
    <n v="76.92307692307692"/>
    <x v="4"/>
    <x v="11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26.92857142857143"/>
    <n v="59.233333333333334"/>
    <x v="4"/>
    <x v="11"/>
    <x v="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02.97499999999999"/>
    <n v="65.38095238095238"/>
    <x v="4"/>
    <x v="11"/>
    <x v="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50"/>
    <n v="67.307692307692307"/>
    <x v="4"/>
    <x v="1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26.02"/>
    <n v="88.74647887323944"/>
    <x v="4"/>
    <x v="11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00.12"/>
    <n v="65.868421052631575"/>
    <x v="4"/>
    <x v="11"/>
    <x v="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38.64000000000001"/>
    <n v="40.349243306169967"/>
    <x v="4"/>
    <x v="11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61.4"/>
    <n v="76.857142857142861"/>
    <x v="4"/>
    <x v="11"/>
    <x v="0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07.18419999999999"/>
    <n v="68.707820512820518"/>
    <x v="4"/>
    <x v="11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53.1"/>
    <n v="57.773584905660378"/>
    <x v="6"/>
    <x v="32"/>
    <x v="0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24.16666666666663"/>
    <n v="44.171348314606739"/>
    <x v="6"/>
    <x v="32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89.27777777777777"/>
    <n v="31.566308243727597"/>
    <x v="6"/>
    <x v="3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84.74"/>
    <n v="107.04511278195488"/>
    <x v="6"/>
    <x v="32"/>
    <x v="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56.97"/>
    <n v="149.03451043338683"/>
    <x v="6"/>
    <x v="32"/>
    <x v="0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09.67499999999998"/>
    <n v="55.956632653061227"/>
    <x v="6"/>
    <x v="32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14.6425"/>
    <n v="56.970381807973048"/>
    <x v="6"/>
    <x v="32"/>
    <x v="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12.17692027666544"/>
    <n v="44.056420233463037"/>
    <x v="6"/>
    <x v="32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03.25"/>
    <n v="68.625"/>
    <x v="6"/>
    <x v="32"/>
    <x v="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84.61052631578946"/>
    <n v="65.318435754189949"/>
    <x v="6"/>
    <x v="32"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19.73333333333333"/>
    <n v="35.92"/>
    <x v="6"/>
    <x v="32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81.2401666666667"/>
    <n v="40.070667078443485"/>
    <x v="6"/>
    <x v="32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52.37333333333333"/>
    <n v="75.647714604236342"/>
    <x v="6"/>
    <x v="32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37.37"/>
    <n v="61.203872437357631"/>
    <x v="6"/>
    <x v="32"/>
    <x v="0"/>
    <x v="0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20.32608695652173"/>
    <n v="48.130434782608695"/>
    <x v="6"/>
    <x v="32"/>
    <x v="0"/>
    <x v="0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13.83571428571429"/>
    <n v="68.106837606837601"/>
    <x v="6"/>
    <x v="32"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51.03109999999992"/>
    <n v="65.891300230946882"/>
    <x v="6"/>
    <x v="32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32.89249999999998"/>
    <n v="81.654377880184327"/>
    <x v="6"/>
    <x v="32"/>
    <x v="0"/>
    <x v="0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46.97777777777779"/>
    <n v="52.701195219123505"/>
    <x v="6"/>
    <x v="32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42.15"/>
    <n v="41.228136882129277"/>
    <x v="6"/>
    <x v="3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82.71818181818185"/>
    <n v="15.035357142857142"/>
    <x v="4"/>
    <x v="15"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04.18124999999998"/>
    <n v="39.066920943134534"/>
    <x v="4"/>
    <x v="15"/>
    <x v="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09.55"/>
    <n v="43.82"/>
    <x v="4"/>
    <x v="15"/>
    <x v="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32.86666666666667"/>
    <n v="27.301369863013697"/>
    <x v="4"/>
    <x v="15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52"/>
    <n v="42.222222222222221"/>
    <x v="4"/>
    <x v="15"/>
    <x v="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02.72727272727273"/>
    <n v="33.235294117647058"/>
    <x v="4"/>
    <x v="15"/>
    <x v="0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00"/>
    <n v="285.71428571428572"/>
    <x v="4"/>
    <x v="15"/>
    <x v="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01.6"/>
    <n v="42.333333333333336"/>
    <x v="4"/>
    <x v="15"/>
    <x v="0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50.80000000000001"/>
    <n v="50.266666666666666"/>
    <x v="4"/>
    <x v="15"/>
    <x v="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11.425"/>
    <n v="61.902777777777779"/>
    <x v="4"/>
    <x v="1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95.6"/>
    <n v="40.75"/>
    <x v="4"/>
    <x v="15"/>
    <x v="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14.38333333333333"/>
    <n v="55.796747967479675"/>
    <x v="4"/>
    <x v="15"/>
    <x v="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00"/>
    <n v="10"/>
    <x v="4"/>
    <x v="15"/>
    <x v="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92.50166666666667"/>
    <n v="73.125416666666666"/>
    <x v="4"/>
    <x v="15"/>
    <x v="0"/>
    <x v="0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56.36363636363637"/>
    <n v="26.060606060606062"/>
    <x v="4"/>
    <x v="15"/>
    <x v="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05.66666666666666"/>
    <n v="22.642857142857142"/>
    <x v="4"/>
    <x v="15"/>
    <x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01.19047619047619"/>
    <n v="47.222222222222221"/>
    <x v="4"/>
    <x v="1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22.833"/>
    <n v="32.324473684210524"/>
    <x v="4"/>
    <x v="15"/>
    <x v="0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01.49999999999999"/>
    <n v="53.421052631578945"/>
    <x v="4"/>
    <x v="15"/>
    <x v="0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01.14285714285714"/>
    <n v="51.304347826086953"/>
    <x v="4"/>
    <x v="15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08.11999999999999"/>
    <n v="37.197247706422019"/>
    <x v="6"/>
    <x v="32"/>
    <x v="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62.6"/>
    <n v="27.1"/>
    <x v="6"/>
    <x v="32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05.80000000000001"/>
    <n v="206.31"/>
    <x v="6"/>
    <x v="32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43.15000000000003"/>
    <n v="82.145270270270274"/>
    <x v="6"/>
    <x v="3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44.83338095238094"/>
    <n v="164.79651993355483"/>
    <x v="6"/>
    <x v="32"/>
    <x v="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08.46283333333334"/>
    <n v="60.820280373831778"/>
    <x v="6"/>
    <x v="32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57.37692307692308"/>
    <n v="67.970099667774093"/>
    <x v="6"/>
    <x v="32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74.49"/>
    <n v="81.561805555555551"/>
    <x v="6"/>
    <x v="32"/>
    <x v="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71.04755366949576"/>
    <n v="25.42547309833024"/>
    <x v="6"/>
    <x v="32"/>
    <x v="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25.95294117647057"/>
    <n v="21.497991967871485"/>
    <x v="6"/>
    <x v="32"/>
    <x v="0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12.1296000000002"/>
    <n v="27.226630727762803"/>
    <x v="6"/>
    <x v="32"/>
    <x v="0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95.8"/>
    <n v="25.091093117408906"/>
    <x v="6"/>
    <x v="32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32.03999999999996"/>
    <n v="21.230179028132991"/>
    <x v="6"/>
    <x v="32"/>
    <x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65"/>
    <n v="41.607142857142854"/>
    <x v="6"/>
    <x v="32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53.3153846153846"/>
    <n v="135.58503401360545"/>
    <x v="6"/>
    <x v="32"/>
    <x v="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37.10714285714289"/>
    <n v="22.116176470588236"/>
    <x v="6"/>
    <x v="3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52.92777777777775"/>
    <n v="64.625635808748726"/>
    <x v="6"/>
    <x v="32"/>
    <x v="0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37.4"/>
    <n v="69.569620253164558"/>
    <x v="6"/>
    <x v="3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28.02668"/>
    <n v="75.133028169014082"/>
    <x v="6"/>
    <x v="32"/>
    <x v="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70.68"/>
    <n v="140.97916666666666"/>
    <x v="6"/>
    <x v="3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06.4"/>
    <n v="49.472392638036808"/>
    <x v="6"/>
    <x v="32"/>
    <x v="0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60.0976000000001"/>
    <n v="53.865251485148519"/>
    <x v="6"/>
    <x v="32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50"/>
    <n v="4.5712530712530715"/>
    <x v="6"/>
    <x v="32"/>
    <x v="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77.02"/>
    <n v="65.00344827586207"/>
    <x v="6"/>
    <x v="32"/>
    <x v="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47.0250000000001"/>
    <n v="53.475252525252522"/>
    <x v="6"/>
    <x v="32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00.12"/>
    <n v="43.912280701754383"/>
    <x v="6"/>
    <x v="32"/>
    <x v="0"/>
    <x v="0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04.45405405405405"/>
    <n v="50.852631578947367"/>
    <x v="6"/>
    <x v="32"/>
    <x v="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07.21428571428571"/>
    <n v="58.6328125"/>
    <x v="6"/>
    <x v="32"/>
    <x v="0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68.77142857142857"/>
    <n v="32.81666666666667"/>
    <x v="6"/>
    <x v="32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75.11200000000008"/>
    <n v="426.93169877408059"/>
    <x v="6"/>
    <x v="32"/>
    <x v="0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34.44929411764704"/>
    <n v="23.808729166666669"/>
    <x v="6"/>
    <x v="32"/>
    <x v="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72.27777777777777"/>
    <n v="98.413654618473899"/>
    <x v="6"/>
    <x v="32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12.6875"/>
    <n v="107.32142857142857"/>
    <x v="6"/>
    <x v="32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59.8"/>
    <n v="11.67005076142132"/>
    <x v="6"/>
    <x v="32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86.65822784810126"/>
    <n v="41.782287822878232"/>
    <x v="6"/>
    <x v="32"/>
    <x v="0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22.70833333333334"/>
    <n v="21.38"/>
    <x v="6"/>
    <x v="32"/>
    <x v="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36.14"/>
    <n v="94.103550295857985"/>
    <x v="6"/>
    <x v="32"/>
    <x v="0"/>
    <x v="0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46.5"/>
    <n v="15.721951219512196"/>
    <x v="6"/>
    <x v="32"/>
    <x v="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67.1"/>
    <n v="90.635922330097088"/>
    <x v="6"/>
    <x v="32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26.92"/>
    <n v="97.297619047619051"/>
    <x v="6"/>
    <x v="32"/>
    <x v="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79.5"/>
    <n v="37.11904761904762"/>
    <x v="6"/>
    <x v="32"/>
    <x v="0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54.15151515151516"/>
    <n v="28.104972375690608"/>
    <x v="6"/>
    <x v="32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15.54666666666667"/>
    <n v="144.43333333333334"/>
    <x v="6"/>
    <x v="32"/>
    <x v="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80.03333333333333"/>
    <n v="24.274157303370785"/>
    <x v="6"/>
    <x v="32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98.5"/>
    <n v="35.117647058823529"/>
    <x v="6"/>
    <x v="32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20.26666666666665"/>
    <n v="24.762886597938145"/>
    <x v="6"/>
    <x v="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80.52499999999998"/>
    <n v="188.37871287128712"/>
    <x v="6"/>
    <x v="32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02.60000000000001"/>
    <n v="148.08247422680412"/>
    <x v="6"/>
    <x v="32"/>
    <x v="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01.64"/>
    <n v="49.934589800443462"/>
    <x v="6"/>
    <x v="32"/>
    <x v="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20.24800000000005"/>
    <n v="107.82155688622754"/>
    <x v="6"/>
    <x v="32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83.09000000000003"/>
    <n v="42.63403614457831"/>
    <x v="6"/>
    <x v="32"/>
    <x v="0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56.6000000000001"/>
    <n v="14.370762711864407"/>
    <x v="6"/>
    <x v="32"/>
    <x v="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20.35999999999999"/>
    <n v="37.476190476190474"/>
    <x v="6"/>
    <x v="32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19.6"/>
    <n v="30.202020202020201"/>
    <x v="6"/>
    <x v="32"/>
    <x v="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07.76923076923077"/>
    <n v="33.550632911392405"/>
    <x v="6"/>
    <x v="32"/>
    <x v="0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05.81826105905425"/>
    <n v="64.74666666666667"/>
    <x v="6"/>
    <x v="32"/>
    <x v="0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41.08235294117648"/>
    <n v="57.932367149758456"/>
    <x v="6"/>
    <x v="32"/>
    <x v="0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70.7"/>
    <n v="53.078431372549019"/>
    <x v="6"/>
    <x v="32"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53.80000000000001"/>
    <n v="48.0625"/>
    <x v="6"/>
    <x v="32"/>
    <x v="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03.57653061224488"/>
    <n v="82.396874999999994"/>
    <x v="6"/>
    <x v="32"/>
    <x v="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85"/>
    <n v="50.454545454545453"/>
    <x v="4"/>
    <x v="11"/>
    <x v="0"/>
    <x v="0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85.33333333333331"/>
    <n v="115.83333333333333"/>
    <x v="4"/>
    <x v="11"/>
    <x v="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00.85533333333332"/>
    <n v="63.03458333333333"/>
    <x v="4"/>
    <x v="11"/>
    <x v="0"/>
    <x v="0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06.22116666666668"/>
    <n v="108.02152542372882"/>
    <x v="4"/>
    <x v="11"/>
    <x v="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21.36666666666667"/>
    <n v="46.088607594936711"/>
    <x v="4"/>
    <x v="11"/>
    <x v="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00.06666666666666"/>
    <n v="107.21428571428571"/>
    <x v="4"/>
    <x v="11"/>
    <x v="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19.97755555555555"/>
    <n v="50.9338679245283"/>
    <x v="4"/>
    <x v="11"/>
    <x v="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00.1"/>
    <n v="40.04"/>
    <x v="4"/>
    <x v="11"/>
    <x v="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07.4"/>
    <n v="64.44"/>
    <x v="4"/>
    <x v="11"/>
    <x v="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04.06666666666666"/>
    <n v="53.827586206896555"/>
    <x v="4"/>
    <x v="11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72.8"/>
    <n v="100.46511627906976"/>
    <x v="4"/>
    <x v="11"/>
    <x v="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07.2505"/>
    <n v="46.630652173913049"/>
    <x v="4"/>
    <x v="11"/>
    <x v="0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08.23529411764706"/>
    <n v="34.074074074074076"/>
    <x v="4"/>
    <x v="11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46.08079999999998"/>
    <n v="65.214642857142863"/>
    <x v="4"/>
    <x v="11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25.25"/>
    <n v="44.205882352941174"/>
    <x v="4"/>
    <x v="11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49.07142857142856"/>
    <n v="71.965517241379317"/>
    <x v="4"/>
    <x v="11"/>
    <x v="0"/>
    <x v="0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00.6"/>
    <n v="52.94736842105263"/>
    <x v="4"/>
    <x v="11"/>
    <x v="0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05.07333333333332"/>
    <n v="109.45138888888889"/>
    <x v="4"/>
    <x v="11"/>
    <x v="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50.16666666666663"/>
    <n v="75.035714285714292"/>
    <x v="4"/>
    <x v="11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01.25"/>
    <n v="115.71428571428571"/>
    <x v="4"/>
    <x v="11"/>
    <x v="0"/>
    <x v="0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33.6044"/>
    <n v="31.659810426540286"/>
    <x v="4"/>
    <x v="14"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70.65217391304347"/>
    <n v="46.176470588235297"/>
    <x v="4"/>
    <x v="14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09.35829457364341"/>
    <n v="68.481650485436887"/>
    <x v="4"/>
    <x v="14"/>
    <x v="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00.70033333333335"/>
    <n v="53.469203539823013"/>
    <x v="4"/>
    <x v="14"/>
    <x v="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01.22777777777779"/>
    <n v="109.10778443113773"/>
    <x v="4"/>
    <x v="14"/>
    <x v="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06.75857142857143"/>
    <n v="51.185616438356163"/>
    <x v="4"/>
    <x v="14"/>
    <x v="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06.65777537961894"/>
    <n v="27.936800000000002"/>
    <x v="4"/>
    <x v="14"/>
    <x v="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01.30622"/>
    <n v="82.496921824104234"/>
    <x v="4"/>
    <x v="14"/>
    <x v="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06.67450000000001"/>
    <n v="59.817476635514019"/>
    <x v="4"/>
    <x v="14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28.83978378378379"/>
    <n v="64.816470588235291"/>
    <x v="4"/>
    <x v="14"/>
    <x v="0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04.11111111111111"/>
    <n v="90.09615384615384"/>
    <x v="4"/>
    <x v="14"/>
    <x v="0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07.86666666666666"/>
    <n v="40.962025316455694"/>
    <x v="4"/>
    <x v="14"/>
    <x v="0"/>
    <x v="0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75.84040000000002"/>
    <n v="56.000127388535034"/>
    <x v="4"/>
    <x v="14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56.97"/>
    <n v="37.672800000000002"/>
    <x v="4"/>
    <x v="14"/>
    <x v="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02.60000000000001"/>
    <n v="40.078125"/>
    <x v="4"/>
    <x v="14"/>
    <x v="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04.04266666666666"/>
    <n v="78.031999999999996"/>
    <x v="4"/>
    <x v="14"/>
    <x v="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04"/>
    <n v="18.90909090909091"/>
    <x v="4"/>
    <x v="1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21.05999999999999"/>
    <n v="37.134969325153371"/>
    <x v="4"/>
    <x v="14"/>
    <x v="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07.69999999999999"/>
    <n v="41.961038961038959"/>
    <x v="4"/>
    <x v="14"/>
    <x v="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08.66"/>
    <n v="61.044943820224717"/>
    <x v="4"/>
    <x v="14"/>
    <x v="0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39.120962394619681"/>
    <n v="64.53125"/>
    <x v="7"/>
    <x v="33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9"/>
    <n v="21.25"/>
    <x v="7"/>
    <x v="33"/>
    <x v="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48"/>
    <n v="30"/>
    <x v="7"/>
    <x v="33"/>
    <x v="0"/>
    <x v="0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20.733333333333334"/>
    <n v="25.491803278688526"/>
    <x v="7"/>
    <x v="33"/>
    <x v="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8"/>
    <n v="11.428571428571429"/>
    <x v="7"/>
    <x v="33"/>
    <x v="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0.72"/>
    <n v="108"/>
    <x v="7"/>
    <x v="33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26.09431428571429"/>
    <n v="54.883162444113267"/>
    <x v="7"/>
    <x v="33"/>
    <x v="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54.45000000000002"/>
    <n v="47.383612662942269"/>
    <x v="7"/>
    <x v="33"/>
    <x v="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05.91999999999999"/>
    <n v="211.84"/>
    <x v="7"/>
    <x v="33"/>
    <x v="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02.42285714285715"/>
    <n v="219.92638036809817"/>
    <x v="7"/>
    <x v="33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44.31375"/>
    <n v="40.795406360424032"/>
    <x v="7"/>
    <x v="33"/>
    <x v="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06.30800000000001"/>
    <n v="75.502840909090907"/>
    <x v="7"/>
    <x v="33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12.16666666666666"/>
    <n v="13.542553191489361"/>
    <x v="7"/>
    <x v="33"/>
    <x v="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01.95"/>
    <n v="60.865671641791046"/>
    <x v="7"/>
    <x v="33"/>
    <x v="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02.27200000000001"/>
    <n v="115.69230769230769"/>
    <x v="7"/>
    <x v="33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20.73254999999995"/>
    <n v="48.104623556581984"/>
    <x v="7"/>
    <x v="33"/>
    <x v="0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10.65833333333333"/>
    <n v="74.184357541899445"/>
    <x v="7"/>
    <x v="33"/>
    <x v="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01.14333333333335"/>
    <n v="123.34552845528455"/>
    <x v="7"/>
    <x v="33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94.20799999999997"/>
    <n v="66.623188405797094"/>
    <x v="7"/>
    <x v="33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05.77749999999999"/>
    <n v="104.99007444168734"/>
    <x v="7"/>
    <x v="33"/>
    <x v="0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n v="0"/>
    <x v="2"/>
    <x v="7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n v="0"/>
    <x v="2"/>
    <x v="7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3"/>
    <n v="300"/>
    <x v="2"/>
    <x v="7"/>
    <x v="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0.1"/>
    <n v="1"/>
    <x v="2"/>
    <x v="7"/>
    <x v="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n v="0"/>
    <x v="2"/>
    <x v="7"/>
    <x v="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5000000000000002E-2"/>
    <n v="13"/>
    <x v="2"/>
    <x v="7"/>
    <x v="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5"/>
    <n v="15"/>
    <x v="2"/>
    <x v="7"/>
    <x v="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0.38571428571428573"/>
    <n v="54"/>
    <x v="2"/>
    <x v="7"/>
    <x v="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n v="0"/>
    <x v="2"/>
    <x v="7"/>
    <x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n v="0"/>
    <x v="2"/>
    <x v="7"/>
    <x v="0"/>
    <x v="0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0.5714285714285714"/>
    <n v="15.428571428571429"/>
    <x v="2"/>
    <x v="7"/>
    <x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n v="0"/>
    <x v="2"/>
    <x v="7"/>
    <x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n v="0"/>
    <x v="2"/>
    <x v="7"/>
    <x v="0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5E-2"/>
    <n v="25"/>
    <x v="2"/>
    <x v="7"/>
    <x v="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0.6875"/>
    <n v="27.5"/>
    <x v="2"/>
    <x v="7"/>
    <x v="0"/>
    <x v="0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n v="0"/>
    <x v="2"/>
    <x v="7"/>
    <x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n v="0"/>
    <x v="2"/>
    <x v="7"/>
    <x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n v="0"/>
    <x v="2"/>
    <x v="7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14.680000000000001"/>
    <n v="367"/>
    <x v="2"/>
    <x v="7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0.04"/>
    <n v="2"/>
    <x v="2"/>
    <x v="7"/>
    <x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n v="0"/>
    <x v="2"/>
    <x v="7"/>
    <x v="0"/>
    <x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28.571428571428569"/>
    <n v="60"/>
    <x v="2"/>
    <x v="7"/>
    <x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n v="0"/>
    <x v="2"/>
    <x v="7"/>
    <x v="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n v="0"/>
    <x v="2"/>
    <x v="7"/>
    <x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n v="0"/>
    <x v="2"/>
    <x v="7"/>
    <x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10.52"/>
    <n v="97.407407407407405"/>
    <x v="2"/>
    <x v="7"/>
    <x v="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"/>
    <n v="47.857142857142854"/>
    <x v="2"/>
    <x v="7"/>
    <x v="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0.25"/>
    <n v="50"/>
    <x v="2"/>
    <x v="7"/>
    <x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n v="0"/>
    <x v="2"/>
    <x v="7"/>
    <x v="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0.32800000000000001"/>
    <n v="20.5"/>
    <x v="2"/>
    <x v="7"/>
    <x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n v="0"/>
    <x v="2"/>
    <x v="7"/>
    <x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29"/>
    <n v="30"/>
    <x v="2"/>
    <x v="7"/>
    <x v="0"/>
    <x v="0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5E-3"/>
    <n v="50"/>
    <x v="2"/>
    <x v="7"/>
    <x v="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6E-2"/>
    <n v="10"/>
    <x v="2"/>
    <x v="7"/>
    <x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n v="0"/>
    <x v="2"/>
    <x v="7"/>
    <x v="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10.877666666666666"/>
    <n v="81.582499999999996"/>
    <x v="2"/>
    <x v="7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n v="0"/>
    <x v="2"/>
    <x v="7"/>
    <x v="0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n v="0"/>
    <x v="2"/>
    <x v="7"/>
    <x v="0"/>
    <x v="0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n v="0"/>
    <x v="2"/>
    <x v="7"/>
    <x v="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0.36666666666666664"/>
    <n v="18.333333333333332"/>
    <x v="2"/>
    <x v="7"/>
    <x v="0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"/>
    <n v="224.42857142857142"/>
    <x v="2"/>
    <x v="7"/>
    <x v="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"/>
    <n v="37.5"/>
    <x v="2"/>
    <x v="7"/>
    <x v="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6"/>
    <n v="145"/>
    <x v="2"/>
    <x v="7"/>
    <x v="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0.8"/>
    <n v="1"/>
    <x v="2"/>
    <x v="7"/>
    <x v="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3"/>
    <n v="112.57142857142857"/>
    <x v="2"/>
    <x v="7"/>
    <x v="0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n v="0"/>
    <x v="2"/>
    <x v="7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0.68399999999999994"/>
    <n v="342"/>
    <x v="2"/>
    <x v="7"/>
    <x v="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2"/>
    <n v="57.875"/>
    <x v="2"/>
    <x v="7"/>
    <x v="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0.1875"/>
    <n v="30"/>
    <x v="2"/>
    <x v="7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n v="0"/>
    <x v="2"/>
    <x v="7"/>
    <x v="0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0.125"/>
    <n v="25"/>
    <x v="2"/>
    <x v="7"/>
    <x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n v="0"/>
    <x v="2"/>
    <x v="7"/>
    <x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0.05"/>
    <n v="50"/>
    <x v="2"/>
    <x v="7"/>
    <x v="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0.06"/>
    <n v="1.5"/>
    <x v="2"/>
    <x v="7"/>
    <x v="0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n v="0"/>
    <x v="2"/>
    <x v="7"/>
    <x v="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0.2"/>
    <n v="10"/>
    <x v="2"/>
    <x v="7"/>
    <x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n v="0"/>
    <x v="2"/>
    <x v="7"/>
    <x v="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n v="0"/>
    <x v="2"/>
    <x v="7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n v="0"/>
    <x v="2"/>
    <x v="7"/>
    <x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n v="0"/>
    <x v="2"/>
    <x v="7"/>
    <x v="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0.71785714285714286"/>
    <n v="22.333333333333332"/>
    <x v="7"/>
    <x v="19"/>
    <x v="0"/>
    <x v="0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0.43333333333333329"/>
    <n v="52"/>
    <x v="7"/>
    <x v="19"/>
    <x v="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16.833333333333332"/>
    <n v="16.833333333333332"/>
    <x v="7"/>
    <x v="19"/>
    <x v="0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n v="0"/>
    <x v="7"/>
    <x v="19"/>
    <x v="0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22.52"/>
    <n v="56.3"/>
    <x v="7"/>
    <x v="19"/>
    <x v="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41.384615384615387"/>
    <n v="84.0625"/>
    <x v="7"/>
    <x v="19"/>
    <x v="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25.259090909090908"/>
    <n v="168.39393939393941"/>
    <x v="7"/>
    <x v="19"/>
    <x v="0"/>
    <x v="0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0.2"/>
    <n v="15"/>
    <x v="7"/>
    <x v="19"/>
    <x v="0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399999999999999"/>
    <n v="76.666666666666671"/>
    <x v="7"/>
    <x v="19"/>
    <x v="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n v="0"/>
    <x v="7"/>
    <x v="19"/>
    <x v="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0.60399999999999998"/>
    <n v="50.333333333333336"/>
    <x v="7"/>
    <x v="19"/>
    <x v="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n v="0"/>
    <x v="7"/>
    <x v="19"/>
    <x v="0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0.83333333333333337"/>
    <n v="8.3333333333333339"/>
    <x v="7"/>
    <x v="19"/>
    <x v="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4"/>
    <n v="35.384615384615387"/>
    <x v="7"/>
    <x v="19"/>
    <x v="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0.55833333333333335"/>
    <n v="55.833333333333336"/>
    <x v="7"/>
    <x v="19"/>
    <x v="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2"/>
    <n v="5"/>
    <x v="7"/>
    <x v="19"/>
    <x v="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n v="0"/>
    <x v="7"/>
    <x v="19"/>
    <x v="0"/>
    <x v="0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0.02"/>
    <n v="1"/>
    <x v="7"/>
    <x v="19"/>
    <x v="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n v="0"/>
    <x v="7"/>
    <x v="19"/>
    <x v="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14.825133372851216"/>
    <n v="69.472222222222229"/>
    <x v="7"/>
    <x v="19"/>
    <x v="0"/>
    <x v="0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2"/>
    <n v="1"/>
    <x v="7"/>
    <x v="19"/>
    <x v="0"/>
    <x v="0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0.2"/>
    <n v="1"/>
    <x v="7"/>
    <x v="19"/>
    <x v="0"/>
    <x v="0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2"/>
    <n v="8"/>
    <x v="7"/>
    <x v="19"/>
    <x v="0"/>
    <x v="0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"/>
    <n v="34.444444444444443"/>
    <x v="7"/>
    <x v="19"/>
    <x v="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2"/>
    <n v="1"/>
    <x v="7"/>
    <x v="19"/>
    <x v="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n v="0"/>
    <x v="7"/>
    <x v="19"/>
    <x v="0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E-3"/>
    <n v="1"/>
    <x v="7"/>
    <x v="19"/>
    <x v="0"/>
    <x v="0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3"/>
    <n v="1"/>
    <x v="7"/>
    <x v="19"/>
    <x v="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"/>
    <n v="501.25"/>
    <x v="7"/>
    <x v="19"/>
    <x v="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0.70000000000000007"/>
    <n v="10.5"/>
    <x v="7"/>
    <x v="19"/>
    <x v="0"/>
    <x v="0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E-3"/>
    <n v="1"/>
    <x v="7"/>
    <x v="19"/>
    <x v="0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2"/>
    <n v="1"/>
    <x v="7"/>
    <x v="19"/>
    <x v="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n v="0"/>
    <x v="7"/>
    <x v="19"/>
    <x v="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0.13"/>
    <n v="13"/>
    <x v="7"/>
    <x v="19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0.48960000000000004"/>
    <n v="306"/>
    <x v="7"/>
    <x v="19"/>
    <x v="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4E-2"/>
    <n v="22.5"/>
    <x v="7"/>
    <x v="19"/>
    <x v="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n v="0"/>
    <x v="7"/>
    <x v="19"/>
    <x v="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0.33333333333333337"/>
    <n v="50"/>
    <x v="7"/>
    <x v="19"/>
    <x v="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n v="0"/>
    <x v="7"/>
    <x v="19"/>
    <x v="0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0.2"/>
    <n v="5"/>
    <x v="7"/>
    <x v="19"/>
    <x v="0"/>
    <x v="0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07.88"/>
    <n v="74.22935779816514"/>
    <x v="7"/>
    <x v="33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25.94166666666666"/>
    <n v="81.252688172043008"/>
    <x v="7"/>
    <x v="33"/>
    <x v="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02.51495"/>
    <n v="130.23469453376205"/>
    <x v="7"/>
    <x v="33"/>
    <x v="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08.60000000000001"/>
    <n v="53.409836065573771"/>
    <x v="7"/>
    <x v="33"/>
    <x v="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72.8"/>
    <n v="75.130434782608702"/>
    <x v="7"/>
    <x v="33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67.98"/>
    <n v="75.666666666666671"/>
    <x v="7"/>
    <x v="33"/>
    <x v="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27.20000000000005"/>
    <n v="31.691394658753708"/>
    <x v="7"/>
    <x v="33"/>
    <x v="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07.5"/>
    <n v="47.777777777777779"/>
    <x v="7"/>
    <x v="33"/>
    <x v="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08"/>
    <n v="90"/>
    <x v="7"/>
    <x v="33"/>
    <x v="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01.53353333333335"/>
    <n v="149.31401960784314"/>
    <x v="7"/>
    <x v="33"/>
    <x v="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15.45"/>
    <n v="62.06989247311828"/>
    <x v="7"/>
    <x v="33"/>
    <x v="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33.5"/>
    <n v="53.4"/>
    <x v="7"/>
    <x v="33"/>
    <x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54.69999999999999"/>
    <n v="69.268656716417908"/>
    <x v="7"/>
    <x v="33"/>
    <x v="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00.84571428571429"/>
    <n v="271.50769230769231"/>
    <x v="7"/>
    <x v="33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82"/>
    <n v="34.125"/>
    <x v="7"/>
    <x v="33"/>
    <x v="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80.86666666666667"/>
    <n v="40.492537313432834"/>
    <x v="7"/>
    <x v="33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02.30434782608695"/>
    <n v="189.75806451612902"/>
    <x v="7"/>
    <x v="33"/>
    <x v="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10.17999999999999"/>
    <n v="68.862499999999997"/>
    <x v="7"/>
    <x v="33"/>
    <x v="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02.25"/>
    <n v="108.77659574468085"/>
    <x v="7"/>
    <x v="33"/>
    <x v="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00.78823529411764"/>
    <n v="125.98529411764706"/>
    <x v="7"/>
    <x v="33"/>
    <x v="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03.8"/>
    <n v="90.523255813953483"/>
    <x v="4"/>
    <x v="14"/>
    <x v="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10.70833333333334"/>
    <n v="28.880434782608695"/>
    <x v="4"/>
    <x v="14"/>
    <x v="0"/>
    <x v="0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16.25000000000001"/>
    <n v="31"/>
    <x v="4"/>
    <x v="14"/>
    <x v="0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11.1"/>
    <n v="51.674418604651166"/>
    <x v="4"/>
    <x v="14"/>
    <x v="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80.14285714285714"/>
    <n v="26.270833333333332"/>
    <x v="4"/>
    <x v="14"/>
    <x v="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00"/>
    <n v="48.07692307692308"/>
    <x v="4"/>
    <x v="14"/>
    <x v="0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18.5"/>
    <n v="27.558139534883722"/>
    <x v="4"/>
    <x v="14"/>
    <x v="0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07.21700000000001"/>
    <n v="36.97137931034483"/>
    <x v="4"/>
    <x v="14"/>
    <x v="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13.66666666666667"/>
    <n v="29.021276595744681"/>
    <x v="4"/>
    <x v="14"/>
    <x v="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03.16400000000002"/>
    <n v="28.65666666666667"/>
    <x v="4"/>
    <x v="14"/>
    <x v="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28"/>
    <n v="37.647058823529413"/>
    <x v="4"/>
    <x v="14"/>
    <x v="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35.76026666666667"/>
    <n v="97.904038461538462"/>
    <x v="4"/>
    <x v="14"/>
    <x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00"/>
    <n v="42.553191489361701"/>
    <x v="4"/>
    <x v="14"/>
    <x v="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00.00360000000002"/>
    <n v="131.58368421052631"/>
    <x v="4"/>
    <x v="14"/>
    <x v="0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04.71999999999998"/>
    <n v="32.320987654320987"/>
    <x v="4"/>
    <x v="14"/>
    <x v="0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05.02249999999999"/>
    <n v="61.103999999999999"/>
    <x v="4"/>
    <x v="14"/>
    <x v="0"/>
    <x v="0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71.33333333333334"/>
    <n v="31.341463414634145"/>
    <x v="4"/>
    <x v="14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27.49999999999999"/>
    <n v="129.1139240506329"/>
    <x v="4"/>
    <x v="14"/>
    <x v="0"/>
    <x v="0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33.44333333333333"/>
    <n v="25.020624999999999"/>
    <x v="4"/>
    <x v="14"/>
    <x v="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00"/>
    <n v="250"/>
    <x v="4"/>
    <x v="14"/>
    <x v="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12.91099999999999"/>
    <n v="47.541473684210523"/>
    <x v="4"/>
    <x v="14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00.1"/>
    <n v="40.04"/>
    <x v="4"/>
    <x v="14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13.72727272727272"/>
    <n v="65.84210526315789"/>
    <x v="4"/>
    <x v="14"/>
    <x v="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19.31742857142855"/>
    <n v="46.401222222222216"/>
    <x v="4"/>
    <x v="14"/>
    <x v="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03.25"/>
    <n v="50.365853658536587"/>
    <x v="4"/>
    <x v="14"/>
    <x v="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65.66666666666669"/>
    <n v="26.566666666666666"/>
    <x v="4"/>
    <x v="14"/>
    <x v="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00.05066666666667"/>
    <n v="39.493684210526318"/>
    <x v="4"/>
    <x v="14"/>
    <x v="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06.69999999999999"/>
    <n v="49.246153846153845"/>
    <x v="4"/>
    <x v="14"/>
    <x v="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33.67142857142858"/>
    <n v="62.38"/>
    <x v="4"/>
    <x v="14"/>
    <x v="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21.39999999999999"/>
    <n v="37.9375"/>
    <x v="4"/>
    <x v="14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03.2"/>
    <n v="51.6"/>
    <x v="4"/>
    <x v="14"/>
    <x v="0"/>
    <x v="0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25"/>
    <n v="27.777777777777779"/>
    <x v="4"/>
    <x v="14"/>
    <x v="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28.69999999999999"/>
    <n v="99.382239382239376"/>
    <x v="4"/>
    <x v="14"/>
    <x v="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01.00533333333333"/>
    <n v="38.848205128205123"/>
    <x v="4"/>
    <x v="14"/>
    <x v="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27.53666666666665"/>
    <n v="45.548809523809524"/>
    <x v="4"/>
    <x v="14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00"/>
    <n v="600"/>
    <x v="4"/>
    <x v="14"/>
    <x v="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12.7715"/>
    <n v="80.551071428571419"/>
    <x v="4"/>
    <x v="14"/>
    <x v="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05.60000000000001"/>
    <n v="52.8"/>
    <x v="4"/>
    <x v="14"/>
    <x v="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02.625"/>
    <n v="47.676470588235297"/>
    <x v="4"/>
    <x v="14"/>
    <x v="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13.33333333333333"/>
    <n v="23.448275862068964"/>
    <x v="4"/>
    <x v="14"/>
    <x v="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7"/>
    <n v="40.142857142857146"/>
    <x v="7"/>
    <x v="34"/>
    <x v="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6E-2"/>
    <n v="17.2"/>
    <x v="7"/>
    <x v="34"/>
    <x v="0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n v="0"/>
    <x v="7"/>
    <x v="34"/>
    <x v="0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n v="0"/>
    <x v="7"/>
    <x v="34"/>
    <x v="0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n v="0"/>
    <x v="7"/>
    <x v="34"/>
    <x v="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0.6"/>
    <n v="15"/>
    <x v="7"/>
    <x v="34"/>
    <x v="0"/>
    <x v="0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n v="0"/>
    <x v="7"/>
    <x v="34"/>
    <x v="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n v="0"/>
    <x v="7"/>
    <x v="34"/>
    <x v="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"/>
    <n v="35.714285714285715"/>
    <x v="7"/>
    <x v="34"/>
    <x v="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0.15"/>
    <n v="37.5"/>
    <x v="7"/>
    <x v="34"/>
    <x v="0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n v="0"/>
    <x v="7"/>
    <x v="34"/>
    <x v="0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n v="0"/>
    <x v="7"/>
    <x v="34"/>
    <x v="0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n v="0"/>
    <x v="7"/>
    <x v="34"/>
    <x v="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"/>
    <n v="52.5"/>
    <x v="7"/>
    <x v="34"/>
    <x v="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18.600000000000001"/>
    <n v="77.5"/>
    <x v="7"/>
    <x v="34"/>
    <x v="0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n v="0"/>
    <x v="7"/>
    <x v="34"/>
    <x v="0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4"/>
    <n v="53.545454545454547"/>
    <x v="7"/>
    <x v="34"/>
    <x v="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n v="0"/>
    <x v="7"/>
    <x v="34"/>
    <x v="0"/>
    <x v="0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5E-2"/>
    <n v="16.25"/>
    <x v="7"/>
    <x v="34"/>
    <x v="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n v="0"/>
    <x v="7"/>
    <x v="34"/>
    <x v="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09.48792"/>
    <n v="103.68174242424243"/>
    <x v="4"/>
    <x v="35"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00"/>
    <n v="185.18518518518519"/>
    <x v="4"/>
    <x v="35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56.44444444444446"/>
    <n v="54.153846153846153"/>
    <x v="4"/>
    <x v="35"/>
    <x v="0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01.6"/>
    <n v="177.2093023255814"/>
    <x v="4"/>
    <x v="35"/>
    <x v="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00.325"/>
    <n v="100.325"/>
    <x v="4"/>
    <x v="35"/>
    <x v="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12.94999999999999"/>
    <n v="136.90909090909091"/>
    <x v="4"/>
    <x v="35"/>
    <x v="0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02.125"/>
    <n v="57.535211267605632"/>
    <x v="4"/>
    <x v="35"/>
    <x v="0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07.24974999999999"/>
    <n v="52.962839506172834"/>
    <x v="4"/>
    <x v="35"/>
    <x v="0"/>
    <x v="0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04.28333333333333"/>
    <n v="82.328947368421055"/>
    <x v="4"/>
    <x v="35"/>
    <x v="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00"/>
    <n v="135.41666666666666"/>
    <x v="4"/>
    <x v="35"/>
    <x v="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00.4"/>
    <n v="74.06557377049181"/>
    <x v="4"/>
    <x v="35"/>
    <x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26.125"/>
    <n v="84.083333333333329"/>
    <x v="4"/>
    <x v="35"/>
    <x v="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10.66666666666667"/>
    <n v="61.029411764705884"/>
    <x v="4"/>
    <x v="35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05"/>
    <n v="150"/>
    <x v="4"/>
    <x v="35"/>
    <x v="0"/>
    <x v="0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03.77499999999999"/>
    <n v="266.08974358974359"/>
    <x v="4"/>
    <x v="35"/>
    <x v="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15.99999999999999"/>
    <n v="7.25"/>
    <x v="4"/>
    <x v="35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10.00000000000001"/>
    <n v="100"/>
    <x v="4"/>
    <x v="35"/>
    <x v="0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13.01761111111111"/>
    <n v="109.96308108108107"/>
    <x v="4"/>
    <x v="35"/>
    <x v="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00.25"/>
    <n v="169.91525423728814"/>
    <x v="4"/>
    <x v="35"/>
    <x v="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03.4"/>
    <n v="95.740740740740748"/>
    <x v="4"/>
    <x v="35"/>
    <x v="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07.02857142857142"/>
    <n v="59.460317460317462"/>
    <x v="4"/>
    <x v="35"/>
    <x v="0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03.57142857142858"/>
    <n v="55.769230769230766"/>
    <x v="4"/>
    <x v="35"/>
    <x v="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56.4"/>
    <n v="30.076923076923077"/>
    <x v="4"/>
    <x v="35"/>
    <x v="0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00.82"/>
    <n v="88.438596491228068"/>
    <x v="4"/>
    <x v="35"/>
    <x v="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95.3"/>
    <n v="64.032786885245898"/>
    <x v="4"/>
    <x v="35"/>
    <x v="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11.71428571428572"/>
    <n v="60.153846153846153"/>
    <x v="4"/>
    <x v="35"/>
    <x v="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19.85454545454546"/>
    <n v="49.194029850746269"/>
    <x v="4"/>
    <x v="35"/>
    <x v="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01.85"/>
    <n v="165.16216216216216"/>
    <x v="4"/>
    <x v="35"/>
    <x v="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02.80254777070064"/>
    <n v="43.621621621621621"/>
    <x v="4"/>
    <x v="35"/>
    <x v="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00.84615384615385"/>
    <n v="43.7"/>
    <x v="4"/>
    <x v="35"/>
    <x v="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02.73469387755102"/>
    <n v="67.419642857142861"/>
    <x v="4"/>
    <x v="35"/>
    <x v="0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06.5"/>
    <n v="177.5"/>
    <x v="4"/>
    <x v="35"/>
    <x v="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55.53333333333333"/>
    <n v="38.883333333333333"/>
    <x v="4"/>
    <x v="35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22.8"/>
    <n v="54.985074626865675"/>
    <x v="4"/>
    <x v="35"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07.35"/>
    <n v="61.342857142857142"/>
    <x v="4"/>
    <x v="35"/>
    <x v="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05.50335570469798"/>
    <n v="23.117647058823529"/>
    <x v="4"/>
    <x v="35"/>
    <x v="0"/>
    <x v="0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18.44444444444444"/>
    <n v="29.611111111111111"/>
    <x v="4"/>
    <x v="35"/>
    <x v="0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08.88"/>
    <n v="75.611111111111114"/>
    <x v="4"/>
    <x v="35"/>
    <x v="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11.25"/>
    <n v="35.6"/>
    <x v="4"/>
    <x v="35"/>
    <x v="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00.1"/>
    <n v="143"/>
    <x v="4"/>
    <x v="35"/>
    <x v="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n v="0"/>
    <x v="7"/>
    <x v="19"/>
    <x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0.75"/>
    <n v="25"/>
    <x v="7"/>
    <x v="19"/>
    <x v="0"/>
    <x v="0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n v="0"/>
    <x v="7"/>
    <x v="19"/>
    <x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n v="0"/>
    <x v="7"/>
    <x v="19"/>
    <x v="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1"/>
    <n v="100"/>
    <x v="7"/>
    <x v="19"/>
    <x v="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n v="0"/>
    <x v="7"/>
    <x v="19"/>
    <x v="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0.26666666666666666"/>
    <n v="60"/>
    <x v="7"/>
    <x v="19"/>
    <x v="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0.5"/>
    <n v="50"/>
    <x v="7"/>
    <x v="19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8"/>
    <n v="72.5"/>
    <x v="7"/>
    <x v="19"/>
    <x v="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0.84285714285714297"/>
    <n v="29.5"/>
    <x v="7"/>
    <x v="19"/>
    <x v="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0.25"/>
    <n v="62.5"/>
    <x v="7"/>
    <x v="19"/>
    <x v="0"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n v="0"/>
    <x v="7"/>
    <x v="19"/>
    <x v="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n v="0"/>
    <x v="7"/>
    <x v="19"/>
    <x v="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n v="0"/>
    <x v="7"/>
    <x v="19"/>
    <x v="0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n v="0"/>
    <x v="7"/>
    <x v="19"/>
    <x v="0"/>
    <x v="0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n v="0"/>
    <x v="7"/>
    <x v="19"/>
    <x v="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n v="0"/>
    <x v="7"/>
    <x v="19"/>
    <x v="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n v="0"/>
    <x v="7"/>
    <x v="19"/>
    <x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0.13849999999999998"/>
    <n v="23.083333333333332"/>
    <x v="7"/>
    <x v="19"/>
    <x v="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0.6"/>
    <n v="25.5"/>
    <x v="7"/>
    <x v="19"/>
    <x v="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10.6"/>
    <n v="48.18181818181818"/>
    <x v="7"/>
    <x v="19"/>
    <x v="0"/>
    <x v="0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1E-3"/>
    <n v="1"/>
    <x v="7"/>
    <x v="19"/>
    <x v="0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0.5"/>
    <n v="1"/>
    <x v="7"/>
    <x v="19"/>
    <x v="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n v="0"/>
    <x v="7"/>
    <x v="19"/>
    <x v="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0.16666666666666669"/>
    <n v="50"/>
    <x v="7"/>
    <x v="19"/>
    <x v="0"/>
    <x v="0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0.16666666666666669"/>
    <n v="5"/>
    <x v="7"/>
    <x v="19"/>
    <x v="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2"/>
    <n v="202.83333333333334"/>
    <x v="7"/>
    <x v="19"/>
    <x v="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29"/>
    <n v="29.125"/>
    <x v="7"/>
    <x v="19"/>
    <x v="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0.01"/>
    <n v="5"/>
    <x v="7"/>
    <x v="19"/>
    <x v="0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n v="0"/>
    <x v="7"/>
    <x v="19"/>
    <x v="0"/>
    <x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2"/>
    <n v="13"/>
    <x v="7"/>
    <x v="19"/>
    <x v="0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0.16666666666666669"/>
    <n v="50"/>
    <x v="7"/>
    <x v="19"/>
    <x v="0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n v="0"/>
    <x v="7"/>
    <x v="19"/>
    <x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E-3"/>
    <n v="1"/>
    <x v="7"/>
    <x v="19"/>
    <x v="0"/>
    <x v="0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12.166666666666668"/>
    <n v="96.05263157894737"/>
    <x v="7"/>
    <x v="19"/>
    <x v="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23.588571428571427"/>
    <n v="305.77777777777777"/>
    <x v="7"/>
    <x v="19"/>
    <x v="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1"/>
    <n v="12.142857142857142"/>
    <x v="7"/>
    <x v="19"/>
    <x v="0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39"/>
    <n v="83.571428571428569"/>
    <x v="7"/>
    <x v="19"/>
    <x v="0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0.99546510341776351"/>
    <n v="18"/>
    <x v="7"/>
    <x v="19"/>
    <x v="0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4"/>
    <n v="115.53333333333333"/>
    <x v="7"/>
    <x v="19"/>
    <x v="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61.4"/>
    <n v="21.900662251655628"/>
    <x v="2"/>
    <x v="36"/>
    <x v="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26.0916666666667"/>
    <n v="80.022494887525568"/>
    <x v="2"/>
    <x v="36"/>
    <x v="0"/>
    <x v="0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01.48571428571429"/>
    <n v="35.520000000000003"/>
    <x v="2"/>
    <x v="36"/>
    <x v="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04.21799999999999"/>
    <n v="64.933333333333323"/>
    <x v="2"/>
    <x v="36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07.42157000000002"/>
    <n v="60.965703745743475"/>
    <x v="2"/>
    <x v="36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10.05454545454545"/>
    <n v="31.444155844155844"/>
    <x v="2"/>
    <x v="36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07.7"/>
    <n v="81.949748743718587"/>
    <x v="2"/>
    <x v="36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23.92500000000001"/>
    <n v="58.92763157894737"/>
    <x v="2"/>
    <x v="36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03.80111428571428"/>
    <n v="157.29347633136095"/>
    <x v="2"/>
    <x v="36"/>
    <x v="0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41.3251043268175"/>
    <n v="55.758509532062391"/>
    <x v="2"/>
    <x v="36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90.6363636363635"/>
    <n v="83.802893802893806"/>
    <x v="2"/>
    <x v="36"/>
    <x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71.76130000000001"/>
    <n v="58.422210884353746"/>
    <x v="2"/>
    <x v="36"/>
    <x v="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01.01333333333334"/>
    <n v="270.57142857142856"/>
    <x v="2"/>
    <x v="36"/>
    <x v="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02"/>
    <n v="107.1"/>
    <x v="2"/>
    <x v="36"/>
    <x v="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69.76511744127936"/>
    <n v="47.180555555555557"/>
    <x v="2"/>
    <x v="36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14.53400000000001"/>
    <n v="120.30882352941177"/>
    <x v="2"/>
    <x v="36"/>
    <x v="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77.6"/>
    <n v="27.59748427672956"/>
    <x v="2"/>
    <x v="36"/>
    <x v="0"/>
    <x v="0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05.38666666666667"/>
    <n v="205.2987012987013"/>
    <x v="2"/>
    <x v="36"/>
    <x v="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88.39999999999998"/>
    <n v="35.547169811320757"/>
    <x v="2"/>
    <x v="36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43.65230769230772"/>
    <n v="74.639488409272587"/>
    <x v="2"/>
    <x v="36"/>
    <x v="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45.88"/>
    <n v="47.058064516129029"/>
    <x v="2"/>
    <x v="36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31.184"/>
    <n v="26.591351351351353"/>
    <x v="2"/>
    <x v="36"/>
    <x v="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13.99999999999999"/>
    <n v="36.774193548387096"/>
    <x v="2"/>
    <x v="36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79.4206249999997"/>
    <n v="31.820544982698959"/>
    <x v="2"/>
    <x v="36"/>
    <x v="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56"/>
    <n v="27.576923076923077"/>
    <x v="2"/>
    <x v="36"/>
    <x v="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12.00000000000001"/>
    <n v="56"/>
    <x v="2"/>
    <x v="36"/>
    <x v="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46.66666666666663"/>
    <n v="21.555555555555557"/>
    <x v="2"/>
    <x v="36"/>
    <x v="0"/>
    <x v="0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10.36948748510132"/>
    <n v="44.095238095238095"/>
    <x v="2"/>
    <x v="36"/>
    <x v="0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27.74000000000001"/>
    <n v="63.87"/>
    <x v="2"/>
    <x v="36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57.9"/>
    <n v="38.987654320987652"/>
    <x v="2"/>
    <x v="36"/>
    <x v="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14.66525000000001"/>
    <n v="80.185489510489504"/>
    <x v="2"/>
    <x v="36"/>
    <x v="0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37.00934579439252"/>
    <n v="34.904761904761905"/>
    <x v="2"/>
    <x v="36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54.62"/>
    <n v="89.100502512562812"/>
    <x v="2"/>
    <x v="36"/>
    <x v="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06.02150537634409"/>
    <n v="39.44"/>
    <x v="2"/>
    <x v="36"/>
    <x v="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00"/>
    <n v="136.9047619047619"/>
    <x v="2"/>
    <x v="36"/>
    <x v="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87.3"/>
    <n v="37.46"/>
    <x v="2"/>
    <x v="36"/>
    <x v="0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66.2"/>
    <n v="31.96153846153846"/>
    <x v="2"/>
    <x v="36"/>
    <x v="0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01.72910662824208"/>
    <n v="25.214285714285715"/>
    <x v="2"/>
    <x v="36"/>
    <x v="0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64"/>
    <n v="10.040816326530612"/>
    <x v="2"/>
    <x v="36"/>
    <x v="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05.66666666666666"/>
    <n v="45.94202898550725"/>
    <x v="2"/>
    <x v="36"/>
    <x v="0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1"/>
    <n v="15"/>
    <x v="2"/>
    <x v="36"/>
    <x v="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n v="0"/>
    <x v="2"/>
    <x v="36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33.559730999999999"/>
    <n v="223.58248500999335"/>
    <x v="2"/>
    <x v="36"/>
    <x v="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29999999999999"/>
    <n v="39.480769230769234"/>
    <x v="2"/>
    <x v="36"/>
    <x v="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10.5"/>
    <n v="91.304347826086953"/>
    <x v="2"/>
    <x v="36"/>
    <x v="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40000000004"/>
    <n v="78.666205607476627"/>
    <x v="2"/>
    <x v="36"/>
    <x v="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"/>
    <n v="12"/>
    <x v="2"/>
    <x v="36"/>
    <x v="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0.88333333333333341"/>
    <n v="17.666666666666668"/>
    <x v="2"/>
    <x v="36"/>
    <x v="0"/>
    <x v="0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1E-2"/>
    <n v="41.333333333333336"/>
    <x v="2"/>
    <x v="36"/>
    <x v="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0.59666666666666668"/>
    <n v="71.599999999999994"/>
    <x v="2"/>
    <x v="36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5"/>
    <n v="307.8235294117647"/>
    <x v="2"/>
    <x v="36"/>
    <x v="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0.88500000000000001"/>
    <n v="80.454545454545453"/>
    <x v="2"/>
    <x v="36"/>
    <x v="0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11.52156862745098"/>
    <n v="83.942857142857136"/>
    <x v="2"/>
    <x v="36"/>
    <x v="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2"/>
    <n v="8.5"/>
    <x v="2"/>
    <x v="36"/>
    <x v="0"/>
    <x v="0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21.033333333333335"/>
    <n v="73.372093023255815"/>
    <x v="2"/>
    <x v="36"/>
    <x v="0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11.436666666666667"/>
    <n v="112.86184210526316"/>
    <x v="2"/>
    <x v="36"/>
    <x v="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18.737933333333334"/>
    <n v="95.277627118644077"/>
    <x v="2"/>
    <x v="36"/>
    <x v="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6E-2"/>
    <n v="22.75"/>
    <x v="2"/>
    <x v="36"/>
    <x v="0"/>
    <x v="0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1"/>
    <n v="133.30000000000001"/>
    <x v="2"/>
    <x v="36"/>
    <x v="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000000000000001E-2"/>
    <n v="3.8"/>
    <x v="2"/>
    <x v="36"/>
    <x v="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02.89999999999999"/>
    <n v="85.75"/>
    <x v="2"/>
    <x v="37"/>
    <x v="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06.80000000000001"/>
    <n v="267"/>
    <x v="2"/>
    <x v="37"/>
    <x v="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04.59625"/>
    <n v="373.55803571428572"/>
    <x v="2"/>
    <x v="37"/>
    <x v="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03.42857142857143"/>
    <n v="174.03846153846155"/>
    <x v="2"/>
    <x v="37"/>
    <x v="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23.14285714285715"/>
    <n v="93.695652173913047"/>
    <x v="2"/>
    <x v="37"/>
    <x v="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59.29509999999999"/>
    <n v="77.327718446601949"/>
    <x v="2"/>
    <x v="37"/>
    <x v="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10.66666666666667"/>
    <n v="92.222222222222229"/>
    <x v="2"/>
    <x v="37"/>
    <x v="0"/>
    <x v="0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70.70000000000002"/>
    <n v="60.964285714285715"/>
    <x v="2"/>
    <x v="37"/>
    <x v="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25.125"/>
    <n v="91"/>
    <x v="2"/>
    <x v="37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1"/>
    <n v="41.583333333333336"/>
    <x v="2"/>
    <x v="37"/>
    <x v="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11.343999999999999"/>
    <n v="33.761904761904759"/>
    <x v="2"/>
    <x v="37"/>
    <x v="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33.19"/>
    <n v="70.61702127659575"/>
    <x v="2"/>
    <x v="37"/>
    <x v="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27.58"/>
    <n v="167.15151515151516"/>
    <x v="2"/>
    <x v="37"/>
    <x v="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62.839999999999996"/>
    <n v="128.61988304093566"/>
    <x v="2"/>
    <x v="37"/>
    <x v="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1"/>
    <n v="65.41379310344827"/>
    <x v="2"/>
    <x v="37"/>
    <x v="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50.38095238095238"/>
    <n v="117.55555555555556"/>
    <x v="2"/>
    <x v="37"/>
    <x v="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17.512820512820511"/>
    <n v="126.48148148148148"/>
    <x v="2"/>
    <x v="37"/>
    <x v="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E-2"/>
    <n v="550"/>
    <x v="2"/>
    <x v="37"/>
    <x v="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0.33"/>
    <n v="44"/>
    <x v="2"/>
    <x v="37"/>
    <x v="0"/>
    <x v="0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0.86250000000000004"/>
    <n v="69"/>
    <x v="2"/>
    <x v="37"/>
    <x v="0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0.6875"/>
    <n v="27.5"/>
    <x v="7"/>
    <x v="19"/>
    <x v="0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28.299999999999997"/>
    <n v="84.9"/>
    <x v="7"/>
    <x v="19"/>
    <x v="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0.24"/>
    <n v="12"/>
    <x v="7"/>
    <x v="19"/>
    <x v="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8"/>
    <n v="200"/>
    <x v="7"/>
    <x v="19"/>
    <x v="0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0.02"/>
    <n v="10"/>
    <x v="7"/>
    <x v="19"/>
    <x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n v="0"/>
    <x v="7"/>
    <x v="19"/>
    <x v="0"/>
    <x v="0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n v="0"/>
    <x v="7"/>
    <x v="19"/>
    <x v="0"/>
    <x v="0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0.14799999999999999"/>
    <n v="5.2857142857142856"/>
    <x v="7"/>
    <x v="19"/>
    <x v="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3"/>
    <n v="1"/>
    <x v="7"/>
    <x v="19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10.7325"/>
    <n v="72.762711864406782"/>
    <x v="7"/>
    <x v="19"/>
    <x v="0"/>
    <x v="0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2E-2"/>
    <n v="17.5"/>
    <x v="7"/>
    <x v="19"/>
    <x v="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0.7142857142857143"/>
    <n v="25"/>
    <x v="7"/>
    <x v="19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0.8"/>
    <n v="13.333333333333334"/>
    <x v="7"/>
    <x v="19"/>
    <x v="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3"/>
    <n v="1"/>
    <x v="7"/>
    <x v="19"/>
    <x v="0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0.47333333333333333"/>
    <n v="23.666666666666668"/>
    <x v="7"/>
    <x v="19"/>
    <x v="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"/>
    <n v="89.21052631578948"/>
    <x v="7"/>
    <x v="19"/>
    <x v="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26.35217391304348"/>
    <n v="116.55769230769231"/>
    <x v="7"/>
    <x v="19"/>
    <x v="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0.325125"/>
    <n v="13.005000000000001"/>
    <x v="7"/>
    <x v="19"/>
    <x v="0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n v="0"/>
    <x v="7"/>
    <x v="19"/>
    <x v="0"/>
    <x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0.7000700070007001"/>
    <n v="17.5"/>
    <x v="7"/>
    <x v="19"/>
    <x v="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46.176470588235297"/>
    <n v="34.130434782608695"/>
    <x v="1"/>
    <x v="38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34.410000000000004"/>
    <n v="132.34615384615384"/>
    <x v="1"/>
    <x v="38"/>
    <x v="0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03.75000000000001"/>
    <n v="922.22222222222217"/>
    <x v="1"/>
    <x v="38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1"/>
    <n v="163.57142857142858"/>
    <x v="1"/>
    <x v="38"/>
    <x v="0"/>
    <x v="0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10.539393939393939"/>
    <n v="217.375"/>
    <x v="1"/>
    <x v="38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12.29714285714284"/>
    <n v="149.44486692015209"/>
    <x v="1"/>
    <x v="38"/>
    <x v="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50.84462500000001"/>
    <n v="71.237487309644663"/>
    <x v="1"/>
    <x v="38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33.21535"/>
    <n v="44.464318398474738"/>
    <x v="1"/>
    <x v="38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01.60599999999999"/>
    <n v="164.94480519480518"/>
    <x v="1"/>
    <x v="38"/>
    <x v="0"/>
    <x v="0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53.90035000000003"/>
    <n v="84.871516544117654"/>
    <x v="1"/>
    <x v="38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00.7161125319693"/>
    <n v="53.945205479452056"/>
    <x v="1"/>
    <x v="38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31.38181818181818"/>
    <n v="50.531468531468533"/>
    <x v="1"/>
    <x v="38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02.24133333333334"/>
    <n v="108.00140845070422"/>
    <x v="1"/>
    <x v="38"/>
    <x v="0"/>
    <x v="0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16.35599999999999"/>
    <n v="95.373770491803285"/>
    <x v="1"/>
    <x v="38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64.62241666666665"/>
    <n v="57.631016333938291"/>
    <x v="1"/>
    <x v="38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19.98010000000001"/>
    <n v="64.160481283422456"/>
    <x v="1"/>
    <x v="3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20.10400000000001"/>
    <n v="92.387692307692305"/>
    <x v="1"/>
    <x v="38"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03.58333333333334"/>
    <n v="125.97972972972973"/>
    <x v="1"/>
    <x v="38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08.83333333333334"/>
    <n v="94.637681159420296"/>
    <x v="1"/>
    <x v="38"/>
    <x v="0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18.12400000000001"/>
    <n v="170.69942196531792"/>
    <x v="1"/>
    <x v="38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62"/>
    <n v="40.762081784386616"/>
    <x v="2"/>
    <x v="30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52.54"/>
    <n v="68.254054054054052"/>
    <x v="2"/>
    <x v="30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40.05000000000001"/>
    <n v="95.48863636363636"/>
    <x v="2"/>
    <x v="30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96.87520259319291"/>
    <n v="7.1902649656526005"/>
    <x v="2"/>
    <x v="30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44.54249999999999"/>
    <n v="511.65486725663715"/>
    <x v="2"/>
    <x v="30"/>
    <x v="0"/>
    <x v="0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05.745"/>
    <n v="261.74504950495049"/>
    <x v="2"/>
    <x v="30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93.21000000000004"/>
    <n v="69.760961810466767"/>
    <x v="2"/>
    <x v="30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01.82666666666668"/>
    <n v="77.229591836734699"/>
    <x v="2"/>
    <x v="30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04.44"/>
    <n v="340.56521739130437"/>
    <x v="2"/>
    <x v="30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70.29262962962963"/>
    <n v="67.417903225806455"/>
    <x v="2"/>
    <x v="30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04.30333333333333"/>
    <n v="845.70270270270271"/>
    <x v="2"/>
    <x v="30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18.25000000000001"/>
    <n v="97.191780821917803"/>
    <x v="2"/>
    <x v="30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07.538"/>
    <n v="451.84033613445376"/>
    <x v="2"/>
    <x v="30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00"/>
    <n v="138.66871165644173"/>
    <x v="2"/>
    <x v="30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78.13466666666682"/>
    <n v="21.640147492625371"/>
    <x v="2"/>
    <x v="30"/>
    <x v="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22.9"/>
    <n v="169.51724137931035"/>
    <x v="2"/>
    <x v="30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46.0608"/>
    <n v="161.88210526315791"/>
    <x v="2"/>
    <x v="30"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47.94"/>
    <n v="493.13333333333333"/>
    <x v="2"/>
    <x v="30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84.09090909090907"/>
    <n v="22.120418848167539"/>
    <x v="2"/>
    <x v="30"/>
    <x v="0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03.33333333333334"/>
    <n v="18.235294117647058"/>
    <x v="2"/>
    <x v="30"/>
    <x v="0"/>
    <x v="0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0.43750000000000006"/>
    <n v="8.75"/>
    <x v="3"/>
    <x v="39"/>
    <x v="0"/>
    <x v="0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29.24"/>
    <n v="40.611111111111114"/>
    <x v="3"/>
    <x v="39"/>
    <x v="0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n v="0"/>
    <x v="3"/>
    <x v="39"/>
    <x v="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5"/>
    <n v="37.954545454545453"/>
    <x v="3"/>
    <x v="39"/>
    <x v="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21.887499999999999"/>
    <n v="35.734693877551024"/>
    <x v="3"/>
    <x v="39"/>
    <x v="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26.700000000000003"/>
    <n v="42.157894736842103"/>
    <x v="3"/>
    <x v="39"/>
    <x v="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28.000000000000004"/>
    <n v="35"/>
    <x v="3"/>
    <x v="39"/>
    <x v="0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"/>
    <n v="13.25"/>
    <x v="3"/>
    <x v="39"/>
    <x v="0"/>
    <x v="0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"/>
    <n v="55"/>
    <x v="3"/>
    <x v="39"/>
    <x v="0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n v="0"/>
    <x v="3"/>
    <x v="39"/>
    <x v="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n v="0"/>
    <x v="3"/>
    <x v="39"/>
    <x v="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11.458333333333332"/>
    <n v="39.285714285714285"/>
    <x v="3"/>
    <x v="39"/>
    <x v="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19"/>
    <n v="47.5"/>
    <x v="3"/>
    <x v="39"/>
    <x v="0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n v="0"/>
    <x v="3"/>
    <x v="39"/>
    <x v="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52"/>
    <n v="17.333333333333332"/>
    <x v="3"/>
    <x v="39"/>
    <x v="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10.48"/>
    <n v="31.757575757575758"/>
    <x v="3"/>
    <x v="39"/>
    <x v="0"/>
    <x v="0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0.66666666666666674"/>
    <n v="5"/>
    <x v="3"/>
    <x v="39"/>
    <x v="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11.700000000000001"/>
    <n v="39"/>
    <x v="3"/>
    <x v="39"/>
    <x v="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10.5"/>
    <n v="52.5"/>
    <x v="3"/>
    <x v="39"/>
    <x v="0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n v="0"/>
    <x v="3"/>
    <x v="39"/>
    <x v="0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0.72"/>
    <n v="9"/>
    <x v="3"/>
    <x v="39"/>
    <x v="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0.76923076923076927"/>
    <n v="25"/>
    <x v="3"/>
    <x v="39"/>
    <x v="0"/>
    <x v="0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0.22842639593908631"/>
    <n v="30"/>
    <x v="3"/>
    <x v="39"/>
    <x v="0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"/>
    <n v="11.25"/>
    <x v="3"/>
    <x v="39"/>
    <x v="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n v="0"/>
    <x v="3"/>
    <x v="39"/>
    <x v="0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2"/>
    <n v="25"/>
    <x v="3"/>
    <x v="39"/>
    <x v="0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0.85000000000000009"/>
    <n v="11.333333333333334"/>
    <x v="3"/>
    <x v="39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14.314285714285715"/>
    <n v="29.470588235294116"/>
    <x v="3"/>
    <x v="39"/>
    <x v="0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0.25"/>
    <n v="1"/>
    <x v="3"/>
    <x v="39"/>
    <x v="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10.411249999999999"/>
    <n v="63.098484848484851"/>
    <x v="3"/>
    <x v="39"/>
    <x v="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n v="0"/>
    <x v="3"/>
    <x v="39"/>
    <x v="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n v="0"/>
    <x v="3"/>
    <x v="39"/>
    <x v="0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0.18867924528301888"/>
    <n v="1"/>
    <x v="3"/>
    <x v="39"/>
    <x v="0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14.249999999999998"/>
    <n v="43.846153846153847"/>
    <x v="3"/>
    <x v="39"/>
    <x v="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3"/>
    <n v="75"/>
    <x v="3"/>
    <x v="39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4"/>
    <n v="45.972222222222221"/>
    <x v="3"/>
    <x v="39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0.33333333333333337"/>
    <n v="10"/>
    <x v="3"/>
    <x v="39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25.545454545454543"/>
    <n v="93.666666666666671"/>
    <x v="3"/>
    <x v="39"/>
    <x v="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"/>
    <n v="53"/>
    <x v="3"/>
    <x v="39"/>
    <x v="0"/>
    <x v="0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n v="0"/>
    <x v="3"/>
    <x v="39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05.28"/>
    <n v="47"/>
    <x v="1"/>
    <x v="6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20"/>
    <n v="66.666666666666671"/>
    <x v="1"/>
    <x v="6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14.5"/>
    <n v="18.770491803278688"/>
    <x v="1"/>
    <x v="6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19"/>
    <n v="66.111111111111114"/>
    <x v="1"/>
    <x v="6"/>
    <x v="0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04.67999999999999"/>
    <n v="36.859154929577464"/>
    <x v="1"/>
    <x v="6"/>
    <x v="0"/>
    <x v="0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17.83999999999999"/>
    <n v="39.810810810810814"/>
    <x v="1"/>
    <x v="6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19.7"/>
    <n v="31.5"/>
    <x v="1"/>
    <x v="6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02.49999999999999"/>
    <n v="102.5"/>
    <x v="1"/>
    <x v="6"/>
    <x v="0"/>
    <x v="0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01.16666666666667"/>
    <n v="126.45833333333333"/>
    <x v="1"/>
    <x v="6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05.33333333333333"/>
    <n v="47.878787878787875"/>
    <x v="1"/>
    <x v="6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02.49999999999999"/>
    <n v="73.214285714285708"/>
    <x v="1"/>
    <x v="6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07.60000000000001"/>
    <n v="89.666666666666671"/>
    <x v="1"/>
    <x v="6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10.5675"/>
    <n v="151.4623287671233"/>
    <x v="1"/>
    <x v="6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50"/>
    <n v="25"/>
    <x v="1"/>
    <x v="6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04.28571428571429"/>
    <n v="36.5"/>
    <x v="1"/>
    <x v="6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15.5"/>
    <n v="44"/>
    <x v="1"/>
    <x v="6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02.64512500000001"/>
    <n v="87.357553191489373"/>
    <x v="1"/>
    <x v="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01.4"/>
    <n v="36.474820143884891"/>
    <x v="1"/>
    <x v="6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16.6348"/>
    <n v="44.859538461538463"/>
    <x v="1"/>
    <x v="6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33"/>
    <n v="42.903225806451616"/>
    <x v="1"/>
    <x v="6"/>
    <x v="0"/>
    <x v="0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33.20000000000002"/>
    <n v="51.230769230769234"/>
    <x v="1"/>
    <x v="6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01.83333333333333"/>
    <n v="33.944444444444443"/>
    <x v="1"/>
    <x v="6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27.95"/>
    <n v="90.744680851063833"/>
    <x v="1"/>
    <x v="6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14.99999999999999"/>
    <n v="50"/>
    <x v="1"/>
    <x v="6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10.00000000000001"/>
    <n v="24.444444444444443"/>
    <x v="1"/>
    <x v="6"/>
    <x v="0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12.1"/>
    <n v="44.25"/>
    <x v="1"/>
    <x v="6"/>
    <x v="0"/>
    <x v="0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26"/>
    <n v="67.741935483870961"/>
    <x v="1"/>
    <x v="6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00.24444444444444"/>
    <n v="65.376811594202906"/>
    <x v="1"/>
    <x v="6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02.4"/>
    <n v="121.9047619047619"/>
    <x v="1"/>
    <x v="6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08.2"/>
    <n v="47.456140350877192"/>
    <x v="1"/>
    <x v="6"/>
    <x v="0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00.27"/>
    <n v="92.842592592592595"/>
    <x v="1"/>
    <x v="6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13.3"/>
    <n v="68.253012048192772"/>
    <x v="1"/>
    <x v="6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27.57571428571428"/>
    <n v="37.209583333333335"/>
    <x v="1"/>
    <x v="6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07.73333333333332"/>
    <n v="25.25"/>
    <x v="1"/>
    <x v="6"/>
    <x v="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42"/>
    <n v="43.214285714285715"/>
    <x v="1"/>
    <x v="6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41.56666666666666"/>
    <n v="25.130177514792898"/>
    <x v="1"/>
    <x v="6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30"/>
    <n v="23.636363636363637"/>
    <x v="1"/>
    <x v="6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06.03"/>
    <n v="103.95098039215686"/>
    <x v="1"/>
    <x v="6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04.80000000000001"/>
    <n v="50.384615384615387"/>
    <x v="1"/>
    <x v="6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36"/>
    <n v="13.6"/>
    <x v="1"/>
    <x v="6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00"/>
    <n v="28.571428571428573"/>
    <x v="1"/>
    <x v="6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00"/>
    <n v="63.829787234042556"/>
    <x v="1"/>
    <x v="6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24"/>
    <n v="8.8571428571428577"/>
    <x v="1"/>
    <x v="6"/>
    <x v="0"/>
    <x v="0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16.92307692307693"/>
    <n v="50.666666666666664"/>
    <x v="1"/>
    <x v="6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03.33333333333334"/>
    <n v="60.784313725490193"/>
    <x v="1"/>
    <x v="6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07.74999999999999"/>
    <n v="113.42105263157895"/>
    <x v="1"/>
    <x v="6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20.24999999999999"/>
    <n v="104.56521739130434"/>
    <x v="1"/>
    <x v="6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00.37894736842105"/>
    <n v="98.30927835051547"/>
    <x v="1"/>
    <x v="6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06.52"/>
    <n v="35.039473684210527"/>
    <x v="1"/>
    <x v="6"/>
    <x v="0"/>
    <x v="0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00"/>
    <n v="272.72727272727275"/>
    <x v="1"/>
    <x v="6"/>
    <x v="0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10.66666666666667"/>
    <n v="63.846153846153847"/>
    <x v="1"/>
    <x v="6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14.71959999999999"/>
    <n v="30.189368421052631"/>
    <x v="1"/>
    <x v="6"/>
    <x v="0"/>
    <x v="0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08.25925925925925"/>
    <n v="83.51428571428572"/>
    <x v="1"/>
    <x v="6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70"/>
    <n v="64.761904761904759"/>
    <x v="1"/>
    <x v="6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87.09899999999999"/>
    <n v="20.118172043010752"/>
    <x v="1"/>
    <x v="6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07.77777777777777"/>
    <n v="44.090909090909093"/>
    <x v="1"/>
    <x v="6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00"/>
    <n v="40.476190476190474"/>
    <x v="1"/>
    <x v="6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20.24999999999999"/>
    <n v="44.537037037037038"/>
    <x v="1"/>
    <x v="6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11.42857142857143"/>
    <n v="125.80645161290323"/>
    <x v="1"/>
    <x v="6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04"/>
    <n v="19.696969696969695"/>
    <x v="1"/>
    <x v="6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1"/>
    <n v="10"/>
    <x v="1"/>
    <x v="6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n v="0"/>
    <x v="1"/>
    <x v="6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n v="0"/>
    <x v="1"/>
    <x v="6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1"/>
    <n v="30"/>
    <x v="1"/>
    <x v="6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31.546666666666667"/>
    <n v="60.666666666666664"/>
    <x v="1"/>
    <x v="6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n v="0"/>
    <x v="1"/>
    <x v="6"/>
    <x v="0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n v="0"/>
    <x v="1"/>
    <x v="6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0.2"/>
    <n v="23.333333333333332"/>
    <x v="1"/>
    <x v="6"/>
    <x v="0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1"/>
    <n v="5"/>
    <x v="1"/>
    <x v="6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000000000002"/>
    <n v="23.923076923076923"/>
    <x v="1"/>
    <x v="6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n v="0"/>
    <x v="1"/>
    <x v="6"/>
    <x v="0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"/>
    <n v="15.833333333333334"/>
    <x v="1"/>
    <x v="6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n v="0"/>
    <x v="1"/>
    <x v="6"/>
    <x v="0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41.699999999999996"/>
    <n v="29.785714285714285"/>
    <x v="1"/>
    <x v="6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50"/>
    <n v="60"/>
    <x v="1"/>
    <x v="6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3"/>
    <n v="24.333333333333332"/>
    <x v="1"/>
    <x v="6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19.736842105263158"/>
    <n v="500"/>
    <x v="1"/>
    <x v="6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n v="0"/>
    <x v="1"/>
    <x v="6"/>
    <x v="0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"/>
    <n v="35"/>
    <x v="1"/>
    <x v="6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"/>
    <n v="29.555555555555557"/>
    <x v="1"/>
    <x v="6"/>
    <x v="0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32"/>
    <n v="26.666666666666668"/>
    <x v="1"/>
    <x v="6"/>
    <x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0.43307086614173229"/>
    <n v="18.333333333333332"/>
    <x v="1"/>
    <x v="6"/>
    <x v="0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0.04"/>
    <n v="20"/>
    <x v="1"/>
    <x v="6"/>
    <x v="0"/>
    <x v="0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"/>
    <n v="13.333333333333334"/>
    <x v="1"/>
    <x v="6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n v="0"/>
    <x v="1"/>
    <x v="6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0.89999999999999991"/>
    <n v="22.5"/>
    <x v="1"/>
    <x v="6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20.16"/>
    <n v="50.4"/>
    <x v="1"/>
    <x v="6"/>
    <x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42.011733333333332"/>
    <n v="105.02933333333334"/>
    <x v="1"/>
    <x v="6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0.88500000000000001"/>
    <n v="35.4"/>
    <x v="1"/>
    <x v="6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15"/>
    <n v="83.333333333333329"/>
    <x v="1"/>
    <x v="6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7"/>
    <n v="35.92307692307692"/>
    <x v="1"/>
    <x v="6"/>
    <x v="0"/>
    <x v="0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n v="0"/>
    <x v="1"/>
    <x v="6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38.119999999999997"/>
    <n v="119.125"/>
    <x v="1"/>
    <x v="6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2"/>
    <n v="90.333333333333329"/>
    <x v="1"/>
    <x v="6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4999999999999996E-2"/>
    <n v="2.3333333333333335"/>
    <x v="1"/>
    <x v="6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n v="0"/>
    <x v="1"/>
    <x v="6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10.833333333333334"/>
    <n v="108.33333333333333"/>
    <x v="1"/>
    <x v="6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"/>
    <n v="15.75"/>
    <x v="1"/>
    <x v="6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0.2589285714285714"/>
    <n v="29"/>
    <x v="1"/>
    <x v="6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23.333333333333332"/>
    <n v="96.551724137931032"/>
    <x v="1"/>
    <x v="6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n v="0"/>
    <x v="1"/>
    <x v="6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33.6"/>
    <n v="63"/>
    <x v="1"/>
    <x v="6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19.079999999999998"/>
    <n v="381.6"/>
    <x v="1"/>
    <x v="6"/>
    <x v="0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0.41111111111111115"/>
    <n v="46.25"/>
    <x v="1"/>
    <x v="6"/>
    <x v="0"/>
    <x v="0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32.5"/>
    <n v="26"/>
    <x v="1"/>
    <x v="6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5"/>
    <n v="10"/>
    <x v="1"/>
    <x v="6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0.16666666666666669"/>
    <n v="5"/>
    <x v="1"/>
    <x v="6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n v="0"/>
    <x v="1"/>
    <x v="6"/>
    <x v="0"/>
    <x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38.066666666666663"/>
    <n v="81.571428571428569"/>
    <x v="1"/>
    <x v="6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"/>
    <n v="7"/>
    <x v="1"/>
    <x v="6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"/>
    <n v="27.3"/>
    <x v="1"/>
    <x v="6"/>
    <x v="0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7"/>
    <n v="29.411764705882351"/>
    <x v="1"/>
    <x v="6"/>
    <x v="0"/>
    <x v="0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0.5"/>
    <n v="12.5"/>
    <x v="1"/>
    <x v="6"/>
    <x v="0"/>
    <x v="0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n v="0"/>
    <x v="1"/>
    <x v="6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6"/>
    <n v="5.75"/>
    <x v="1"/>
    <x v="6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20.833333333333336"/>
    <n v="52.083333333333336"/>
    <x v="1"/>
    <x v="6"/>
    <x v="0"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"/>
    <n v="183.33333333333334"/>
    <x v="1"/>
    <x v="6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8"/>
    <n v="26.333333333333332"/>
    <x v="1"/>
    <x v="6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n v="0"/>
    <x v="1"/>
    <x v="6"/>
    <x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61.909090909090914"/>
    <n v="486.42857142857144"/>
    <x v="1"/>
    <x v="6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0.8"/>
    <n v="3"/>
    <x v="1"/>
    <x v="6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2"/>
    <n v="25"/>
    <x v="1"/>
    <x v="6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0.77999999999999992"/>
    <n v="9.75"/>
    <x v="1"/>
    <x v="6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5"/>
    <n v="18.75"/>
    <x v="1"/>
    <x v="6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17.771428571428572"/>
    <n v="36.588235294117645"/>
    <x v="1"/>
    <x v="6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1"/>
    <n v="80.714285714285708"/>
    <x v="1"/>
    <x v="6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0.08"/>
    <n v="1"/>
    <x v="1"/>
    <x v="6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"/>
    <n v="52.8"/>
    <x v="1"/>
    <x v="6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2"/>
    <n v="20"/>
    <x v="1"/>
    <x v="6"/>
    <x v="0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3"/>
    <n v="1"/>
    <x v="1"/>
    <x v="6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36.5"/>
    <n v="46.928571428571431"/>
    <x v="1"/>
    <x v="6"/>
    <x v="0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14.058171745152354"/>
    <n v="78.07692307692308"/>
    <x v="1"/>
    <x v="6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0.02"/>
    <n v="1"/>
    <x v="1"/>
    <x v="6"/>
    <x v="0"/>
    <x v="0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1E-3"/>
    <n v="1"/>
    <x v="1"/>
    <x v="6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61.1"/>
    <n v="203.66666666666666"/>
    <x v="1"/>
    <x v="6"/>
    <x v="0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6"/>
    <n v="20.714285714285715"/>
    <x v="1"/>
    <x v="6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21.85"/>
    <n v="48.555555555555557"/>
    <x v="1"/>
    <x v="6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27.24"/>
    <n v="68.099999999999994"/>
    <x v="1"/>
    <x v="6"/>
    <x v="0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"/>
    <n v="8.5"/>
    <x v="1"/>
    <x v="6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26.840000000000003"/>
    <n v="51.615384615384613"/>
    <x v="1"/>
    <x v="6"/>
    <x v="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29"/>
    <n v="43"/>
    <x v="1"/>
    <x v="4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00"/>
    <n v="83.333333333333329"/>
    <x v="1"/>
    <x v="40"/>
    <x v="0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00"/>
    <n v="30"/>
    <x v="1"/>
    <x v="40"/>
    <x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03.2"/>
    <n v="175.51020408163265"/>
    <x v="1"/>
    <x v="40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02.44597777777777"/>
    <n v="231.66175879396985"/>
    <x v="1"/>
    <x v="40"/>
    <x v="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25"/>
    <n v="75"/>
    <x v="1"/>
    <x v="40"/>
    <x v="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30.83333333333334"/>
    <n v="112.14285714285714"/>
    <x v="1"/>
    <x v="40"/>
    <x v="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00"/>
    <n v="41.666666666666664"/>
    <x v="1"/>
    <x v="40"/>
    <x v="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02.06937499999999"/>
    <n v="255.17343750000001"/>
    <x v="1"/>
    <x v="40"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00.92000000000002"/>
    <n v="162.7741935483871"/>
    <x v="1"/>
    <x v="40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06"/>
    <n v="88.333333333333329"/>
    <x v="1"/>
    <x v="40"/>
    <x v="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05.0967741935484"/>
    <n v="85.736842105263165"/>
    <x v="1"/>
    <x v="40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02.76"/>
    <n v="47.574074074074076"/>
    <x v="1"/>
    <x v="40"/>
    <x v="0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08"/>
    <n v="72.972972972972968"/>
    <x v="1"/>
    <x v="40"/>
    <x v="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00.88571428571429"/>
    <n v="90.538461538461533"/>
    <x v="1"/>
    <x v="40"/>
    <x v="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28"/>
    <n v="37.647058823529413"/>
    <x v="1"/>
    <x v="40"/>
    <x v="0"/>
    <x v="0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33.33333333333331"/>
    <n v="36.363636363636367"/>
    <x v="1"/>
    <x v="40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01.375"/>
    <n v="126.71875"/>
    <x v="1"/>
    <x v="40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02.875"/>
    <n v="329.2"/>
    <x v="1"/>
    <x v="40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07.24000000000001"/>
    <n v="81.242424242424249"/>
    <x v="1"/>
    <x v="40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1E-3"/>
    <n v="1"/>
    <x v="1"/>
    <x v="38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20.424999999999997"/>
    <n v="202.22772277227722"/>
    <x v="1"/>
    <x v="38"/>
    <x v="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n v="0"/>
    <x v="1"/>
    <x v="38"/>
    <x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1"/>
    <n v="100"/>
    <x v="1"/>
    <x v="38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n v="0"/>
    <x v="1"/>
    <x v="38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0.1"/>
    <n v="1"/>
    <x v="1"/>
    <x v="38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3"/>
    <n v="82.461538461538467"/>
    <x v="1"/>
    <x v="38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4E-3"/>
    <n v="2.6666666666666665"/>
    <x v="1"/>
    <x v="38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"/>
    <n v="12.5"/>
    <x v="1"/>
    <x v="38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n v="0"/>
    <x v="1"/>
    <x v="38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7"/>
    <n v="18.896551724137932"/>
    <x v="1"/>
    <x v="38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4"/>
    <n v="200.625"/>
    <x v="1"/>
    <x v="38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0.15125"/>
    <n v="201.66666666666666"/>
    <x v="1"/>
    <x v="38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n v="0"/>
    <x v="1"/>
    <x v="38"/>
    <x v="0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59.583333333333336"/>
    <n v="65"/>
    <x v="1"/>
    <x v="38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16.734177215189874"/>
    <n v="66.099999999999994"/>
    <x v="1"/>
    <x v="38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9"/>
    <n v="93.333333333333329"/>
    <x v="1"/>
    <x v="38"/>
    <x v="0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n v="0"/>
    <x v="1"/>
    <x v="38"/>
    <x v="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n v="0"/>
    <x v="1"/>
    <x v="38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n v="0"/>
    <x v="1"/>
    <x v="38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09.62"/>
    <n v="50.75"/>
    <x v="1"/>
    <x v="6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21.8"/>
    <n v="60.9"/>
    <x v="1"/>
    <x v="6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06.85"/>
    <n v="109.03061224489795"/>
    <x v="1"/>
    <x v="6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00.71379999999999"/>
    <n v="25.692295918367346"/>
    <x v="1"/>
    <x v="6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09.00000000000001"/>
    <n v="41.92307692307692"/>
    <x v="1"/>
    <x v="6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13.63000000000001"/>
    <n v="88.7734375"/>
    <x v="1"/>
    <x v="6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13.92"/>
    <n v="80.225352112676063"/>
    <x v="1"/>
    <x v="6"/>
    <x v="0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06"/>
    <n v="78.936170212765958"/>
    <x v="1"/>
    <x v="6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62.5"/>
    <n v="95.588235294117652"/>
    <x v="1"/>
    <x v="6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06"/>
    <n v="69.890109890109883"/>
    <x v="1"/>
    <x v="6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00.15624999999999"/>
    <n v="74.534883720930239"/>
    <x v="1"/>
    <x v="6"/>
    <x v="0"/>
    <x v="0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05.35000000000001"/>
    <n v="123.94117647058823"/>
    <x v="1"/>
    <x v="6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74.8"/>
    <n v="264.84848484848487"/>
    <x v="1"/>
    <x v="6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02"/>
    <n v="58.620689655172413"/>
    <x v="1"/>
    <x v="6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00.125"/>
    <n v="70.884955752212392"/>
    <x v="1"/>
    <x v="6"/>
    <x v="0"/>
    <x v="0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71.42857142857142"/>
    <n v="8.5714285714285712"/>
    <x v="1"/>
    <x v="6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13.56666666666666"/>
    <n v="113.56666666666666"/>
    <x v="1"/>
    <x v="6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29.46666666666667"/>
    <n v="60.6875"/>
    <x v="1"/>
    <x v="6"/>
    <x v="0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01.4"/>
    <n v="110.21739130434783"/>
    <x v="1"/>
    <x v="6"/>
    <x v="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09.16666666666666"/>
    <n v="136.45833333333334"/>
    <x v="1"/>
    <x v="6"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28.92500000000001"/>
    <n v="53.164948453608247"/>
    <x v="1"/>
    <x v="38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02.06"/>
    <n v="86.491525423728817"/>
    <x v="1"/>
    <x v="38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46.53957758620692"/>
    <n v="155.23827397260274"/>
    <x v="1"/>
    <x v="38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00.352"/>
    <n v="115.08256880733946"/>
    <x v="1"/>
    <x v="38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21.64999999999999"/>
    <n v="109.5945945945946"/>
    <x v="1"/>
    <x v="38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05.5"/>
    <n v="45.214285714285715"/>
    <x v="1"/>
    <x v="38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10.4008"/>
    <n v="104.15169811320754"/>
    <x v="1"/>
    <x v="38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00"/>
    <n v="35.714285714285715"/>
    <x v="1"/>
    <x v="38"/>
    <x v="0"/>
    <x v="0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76.535"/>
    <n v="96.997252747252745"/>
    <x v="1"/>
    <x v="38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00"/>
    <n v="370.37037037037038"/>
    <x v="1"/>
    <x v="38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03.29411764705883"/>
    <n v="94.408602150537632"/>
    <x v="1"/>
    <x v="38"/>
    <x v="0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04.5"/>
    <n v="48.984375"/>
    <x v="1"/>
    <x v="38"/>
    <x v="0"/>
    <x v="0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00.29999999999998"/>
    <n v="45.590909090909093"/>
    <x v="1"/>
    <x v="38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57.74666666666673"/>
    <n v="23.275254237288134"/>
    <x v="1"/>
    <x v="38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04.96000000000001"/>
    <n v="63.2289156626506"/>
    <x v="1"/>
    <x v="38"/>
    <x v="0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71.94285714285715"/>
    <n v="153.5204081632653"/>
    <x v="1"/>
    <x v="38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03.73000000000002"/>
    <n v="90.2"/>
    <x v="1"/>
    <x v="38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03.029"/>
    <n v="118.97113163972287"/>
    <x v="1"/>
    <x v="38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18.88888888888889"/>
    <n v="80.25"/>
    <x v="1"/>
    <x v="38"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00"/>
    <n v="62.5"/>
    <x v="1"/>
    <x v="38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18.69988910451895"/>
    <n v="131.37719999999999"/>
    <x v="1"/>
    <x v="38"/>
    <x v="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08.50614285714286"/>
    <n v="73.032980769230775"/>
    <x v="1"/>
    <x v="38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01.16666666666667"/>
    <n v="178.52941176470588"/>
    <x v="1"/>
    <x v="38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12.815"/>
    <n v="162.90974729241879"/>
    <x v="1"/>
    <x v="38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20.49622641509434"/>
    <n v="108.24237288135593"/>
    <x v="1"/>
    <x v="38"/>
    <x v="0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07.74999999999999"/>
    <n v="88.865979381443296"/>
    <x v="1"/>
    <x v="38"/>
    <x v="0"/>
    <x v="0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80"/>
    <n v="54"/>
    <x v="1"/>
    <x v="38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01.16666666666667"/>
    <n v="116.73076923076923"/>
    <x v="1"/>
    <x v="38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19.756"/>
    <n v="233.8984375"/>
    <x v="1"/>
    <x v="38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58"/>
    <n v="158"/>
    <x v="1"/>
    <x v="38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23.66666666666666"/>
    <n v="14.84"/>
    <x v="1"/>
    <x v="38"/>
    <x v="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17.12499999999999"/>
    <n v="85.181818181818187"/>
    <x v="1"/>
    <x v="38"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56.96"/>
    <n v="146.69158878504672"/>
    <x v="1"/>
    <x v="38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13.104"/>
    <n v="50.764811490125673"/>
    <x v="1"/>
    <x v="38"/>
    <x v="0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03.17647058823529"/>
    <n v="87.7"/>
    <x v="1"/>
    <x v="38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02.61176470588236"/>
    <n v="242.27777777777777"/>
    <x v="1"/>
    <x v="38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05.84090909090908"/>
    <n v="146.44654088050314"/>
    <x v="1"/>
    <x v="38"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00.71428571428571"/>
    <n v="103.17073170731707"/>
    <x v="1"/>
    <x v="38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21.23333333333332"/>
    <n v="80.464601769911511"/>
    <x v="1"/>
    <x v="38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00.57142857142858"/>
    <n v="234.66666666666666"/>
    <x v="1"/>
    <x v="38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16.02222222222223"/>
    <n v="50.689320388349515"/>
    <x v="1"/>
    <x v="38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00.88"/>
    <n v="162.70967741935485"/>
    <x v="1"/>
    <x v="38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03"/>
    <n v="120.16666666666667"/>
    <x v="1"/>
    <x v="3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46.42"/>
    <n v="67.697802197802204"/>
    <x v="1"/>
    <x v="38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02.2"/>
    <n v="52.103448275862071"/>
    <x v="1"/>
    <x v="38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43.33333333333334"/>
    <n v="51.6"/>
    <x v="1"/>
    <x v="38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31.44"/>
    <n v="164.3"/>
    <x v="1"/>
    <x v="38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68.01999999999998"/>
    <n v="84.858585858585855"/>
    <x v="1"/>
    <x v="38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09.67666666666666"/>
    <n v="94.548850574712645"/>
    <x v="1"/>
    <x v="38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06.6857142857143"/>
    <n v="45.536585365853661"/>
    <x v="1"/>
    <x v="38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00"/>
    <n v="51.724137931034484"/>
    <x v="1"/>
    <x v="38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27.2"/>
    <n v="50.88"/>
    <x v="1"/>
    <x v="38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46.53333333333333"/>
    <n v="191.13043478260869"/>
    <x v="1"/>
    <x v="38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12.53599999999999"/>
    <n v="89.314285714285717"/>
    <x v="1"/>
    <x v="38"/>
    <x v="0"/>
    <x v="0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08.78684000000001"/>
    <n v="88.588631921824103"/>
    <x v="1"/>
    <x v="38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26.732"/>
    <n v="96.300911854103347"/>
    <x v="1"/>
    <x v="38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13.20000000000002"/>
    <n v="33.3125"/>
    <x v="1"/>
    <x v="38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00.49999999999999"/>
    <n v="37.222222222222221"/>
    <x v="1"/>
    <x v="38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08.71389999999998"/>
    <n v="92.130423728813554"/>
    <x v="1"/>
    <x v="38"/>
    <x v="0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07.5"/>
    <n v="76.785714285714292"/>
    <x v="1"/>
    <x v="38"/>
    <x v="0"/>
    <x v="0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10.48192771084338"/>
    <n v="96.526315789473685"/>
    <x v="1"/>
    <x v="38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28"/>
    <n v="51.891891891891895"/>
    <x v="1"/>
    <x v="38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10.00666666666667"/>
    <n v="128.9140625"/>
    <x v="1"/>
    <x v="38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09.34166666666667"/>
    <n v="84.108974358974365"/>
    <x v="1"/>
    <x v="38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32.70650000000001"/>
    <n v="82.941562500000003"/>
    <x v="1"/>
    <x v="38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90.84810126582278"/>
    <n v="259.94827586206895"/>
    <x v="1"/>
    <x v="38"/>
    <x v="0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49"/>
    <n v="37.25"/>
    <x v="1"/>
    <x v="38"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66.4"/>
    <n v="177.02127659574469"/>
    <x v="1"/>
    <x v="38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06.66666666666667"/>
    <n v="74.074074074074076"/>
    <x v="1"/>
    <x v="38"/>
    <x v="0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06"/>
    <n v="70.666666666666671"/>
    <x v="1"/>
    <x v="38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23.62857142857143"/>
    <n v="23.62857142857143"/>
    <x v="1"/>
    <x v="38"/>
    <x v="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0.15"/>
    <n v="37.5"/>
    <x v="1"/>
    <x v="38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0.4"/>
    <n v="13.333333333333334"/>
    <x v="1"/>
    <x v="38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n v="0"/>
    <x v="1"/>
    <x v="38"/>
    <x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1E-3"/>
    <n v="1"/>
    <x v="1"/>
    <x v="38"/>
    <x v="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n v="0"/>
    <x v="1"/>
    <x v="38"/>
    <x v="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n v="0"/>
    <x v="1"/>
    <x v="38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2"/>
    <n v="1"/>
    <x v="1"/>
    <x v="38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4"/>
    <n v="41"/>
    <x v="1"/>
    <x v="38"/>
    <x v="0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0.15227272727272728"/>
    <n v="55.833333333333336"/>
    <x v="1"/>
    <x v="38"/>
    <x v="0"/>
    <x v="0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n v="0"/>
    <x v="1"/>
    <x v="38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66.84"/>
    <n v="99.761194029850742"/>
    <x v="1"/>
    <x v="38"/>
    <x v="0"/>
    <x v="0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19.566666666666666"/>
    <n v="25.521739130434781"/>
    <x v="1"/>
    <x v="38"/>
    <x v="0"/>
    <x v="0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11.294666666666666"/>
    <n v="117.65277777777777"/>
    <x v="1"/>
    <x v="38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0.04"/>
    <n v="5"/>
    <x v="1"/>
    <x v="38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11.985714285714286"/>
    <n v="2796.6666666666665"/>
    <x v="1"/>
    <x v="38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"/>
    <n v="200"/>
    <x v="1"/>
    <x v="38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3E-2"/>
    <n v="87.5"/>
    <x v="1"/>
    <x v="38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14.099999999999998"/>
    <n v="20.142857142857142"/>
    <x v="1"/>
    <x v="38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4"/>
    <n v="20.875"/>
    <x v="1"/>
    <x v="38"/>
    <x v="0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59.774999999999999"/>
    <n v="61.307692307692307"/>
    <x v="1"/>
    <x v="38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2"/>
    <n v="1"/>
    <x v="1"/>
    <x v="38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4E-2"/>
    <n v="92.142857142857139"/>
    <x v="1"/>
    <x v="38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9E-2"/>
    <n v="7.333333333333333"/>
    <x v="1"/>
    <x v="38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"/>
    <n v="64.8"/>
    <x v="1"/>
    <x v="38"/>
    <x v="0"/>
    <x v="0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15.06"/>
    <n v="30.12"/>
    <x v="1"/>
    <x v="38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0.47727272727272729"/>
    <n v="52.5"/>
    <x v="1"/>
    <x v="38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0.11833333333333333"/>
    <n v="23.666666666666668"/>
    <x v="1"/>
    <x v="38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0.8417399858735245"/>
    <n v="415.77777777777777"/>
    <x v="1"/>
    <x v="38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7E-2"/>
    <n v="53.714285714285715"/>
    <x v="1"/>
    <x v="38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0.21029999999999999"/>
    <n v="420.6"/>
    <x v="1"/>
    <x v="38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n v="0"/>
    <x v="1"/>
    <x v="38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0.27999999999999997"/>
    <n v="18.666666666666668"/>
    <x v="1"/>
    <x v="38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11.57920670115792"/>
    <n v="78.333333333333329"/>
    <x v="1"/>
    <x v="38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"/>
    <n v="67.777777777777771"/>
    <x v="1"/>
    <x v="38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0.25"/>
    <n v="16.666666666666668"/>
    <x v="1"/>
    <x v="38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0.625"/>
    <n v="62.5"/>
    <x v="1"/>
    <x v="38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0.19384615384615383"/>
    <n v="42"/>
    <x v="1"/>
    <x v="38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23.416"/>
    <n v="130.0888888888889"/>
    <x v="1"/>
    <x v="38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86"/>
    <n v="1270.2222222222222"/>
    <x v="1"/>
    <x v="38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15.920000000000002"/>
    <n v="88.444444444444443"/>
    <x v="1"/>
    <x v="38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2"/>
    <n v="56.342380952380957"/>
    <x v="1"/>
    <x v="38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22.75"/>
    <n v="53.529411764705884"/>
    <x v="1"/>
    <x v="38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2"/>
    <n v="25"/>
    <x v="1"/>
    <x v="38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0.33512064343163539"/>
    <n v="50"/>
    <x v="1"/>
    <x v="38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"/>
    <n v="56.785714285714285"/>
    <x v="1"/>
    <x v="38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17.150000000000002"/>
    <n v="40.833333333333336"/>
    <x v="1"/>
    <x v="38"/>
    <x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2"/>
    <n v="65.111111111111114"/>
    <x v="1"/>
    <x v="38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13.900000000000002"/>
    <n v="55.6"/>
    <x v="1"/>
    <x v="38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15.225"/>
    <n v="140.53846153846155"/>
    <x v="1"/>
    <x v="38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12"/>
    <n v="25"/>
    <x v="1"/>
    <x v="38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39.112499999999997"/>
    <n v="69.533333333333331"/>
    <x v="1"/>
    <x v="38"/>
    <x v="0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0.26829268292682928"/>
    <n v="5.5"/>
    <x v="1"/>
    <x v="38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29.625"/>
    <n v="237"/>
    <x v="1"/>
    <x v="38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42.360992301112063"/>
    <n v="79.870967741935488"/>
    <x v="1"/>
    <x v="38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5"/>
    <n v="10.25"/>
    <x v="1"/>
    <x v="38"/>
    <x v="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19.762499999999999"/>
    <n v="272.58620689655174"/>
    <x v="1"/>
    <x v="38"/>
    <x v="0"/>
    <x v="0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8E-2"/>
    <n v="13"/>
    <x v="1"/>
    <x v="38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25.030188679245285"/>
    <n v="58.184210526315788"/>
    <x v="1"/>
    <x v="38"/>
    <x v="0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0.04"/>
    <n v="10"/>
    <x v="1"/>
    <x v="38"/>
    <x v="0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26.640000000000004"/>
    <n v="70.10526315789474"/>
    <x v="1"/>
    <x v="38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3"/>
    <n v="57.888888888888886"/>
    <x v="1"/>
    <x v="38"/>
    <x v="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49"/>
    <n v="125.27027027027027"/>
    <x v="1"/>
    <x v="38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n v="0"/>
    <x v="1"/>
    <x v="38"/>
    <x v="0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3"/>
    <n v="300"/>
    <x v="1"/>
    <x v="38"/>
    <x v="0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57.333333333333336"/>
    <n v="43"/>
    <x v="1"/>
    <x v="38"/>
    <x v="0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0.1"/>
    <n v="1"/>
    <x v="1"/>
    <x v="38"/>
    <x v="0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0.31"/>
    <n v="775"/>
    <x v="1"/>
    <x v="38"/>
    <x v="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0.05"/>
    <n v="5"/>
    <x v="1"/>
    <x v="38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5E-3"/>
    <n v="12.8"/>
    <x v="1"/>
    <x v="38"/>
    <x v="0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0.66666666666666674"/>
    <n v="10"/>
    <x v="1"/>
    <x v="38"/>
    <x v="0"/>
    <x v="0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58.291457286432156"/>
    <n v="58"/>
    <x v="1"/>
    <x v="38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68.153599999999997"/>
    <n v="244.80459770114942"/>
    <x v="1"/>
    <x v="38"/>
    <x v="0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9E-3"/>
    <n v="6.5"/>
    <x v="1"/>
    <x v="38"/>
    <x v="0"/>
    <x v="0"/>
  </r>
  <r>
    <n v="3125"/>
    <s v="N/A (Canceled)"/>
    <s v="N/A"/>
    <n v="1500000"/>
    <n v="0"/>
    <x v="1"/>
    <x v="0"/>
    <s v="USD"/>
    <x v="3119"/>
    <x v="3125"/>
    <b v="0"/>
    <n v="0"/>
    <b v="0"/>
    <s v="theater/spaces"/>
    <n v="0"/>
    <n v="0"/>
    <x v="1"/>
    <x v="38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6"/>
    <n v="61.176470588235297"/>
    <x v="1"/>
    <x v="38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n v="0"/>
    <x v="1"/>
    <x v="38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08.60666666666667"/>
    <n v="139.23931623931625"/>
    <x v="1"/>
    <x v="6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0.8"/>
    <n v="10"/>
    <x v="1"/>
    <x v="6"/>
    <x v="0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5"/>
    <n v="93.75"/>
    <x v="1"/>
    <x v="6"/>
    <x v="0"/>
    <x v="0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15.731707317073171"/>
    <n v="53.75"/>
    <x v="1"/>
    <x v="6"/>
    <x v="0"/>
    <x v="0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3E-2"/>
    <n v="10"/>
    <x v="1"/>
    <x v="6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08"/>
    <n v="33.75"/>
    <x v="1"/>
    <x v="6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22.5"/>
    <n v="18.75"/>
    <x v="1"/>
    <x v="6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20.849420849420849"/>
    <n v="23.142857142857142"/>
    <x v="1"/>
    <x v="6"/>
    <x v="0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27.8"/>
    <n v="29.045454545454547"/>
    <x v="1"/>
    <x v="6"/>
    <x v="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5"/>
    <n v="50"/>
    <x v="1"/>
    <x v="6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n v="0"/>
    <x v="1"/>
    <x v="6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4"/>
    <n v="450"/>
    <x v="1"/>
    <x v="6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0.96"/>
    <n v="24"/>
    <x v="1"/>
    <x v="6"/>
    <x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51.6"/>
    <n v="32.25"/>
    <x v="1"/>
    <x v="6"/>
    <x v="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"/>
    <n v="15"/>
    <x v="1"/>
    <x v="6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n v="0"/>
    <x v="1"/>
    <x v="6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75.400000000000006"/>
    <n v="251.33333333333334"/>
    <x v="1"/>
    <x v="6"/>
    <x v="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n v="0"/>
    <x v="1"/>
    <x v="6"/>
    <x v="0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10.5"/>
    <n v="437.5"/>
    <x v="1"/>
    <x v="6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17.52499999999999"/>
    <n v="110.35211267605634"/>
    <x v="1"/>
    <x v="6"/>
    <x v="0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31.16666666666669"/>
    <n v="41.421052631578945"/>
    <x v="1"/>
    <x v="6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04"/>
    <n v="52"/>
    <x v="1"/>
    <x v="6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01"/>
    <n v="33.990384615384613"/>
    <x v="1"/>
    <x v="6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00.4"/>
    <n v="103.35294117647059"/>
    <x v="1"/>
    <x v="6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05.95454545454545"/>
    <n v="34.791044776119406"/>
    <x v="1"/>
    <x v="6"/>
    <x v="0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35.58333333333337"/>
    <n v="41.773858921161825"/>
    <x v="1"/>
    <x v="6"/>
    <x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12.92857142857142"/>
    <n v="64.268292682926827"/>
    <x v="1"/>
    <x v="6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88.50460000000001"/>
    <n v="31.209370860927152"/>
    <x v="1"/>
    <x v="6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01.81818181818181"/>
    <n v="62.921348314606739"/>
    <x v="1"/>
    <x v="6"/>
    <x v="0"/>
    <x v="0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01"/>
    <n v="98.536585365853654"/>
    <x v="1"/>
    <x v="6"/>
    <x v="0"/>
    <x v="0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13.99999999999999"/>
    <n v="82.608695652173907"/>
    <x v="1"/>
    <x v="6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33.48133333333334"/>
    <n v="38.504230769230773"/>
    <x v="1"/>
    <x v="6"/>
    <x v="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01.53333333333335"/>
    <n v="80.15789473684211"/>
    <x v="1"/>
    <x v="6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05.1"/>
    <n v="28.405405405405407"/>
    <x v="1"/>
    <x v="6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27.15"/>
    <n v="80.730158730158735"/>
    <x v="1"/>
    <x v="6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11.15384615384616"/>
    <n v="200.69444444444446"/>
    <x v="1"/>
    <x v="6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06.76"/>
    <n v="37.591549295774648"/>
    <x v="1"/>
    <x v="6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62.66666666666666"/>
    <n v="58.095238095238095"/>
    <x v="1"/>
    <x v="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60.22808571428573"/>
    <n v="60.300892473118282"/>
    <x v="1"/>
    <x v="6"/>
    <x v="0"/>
    <x v="0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16.16666666666666"/>
    <n v="63.363636363636367"/>
    <x v="1"/>
    <x v="6"/>
    <x v="0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24.2"/>
    <n v="50.901639344262293"/>
    <x v="1"/>
    <x v="6"/>
    <x v="0"/>
    <x v="0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03.01249999999999"/>
    <n v="100.5"/>
    <x v="1"/>
    <x v="6"/>
    <x v="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12.25"/>
    <n v="31.619718309859156"/>
    <x v="1"/>
    <x v="6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08.8142857142857"/>
    <n v="65.102564102564102"/>
    <x v="1"/>
    <x v="6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14.99999999999999"/>
    <n v="79.310344827586206"/>
    <x v="1"/>
    <x v="6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03"/>
    <n v="139.18918918918919"/>
    <x v="1"/>
    <x v="6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01.13333333333334"/>
    <n v="131.91304347826087"/>
    <x v="1"/>
    <x v="6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09.55999999999999"/>
    <n v="91.3"/>
    <x v="1"/>
    <x v="6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14.8421052631579"/>
    <n v="39.672727272727272"/>
    <x v="1"/>
    <x v="6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17.39999999999999"/>
    <n v="57.549019607843135"/>
    <x v="1"/>
    <x v="6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71.73333333333335"/>
    <n v="33.025641025641029"/>
    <x v="1"/>
    <x v="6"/>
    <x v="0"/>
    <x v="0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14.16238095238094"/>
    <n v="77.335806451612896"/>
    <x v="1"/>
    <x v="6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19.75"/>
    <n v="31.933333333333334"/>
    <x v="1"/>
    <x v="6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09.00000000000001"/>
    <n v="36.333333333333336"/>
    <x v="1"/>
    <x v="6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00.88571428571429"/>
    <n v="46.768211920529801"/>
    <x v="1"/>
    <x v="6"/>
    <x v="0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09.00000000000001"/>
    <n v="40.073529411764703"/>
    <x v="1"/>
    <x v="6"/>
    <x v="0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07.20930232558139"/>
    <n v="100.21739130434783"/>
    <x v="1"/>
    <x v="6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00"/>
    <n v="41.666666666666664"/>
    <x v="1"/>
    <x v="6"/>
    <x v="0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02.18750000000001"/>
    <n v="46.714285714285715"/>
    <x v="1"/>
    <x v="6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16.29333333333334"/>
    <n v="71.491803278688522"/>
    <x v="1"/>
    <x v="6"/>
    <x v="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65"/>
    <n v="14.444444444444445"/>
    <x v="1"/>
    <x v="40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12.327272727272726"/>
    <n v="356.84210526315792"/>
    <x v="1"/>
    <x v="40"/>
    <x v="0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n v="0"/>
    <x v="1"/>
    <x v="40"/>
    <x v="0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4"/>
    <n v="37.75"/>
    <x v="1"/>
    <x v="40"/>
    <x v="0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"/>
    <n v="12.75"/>
    <x v="1"/>
    <x v="40"/>
    <x v="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11.74"/>
    <n v="24.458333333333332"/>
    <x v="1"/>
    <x v="40"/>
    <x v="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n v="0"/>
    <x v="1"/>
    <x v="40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59.142857142857139"/>
    <n v="53.07692307692308"/>
    <x v="1"/>
    <x v="40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0.06"/>
    <n v="300"/>
    <x v="1"/>
    <x v="40"/>
    <x v="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11.450000000000001"/>
    <n v="286.25"/>
    <x v="1"/>
    <x v="40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0.36666666666666664"/>
    <n v="36.666666666666664"/>
    <x v="1"/>
    <x v="40"/>
    <x v="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52.16"/>
    <n v="49.20754716981132"/>
    <x v="1"/>
    <x v="40"/>
    <x v="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E-3"/>
    <n v="1"/>
    <x v="1"/>
    <x v="40"/>
    <x v="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"/>
    <n v="12.5"/>
    <x v="1"/>
    <x v="40"/>
    <x v="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54.52"/>
    <n v="109.04"/>
    <x v="1"/>
    <x v="40"/>
    <x v="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25"/>
    <n v="41.666666666666664"/>
    <x v="1"/>
    <x v="40"/>
    <x v="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n v="0"/>
    <x v="1"/>
    <x v="4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1"/>
    <n v="22.75"/>
    <x v="1"/>
    <x v="40"/>
    <x v="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n v="0"/>
    <x v="1"/>
    <x v="40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46.36363636363636"/>
    <n v="70.833333333333329"/>
    <x v="1"/>
    <x v="40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03.49999999999999"/>
    <n v="63.109756097560975"/>
    <x v="1"/>
    <x v="6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19.32315789473684"/>
    <n v="50.157964601769912"/>
    <x v="1"/>
    <x v="6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25.76666666666667"/>
    <n v="62.883333333333333"/>
    <x v="1"/>
    <x v="6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19.74347826086958"/>
    <n v="85.531055900621112"/>
    <x v="1"/>
    <x v="6"/>
    <x v="0"/>
    <x v="0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26.25"/>
    <n v="53.723404255319146"/>
    <x v="1"/>
    <x v="6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00.11666666666667"/>
    <n v="127.80851063829788"/>
    <x v="1"/>
    <x v="6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02.13333333333334"/>
    <n v="106.57391304347826"/>
    <x v="1"/>
    <x v="6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00.35142857142858"/>
    <n v="262.11194029850748"/>
    <x v="1"/>
    <x v="6"/>
    <x v="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00.05"/>
    <n v="57.171428571428571"/>
    <x v="1"/>
    <x v="6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16.02222222222223"/>
    <n v="50.20192307692308"/>
    <x v="1"/>
    <x v="6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02.1"/>
    <n v="66.586956521739125"/>
    <x v="1"/>
    <x v="6"/>
    <x v="0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00.11000000000001"/>
    <n v="168.25210084033614"/>
    <x v="1"/>
    <x v="6"/>
    <x v="0"/>
    <x v="0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00.84"/>
    <n v="256.37288135593218"/>
    <x v="1"/>
    <x v="6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03.42499999999998"/>
    <n v="36.610619469026545"/>
    <x v="1"/>
    <x v="6"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24.8"/>
    <n v="37.142857142857146"/>
    <x v="1"/>
    <x v="6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09.51612903225806"/>
    <n v="45.878378378378379"/>
    <x v="1"/>
    <x v="6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02.03333333333333"/>
    <n v="141.71296296296296"/>
    <x v="1"/>
    <x v="6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02.35000000000001"/>
    <n v="52.487179487179489"/>
    <x v="1"/>
    <x v="6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04.16666666666667"/>
    <n v="59.523809523809526"/>
    <x v="1"/>
    <x v="6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25"/>
    <n v="50"/>
    <x v="1"/>
    <x v="6"/>
    <x v="0"/>
    <x v="0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02.34285714285714"/>
    <n v="193.62162162162161"/>
    <x v="1"/>
    <x v="6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07.86500000000001"/>
    <n v="106.79702970297029"/>
    <x v="1"/>
    <x v="6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09.88461538461539"/>
    <n v="77.21621621621621"/>
    <x v="1"/>
    <x v="6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61"/>
    <n v="57.5"/>
    <x v="1"/>
    <x v="6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31.20000000000002"/>
    <n v="50.46153846153846"/>
    <x v="1"/>
    <x v="6"/>
    <x v="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18.8"/>
    <n v="97.377049180327873"/>
    <x v="1"/>
    <x v="6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00.39275000000001"/>
    <n v="34.91921739130435"/>
    <x v="1"/>
    <x v="6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03.20666666666666"/>
    <n v="85.530386740331494"/>
    <x v="1"/>
    <x v="6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00.6"/>
    <n v="182.90909090909091"/>
    <x v="1"/>
    <x v="6"/>
    <x v="0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00.78754285714287"/>
    <n v="131.13620817843866"/>
    <x v="1"/>
    <x v="6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12.32142857142857"/>
    <n v="39.810126582278478"/>
    <x v="1"/>
    <x v="6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05.91914022517912"/>
    <n v="59.701730769230764"/>
    <x v="1"/>
    <x v="6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00.56666666666668"/>
    <n v="88.735294117647058"/>
    <x v="1"/>
    <x v="6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15.30588235294117"/>
    <n v="58.688622754491021"/>
    <x v="1"/>
    <x v="6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27.30419999999999"/>
    <n v="69.56513661202186"/>
    <x v="1"/>
    <x v="6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02.83750000000001"/>
    <n v="115.87323943661971"/>
    <x v="1"/>
    <x v="6"/>
    <x v="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02.9375"/>
    <n v="23.869565217391305"/>
    <x v="1"/>
    <x v="6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04.3047619047619"/>
    <n v="81.125925925925927"/>
    <x v="1"/>
    <x v="6"/>
    <x v="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11.22000000000001"/>
    <n v="57.626943005181346"/>
    <x v="1"/>
    <x v="6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05.86"/>
    <n v="46.429824561403507"/>
    <x v="1"/>
    <x v="6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00.79166666666666"/>
    <n v="60.475000000000001"/>
    <x v="1"/>
    <x v="6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04.92727272727274"/>
    <n v="65.579545454545453"/>
    <x v="1"/>
    <x v="6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01.55199999999999"/>
    <n v="119.1924882629108"/>
    <x v="1"/>
    <x v="6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10.73333333333333"/>
    <n v="83.05"/>
    <x v="1"/>
    <x v="6"/>
    <x v="0"/>
    <x v="0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27.82222222222221"/>
    <n v="57.52"/>
    <x v="1"/>
    <x v="6"/>
    <x v="0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01.82500000000002"/>
    <n v="177.08695652173913"/>
    <x v="1"/>
    <x v="6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01.25769230769231"/>
    <n v="70.771505376344081"/>
    <x v="1"/>
    <x v="6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75"/>
    <n v="29.166666666666668"/>
    <x v="1"/>
    <x v="6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28.06"/>
    <n v="72.76136363636364"/>
    <x v="1"/>
    <x v="6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06.29949999999999"/>
    <n v="51.853414634146333"/>
    <x v="1"/>
    <x v="6"/>
    <x v="0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05.21428571428571"/>
    <n v="98.2"/>
    <x v="1"/>
    <x v="6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06.16782608695652"/>
    <n v="251.7381443298969"/>
    <x v="1"/>
    <x v="6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09.24000000000001"/>
    <n v="74.821917808219183"/>
    <x v="1"/>
    <x v="6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00.45454545454547"/>
    <n v="67.65306122448979"/>
    <x v="1"/>
    <x v="6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03.04098360655738"/>
    <n v="93.81343283582089"/>
    <x v="1"/>
    <x v="6"/>
    <x v="0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12.1664"/>
    <n v="41.237647058823526"/>
    <x v="1"/>
    <x v="6"/>
    <x v="0"/>
    <x v="0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03"/>
    <n v="52.551020408163268"/>
    <x v="1"/>
    <x v="6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64"/>
    <n v="70.285714285714292"/>
    <x v="1"/>
    <x v="6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31.28333333333333"/>
    <n v="48.325153374233132"/>
    <x v="1"/>
    <x v="6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02.1"/>
    <n v="53.177083333333336"/>
    <x v="1"/>
    <x v="6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28"/>
    <n v="60.952380952380949"/>
    <x v="1"/>
    <x v="6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01.49999999999999"/>
    <n v="116"/>
    <x v="1"/>
    <x v="6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01.66666666666666"/>
    <n v="61"/>
    <x v="1"/>
    <x v="6"/>
    <x v="0"/>
    <x v="0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30"/>
    <n v="38.235294117647058"/>
    <x v="1"/>
    <x v="6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54.43"/>
    <n v="106.50344827586207"/>
    <x v="1"/>
    <x v="6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07.4"/>
    <n v="204.57142857142858"/>
    <x v="1"/>
    <x v="6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01.32258064516128"/>
    <n v="54.912587412587413"/>
    <x v="1"/>
    <x v="6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00.27777777777777"/>
    <n v="150.41666666666666"/>
    <x v="1"/>
    <x v="6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16.84444444444443"/>
    <n v="52.58"/>
    <x v="1"/>
    <x v="6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08.60000000000001"/>
    <n v="54.3"/>
    <x v="1"/>
    <x v="6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03.4"/>
    <n v="76.029411764705884"/>
    <x v="1"/>
    <x v="6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14.27586206896552"/>
    <n v="105.2063492063492"/>
    <x v="1"/>
    <x v="6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03"/>
    <n v="68.666666666666671"/>
    <x v="1"/>
    <x v="6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21.6"/>
    <n v="129.36170212765958"/>
    <x v="1"/>
    <x v="6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02.6467741935484"/>
    <n v="134.26371308016877"/>
    <x v="1"/>
    <x v="6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04.75000000000001"/>
    <n v="17.829787234042552"/>
    <x v="1"/>
    <x v="6"/>
    <x v="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01.6"/>
    <n v="203.2"/>
    <x v="1"/>
    <x v="6"/>
    <x v="0"/>
    <x v="0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12.10242048409683"/>
    <n v="69.18518518518519"/>
    <x v="1"/>
    <x v="6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01.76666666666667"/>
    <n v="125.12295081967213"/>
    <x v="1"/>
    <x v="6"/>
    <x v="0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00"/>
    <n v="73.529411764705884"/>
    <x v="1"/>
    <x v="6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00.26489999999998"/>
    <n v="48.437149758454105"/>
    <x v="1"/>
    <x v="6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33.04200000000003"/>
    <n v="26.608400000000003"/>
    <x v="1"/>
    <x v="6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21.2"/>
    <n v="33.666666666666664"/>
    <x v="1"/>
    <x v="6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13.99999999999999"/>
    <n v="40.714285714285715"/>
    <x v="1"/>
    <x v="6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86.13861386138615"/>
    <n v="19.266666666666666"/>
    <x v="1"/>
    <x v="6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70.44444444444446"/>
    <n v="84.285714285714292"/>
    <x v="1"/>
    <x v="6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18.33333333333333"/>
    <n v="29.583333333333332"/>
    <x v="1"/>
    <x v="6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02.85857142857142"/>
    <n v="26.667037037037037"/>
    <x v="1"/>
    <x v="6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44.06666666666666"/>
    <n v="45.978723404255319"/>
    <x v="1"/>
    <x v="6"/>
    <x v="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00.07272727272726"/>
    <n v="125.09090909090909"/>
    <x v="1"/>
    <x v="6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01.73"/>
    <n v="141.29166666666666"/>
    <x v="1"/>
    <x v="6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16.19999999999999"/>
    <n v="55.333333333333336"/>
    <x v="1"/>
    <x v="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36.16666666666666"/>
    <n v="46.420454545454547"/>
    <x v="1"/>
    <x v="6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33.46666666666667"/>
    <n v="57.2"/>
    <x v="1"/>
    <x v="6"/>
    <x v="0"/>
    <x v="0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03.39285714285715"/>
    <n v="173.7"/>
    <x v="1"/>
    <x v="6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15.88888888888889"/>
    <n v="59.6"/>
    <x v="1"/>
    <x v="6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04.51666666666665"/>
    <n v="89.585714285714289"/>
    <x v="1"/>
    <x v="6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02.02500000000001"/>
    <n v="204.05"/>
    <x v="1"/>
    <x v="6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75.33333333333334"/>
    <n v="48.703703703703702"/>
    <x v="1"/>
    <x v="6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06.67999999999999"/>
    <n v="53.339999999999996"/>
    <x v="1"/>
    <x v="6"/>
    <x v="0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22.28571428571429"/>
    <n v="75.087719298245617"/>
    <x v="1"/>
    <x v="6"/>
    <x v="0"/>
    <x v="0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59.42857142857144"/>
    <n v="18"/>
    <x v="1"/>
    <x v="6"/>
    <x v="0"/>
    <x v="0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00.07692307692308"/>
    <n v="209.83870967741936"/>
    <x v="1"/>
    <x v="6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09.84"/>
    <n v="61.022222222222226"/>
    <x v="1"/>
    <x v="6"/>
    <x v="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00.03999999999999"/>
    <n v="61"/>
    <x v="1"/>
    <x v="6"/>
    <x v="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16.05000000000001"/>
    <n v="80.034482758620683"/>
    <x v="1"/>
    <x v="6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10.75"/>
    <n v="29.068965517241381"/>
    <x v="1"/>
    <x v="6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10.00000000000001"/>
    <n v="49.438202247191015"/>
    <x v="1"/>
    <x v="6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00.08673425918037"/>
    <n v="93.977440000000001"/>
    <x v="1"/>
    <x v="6"/>
    <x v="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06.19047619047619"/>
    <n v="61.944444444444443"/>
    <x v="1"/>
    <x v="6"/>
    <x v="0"/>
    <x v="0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25.6"/>
    <n v="78.5"/>
    <x v="1"/>
    <x v="6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08"/>
    <n v="33.75"/>
    <x v="1"/>
    <x v="6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01"/>
    <n v="66.44736842105263"/>
    <x v="1"/>
    <x v="6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07.4"/>
    <n v="35.799999999999997"/>
    <x v="1"/>
    <x v="6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01.51515151515152"/>
    <n v="145.65217391304347"/>
    <x v="1"/>
    <x v="6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25.89999999999999"/>
    <n v="25.693877551020407"/>
    <x v="1"/>
    <x v="6"/>
    <x v="0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01.66666666666666"/>
    <n v="152.5"/>
    <x v="1"/>
    <x v="6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12.5"/>
    <n v="30"/>
    <x v="1"/>
    <x v="6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01.375"/>
    <n v="142.28070175438597"/>
    <x v="1"/>
    <x v="6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01.25"/>
    <n v="24.545454545454547"/>
    <x v="1"/>
    <x v="6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46.38888888888889"/>
    <n v="292.77777777777777"/>
    <x v="1"/>
    <x v="6"/>
    <x v="0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16.8"/>
    <n v="44.92307692307692"/>
    <x v="1"/>
    <x v="6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06.26666666666667"/>
    <n v="23.10144927536232"/>
    <x v="1"/>
    <x v="6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04.52"/>
    <n v="80.400000000000006"/>
    <x v="1"/>
    <x v="6"/>
    <x v="0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00"/>
    <n v="72.289156626506028"/>
    <x v="1"/>
    <x v="6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04.57142857142858"/>
    <n v="32.972972972972975"/>
    <x v="1"/>
    <x v="6"/>
    <x v="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38.62051149573753"/>
    <n v="116.65217391304348"/>
    <x v="1"/>
    <x v="6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00.32000000000001"/>
    <n v="79.61904761904762"/>
    <x v="1"/>
    <x v="6"/>
    <x v="0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00"/>
    <n v="27.777777777777779"/>
    <x v="1"/>
    <x v="6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10.2"/>
    <n v="81.029411764705884"/>
    <x v="1"/>
    <x v="6"/>
    <x v="0"/>
    <x v="0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02.18"/>
    <n v="136.84821428571428"/>
    <x v="1"/>
    <x v="6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04.35000000000001"/>
    <n v="177.61702127659575"/>
    <x v="1"/>
    <x v="6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38.16666666666666"/>
    <n v="109.07894736842105"/>
    <x v="1"/>
    <x v="6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00"/>
    <n v="119.64285714285714"/>
    <x v="1"/>
    <x v="6"/>
    <x v="0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01.66666666666666"/>
    <n v="78.205128205128204"/>
    <x v="1"/>
    <x v="6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71.42857142857142"/>
    <n v="52.173913043478258"/>
    <x v="1"/>
    <x v="6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01.44444444444444"/>
    <n v="114.125"/>
    <x v="1"/>
    <x v="6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30"/>
    <n v="50"/>
    <x v="1"/>
    <x v="6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10.00000000000001"/>
    <n v="91.666666666666671"/>
    <x v="1"/>
    <x v="6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19.44999999999999"/>
    <n v="108.59090909090909"/>
    <x v="1"/>
    <x v="6"/>
    <x v="0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00.2909090909091"/>
    <n v="69.822784810126578"/>
    <x v="1"/>
    <x v="6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53.4"/>
    <n v="109.57142857142857"/>
    <x v="1"/>
    <x v="6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04.42857142857143"/>
    <n v="71.666666666666671"/>
    <x v="1"/>
    <x v="6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01.1"/>
    <n v="93.611111111111114"/>
    <x v="1"/>
    <x v="6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07.52"/>
    <n v="76.8"/>
    <x v="1"/>
    <x v="6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15"/>
    <n v="35.795454545454547"/>
    <x v="1"/>
    <x v="6"/>
    <x v="0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01.93333333333334"/>
    <n v="55.6"/>
    <x v="1"/>
    <x v="6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26.28571428571429"/>
    <n v="147.33333333333334"/>
    <x v="1"/>
    <x v="6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01.4"/>
    <n v="56.333333333333336"/>
    <x v="1"/>
    <x v="6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01"/>
    <n v="96.19047619047619"/>
    <x v="1"/>
    <x v="6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02.99000000000001"/>
    <n v="63.574074074074076"/>
    <x v="1"/>
    <x v="6"/>
    <x v="0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06.25"/>
    <n v="184.78260869565219"/>
    <x v="1"/>
    <x v="6"/>
    <x v="0"/>
    <x v="0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01.37777777777779"/>
    <n v="126.72222222222223"/>
    <x v="1"/>
    <x v="6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13.46000000000001"/>
    <n v="83.42647058823529"/>
    <x v="1"/>
    <x v="6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18.00000000000003"/>
    <n v="54.5"/>
    <x v="1"/>
    <x v="6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01.41935483870968"/>
    <n v="302.30769230769232"/>
    <x v="1"/>
    <x v="6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05.93333333333332"/>
    <n v="44.138888888888886"/>
    <x v="1"/>
    <x v="6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04"/>
    <n v="866.66666666666663"/>
    <x v="1"/>
    <x v="6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21"/>
    <n v="61.388888888888886"/>
    <x v="1"/>
    <x v="6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18.66666666666667"/>
    <n v="29.666666666666668"/>
    <x v="1"/>
    <x v="6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04.60000000000001"/>
    <n v="45.478260869565219"/>
    <x v="1"/>
    <x v="6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03.89999999999999"/>
    <n v="96.203703703703709"/>
    <x v="1"/>
    <x v="6"/>
    <x v="0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17.73333333333333"/>
    <n v="67.92307692307692"/>
    <x v="1"/>
    <x v="6"/>
    <x v="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38.5"/>
    <n v="30.777777777777779"/>
    <x v="1"/>
    <x v="6"/>
    <x v="0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03.49999999999999"/>
    <n v="38.333333333333336"/>
    <x v="1"/>
    <x v="6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00.25"/>
    <n v="66.833333333333329"/>
    <x v="1"/>
    <x v="6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06.57142857142856"/>
    <n v="71.730769230769226"/>
    <x v="1"/>
    <x v="6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00"/>
    <n v="176.47058823529412"/>
    <x v="1"/>
    <x v="6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00.01249999999999"/>
    <n v="421.10526315789474"/>
    <x v="1"/>
    <x v="6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01.05"/>
    <n v="104.98701298701299"/>
    <x v="1"/>
    <x v="6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07.63636363636364"/>
    <n v="28.19047619047619"/>
    <x v="1"/>
    <x v="6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03.64999999999999"/>
    <n v="54.55263157894737"/>
    <x v="1"/>
    <x v="6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04.43333333333334"/>
    <n v="111.89285714285714"/>
    <x v="1"/>
    <x v="6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02.25"/>
    <n v="85.208333333333329"/>
    <x v="1"/>
    <x v="6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00.74285714285713"/>
    <n v="76.652173913043484"/>
    <x v="1"/>
    <x v="6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11.71428571428572"/>
    <n v="65.166666666666671"/>
    <x v="1"/>
    <x v="6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00.01100000000001"/>
    <n v="93.760312499999998"/>
    <x v="1"/>
    <x v="6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00"/>
    <n v="133.33333333333334"/>
    <x v="1"/>
    <x v="6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05"/>
    <n v="51.219512195121951"/>
    <x v="1"/>
    <x v="6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16.86666666666667"/>
    <n v="100.17142857142858"/>
    <x v="1"/>
    <x v="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03.8"/>
    <n v="34.6"/>
    <x v="1"/>
    <x v="6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14.5"/>
    <n v="184.67741935483872"/>
    <x v="1"/>
    <x v="6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02.4"/>
    <n v="69.818181818181813"/>
    <x v="1"/>
    <x v="6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23"/>
    <n v="61.944444444444443"/>
    <x v="1"/>
    <x v="6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00"/>
    <n v="41.666666666666664"/>
    <x v="1"/>
    <x v="6"/>
    <x v="0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05.80000000000001"/>
    <n v="36.06818181818182"/>
    <x v="1"/>
    <x v="6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42.36363636363635"/>
    <n v="29"/>
    <x v="1"/>
    <x v="6"/>
    <x v="0"/>
    <x v="0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84"/>
    <n v="24.210526315789473"/>
    <x v="1"/>
    <x v="6"/>
    <x v="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04.33333333333333"/>
    <n v="55.892857142857146"/>
    <x v="1"/>
    <x v="6"/>
    <x v="0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12.00000000000001"/>
    <n v="11.666666666666666"/>
    <x v="1"/>
    <x v="6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11.07499999999999"/>
    <n v="68.353846153846149"/>
    <x v="1"/>
    <x v="6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03.75000000000001"/>
    <n v="27.065217391304348"/>
    <x v="1"/>
    <x v="6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00.41"/>
    <n v="118.12941176470588"/>
    <x v="1"/>
    <x v="6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01.86206896551724"/>
    <n v="44.757575757575758"/>
    <x v="1"/>
    <x v="6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09.76666666666665"/>
    <n v="99.787878787878782"/>
    <x v="1"/>
    <x v="6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00"/>
    <n v="117.64705882352941"/>
    <x v="1"/>
    <x v="6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22"/>
    <n v="203.33333333333334"/>
    <x v="1"/>
    <x v="6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37.57142857142856"/>
    <n v="28.323529411764707"/>
    <x v="1"/>
    <x v="6"/>
    <x v="0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00.31000000000002"/>
    <n v="110.23076923076923"/>
    <x v="1"/>
    <x v="6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07.1"/>
    <n v="31.970149253731343"/>
    <x v="1"/>
    <x v="6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11"/>
    <n v="58.611111111111114"/>
    <x v="1"/>
    <x v="6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23.6"/>
    <n v="29.428571428571427"/>
    <x v="1"/>
    <x v="6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08.5"/>
    <n v="81.375"/>
    <x v="1"/>
    <x v="6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03.56666666666668"/>
    <n v="199.16666666666666"/>
    <x v="1"/>
    <x v="6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00"/>
    <n v="115.38461538461539"/>
    <x v="1"/>
    <x v="6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30"/>
    <n v="46.428571428571431"/>
    <x v="1"/>
    <x v="6"/>
    <x v="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03.49999999999999"/>
    <n v="70.568181818181813"/>
    <x v="1"/>
    <x v="6"/>
    <x v="0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00"/>
    <n v="22.222222222222221"/>
    <x v="1"/>
    <x v="6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19.6"/>
    <n v="159.46666666666667"/>
    <x v="1"/>
    <x v="6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00.00058823529412"/>
    <n v="37.777999999999999"/>
    <x v="1"/>
    <x v="6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00.875"/>
    <n v="72.053571428571431"/>
    <x v="1"/>
    <x v="6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06.54545454545455"/>
    <n v="63.695652173913047"/>
    <x v="1"/>
    <x v="6"/>
    <x v="0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38"/>
    <n v="28.411764705882351"/>
    <x v="1"/>
    <x v="6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01.15"/>
    <n v="103.21428571428571"/>
    <x v="1"/>
    <x v="6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09.1"/>
    <n v="71.152173913043484"/>
    <x v="1"/>
    <x v="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40"/>
    <n v="35"/>
    <x v="1"/>
    <x v="6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03.58333333333334"/>
    <n v="81.776315789473685"/>
    <x v="1"/>
    <x v="6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02.97033333333331"/>
    <n v="297.02980769230766"/>
    <x v="1"/>
    <x v="6"/>
    <x v="0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08.13333333333333"/>
    <n v="46.609195402298852"/>
    <x v="1"/>
    <x v="6"/>
    <x v="0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00"/>
    <n v="51.724137931034484"/>
    <x v="1"/>
    <x v="6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02.75000000000001"/>
    <n v="40.294117647058826"/>
    <x v="1"/>
    <x v="6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30"/>
    <n v="16.25"/>
    <x v="1"/>
    <x v="6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08.54949999999999"/>
    <n v="30.152638888888887"/>
    <x v="1"/>
    <x v="6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00"/>
    <n v="95.238095238095241"/>
    <x v="1"/>
    <x v="6"/>
    <x v="0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09.65"/>
    <n v="52.214285714285715"/>
    <x v="1"/>
    <x v="6"/>
    <x v="0"/>
    <x v="0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00.26315789473684"/>
    <n v="134.1549295774648"/>
    <x v="1"/>
    <x v="6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05.55000000000001"/>
    <n v="62.827380952380949"/>
    <x v="1"/>
    <x v="6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12.00000000000001"/>
    <n v="58.94736842105263"/>
    <x v="1"/>
    <x v="6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05.89999999999999"/>
    <n v="143.1081081081081"/>
    <x v="1"/>
    <x v="6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01"/>
    <n v="84.166666666666671"/>
    <x v="1"/>
    <x v="6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04.2"/>
    <n v="186.07142857142858"/>
    <x v="1"/>
    <x v="6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34.67833333333334"/>
    <n v="89.785555555555561"/>
    <x v="1"/>
    <x v="6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05.2184"/>
    <n v="64.157560975609755"/>
    <x v="1"/>
    <x v="6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02.60000000000001"/>
    <n v="59.651162790697676"/>
    <x v="1"/>
    <x v="6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00"/>
    <n v="31.25"/>
    <x v="1"/>
    <x v="6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85.5"/>
    <n v="41.222222222222221"/>
    <x v="1"/>
    <x v="6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89"/>
    <n v="43.35"/>
    <x v="1"/>
    <x v="6"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00"/>
    <n v="64.516129032258064"/>
    <x v="1"/>
    <x v="6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08.2"/>
    <n v="43.28"/>
    <x v="1"/>
    <x v="6"/>
    <x v="0"/>
    <x v="0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07.80000000000001"/>
    <n v="77"/>
    <x v="1"/>
    <x v="6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09.76190476190477"/>
    <n v="51.222222222222221"/>
    <x v="1"/>
    <x v="6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70.625"/>
    <n v="68.25"/>
    <x v="1"/>
    <x v="6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52"/>
    <n v="19.487179487179485"/>
    <x v="1"/>
    <x v="6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01.23076923076924"/>
    <n v="41.125"/>
    <x v="1"/>
    <x v="6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53.19999999999999"/>
    <n v="41.405405405405403"/>
    <x v="1"/>
    <x v="6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28.33333333333334"/>
    <n v="27.5"/>
    <x v="1"/>
    <x v="6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00.71428571428571"/>
    <n v="33.571428571428569"/>
    <x v="1"/>
    <x v="6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00.64999999999999"/>
    <n v="145.86956521739131"/>
    <x v="1"/>
    <x v="6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91.3"/>
    <n v="358.6875"/>
    <x v="1"/>
    <x v="6"/>
    <x v="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40.19999999999999"/>
    <n v="50.981818181818184"/>
    <x v="1"/>
    <x v="6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24.33537832310839"/>
    <n v="45.037037037037038"/>
    <x v="1"/>
    <x v="6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26.2"/>
    <n v="17.527777777777779"/>
    <x v="1"/>
    <x v="6"/>
    <x v="0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90"/>
    <n v="50"/>
    <x v="1"/>
    <x v="6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39"/>
    <n v="57.916666666666664"/>
    <x v="1"/>
    <x v="6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02"/>
    <n v="29.705882352941178"/>
    <x v="1"/>
    <x v="6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03.38000000000001"/>
    <n v="90.684210526315795"/>
    <x v="1"/>
    <x v="6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02.3236"/>
    <n v="55.012688172043013"/>
    <x v="1"/>
    <x v="6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03"/>
    <n v="57.222222222222221"/>
    <x v="1"/>
    <x v="6"/>
    <x v="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27.14285714285714"/>
    <n v="72.950819672131146"/>
    <x v="1"/>
    <x v="6"/>
    <x v="0"/>
    <x v="0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01"/>
    <n v="64.468085106382972"/>
    <x v="1"/>
    <x v="6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21.78"/>
    <n v="716.35294117647061"/>
    <x v="1"/>
    <x v="6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13.39285714285714"/>
    <n v="50.396825396825399"/>
    <x v="1"/>
    <x v="6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50"/>
    <n v="41.666666666666664"/>
    <x v="1"/>
    <x v="6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14.6"/>
    <n v="35.766666666666666"/>
    <x v="1"/>
    <x v="6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02.05"/>
    <n v="88.739130434782609"/>
    <x v="1"/>
    <x v="6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00"/>
    <n v="148.4848484848485"/>
    <x v="1"/>
    <x v="6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01"/>
    <n v="51.794871794871796"/>
    <x v="1"/>
    <x v="6"/>
    <x v="0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13.33333333333333"/>
    <n v="20"/>
    <x v="1"/>
    <x v="6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04"/>
    <n v="52"/>
    <x v="1"/>
    <x v="6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15.33333333333333"/>
    <n v="53.230769230769234"/>
    <x v="1"/>
    <x v="6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12.85000000000001"/>
    <n v="39.596491228070178"/>
    <x v="1"/>
    <x v="6"/>
    <x v="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27.86666666666666"/>
    <n v="34.25"/>
    <x v="1"/>
    <x v="6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42.66666666666669"/>
    <n v="164.61538461538461"/>
    <x v="1"/>
    <x v="6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18.8"/>
    <n v="125.05263157894737"/>
    <x v="1"/>
    <x v="6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38.33333333333334"/>
    <n v="51.875"/>
    <x v="1"/>
    <x v="6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59.9402985074627"/>
    <n v="40.285714285714285"/>
    <x v="1"/>
    <x v="6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14.24000000000001"/>
    <n v="64.909090909090907"/>
    <x v="1"/>
    <x v="6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00.60606060606061"/>
    <n v="55.333333333333336"/>
    <x v="1"/>
    <x v="6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55.20000000000002"/>
    <n v="83.142857142857139"/>
    <x v="1"/>
    <x v="6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27.75000000000001"/>
    <n v="38.712121212121211"/>
    <x v="1"/>
    <x v="6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21.2"/>
    <n v="125.37931034482759"/>
    <x v="1"/>
    <x v="6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12.7"/>
    <n v="78.263888888888886"/>
    <x v="1"/>
    <x v="6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27.49999999999999"/>
    <n v="47.222222222222221"/>
    <x v="1"/>
    <x v="6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58.20000000000002"/>
    <n v="79.099999999999994"/>
    <x v="1"/>
    <x v="6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05.26894736842105"/>
    <n v="114.29199999999999"/>
    <x v="1"/>
    <x v="6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00"/>
    <n v="51.724137931034484"/>
    <x v="1"/>
    <x v="6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00"/>
    <n v="30.76923076923077"/>
    <x v="1"/>
    <x v="6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06.86"/>
    <n v="74.208333333333329"/>
    <x v="1"/>
    <x v="6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24.4"/>
    <n v="47.846153846153847"/>
    <x v="1"/>
    <x v="6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08.70406189555126"/>
    <n v="34.408163265306122"/>
    <x v="1"/>
    <x v="6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02.42424242424242"/>
    <n v="40.238095238095241"/>
    <x v="1"/>
    <x v="6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05.5"/>
    <n v="60.285714285714285"/>
    <x v="1"/>
    <x v="6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06.3"/>
    <n v="25.30952380952381"/>
    <x v="1"/>
    <x v="6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00.66666666666666"/>
    <n v="35.952380952380949"/>
    <x v="1"/>
    <x v="6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05.4"/>
    <n v="136"/>
    <x v="1"/>
    <x v="6"/>
    <x v="0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07.55999999999999"/>
    <n v="70.763157894736835"/>
    <x v="1"/>
    <x v="6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00"/>
    <n v="125"/>
    <x v="1"/>
    <x v="6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03.76"/>
    <n v="66.512820512820511"/>
    <x v="1"/>
    <x v="6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01.49999999999999"/>
    <n v="105"/>
    <x v="1"/>
    <x v="6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04.4"/>
    <n v="145"/>
    <x v="1"/>
    <x v="6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80"/>
    <n v="12"/>
    <x v="1"/>
    <x v="6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06.33333333333333"/>
    <n v="96.666666666666671"/>
    <x v="1"/>
    <x v="6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00.55555555555556"/>
    <n v="60.333333333333336"/>
    <x v="1"/>
    <x v="6"/>
    <x v="0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01.2"/>
    <n v="79.89473684210526"/>
    <x v="1"/>
    <x v="6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00"/>
    <n v="58.823529411764703"/>
    <x v="1"/>
    <x v="6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18.39285714285714"/>
    <n v="75.340909090909093"/>
    <x v="1"/>
    <x v="6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10.00000000000001"/>
    <n v="55"/>
    <x v="1"/>
    <x v="6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02.66666666666666"/>
    <n v="66.956521739130437"/>
    <x v="1"/>
    <x v="6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00"/>
    <n v="227.27272727272728"/>
    <x v="1"/>
    <x v="6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00"/>
    <n v="307.69230769230768"/>
    <x v="1"/>
    <x v="6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10.04599999999999"/>
    <n v="50.020909090909093"/>
    <x v="1"/>
    <x v="6"/>
    <x v="0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01.35000000000001"/>
    <n v="72.392857142857139"/>
    <x v="1"/>
    <x v="6"/>
    <x v="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00.75"/>
    <n v="95.952380952380949"/>
    <x v="1"/>
    <x v="6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69.42857142857144"/>
    <n v="45.615384615384613"/>
    <x v="1"/>
    <x v="6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00"/>
    <n v="41.029411764705884"/>
    <x v="1"/>
    <x v="6"/>
    <x v="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13.65"/>
    <n v="56.825000000000003"/>
    <x v="1"/>
    <x v="6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01.56"/>
    <n v="137.24324324324326"/>
    <x v="1"/>
    <x v="6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06"/>
    <n v="75.714285714285708"/>
    <x v="1"/>
    <x v="6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02"/>
    <n v="99"/>
    <x v="1"/>
    <x v="6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16.91666666666667"/>
    <n v="81.569767441860463"/>
    <x v="1"/>
    <x v="6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01.15151515151514"/>
    <n v="45.108108108108105"/>
    <x v="1"/>
    <x v="6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32"/>
    <n v="36.666666666666664"/>
    <x v="1"/>
    <x v="6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00"/>
    <n v="125"/>
    <x v="1"/>
    <x v="6"/>
    <x v="0"/>
    <x v="0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28"/>
    <n v="49.230769230769234"/>
    <x v="1"/>
    <x v="6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18.95833333333334"/>
    <n v="42.296296296296298"/>
    <x v="1"/>
    <x v="6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26.2"/>
    <n v="78.875"/>
    <x v="1"/>
    <x v="6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56.20000000000002"/>
    <n v="38.284313725490193"/>
    <x v="1"/>
    <x v="6"/>
    <x v="0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03.15"/>
    <n v="44.847826086956523"/>
    <x v="1"/>
    <x v="6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53.33333333333334"/>
    <n v="13.529411764705882"/>
    <x v="1"/>
    <x v="6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80.44444444444446"/>
    <n v="43.5"/>
    <x v="1"/>
    <x v="6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28.44999999999999"/>
    <n v="30.951807228915662"/>
    <x v="1"/>
    <x v="6"/>
    <x v="0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19.66666666666667"/>
    <n v="55.230769230769234"/>
    <x v="1"/>
    <x v="6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23"/>
    <n v="46.125"/>
    <x v="1"/>
    <x v="6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05"/>
    <n v="39.375"/>
    <x v="1"/>
    <x v="6"/>
    <x v="0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02.23636363636363"/>
    <n v="66.152941176470591"/>
    <x v="1"/>
    <x v="6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04.66666666666666"/>
    <n v="54.137931034482762"/>
    <x v="1"/>
    <x v="6"/>
    <x v="0"/>
    <x v="0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00"/>
    <n v="104.16666666666667"/>
    <x v="1"/>
    <x v="6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00.4"/>
    <n v="31.375"/>
    <x v="1"/>
    <x v="6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02.27272727272727"/>
    <n v="59.210526315789473"/>
    <x v="1"/>
    <x v="6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14.40928571428573"/>
    <n v="119.17633928571429"/>
    <x v="1"/>
    <x v="6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01.9047619047619"/>
    <n v="164.61538461538461"/>
    <x v="1"/>
    <x v="6"/>
    <x v="0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02"/>
    <n v="24.285714285714285"/>
    <x v="1"/>
    <x v="6"/>
    <x v="0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04.80000000000001"/>
    <n v="40.9375"/>
    <x v="1"/>
    <x v="6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01.83333333333333"/>
    <n v="61.1"/>
    <x v="1"/>
    <x v="6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00"/>
    <n v="38.65"/>
    <x v="1"/>
    <x v="6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06.27272727272728"/>
    <n v="56.20192307692308"/>
    <x v="1"/>
    <x v="6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13.42219999999999"/>
    <n v="107.00207547169811"/>
    <x v="1"/>
    <x v="6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00"/>
    <n v="171.42857142857142"/>
    <x v="1"/>
    <x v="6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00.45454545454547"/>
    <n v="110.5"/>
    <x v="1"/>
    <x v="6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00.03599999999999"/>
    <n v="179.27598566308242"/>
    <x v="1"/>
    <x v="6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44"/>
    <n v="22.90909090909091"/>
    <x v="1"/>
    <x v="6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03.49999999999999"/>
    <n v="43.125"/>
    <x v="1"/>
    <x v="6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08.43750000000001"/>
    <n v="46.891891891891895"/>
    <x v="1"/>
    <x v="6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02.4"/>
    <n v="47.407407407407405"/>
    <x v="1"/>
    <x v="6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48.88888888888889"/>
    <n v="15.129032258064516"/>
    <x v="1"/>
    <x v="6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05.49000000000002"/>
    <n v="21.098000000000003"/>
    <x v="1"/>
    <x v="6"/>
    <x v="0"/>
    <x v="0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00.49999999999999"/>
    <n v="59.117647058823529"/>
    <x v="1"/>
    <x v="6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30.55555555555557"/>
    <n v="97.916666666666671"/>
    <x v="1"/>
    <x v="6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04.75000000000001"/>
    <n v="55.131578947368418"/>
    <x v="1"/>
    <x v="6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08.80000000000001"/>
    <n v="26.536585365853657"/>
    <x v="1"/>
    <x v="6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11.00000000000001"/>
    <n v="58.421052631578945"/>
    <x v="1"/>
    <x v="6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00.47999999999999"/>
    <n v="122.53658536585365"/>
    <x v="1"/>
    <x v="6"/>
    <x v="0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14.35"/>
    <n v="87.961538461538467"/>
    <x v="1"/>
    <x v="6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22.06666666666666"/>
    <n v="73.239999999999995"/>
    <x v="1"/>
    <x v="6"/>
    <x v="0"/>
    <x v="0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00"/>
    <n v="55.555555555555557"/>
    <x v="1"/>
    <x v="6"/>
    <x v="0"/>
    <x v="0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02.8"/>
    <n v="39.53846153846154"/>
    <x v="1"/>
    <x v="6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06.12068965517241"/>
    <n v="136.77777777777777"/>
    <x v="1"/>
    <x v="6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01.33000000000001"/>
    <n v="99.343137254901961"/>
    <x v="1"/>
    <x v="6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00"/>
    <n v="20"/>
    <x v="1"/>
    <x v="6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30"/>
    <n v="28.888888888888889"/>
    <x v="1"/>
    <x v="6"/>
    <x v="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00.01333333333334"/>
    <n v="40.545945945945945"/>
    <x v="1"/>
    <x v="6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00"/>
    <n v="35.714285714285715"/>
    <x v="1"/>
    <x v="6"/>
    <x v="0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13.88888888888889"/>
    <n v="37.962962962962962"/>
    <x v="1"/>
    <x v="6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00"/>
    <n v="33.333333333333336"/>
    <x v="1"/>
    <x v="6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87"/>
    <n v="58.571428571428569"/>
    <x v="1"/>
    <x v="6"/>
    <x v="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08.5"/>
    <n v="135.625"/>
    <x v="1"/>
    <x v="6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15.5"/>
    <n v="30.9375"/>
    <x v="1"/>
    <x v="6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19.11764705882352"/>
    <n v="176.08695652173913"/>
    <x v="1"/>
    <x v="6"/>
    <x v="0"/>
    <x v="0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09.42666666666668"/>
    <n v="151.9814814814815"/>
    <x v="1"/>
    <x v="6"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26.6"/>
    <n v="22.607142857142858"/>
    <x v="1"/>
    <x v="6"/>
    <x v="0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00.49999999999999"/>
    <n v="18.272727272727273"/>
    <x v="1"/>
    <x v="6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27.49999999999999"/>
    <n v="82.258064516129039"/>
    <x v="1"/>
    <x v="6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00.05999999999999"/>
    <n v="68.534246575342465"/>
    <x v="1"/>
    <x v="6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75"/>
    <n v="68.055555555555557"/>
    <x v="1"/>
    <x v="6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27.25"/>
    <n v="72.714285714285708"/>
    <x v="1"/>
    <x v="6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10.63333333333334"/>
    <n v="77.186046511627907"/>
    <x v="1"/>
    <x v="6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25.93749999999999"/>
    <n v="55.972222222222221"/>
    <x v="1"/>
    <x v="6"/>
    <x v="0"/>
    <x v="0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18.5"/>
    <n v="49.693548387096776"/>
    <x v="1"/>
    <x v="6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07.72727272727273"/>
    <n v="79"/>
    <x v="1"/>
    <x v="6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02.60000000000001"/>
    <n v="77.727272727272734"/>
    <x v="1"/>
    <x v="6"/>
    <x v="0"/>
    <x v="0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10.1"/>
    <n v="40.777777777777779"/>
    <x v="1"/>
    <x v="6"/>
    <x v="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02"/>
    <n v="59.411764705882355"/>
    <x v="1"/>
    <x v="6"/>
    <x v="0"/>
    <x v="0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30"/>
    <n v="3.25"/>
    <x v="1"/>
    <x v="6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04.35000000000001"/>
    <n v="39.377358490566039"/>
    <x v="1"/>
    <x v="6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00.05"/>
    <n v="81.673469387755105"/>
    <x v="1"/>
    <x v="6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70.66666666666669"/>
    <n v="44.912280701754383"/>
    <x v="1"/>
    <x v="6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12.83333333333334"/>
    <n v="49.05797101449275"/>
    <x v="1"/>
    <x v="6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84"/>
    <n v="30.666666666666668"/>
    <x v="1"/>
    <x v="6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30.26666666666665"/>
    <n v="61.0625"/>
    <x v="1"/>
    <x v="6"/>
    <x v="0"/>
    <x v="0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05.45454545454544"/>
    <n v="29"/>
    <x v="1"/>
    <x v="6"/>
    <x v="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00"/>
    <n v="29.62962962962963"/>
    <x v="1"/>
    <x v="6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53.31632653061226"/>
    <n v="143.0952380952381"/>
    <x v="1"/>
    <x v="6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62.30000000000001"/>
    <n v="52.354838709677416"/>
    <x v="1"/>
    <x v="6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36"/>
    <n v="66.666666666666671"/>
    <x v="1"/>
    <x v="6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44.4"/>
    <n v="126.66666666666667"/>
    <x v="1"/>
    <x v="6"/>
    <x v="0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00"/>
    <n v="62.5"/>
    <x v="1"/>
    <x v="6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00.8"/>
    <n v="35.492957746478872"/>
    <x v="1"/>
    <x v="6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06.80000000000001"/>
    <n v="37.083333333333336"/>
    <x v="1"/>
    <x v="6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24.8"/>
    <n v="69.333333333333329"/>
    <x v="1"/>
    <x v="6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18.91891891891892"/>
    <n v="17.254901960784313"/>
    <x v="1"/>
    <x v="6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01"/>
    <n v="36.071428571428569"/>
    <x v="1"/>
    <x v="6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12.99999999999999"/>
    <n v="66.470588235294116"/>
    <x v="1"/>
    <x v="6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05.19047619047619"/>
    <n v="56.065989847715734"/>
    <x v="1"/>
    <x v="6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09.73333333333332"/>
    <n v="47.028571428571432"/>
    <x v="1"/>
    <x v="6"/>
    <x v="0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00.099"/>
    <n v="47.666190476190479"/>
    <x v="1"/>
    <x v="6"/>
    <x v="0"/>
    <x v="0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20"/>
    <n v="88.235294117647058"/>
    <x v="1"/>
    <x v="6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04.93333333333332"/>
    <n v="80.717948717948715"/>
    <x v="1"/>
    <x v="6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02.66666666666666"/>
    <n v="39.487179487179489"/>
    <x v="1"/>
    <x v="6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01.82500000000002"/>
    <n v="84.854166666666671"/>
    <x v="1"/>
    <x v="6"/>
    <x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00"/>
    <n v="68.965517241379317"/>
    <x v="1"/>
    <x v="6"/>
    <x v="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n v="0"/>
    <x v="1"/>
    <x v="40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8E-4"/>
    <n v="1"/>
    <x v="1"/>
    <x v="40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3E-2"/>
    <n v="1"/>
    <x v="1"/>
    <x v="40"/>
    <x v="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51.023391812865491"/>
    <n v="147.88135593220338"/>
    <x v="1"/>
    <x v="40"/>
    <x v="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20"/>
    <n v="100"/>
    <x v="1"/>
    <x v="40"/>
    <x v="0"/>
    <x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35.24"/>
    <n v="56.838709677419352"/>
    <x v="1"/>
    <x v="40"/>
    <x v="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7"/>
    <n v="176.94444444444446"/>
    <x v="1"/>
    <x v="40"/>
    <x v="0"/>
    <x v="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36.457142857142856"/>
    <n v="127.6"/>
    <x v="1"/>
    <x v="40"/>
    <x v="0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n v="0"/>
    <x v="1"/>
    <x v="40"/>
    <x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30.866666666666664"/>
    <n v="66.142857142857139"/>
    <x v="1"/>
    <x v="40"/>
    <x v="0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59"/>
    <n v="108"/>
    <x v="1"/>
    <x v="40"/>
    <x v="0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1E-3"/>
    <n v="1"/>
    <x v="1"/>
    <x v="40"/>
    <x v="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"/>
    <n v="18.333333333333332"/>
    <x v="1"/>
    <x v="40"/>
    <x v="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n v="0"/>
    <x v="1"/>
    <x v="40"/>
    <x v="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8"/>
    <n v="7.5"/>
    <x v="1"/>
    <x v="40"/>
    <x v="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n v="0"/>
    <x v="1"/>
    <x v="40"/>
    <x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16.420000000000002"/>
    <n v="68.416666666666671"/>
    <x v="1"/>
    <x v="40"/>
    <x v="0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0.1"/>
    <n v="1"/>
    <x v="1"/>
    <x v="40"/>
    <x v="0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6"/>
    <n v="60.125"/>
    <x v="1"/>
    <x v="40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6"/>
    <n v="15"/>
    <x v="1"/>
    <x v="40"/>
    <x v="0"/>
    <x v="0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00.38249999999999"/>
    <n v="550.04109589041093"/>
    <x v="1"/>
    <x v="6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04"/>
    <n v="97.5"/>
    <x v="1"/>
    <x v="6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00"/>
    <n v="29.411764705882351"/>
    <x v="1"/>
    <x v="6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04"/>
    <n v="57.777777777777779"/>
    <x v="1"/>
    <x v="6"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50.66666666666669"/>
    <n v="44.235294117647058"/>
    <x v="1"/>
    <x v="6"/>
    <x v="0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00.49999999999999"/>
    <n v="60.909090909090907"/>
    <x v="1"/>
    <x v="6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74.4"/>
    <n v="68.84210526315789"/>
    <x v="1"/>
    <x v="6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16.26"/>
    <n v="73.582278481012665"/>
    <x v="1"/>
    <x v="6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05.82000000000001"/>
    <n v="115.02173913043478"/>
    <x v="1"/>
    <x v="6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10.75"/>
    <n v="110.75"/>
    <x v="1"/>
    <x v="6"/>
    <x v="0"/>
    <x v="0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00.66666666666666"/>
    <n v="75.5"/>
    <x v="1"/>
    <x v="6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02.03333333333333"/>
    <n v="235.46153846153845"/>
    <x v="1"/>
    <x v="6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00"/>
    <n v="11.363636363636363"/>
    <x v="1"/>
    <x v="6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11.00000000000001"/>
    <n v="92.5"/>
    <x v="1"/>
    <x v="6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01.42500000000001"/>
    <n v="202.85"/>
    <x v="1"/>
    <x v="6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04"/>
    <n v="26"/>
    <x v="1"/>
    <x v="6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09.375"/>
    <n v="46.05263157894737"/>
    <x v="1"/>
    <x v="6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15.16129032258064"/>
    <n v="51"/>
    <x v="1"/>
    <x v="6"/>
    <x v="0"/>
    <x v="0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00"/>
    <n v="31.578947368421051"/>
    <x v="1"/>
    <x v="6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03.17033333333335"/>
    <n v="53.363965517241382"/>
    <x v="1"/>
    <x v="6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03.49999999999999"/>
    <n v="36.964285714285715"/>
    <x v="1"/>
    <x v="6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38.19999999999999"/>
    <n v="81.294117647058826"/>
    <x v="1"/>
    <x v="6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09.54545454545455"/>
    <n v="20.083333333333332"/>
    <x v="1"/>
    <x v="6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00.85714285714286"/>
    <n v="88.25"/>
    <x v="1"/>
    <x v="6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01.53333333333335"/>
    <n v="53.438596491228068"/>
    <x v="1"/>
    <x v="6"/>
    <x v="0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13.625"/>
    <n v="39.868421052631582"/>
    <x v="1"/>
    <x v="6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00"/>
    <n v="145.16129032258064"/>
    <x v="1"/>
    <x v="6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40"/>
    <n v="23.333333333333332"/>
    <x v="1"/>
    <x v="6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28.75"/>
    <n v="64.375"/>
    <x v="1"/>
    <x v="6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02.90416666666667"/>
    <n v="62.052763819095475"/>
    <x v="1"/>
    <x v="6"/>
    <x v="0"/>
    <x v="0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02.49999999999999"/>
    <n v="66.129032258064512"/>
    <x v="1"/>
    <x v="6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10.1"/>
    <n v="73.400000000000006"/>
    <x v="1"/>
    <x v="6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12.76666666666667"/>
    <n v="99.5"/>
    <x v="1"/>
    <x v="6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11.9"/>
    <n v="62.166666666666664"/>
    <x v="1"/>
    <x v="6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39.19999999999999"/>
    <n v="62.328358208955223"/>
    <x v="1"/>
    <x v="6"/>
    <x v="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10.85714285714286"/>
    <n v="58.787878787878789"/>
    <x v="1"/>
    <x v="6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39.06666666666666"/>
    <n v="45.347826086956523"/>
    <x v="1"/>
    <x v="6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05.69999999999999"/>
    <n v="41.944444444444443"/>
    <x v="1"/>
    <x v="6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01.42857142857142"/>
    <n v="59.166666666666664"/>
    <x v="1"/>
    <x v="6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00.245"/>
    <n v="200.49"/>
    <x v="1"/>
    <x v="6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09.16666666666666"/>
    <n v="83.974358974358978"/>
    <x v="1"/>
    <x v="6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18.33333333333333"/>
    <n v="57.258064516129032"/>
    <x v="1"/>
    <x v="6"/>
    <x v="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20"/>
    <n v="58.064516129032256"/>
    <x v="1"/>
    <x v="6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27.96000000000001"/>
    <n v="186.80291970802921"/>
    <x v="1"/>
    <x v="6"/>
    <x v="0"/>
    <x v="0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26"/>
    <n v="74.117647058823536"/>
    <x v="1"/>
    <x v="6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29.12912912912913"/>
    <n v="30.714285714285715"/>
    <x v="1"/>
    <x v="6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07.42857142857143"/>
    <n v="62.666666666666664"/>
    <x v="1"/>
    <x v="6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00.125"/>
    <n v="121.36363636363636"/>
    <x v="1"/>
    <x v="6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55"/>
    <n v="39.743589743589745"/>
    <x v="1"/>
    <x v="6"/>
    <x v="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08"/>
    <n v="72"/>
    <x v="1"/>
    <x v="6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10.52"/>
    <n v="40.632352941176471"/>
    <x v="1"/>
    <x v="6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00.8"/>
    <n v="63"/>
    <x v="1"/>
    <x v="6"/>
    <x v="0"/>
    <x v="0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21.2"/>
    <n v="33.666666666666664"/>
    <x v="1"/>
    <x v="6"/>
    <x v="0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00.33333333333334"/>
    <n v="38.589743589743591"/>
    <x v="1"/>
    <x v="6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09.16666666666666"/>
    <n v="155.95238095238096"/>
    <x v="1"/>
    <x v="6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23.42857142857142"/>
    <n v="43.2"/>
    <x v="1"/>
    <x v="6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36.33666666666667"/>
    <n v="15.148518518518518"/>
    <x v="1"/>
    <x v="6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03.46657233816768"/>
    <n v="83.571428571428569"/>
    <x v="1"/>
    <x v="6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21.33333333333334"/>
    <n v="140"/>
    <x v="1"/>
    <x v="6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86"/>
    <n v="80.869565217391298"/>
    <x v="1"/>
    <x v="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00"/>
    <n v="53.846153846153847"/>
    <x v="1"/>
    <x v="6"/>
    <x v="0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08.25"/>
    <n v="30.928571428571427"/>
    <x v="1"/>
    <x v="6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41.15384615384616"/>
    <n v="67.962962962962962"/>
    <x v="1"/>
    <x v="6"/>
    <x v="0"/>
    <x v="0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13.99999999999999"/>
    <n v="27.142857142857142"/>
    <x v="1"/>
    <x v="6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53.73333333333335"/>
    <n v="110.86538461538461"/>
    <x v="1"/>
    <x v="6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01.49999999999999"/>
    <n v="106.84210526315789"/>
    <x v="1"/>
    <x v="6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02.35000000000001"/>
    <n v="105.51546391752578"/>
    <x v="1"/>
    <x v="6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02.57142857142858"/>
    <n v="132.96296296296296"/>
    <x v="1"/>
    <x v="6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55.75"/>
    <n v="51.916666666666664"/>
    <x v="1"/>
    <x v="6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00.75"/>
    <n v="310"/>
    <x v="1"/>
    <x v="6"/>
    <x v="0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39.4"/>
    <n v="26.021739130434781"/>
    <x v="1"/>
    <x v="6"/>
    <x v="0"/>
    <x v="0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10"/>
    <n v="105"/>
    <x v="1"/>
    <x v="6"/>
    <x v="0"/>
    <x v="0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04.51515151515152"/>
    <n v="86.224999999999994"/>
    <x v="1"/>
    <x v="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00.8"/>
    <n v="114.54545454545455"/>
    <x v="1"/>
    <x v="6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11.20000000000002"/>
    <n v="47.657142857142858"/>
    <x v="1"/>
    <x v="6"/>
    <x v="0"/>
    <x v="0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02.04444444444445"/>
    <n v="72.888888888888886"/>
    <x v="1"/>
    <x v="6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02.54767441860466"/>
    <n v="49.545505617977533"/>
    <x v="1"/>
    <x v="6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27"/>
    <n v="25.4"/>
    <x v="1"/>
    <x v="6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38.70588235294122"/>
    <n v="62.586956521739133"/>
    <x v="1"/>
    <x v="6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00.75"/>
    <n v="61.060606060606062"/>
    <x v="1"/>
    <x v="6"/>
    <x v="0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"/>
    <n v="60.064516129032256"/>
    <x v="1"/>
    <x v="6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"/>
    <n v="72.400000000000006"/>
    <x v="1"/>
    <x v="6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10"/>
    <n v="100"/>
    <x v="1"/>
    <x v="6"/>
    <x v="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11.272727272727273"/>
    <n v="51.666666666666664"/>
    <x v="1"/>
    <x v="6"/>
    <x v="0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15.411764705882353"/>
    <n v="32.75"/>
    <x v="1"/>
    <x v="6"/>
    <x v="0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n v="0"/>
    <x v="1"/>
    <x v="6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28.466666666666669"/>
    <n v="61"/>
    <x v="1"/>
    <x v="6"/>
    <x v="0"/>
    <x v="0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13.333333333333334"/>
    <n v="10"/>
    <x v="1"/>
    <x v="6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0.66666666666666674"/>
    <n v="10"/>
    <x v="1"/>
    <x v="6"/>
    <x v="0"/>
    <x v="0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21.428571428571427"/>
    <n v="37.5"/>
    <x v="1"/>
    <x v="6"/>
    <x v="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18"/>
    <n v="45"/>
    <x v="1"/>
    <x v="6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20.125"/>
    <n v="100.625"/>
    <x v="1"/>
    <x v="6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17.899999999999999"/>
    <n v="25.571428571428573"/>
    <x v="1"/>
    <x v="6"/>
    <x v="0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n v="0"/>
    <x v="1"/>
    <x v="6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2"/>
    <n v="25"/>
    <x v="1"/>
    <x v="6"/>
    <x v="0"/>
    <x v="0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n v="0"/>
    <x v="1"/>
    <x v="6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n v="0"/>
    <x v="1"/>
    <x v="6"/>
    <x v="0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10"/>
    <n v="10"/>
    <x v="1"/>
    <x v="6"/>
    <x v="0"/>
    <x v="0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"/>
    <n v="202"/>
    <x v="1"/>
    <x v="6"/>
    <x v="0"/>
    <x v="0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1"/>
    <n v="25"/>
    <x v="1"/>
    <x v="6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03.52"/>
    <n v="99.538461538461533"/>
    <x v="1"/>
    <x v="40"/>
    <x v="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05"/>
    <n v="75"/>
    <x v="1"/>
    <x v="40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00.44999999999999"/>
    <n v="215.25"/>
    <x v="1"/>
    <x v="40"/>
    <x v="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32.6"/>
    <n v="120.54545454545455"/>
    <x v="1"/>
    <x v="40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12.99999999999999"/>
    <n v="37.666666666666664"/>
    <x v="1"/>
    <x v="40"/>
    <x v="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03.34"/>
    <n v="172.23333333333332"/>
    <x v="1"/>
    <x v="40"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20"/>
    <n v="111.11111111111111"/>
    <x v="1"/>
    <x v="40"/>
    <x v="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29.63636363636363"/>
    <n v="25.464285714285715"/>
    <x v="1"/>
    <x v="40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01.11111111111111"/>
    <n v="267.64705882352939"/>
    <x v="1"/>
    <x v="40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08.51428571428572"/>
    <n v="75.959999999999994"/>
    <x v="1"/>
    <x v="40"/>
    <x v="0"/>
    <x v="0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02.33333333333334"/>
    <n v="59.03846153846154"/>
    <x v="1"/>
    <x v="40"/>
    <x v="0"/>
    <x v="0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10.24425000000002"/>
    <n v="50.111022727272733"/>
    <x v="1"/>
    <x v="40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01.0154"/>
    <n v="55.502967032967035"/>
    <x v="1"/>
    <x v="40"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00"/>
    <n v="166.66666666666666"/>
    <x v="1"/>
    <x v="4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06.24"/>
    <n v="47.428571428571431"/>
    <x v="1"/>
    <x v="40"/>
    <x v="0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00"/>
    <n v="64.935064935064929"/>
    <x v="1"/>
    <x v="40"/>
    <x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00"/>
    <n v="55.555555555555557"/>
    <x v="1"/>
    <x v="40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13.45714285714286"/>
    <n v="74.224299065420567"/>
    <x v="1"/>
    <x v="40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02.65010000000001"/>
    <n v="106.9271875"/>
    <x v="1"/>
    <x v="40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16.75"/>
    <n v="41.696428571428569"/>
    <x v="1"/>
    <x v="40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07.65274999999998"/>
    <n v="74.243275862068955"/>
    <x v="1"/>
    <x v="40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00"/>
    <n v="73.333333333333329"/>
    <x v="1"/>
    <x v="40"/>
    <x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00"/>
    <n v="100"/>
    <x v="1"/>
    <x v="40"/>
    <x v="0"/>
    <x v="0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46"/>
    <n v="38.421052631578945"/>
    <x v="1"/>
    <x v="40"/>
    <x v="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10.2"/>
    <n v="166.96969696969697"/>
    <x v="1"/>
    <x v="40"/>
    <x v="0"/>
    <x v="0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08.2"/>
    <n v="94.912280701754383"/>
    <x v="1"/>
    <x v="40"/>
    <x v="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00"/>
    <n v="100"/>
    <x v="1"/>
    <x v="40"/>
    <x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00.25"/>
    <n v="143.21428571428572"/>
    <x v="1"/>
    <x v="40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06.71250000000001"/>
    <n v="90.819148936170208"/>
    <x v="1"/>
    <x v="40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43.19999999999999"/>
    <n v="48.542372881355931"/>
    <x v="1"/>
    <x v="40"/>
    <x v="0"/>
    <x v="0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05.04166666666667"/>
    <n v="70.027777777777771"/>
    <x v="1"/>
    <x v="40"/>
    <x v="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03.98"/>
    <n v="135.62608695652173"/>
    <x v="1"/>
    <x v="40"/>
    <x v="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20"/>
    <n v="100"/>
    <x v="1"/>
    <x v="4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09.66666666666667"/>
    <n v="94.90384615384616"/>
    <x v="1"/>
    <x v="40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01.75"/>
    <n v="75.370370370370367"/>
    <x v="1"/>
    <x v="40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28.91666666666666"/>
    <n v="64.458333333333329"/>
    <x v="1"/>
    <x v="40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14.99999999999999"/>
    <n v="115"/>
    <x v="1"/>
    <x v="40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50.75"/>
    <n v="100.5"/>
    <x v="1"/>
    <x v="40"/>
    <x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10.96666666666665"/>
    <n v="93.774647887323937"/>
    <x v="1"/>
    <x v="40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00.28571428571429"/>
    <n v="35.1"/>
    <x v="1"/>
    <x v="4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0.66666666666666674"/>
    <n v="500"/>
    <x v="1"/>
    <x v="40"/>
    <x v="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"/>
    <n v="29"/>
    <x v="1"/>
    <x v="40"/>
    <x v="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n v="0"/>
    <x v="1"/>
    <x v="40"/>
    <x v="0"/>
    <x v="0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n v="0"/>
    <x v="1"/>
    <x v="40"/>
    <x v="0"/>
    <x v="0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0.27999999999999997"/>
    <n v="17.5"/>
    <x v="1"/>
    <x v="40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59.657142857142851"/>
    <n v="174"/>
    <x v="1"/>
    <x v="40"/>
    <x v="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1"/>
    <n v="50"/>
    <x v="1"/>
    <x v="40"/>
    <x v="0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7"/>
    <n v="5"/>
    <x v="1"/>
    <x v="40"/>
    <x v="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4E-3"/>
    <n v="1"/>
    <x v="1"/>
    <x v="40"/>
    <x v="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89.666666666666657"/>
    <n v="145.40540540540542"/>
    <x v="1"/>
    <x v="40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4"/>
    <n v="205"/>
    <x v="1"/>
    <x v="40"/>
    <x v="0"/>
    <x v="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199999999999996"/>
    <n v="100.5"/>
    <x v="1"/>
    <x v="40"/>
    <x v="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"/>
    <n v="55.0625"/>
    <x v="1"/>
    <x v="40"/>
    <x v="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2"/>
    <n v="47.333333333333336"/>
    <x v="1"/>
    <x v="40"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n v="0"/>
    <x v="1"/>
    <x v="40"/>
    <x v="0"/>
    <x v="0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19.650000000000002"/>
    <n v="58.95"/>
    <x v="1"/>
    <x v="40"/>
    <x v="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n v="0"/>
    <x v="1"/>
    <x v="40"/>
    <x v="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E-3"/>
    <n v="1.5"/>
    <x v="1"/>
    <x v="40"/>
    <x v="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6E-2"/>
    <n v="5"/>
    <x v="1"/>
    <x v="40"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30.333333333333336"/>
    <n v="50.555555555555557"/>
    <x v="1"/>
    <x v="40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00"/>
    <n v="41.666666666666664"/>
    <x v="1"/>
    <x v="6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01.25"/>
    <n v="53.289473684210527"/>
    <x v="1"/>
    <x v="6"/>
    <x v="0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21.73333333333333"/>
    <n v="70.230769230769226"/>
    <x v="1"/>
    <x v="6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30"/>
    <n v="43.421052631578945"/>
    <x v="1"/>
    <x v="6"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09.55"/>
    <n v="199.18181818181819"/>
    <x v="1"/>
    <x v="6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00.95190476190474"/>
    <n v="78.518148148148143"/>
    <x v="1"/>
    <x v="6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40.13333333333333"/>
    <n v="61.823529411764703"/>
    <x v="1"/>
    <x v="6"/>
    <x v="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00.001"/>
    <n v="50.000500000000002"/>
    <x v="1"/>
    <x v="6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19.238"/>
    <n v="48.339729729729726"/>
    <x v="1"/>
    <x v="6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07.25"/>
    <n v="107.25"/>
    <x v="1"/>
    <x v="6"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27.99999999999997"/>
    <n v="57"/>
    <x v="1"/>
    <x v="6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06.4"/>
    <n v="40.92307692307692"/>
    <x v="1"/>
    <x v="6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43.33333333333334"/>
    <n v="21.5"/>
    <x v="1"/>
    <x v="6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04.54285714285714"/>
    <n v="79.543478260869563"/>
    <x v="1"/>
    <x v="6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10.02000000000001"/>
    <n v="72.381578947368425"/>
    <x v="1"/>
    <x v="6"/>
    <x v="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06"/>
    <n v="64.634146341463421"/>
    <x v="1"/>
    <x v="6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08"/>
    <n v="38.571428571428569"/>
    <x v="1"/>
    <x v="6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05.42"/>
    <n v="107.57142857142857"/>
    <x v="1"/>
    <x v="6"/>
    <x v="0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19.16666666666667"/>
    <n v="27.5"/>
    <x v="1"/>
    <x v="6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52.66666666666666"/>
    <n v="70.461538461538467"/>
    <x v="1"/>
    <x v="6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00"/>
    <n v="178.57142857142858"/>
    <x v="1"/>
    <x v="6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00.2"/>
    <n v="62.625"/>
    <x v="1"/>
    <x v="6"/>
    <x v="0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25"/>
    <n v="75"/>
    <x v="1"/>
    <x v="6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06.02199999999999"/>
    <n v="58.901111111111113"/>
    <x v="1"/>
    <x v="6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04.66666666666666"/>
    <n v="139.55555555555554"/>
    <x v="1"/>
    <x v="6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16.66666666666667"/>
    <n v="70"/>
    <x v="1"/>
    <x v="6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09.03333333333333"/>
    <n v="57.385964912280699"/>
    <x v="1"/>
    <x v="6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60"/>
    <n v="40"/>
    <x v="1"/>
    <x v="6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12.5"/>
    <n v="64.285714285714292"/>
    <x v="1"/>
    <x v="6"/>
    <x v="0"/>
    <x v="0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02.1"/>
    <n v="120.11764705882354"/>
    <x v="1"/>
    <x v="6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00.824"/>
    <n v="1008.24"/>
    <x v="1"/>
    <x v="6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01.25"/>
    <n v="63.28125"/>
    <x v="1"/>
    <x v="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00"/>
    <n v="21.666666666666668"/>
    <x v="1"/>
    <x v="6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00000000000006"/>
    <n v="25.647058823529413"/>
    <x v="1"/>
    <x v="6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21.94"/>
    <n v="47.695652173913047"/>
    <x v="1"/>
    <x v="6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21.3"/>
    <n v="56.05263157894737"/>
    <x v="1"/>
    <x v="6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41.489795918367342"/>
    <n v="81.319999999999993"/>
    <x v="1"/>
    <x v="6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5"/>
    <n v="70.166666666666671"/>
    <x v="1"/>
    <x v="6"/>
    <x v="0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"/>
    <n v="23.625"/>
    <x v="1"/>
    <x v="6"/>
    <x v="0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16.161904761904761"/>
    <n v="188.55555555555554"/>
    <x v="1"/>
    <x v="6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16.376923076923077"/>
    <n v="49.511627906976742"/>
    <x v="1"/>
    <x v="6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"/>
    <n v="75.464285714285708"/>
    <x v="1"/>
    <x v="6"/>
    <x v="0"/>
    <x v="0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8"/>
    <n v="9.5"/>
    <x v="1"/>
    <x v="6"/>
    <x v="0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34.08"/>
    <n v="35.5"/>
    <x v="1"/>
    <x v="6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0.2"/>
    <n v="10"/>
    <x v="1"/>
    <x v="6"/>
    <x v="0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9E-2"/>
    <n v="13"/>
    <x v="1"/>
    <x v="6"/>
    <x v="0"/>
    <x v="0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16.254545454545454"/>
    <n v="89.4"/>
    <x v="1"/>
    <x v="6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"/>
    <n v="25"/>
    <x v="1"/>
    <x v="6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0.02"/>
    <n v="1"/>
    <x v="1"/>
    <x v="6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2"/>
    <n v="65"/>
    <x v="1"/>
    <x v="6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2"/>
    <n v="10"/>
    <x v="1"/>
    <x v="6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0.04"/>
    <n v="1"/>
    <x v="1"/>
    <x v="6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17.666666666666668"/>
    <n v="81.538461538461533"/>
    <x v="1"/>
    <x v="6"/>
    <x v="0"/>
    <x v="0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5"/>
    <n v="100"/>
    <x v="1"/>
    <x v="6"/>
    <x v="0"/>
    <x v="0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2"/>
    <n v="1"/>
    <x v="1"/>
    <x v="6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n v="0"/>
    <x v="1"/>
    <x v="6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"/>
    <n v="20"/>
    <x v="1"/>
    <x v="6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26.937422295897225"/>
    <n v="46.428571428571431"/>
    <x v="1"/>
    <x v="6"/>
    <x v="0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0.54999999999999993"/>
    <n v="5.5"/>
    <x v="1"/>
    <x v="6"/>
    <x v="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12.55"/>
    <n v="50.2"/>
    <x v="1"/>
    <x v="6"/>
    <x v="0"/>
    <x v="0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0.2"/>
    <n v="10"/>
    <x v="1"/>
    <x v="40"/>
    <x v="0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01"/>
    <n v="30.133333333333333"/>
    <x v="1"/>
    <x v="40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15"/>
    <n v="150"/>
    <x v="1"/>
    <x v="40"/>
    <x v="0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7"/>
    <n v="13.333333333333334"/>
    <x v="1"/>
    <x v="40"/>
    <x v="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n v="0"/>
    <x v="1"/>
    <x v="40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n v="0"/>
    <x v="1"/>
    <x v="40"/>
    <x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n v="0"/>
    <x v="1"/>
    <x v="40"/>
    <x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n v="0"/>
    <x v="1"/>
    <x v="40"/>
    <x v="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52.794871794871788"/>
    <n v="44.760869565217391"/>
    <x v="1"/>
    <x v="40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5"/>
    <n v="88.642857142857139"/>
    <x v="1"/>
    <x v="40"/>
    <x v="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2E-2"/>
    <n v="10"/>
    <x v="1"/>
    <x v="40"/>
    <x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n v="0"/>
    <x v="1"/>
    <x v="40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13.066666666666665"/>
    <n v="57.647058823529413"/>
    <x v="1"/>
    <x v="40"/>
    <x v="0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5"/>
    <n v="25"/>
    <x v="1"/>
    <x v="40"/>
    <x v="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n v="0"/>
    <x v="1"/>
    <x v="40"/>
    <x v="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n v="0"/>
    <x v="1"/>
    <x v="40"/>
    <x v="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n v="0"/>
    <x v="1"/>
    <x v="40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n v="0"/>
    <x v="1"/>
    <x v="40"/>
    <x v="0"/>
    <x v="0"/>
  </r>
  <r>
    <n v="3886"/>
    <s v="a (Canceled)"/>
    <n v="1"/>
    <n v="10000"/>
    <n v="0"/>
    <x v="1"/>
    <x v="2"/>
    <s v="AUD"/>
    <x v="3866"/>
    <x v="3886"/>
    <b v="0"/>
    <n v="0"/>
    <b v="0"/>
    <s v="theater/musical"/>
    <n v="0"/>
    <n v="0"/>
    <x v="1"/>
    <x v="40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"/>
    <n v="17.5"/>
    <x v="1"/>
    <x v="40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27.1"/>
    <n v="38.714285714285715"/>
    <x v="1"/>
    <x v="6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"/>
    <n v="13.111111111111111"/>
    <x v="1"/>
    <x v="6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16.826666666666668"/>
    <n v="315.5"/>
    <x v="1"/>
    <x v="6"/>
    <x v="0"/>
    <x v="0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32.5"/>
    <n v="37.142857142857146"/>
    <x v="1"/>
    <x v="6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n v="0"/>
    <x v="1"/>
    <x v="6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21.55"/>
    <n v="128.27380952380952"/>
    <x v="1"/>
    <x v="6"/>
    <x v="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3"/>
    <n v="47.272727272727273"/>
    <x v="1"/>
    <x v="6"/>
    <x v="0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5"/>
    <n v="50"/>
    <x v="1"/>
    <x v="6"/>
    <x v="0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10.625"/>
    <n v="42.5"/>
    <x v="1"/>
    <x v="6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17.599999999999998"/>
    <n v="44"/>
    <x v="1"/>
    <x v="6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32.56"/>
    <n v="50.875"/>
    <x v="1"/>
    <x v="6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"/>
    <n v="62.5"/>
    <x v="1"/>
    <x v="6"/>
    <x v="0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4"/>
    <n v="27"/>
    <x v="1"/>
    <x v="6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0.83333333333333337"/>
    <n v="25"/>
    <x v="1"/>
    <x v="6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48.833333333333336"/>
    <n v="47.258064516129032"/>
    <x v="1"/>
    <x v="6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n v="0"/>
    <x v="1"/>
    <x v="6"/>
    <x v="0"/>
    <x v="0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0.03"/>
    <n v="1.5"/>
    <x v="1"/>
    <x v="6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11.533333333333333"/>
    <n v="24.714285714285715"/>
    <x v="1"/>
    <x v="6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67.333333333333329"/>
    <n v="63.125"/>
    <x v="1"/>
    <x v="6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15.299999999999999"/>
    <n v="38.25"/>
    <x v="1"/>
    <x v="6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9"/>
    <n v="16.25"/>
    <x v="1"/>
    <x v="6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0.22499999999999998"/>
    <n v="33.75"/>
    <x v="1"/>
    <x v="6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5"/>
    <n v="61.666666666666664"/>
    <x v="1"/>
    <x v="6"/>
    <x v="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37.412500000000001"/>
    <n v="83.138888888888886"/>
    <x v="1"/>
    <x v="6"/>
    <x v="0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1E-3"/>
    <n v="1"/>
    <x v="1"/>
    <x v="6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10"/>
    <n v="142.85714285714286"/>
    <x v="1"/>
    <x v="6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36.36"/>
    <n v="33.666666666666664"/>
    <x v="1"/>
    <x v="6"/>
    <x v="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0.33333333333333337"/>
    <n v="5"/>
    <x v="1"/>
    <x v="6"/>
    <x v="0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n v="0"/>
    <x v="1"/>
    <x v="6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0.2857142857142857"/>
    <n v="10"/>
    <x v="1"/>
    <x v="6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0.2"/>
    <n v="40"/>
    <x v="1"/>
    <x v="6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8"/>
    <n v="30"/>
    <x v="1"/>
    <x v="6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4"/>
    <n v="45"/>
    <x v="1"/>
    <x v="6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n v="0"/>
    <x v="1"/>
    <x v="6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9"/>
    <n v="10.166666666666666"/>
    <x v="1"/>
    <x v="6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12.034782608695652"/>
    <n v="81.411764705882348"/>
    <x v="1"/>
    <x v="6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15.266666666666667"/>
    <n v="57.25"/>
    <x v="1"/>
    <x v="6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10"/>
    <n v="5"/>
    <x v="1"/>
    <x v="6"/>
    <x v="0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0.3"/>
    <n v="15"/>
    <x v="1"/>
    <x v="6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1"/>
    <n v="12.5"/>
    <x v="1"/>
    <x v="6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13.020000000000001"/>
    <n v="93"/>
    <x v="1"/>
    <x v="6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0000000000001"/>
    <n v="32.357142857142854"/>
    <x v="1"/>
    <x v="6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n v="0"/>
    <x v="1"/>
    <x v="6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n v="0"/>
    <x v="1"/>
    <x v="6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2E-3"/>
    <n v="1"/>
    <x v="1"/>
    <x v="6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15.742857142857142"/>
    <n v="91.833333333333329"/>
    <x v="1"/>
    <x v="6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11"/>
    <n v="45.833333333333336"/>
    <x v="1"/>
    <x v="6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43.833333333333336"/>
    <n v="57.173913043478258"/>
    <x v="1"/>
    <x v="6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n v="0"/>
    <x v="1"/>
    <x v="6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86.135181975736558"/>
    <n v="248.5"/>
    <x v="1"/>
    <x v="6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12.196620583717358"/>
    <n v="79.400000000000006"/>
    <x v="1"/>
    <x v="6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0.1"/>
    <n v="5"/>
    <x v="1"/>
    <x v="6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0.22"/>
    <n v="5.5"/>
    <x v="1"/>
    <x v="6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0.90909090909090906"/>
    <n v="25"/>
    <x v="1"/>
    <x v="6"/>
    <x v="0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n v="0"/>
    <x v="1"/>
    <x v="6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35.64"/>
    <n v="137.07692307692307"/>
    <x v="1"/>
    <x v="6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n v="0"/>
    <x v="1"/>
    <x v="6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0.25"/>
    <n v="5"/>
    <x v="1"/>
    <x v="6"/>
    <x v="0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"/>
    <n v="39"/>
    <x v="1"/>
    <x v="6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3"/>
    <n v="50.5"/>
    <x v="1"/>
    <x v="6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n v="0"/>
    <x v="1"/>
    <x v="6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15.770000000000001"/>
    <n v="49.28125"/>
    <x v="1"/>
    <x v="6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0.625"/>
    <n v="25"/>
    <x v="1"/>
    <x v="6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1E-4"/>
    <n v="1"/>
    <x v="1"/>
    <x v="6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2"/>
    <n v="25"/>
    <x v="1"/>
    <x v="6"/>
    <x v="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n v="0"/>
    <x v="1"/>
    <x v="6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n v="0"/>
    <x v="1"/>
    <x v="6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24.285714285714285"/>
    <n v="53.125"/>
    <x v="1"/>
    <x v="6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n v="0"/>
    <x v="1"/>
    <x v="6"/>
    <x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2"/>
    <n v="7"/>
    <x v="1"/>
    <x v="6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32.049999999999997"/>
    <n v="40.0625"/>
    <x v="1"/>
    <x v="6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24.333333333333336"/>
    <n v="24.333333333333332"/>
    <x v="1"/>
    <x v="6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5"/>
    <n v="11.25"/>
    <x v="1"/>
    <x v="6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0.42"/>
    <n v="10.5"/>
    <x v="1"/>
    <x v="6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"/>
    <n v="15"/>
    <x v="1"/>
    <x v="6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n v="0"/>
    <x v="1"/>
    <x v="6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"/>
    <n v="42"/>
    <x v="1"/>
    <x v="6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14.249999999999998"/>
    <n v="71.25"/>
    <x v="1"/>
    <x v="6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0.6"/>
    <n v="22.5"/>
    <x v="1"/>
    <x v="6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24.117647058823529"/>
    <n v="41"/>
    <x v="1"/>
    <x v="6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10.54"/>
    <n v="47.909090909090907"/>
    <x v="1"/>
    <x v="6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4"/>
    <n v="35.166666666666664"/>
    <x v="1"/>
    <x v="6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2"/>
    <n v="5.5"/>
    <x v="1"/>
    <x v="6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0.97142857142857131"/>
    <n v="22.666666666666668"/>
    <x v="1"/>
    <x v="6"/>
    <x v="0"/>
    <x v="0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21.099999999999998"/>
    <n v="26.375"/>
    <x v="1"/>
    <x v="6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78.100000000000009"/>
    <n v="105.54054054054055"/>
    <x v="1"/>
    <x v="6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32"/>
    <n v="29.09090909090909"/>
    <x v="1"/>
    <x v="6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n v="0"/>
    <x v="1"/>
    <x v="6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47.692307692307693"/>
    <n v="62"/>
    <x v="1"/>
    <x v="6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2"/>
    <n v="217.5"/>
    <x v="1"/>
    <x v="6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10.7"/>
    <n v="26.75"/>
    <x v="1"/>
    <x v="6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"/>
    <n v="18.333333333333332"/>
    <x v="1"/>
    <x v="6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18"/>
    <n v="64.285714285714292"/>
    <x v="1"/>
    <x v="6"/>
    <x v="0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"/>
    <n v="175"/>
    <x v="1"/>
    <x v="6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20"/>
    <n v="34"/>
    <x v="1"/>
    <x v="6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34.802513464991023"/>
    <n v="84.282608695652172"/>
    <x v="1"/>
    <x v="6"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"/>
    <n v="9.5"/>
    <x v="1"/>
    <x v="6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32.049999999999997"/>
    <n v="33.736842105263158"/>
    <x v="1"/>
    <x v="6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"/>
    <n v="37.53846153846154"/>
    <x v="1"/>
    <x v="6"/>
    <x v="0"/>
    <x v="0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37.75"/>
    <n v="11.615384615384615"/>
    <x v="1"/>
    <x v="6"/>
    <x v="0"/>
    <x v="0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"/>
    <n v="8"/>
    <x v="1"/>
    <x v="6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n v="0"/>
    <x v="1"/>
    <x v="6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"/>
    <n v="23"/>
    <x v="1"/>
    <x v="6"/>
    <x v="0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20"/>
    <n v="100"/>
    <x v="1"/>
    <x v="6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"/>
    <n v="60.111111111111114"/>
    <x v="1"/>
    <x v="6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1E-3"/>
    <n v="3"/>
    <x v="1"/>
    <x v="6"/>
    <x v="0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0.25"/>
    <n v="5"/>
    <x v="1"/>
    <x v="6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35"/>
    <n v="17.5"/>
    <x v="1"/>
    <x v="6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16.566666666666666"/>
    <n v="29.235294117647058"/>
    <x v="1"/>
    <x v="6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n v="0"/>
    <x v="1"/>
    <x v="6"/>
    <x v="0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57.199999999999996"/>
    <n v="59.583333333333336"/>
    <x v="1"/>
    <x v="6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16.514285714285716"/>
    <n v="82.571428571428569"/>
    <x v="1"/>
    <x v="6"/>
    <x v="0"/>
    <x v="0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0.125"/>
    <n v="10"/>
    <x v="1"/>
    <x v="6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37.75"/>
    <n v="32.357142857142854"/>
    <x v="1"/>
    <x v="6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399999999999999"/>
    <n v="5.75"/>
    <x v="1"/>
    <x v="6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10.050000000000001"/>
    <n v="100.5"/>
    <x v="1"/>
    <x v="6"/>
    <x v="0"/>
    <x v="0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0.2"/>
    <n v="1"/>
    <x v="1"/>
    <x v="6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5"/>
    <n v="20"/>
    <x v="1"/>
    <x v="6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1E-3"/>
    <n v="2"/>
    <x v="1"/>
    <x v="6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0.25"/>
    <n v="5"/>
    <x v="1"/>
    <x v="6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6"/>
    <n v="15"/>
    <x v="1"/>
    <x v="6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6"/>
    <n v="25"/>
    <x v="1"/>
    <x v="6"/>
    <x v="0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24.194444444444443"/>
    <n v="45.842105263157897"/>
    <x v="1"/>
    <x v="6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6"/>
    <n v="4.75"/>
    <x v="1"/>
    <x v="6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n v="0"/>
    <x v="1"/>
    <x v="6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3"/>
    <n v="13"/>
    <x v="1"/>
    <x v="6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n v="0"/>
    <x v="1"/>
    <x v="6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2"/>
    <n v="1"/>
    <x v="1"/>
    <x v="6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14.000000000000002"/>
    <n v="10"/>
    <x v="1"/>
    <x v="6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"/>
    <n v="52.5"/>
    <x v="1"/>
    <x v="6"/>
    <x v="0"/>
    <x v="0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9"/>
    <n v="32.5"/>
    <x v="1"/>
    <x v="6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0.82857142857142851"/>
    <n v="7.25"/>
    <x v="1"/>
    <x v="6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16.666666666666664"/>
    <n v="33.333333333333336"/>
    <x v="1"/>
    <x v="6"/>
    <x v="0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0.83333333333333337"/>
    <n v="62.5"/>
    <x v="1"/>
    <x v="6"/>
    <x v="0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69.561111111111103"/>
    <n v="63.558375634517766"/>
    <x v="1"/>
    <x v="6"/>
    <x v="0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n v="0"/>
    <x v="1"/>
    <x v="6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"/>
    <n v="10"/>
    <x v="1"/>
    <x v="6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5"/>
    <n v="62.5"/>
    <x v="1"/>
    <x v="6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n v="0"/>
    <x v="1"/>
    <x v="6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"/>
    <n v="30.714285714285715"/>
    <x v="1"/>
    <x v="6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28.050000000000004"/>
    <n v="51"/>
    <x v="1"/>
    <x v="6"/>
    <x v="0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n v="0"/>
    <x v="1"/>
    <x v="6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16"/>
    <n v="66.666666666666671"/>
    <x v="1"/>
    <x v="6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n v="0"/>
    <x v="1"/>
    <x v="6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3"/>
    <n v="59"/>
    <x v="1"/>
    <x v="6"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25.698702928870294"/>
    <n v="65.340319148936175"/>
    <x v="1"/>
    <x v="6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6"/>
    <n v="100"/>
    <x v="1"/>
    <x v="6"/>
    <x v="0"/>
    <x v="0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36.85"/>
    <n v="147.4"/>
    <x v="1"/>
    <x v="6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47.05"/>
    <n v="166.05882352941177"/>
    <x v="1"/>
    <x v="6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11.428571428571429"/>
    <n v="40"/>
    <x v="1"/>
    <x v="6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12.04"/>
    <n v="75.25"/>
    <x v="1"/>
    <x v="6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60"/>
    <n v="60"/>
    <x v="1"/>
    <x v="6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31.25"/>
    <n v="1250"/>
    <x v="1"/>
    <x v="6"/>
    <x v="0"/>
    <x v="0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0.42"/>
    <n v="10.5"/>
    <x v="1"/>
    <x v="6"/>
    <x v="0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0.21"/>
    <n v="7"/>
    <x v="1"/>
    <x v="6"/>
    <x v="0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n v="0"/>
    <x v="1"/>
    <x v="6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37.5"/>
    <n v="56.25"/>
    <x v="1"/>
    <x v="6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0.02"/>
    <n v="1"/>
    <x v="1"/>
    <x v="6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35"/>
    <n v="38.333333333333336"/>
    <x v="1"/>
    <x v="6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7"/>
    <n v="27.5"/>
    <x v="1"/>
    <x v="6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17.652941176470588"/>
    <n v="32.978021978021978"/>
    <x v="1"/>
    <x v="6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0.08"/>
    <n v="16"/>
    <x v="1"/>
    <x v="6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6E-2"/>
    <n v="1"/>
    <x v="1"/>
    <x v="6"/>
    <x v="0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n v="0"/>
    <x v="1"/>
    <x v="6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37.533333333333339"/>
    <n v="86.615384615384613"/>
    <x v="1"/>
    <x v="6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22"/>
    <n v="55"/>
    <x v="1"/>
    <x v="6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n v="0"/>
    <x v="1"/>
    <x v="6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17.62"/>
    <n v="41.952380952380949"/>
    <x v="1"/>
    <x v="6"/>
    <x v="0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53"/>
    <n v="88.333333333333329"/>
    <x v="1"/>
    <x v="6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22.142857142857142"/>
    <n v="129.16666666666666"/>
    <x v="1"/>
    <x v="6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2"/>
    <n v="23.75"/>
    <x v="1"/>
    <x v="6"/>
    <x v="0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"/>
    <n v="35.714285714285715"/>
    <x v="1"/>
    <x v="6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"/>
    <n v="57"/>
    <x v="1"/>
    <x v="6"/>
    <x v="0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n v="0"/>
    <x v="1"/>
    <x v="6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2"/>
    <n v="163.33333333333334"/>
    <x v="1"/>
    <x v="6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3"/>
    <n v="15"/>
    <x v="1"/>
    <x v="6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19.25"/>
    <n v="64.166666666666671"/>
    <x v="1"/>
    <x v="6"/>
    <x v="0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0.67500000000000004"/>
    <n v="6.75"/>
    <x v="1"/>
    <x v="6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0.16666666666666669"/>
    <n v="25"/>
    <x v="1"/>
    <x v="6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60.9"/>
    <n v="179.11764705882354"/>
    <x v="1"/>
    <x v="6"/>
    <x v="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1"/>
    <n v="34.950000000000003"/>
    <x v="1"/>
    <x v="6"/>
    <x v="0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34.4"/>
    <n v="33.07692307692308"/>
    <x v="1"/>
    <x v="6"/>
    <x v="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16.5"/>
    <n v="27.5"/>
    <x v="1"/>
    <x v="6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n v="0"/>
    <x v="1"/>
    <x v="6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0.4"/>
    <n v="2"/>
    <x v="1"/>
    <x v="6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"/>
    <n v="18.5"/>
    <x v="1"/>
    <x v="6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26.727272727272727"/>
    <n v="35"/>
    <x v="1"/>
    <x v="6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28.799999999999997"/>
    <n v="44.307692307692307"/>
    <x v="1"/>
    <x v="6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n v="0"/>
    <x v="1"/>
    <x v="6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9"/>
    <n v="222.5"/>
    <x v="1"/>
    <x v="6"/>
    <x v="0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n v="0"/>
    <x v="1"/>
    <x v="6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0.16666666666666669"/>
    <n v="5"/>
    <x v="1"/>
    <x v="6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n v="0"/>
    <x v="1"/>
    <x v="6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15.737410071942445"/>
    <n v="29.166666666666668"/>
    <x v="1"/>
    <x v="6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2"/>
    <n v="1.5"/>
    <x v="1"/>
    <x v="6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21.685714285714287"/>
    <n v="126.5"/>
    <x v="1"/>
    <x v="6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0.33333333333333337"/>
    <n v="10"/>
    <x v="1"/>
    <x v="6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0.2857142857142857"/>
    <n v="10"/>
    <x v="1"/>
    <x v="6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"/>
    <n v="9.4"/>
    <x v="1"/>
    <x v="6"/>
    <x v="0"/>
    <x v="0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n v="0"/>
    <x v="1"/>
    <x v="6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10.8"/>
    <n v="72"/>
    <x v="1"/>
    <x v="6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"/>
    <n v="30"/>
    <x v="1"/>
    <x v="6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"/>
    <n v="10.666666666666666"/>
    <x v="1"/>
    <x v="6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12.75"/>
    <n v="25.5"/>
    <x v="1"/>
    <x v="6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2"/>
    <n v="20"/>
    <x v="1"/>
    <x v="6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"/>
    <n v="15"/>
    <x v="1"/>
    <x v="6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36.5"/>
    <n v="91.25"/>
    <x v="1"/>
    <x v="6"/>
    <x v="0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7"/>
    <n v="800"/>
    <x v="1"/>
    <x v="6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11.428571428571429"/>
    <n v="80"/>
    <x v="1"/>
    <x v="6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n v="0"/>
    <x v="1"/>
    <x v="6"/>
    <x v="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n v="0"/>
    <x v="1"/>
    <x v="6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"/>
    <n v="50"/>
    <x v="1"/>
    <x v="6"/>
    <x v="0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n v="0"/>
    <x v="1"/>
    <x v="6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n v="0"/>
    <x v="1"/>
    <x v="6"/>
    <x v="0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27.400000000000002"/>
    <n v="22.833333333333332"/>
    <x v="1"/>
    <x v="6"/>
    <x v="0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10"/>
    <n v="16.666666666666668"/>
    <x v="1"/>
    <x v="6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21.366666666666667"/>
    <n v="45.785714285714285"/>
    <x v="1"/>
    <x v="6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6"/>
    <n v="383.33333333333331"/>
    <x v="1"/>
    <x v="6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70.599999999999994"/>
    <n v="106.96969696969697"/>
    <x v="1"/>
    <x v="6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3"/>
    <n v="10.25"/>
    <x v="1"/>
    <x v="6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"/>
    <n v="59"/>
    <x v="1"/>
    <x v="6"/>
    <x v="0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n v="0"/>
    <x v="1"/>
    <x v="6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28.666666666666668"/>
    <n v="14.333333333333334"/>
    <x v="1"/>
    <x v="6"/>
    <x v="0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3"/>
    <n v="15.666666666666666"/>
    <x v="1"/>
    <x v="6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0.04"/>
    <n v="1"/>
    <x v="1"/>
    <x v="6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0.2"/>
    <n v="1"/>
    <x v="1"/>
    <x v="6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8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3.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7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78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000000000000001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0000000000003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500000000000002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n v="638"/>
    <x v="638"/>
    <s v="O0"/>
    <n v="200000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5"/>
    <n v="44.6875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7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79999999999998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0000000002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1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499999999999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00000000002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7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4"/>
    <n v="60.65625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5"/>
    <n v="97.993896103896105"/>
    <x v="4"/>
    <s v="rock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x v="14"/>
    <b v="1"/>
    <s v="music/rock"/>
    <n v="101.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000000000001"/>
    <n v="58.625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39999999999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8"/>
    <n v="28.553404255319148"/>
    <x v="4"/>
    <s v="metal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499999999998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9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.00000000000003"/>
    <n v="19.464285714285715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6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7"/>
    <n v="18.714285714285715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7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8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n v="1049"/>
    <x v="1049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7E-2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39999999999997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4.99999999999999"/>
    <n v="32.34375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7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1"/>
    <n v="118.200787401574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6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2"/>
    <n v="77.638095238095232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5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4999999999999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70000000000002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.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3"/>
    <n v="107.07142857142857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x v="182"/>
    <b v="1"/>
    <s v="music/rock"/>
    <n v="203.35000000000002"/>
    <n v="30.578947368421051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000000000001"/>
    <n v="27.317307692307693"/>
    <x v="4"/>
    <s v="rock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x v="47"/>
    <b v="1"/>
    <s v="music/rock"/>
    <n v="102.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7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3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000000000004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4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1"/>
    <n v="86.956521739130437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2.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1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29999999999998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0000000000002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1999999999998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89"/>
    <n v="38.794117647058826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5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79999999999998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79999999999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0000000000001"/>
    <n v="44.608695652173914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07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29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8000000000002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100000000000009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00000000000011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0000000000002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3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7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5.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39999999995"/>
    <n v="72.1697087378640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7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42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9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5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1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29999999999998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7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7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000000000001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5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29999999999998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7"/>
    <n v="134.2083333333333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5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1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80000000000002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49999999999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0000000000002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1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55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79999999999998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1999999999999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0000000002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5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800000000009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"/>
    <n v="483.34246575342468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6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1999999998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499999999998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3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6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5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9"/>
    <n v="46.666666666666664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00000000000003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00000000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299999999994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0000000000003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5000000003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4999999999998"/>
    <n v="220.74074074074073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00000000001"/>
    <n v="223.09647495361781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5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39999999996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699999999999"/>
    <n v="566.38916256157631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4999999999998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8000000001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6000000002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499999999998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5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8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4"/>
    <n v="188.125"/>
    <x v="4"/>
    <s v="indie rock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6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9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5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199999999999999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6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2"/>
    <n v="17.987951807228917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7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000000000000009"/>
    <n v="5.3125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20000000000002"/>
    <n v="75.11363636363636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19999999999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9000000000003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1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2"/>
    <n v="63.03458333333333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"/>
    <n v="46.630652173913049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79999999998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6"/>
    <n v="71.96551724137931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2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3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9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40000000002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0000000000001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69999999999999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5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799999999997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399999999999999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4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0000000000005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4"/>
    <n v="28.880434782608695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2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1999999999998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39999999999999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3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49999999999998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29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8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1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n v="2659"/>
    <x v="2658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0000000000002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1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1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10000000000004"/>
    <n v="132.34615384615384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4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000000003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91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000000000004"/>
    <n v="69.760961810466767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8"/>
    <n v="77.229591836734699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82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4"/>
    <n v="18.235294117647058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7999999999999"/>
    <n v="36.859154929577464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500000001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20000000000002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.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0000000000001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59999999999"/>
    <n v="30.189368421052631"/>
    <x v="1"/>
    <s v="plays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699999999999996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4999999999999996E-2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63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6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8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6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000000000002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4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1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000000000001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4999999999997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4E-3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7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9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.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92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x v="19"/>
    <b v="1"/>
    <s v="theater/spaces"/>
    <n v="100.29999999999998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73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000000000001"/>
    <n v="63.2289156626506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895"/>
    <n v="131.37719999999999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4999999999999"/>
    <n v="88.865979381443296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8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2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1999999999998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3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0000000000002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89999999998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099999999999998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9E-2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5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7E-2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7999999999999997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0000000000002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50000000000002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0000000000004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n v="3125"/>
    <x v="3124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499999999999"/>
    <n v="110.35211267605634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9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7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3.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5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4.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5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.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.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6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39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8"/>
    <n v="85.531055900621112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7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000000000001"/>
    <n v="168.25210084033614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499999999998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20000000000002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7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8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199999999999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00000000002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000000000001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7"/>
    <n v="67.6530612244897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28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89999999998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00000000003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3.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6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5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7999999999999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.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.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000000000001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0000000000001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89999999999999"/>
    <n v="96.203703703703709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4999999999999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.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5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6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000000000002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8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1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.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0000000000001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4999999999999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9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2000000000000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599999999999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4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20000000000002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3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0000000000001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8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19999999999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7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.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2"/>
    <n v="176.08695652173913"/>
    <x v="1"/>
    <s v="plays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x v="241"/>
    <b v="1"/>
    <s v="theater/plays"/>
    <n v="109.42666666666668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49999999999"/>
    <n v="55.972222222222221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0000000000001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9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5"/>
    <n v="61.0625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2.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2"/>
    <n v="47.028571428571432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00000000002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1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9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000000000001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5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5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000000000001"/>
    <n v="186.80291970802921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8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3.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5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0000000000002"/>
    <n v="47.657142857142858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22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2.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4"/>
    <n v="59.0384615384615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5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57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6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7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88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5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3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6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31"/>
    <n v="22.666666666666668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099999999999998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100000000000009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199999999999996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4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03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9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799999999999997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6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6:34:00"/>
  </r>
  <r>
    <m/>
    <x v="4107"/>
    <m/>
    <m/>
    <m/>
    <x v="4"/>
    <m/>
    <m/>
    <m/>
    <m/>
    <m/>
    <x v="502"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350181-43D7-44D7-91DA-81AEDE288CD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1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3A7C51-5B3F-4A58-A476-37510D8DB7F1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1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A8D074-D3EE-406E-9DAA-7D6A1976D738}" name="PivotTable9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name" fld="1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70" zoomScaleNormal="70" workbookViewId="0">
      <selection activeCell="V37" sqref="V37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0.5546875" customWidth="1"/>
    <col min="13" max="13" width="36.44140625" customWidth="1"/>
    <col min="14" max="14" width="41.109375" customWidth="1"/>
    <col min="15" max="15" width="16.77734375" style="9" customWidth="1"/>
    <col min="16" max="16" width="21.5546875" style="11" customWidth="1"/>
    <col min="17" max="17" width="13.88671875" customWidth="1"/>
    <col min="18" max="18" width="16.109375" customWidth="1"/>
    <col min="19" max="19" width="24.6640625" style="15" customWidth="1"/>
    <col min="20" max="20" width="23.44140625" style="15" customWidth="1"/>
    <col min="21" max="21" width="12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8308</v>
      </c>
      <c r="P1" s="10" t="s">
        <v>8309</v>
      </c>
      <c r="Q1" s="1" t="s">
        <v>8310</v>
      </c>
      <c r="R1" s="1" t="s">
        <v>8311</v>
      </c>
      <c r="S1" s="13" t="s">
        <v>8312</v>
      </c>
      <c r="T1" s="13" t="s">
        <v>8313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(E2/D2)*100</f>
        <v>136.85882352941178</v>
      </c>
      <c r="P2" s="11">
        <f>IF(L2=0,0,E2/L2)</f>
        <v>63.917582417582416</v>
      </c>
      <c r="Q2" t="str">
        <f>LEFT(N2, SEARCH("/",N2)-1)</f>
        <v>film &amp; video</v>
      </c>
      <c r="R2" t="str">
        <f>RIGHT(N2,LEN(N2)-SEARCH("/",N2))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(E3/D3)*100</f>
        <v>142.60827250608273</v>
      </c>
      <c r="P3" s="11">
        <f t="shared" ref="P3:P66" si="1">IF(L3=0,0,E3/L3)</f>
        <v>185.48101265822785</v>
      </c>
      <c r="Q3" t="str">
        <f t="shared" ref="Q3:Q66" si="2">LEFT(N3, SEARCH("/",N3)-1)</f>
        <v>film &amp; video</v>
      </c>
      <c r="R3" t="str">
        <f t="shared" ref="R3:R66" si="3">RIGHT(N3,LEN(N3)-SEARCH("/",N3))</f>
        <v>television</v>
      </c>
      <c r="S3" s="14">
        <f>(((J3/60)/60)/24)+DATE(1970,1,1)</f>
        <v>42766.600497685184</v>
      </c>
      <c r="T3" s="14">
        <f t="shared" ref="T3:T66" si="4">(((I3/60)/60)/24)+DATE(1970,1,1)</f>
        <v>42796.600497685184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11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ref="S4:S66" si="5">(((J4/60)/60)/24)+DATE(1970,1,1)</f>
        <v>42405.702349537038</v>
      </c>
      <c r="T4" s="14">
        <f t="shared" si="4"/>
        <v>42415.702349537038</v>
      </c>
      <c r="U4" s="14"/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11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5"/>
        <v>41828.515127314815</v>
      </c>
      <c r="T5" s="14">
        <f t="shared" si="4"/>
        <v>41858.515127314815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11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5"/>
        <v>42327.834247685183</v>
      </c>
      <c r="T6" s="14">
        <f t="shared" si="4"/>
        <v>42357.834247685183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11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5"/>
        <v>42563.932951388888</v>
      </c>
      <c r="T7" s="14">
        <f t="shared" si="4"/>
        <v>42580.232638888891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11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5"/>
        <v>41794.072337962964</v>
      </c>
      <c r="T8" s="14">
        <f t="shared" si="4"/>
        <v>41804.072337962964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11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5"/>
        <v>42516.047071759262</v>
      </c>
      <c r="T9" s="14">
        <f t="shared" si="4"/>
        <v>42556.047071759262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11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5"/>
        <v>42468.94458333333</v>
      </c>
      <c r="T10" s="14">
        <f t="shared" si="4"/>
        <v>42475.875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5"/>
        <v>42447.103518518517</v>
      </c>
      <c r="T11" s="14">
        <f t="shared" si="4"/>
        <v>42477.103518518517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11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5"/>
        <v>41780.068043981482</v>
      </c>
      <c r="T12" s="14">
        <f t="shared" si="4"/>
        <v>41815.068043981482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11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5"/>
        <v>42572.778495370367</v>
      </c>
      <c r="T13" s="14">
        <f t="shared" si="4"/>
        <v>42604.125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11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5"/>
        <v>41791.713252314818</v>
      </c>
      <c r="T14" s="14">
        <f t="shared" si="4"/>
        <v>41836.125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11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5"/>
        <v>42508.677187499998</v>
      </c>
      <c r="T15" s="14">
        <f t="shared" si="4"/>
        <v>42544.852083333331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11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5"/>
        <v>41808.02648148148</v>
      </c>
      <c r="T16" s="14">
        <f t="shared" si="4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11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5"/>
        <v>42256.391875000001</v>
      </c>
      <c r="T17" s="14">
        <f t="shared" si="4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11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5"/>
        <v>41760.796423611115</v>
      </c>
      <c r="T18" s="14">
        <f t="shared" si="4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11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5"/>
        <v>41917.731736111113</v>
      </c>
      <c r="T19" s="14">
        <f t="shared" si="4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11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5"/>
        <v>41869.542314814818</v>
      </c>
      <c r="T20" s="14">
        <f t="shared" si="4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1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5"/>
        <v>42175.816365740742</v>
      </c>
      <c r="T21" s="14">
        <f t="shared" si="4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11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5"/>
        <v>42200.758240740746</v>
      </c>
      <c r="T22" s="14">
        <f t="shared" si="4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11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5"/>
        <v>41878.627187500002</v>
      </c>
      <c r="T23" s="14">
        <f t="shared" si="4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11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5"/>
        <v>41989.91134259259</v>
      </c>
      <c r="T24" s="14">
        <f t="shared" si="4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11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5"/>
        <v>42097.778946759259</v>
      </c>
      <c r="T25" s="14">
        <f t="shared" si="4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11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5"/>
        <v>42229.820173611108</v>
      </c>
      <c r="T26" s="14">
        <f t="shared" si="4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11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5"/>
        <v>42318.025011574078</v>
      </c>
      <c r="T27" s="14">
        <f t="shared" si="4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11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5"/>
        <v>41828.515555555554</v>
      </c>
      <c r="T28" s="14">
        <f t="shared" si="4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11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5"/>
        <v>41929.164733796293</v>
      </c>
      <c r="T29" s="14">
        <f t="shared" si="4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11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5"/>
        <v>42324.96393518518</v>
      </c>
      <c r="T30" s="14">
        <f t="shared" si="4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1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5"/>
        <v>41812.67324074074</v>
      </c>
      <c r="T31" s="14">
        <f t="shared" si="4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11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5"/>
        <v>41842.292997685188</v>
      </c>
      <c r="T32" s="14">
        <f t="shared" si="4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11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5"/>
        <v>42376.79206018518</v>
      </c>
      <c r="T33" s="14">
        <f t="shared" si="4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11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5"/>
        <v>42461.627511574072</v>
      </c>
      <c r="T34" s="14">
        <f t="shared" si="4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11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5"/>
        <v>42286.660891203705</v>
      </c>
      <c r="T35" s="14">
        <f t="shared" si="4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11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5"/>
        <v>41841.321770833332</v>
      </c>
      <c r="T36" s="14">
        <f t="shared" si="4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11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5"/>
        <v>42098.291828703703</v>
      </c>
      <c r="T37" s="14">
        <f t="shared" si="4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11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5"/>
        <v>42068.307002314818</v>
      </c>
      <c r="T38" s="14">
        <f t="shared" si="4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11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5"/>
        <v>42032.693043981482</v>
      </c>
      <c r="T39" s="14">
        <f t="shared" si="4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11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5"/>
        <v>41375.057222222218</v>
      </c>
      <c r="T40" s="14">
        <f t="shared" si="4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1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5"/>
        <v>41754.047083333331</v>
      </c>
      <c r="T41" s="14">
        <f t="shared" si="4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11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5"/>
        <v>41789.21398148148</v>
      </c>
      <c r="T42" s="14">
        <f t="shared" si="4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11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5"/>
        <v>41887.568912037037</v>
      </c>
      <c r="T43" s="14">
        <f t="shared" si="4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11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5"/>
        <v>41971.639189814814</v>
      </c>
      <c r="T44" s="14">
        <f t="shared" si="4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11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5"/>
        <v>41802.790347222224</v>
      </c>
      <c r="T45" s="14">
        <f t="shared" si="4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11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5"/>
        <v>41874.098807870374</v>
      </c>
      <c r="T46" s="14">
        <f t="shared" si="4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11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5"/>
        <v>42457.623923611114</v>
      </c>
      <c r="T47" s="14">
        <f t="shared" si="4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11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5"/>
        <v>42323.964976851858</v>
      </c>
      <c r="T48" s="14">
        <f t="shared" si="4"/>
        <v>42353.964976851858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11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5"/>
        <v>41932.819525462961</v>
      </c>
      <c r="T49" s="14">
        <f t="shared" si="4"/>
        <v>41992.861192129625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11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5"/>
        <v>42033.516898148147</v>
      </c>
      <c r="T50" s="14">
        <f t="shared" si="4"/>
        <v>42064.5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1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5"/>
        <v>42271.176446759258</v>
      </c>
      <c r="T51" s="14">
        <f t="shared" si="4"/>
        <v>42301.176446759258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11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5"/>
        <v>41995.752986111111</v>
      </c>
      <c r="T52" s="14">
        <f t="shared" si="4"/>
        <v>42034.708333333328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11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5"/>
        <v>42196.928668981483</v>
      </c>
      <c r="T53" s="14">
        <f t="shared" si="4"/>
        <v>42226.928668981483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11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5"/>
        <v>41807.701921296299</v>
      </c>
      <c r="T54" s="14">
        <f t="shared" si="4"/>
        <v>41837.701921296299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11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5"/>
        <v>41719.549131944441</v>
      </c>
      <c r="T55" s="14">
        <f t="shared" si="4"/>
        <v>41733.916666666664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11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5"/>
        <v>42333.713206018518</v>
      </c>
      <c r="T56" s="14" t="s">
        <v>8368</v>
      </c>
      <c r="U56">
        <f>COUNTIF(F:F,"successful")</f>
        <v>2185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11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5"/>
        <v>42496.968935185185</v>
      </c>
      <c r="T57" s="14">
        <f t="shared" si="4"/>
        <v>42517.968935185185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11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5"/>
        <v>42149.548888888887</v>
      </c>
      <c r="T58" s="14">
        <f t="shared" si="4"/>
        <v>42163.666666666672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11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5"/>
        <v>42089.83289351852</v>
      </c>
      <c r="T59" s="14">
        <f t="shared" si="4"/>
        <v>42119.83289351852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11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5"/>
        <v>41932.745046296295</v>
      </c>
      <c r="T60" s="14">
        <f t="shared" si="4"/>
        <v>41962.786712962959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1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5"/>
        <v>42230.23583333334</v>
      </c>
      <c r="T61" s="14">
        <f t="shared" si="4"/>
        <v>42261.875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11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5"/>
        <v>41701.901817129627</v>
      </c>
      <c r="T62" s="14">
        <f t="shared" si="4"/>
        <v>41721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11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5"/>
        <v>41409.814317129632</v>
      </c>
      <c r="T63" s="14">
        <f t="shared" si="4"/>
        <v>41431.814317129632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11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5"/>
        <v>41311.799513888887</v>
      </c>
      <c r="T64" s="14">
        <f t="shared" si="4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11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5"/>
        <v>41612.912187499998</v>
      </c>
      <c r="T65" s="14">
        <f t="shared" si="4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11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5"/>
        <v>41433.01829861111</v>
      </c>
      <c r="T66" s="14">
        <f t="shared" si="4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6">(E67/D67)*100</f>
        <v>107.52857142857141</v>
      </c>
      <c r="P67" s="11">
        <f t="shared" ref="P67:P130" si="7">IF(L67=0,0,E67/L67)</f>
        <v>132.05263157894737</v>
      </c>
      <c r="Q67" t="str">
        <f t="shared" ref="Q67:Q130" si="8">LEFT(N67, SEARCH("/",N67)-1)</f>
        <v>film &amp; video</v>
      </c>
      <c r="R67" t="str">
        <f t="shared" ref="R67:R130" si="9">RIGHT(N67,LEN(N67)-SEARCH("/",N67))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6"/>
        <v>118.6</v>
      </c>
      <c r="P68" s="11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6"/>
        <v>116.25000000000001</v>
      </c>
      <c r="P69" s="11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6"/>
        <v>127.16666666666667</v>
      </c>
      <c r="P70" s="11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6"/>
        <v>110.9423</v>
      </c>
      <c r="P71" s="1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6"/>
        <v>127.2</v>
      </c>
      <c r="P72" s="11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6"/>
        <v>123.94444444444443</v>
      </c>
      <c r="P73" s="11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6"/>
        <v>108.40909090909091</v>
      </c>
      <c r="P74" s="11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6"/>
        <v>100</v>
      </c>
      <c r="P75" s="11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6"/>
        <v>112.93199999999999</v>
      </c>
      <c r="P76" s="11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6"/>
        <v>115.42857142857143</v>
      </c>
      <c r="P77" s="11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6"/>
        <v>153.33333333333334</v>
      </c>
      <c r="P78" s="11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6"/>
        <v>392.5</v>
      </c>
      <c r="P79" s="11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6"/>
        <v>2702</v>
      </c>
      <c r="P80" s="11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6"/>
        <v>127</v>
      </c>
      <c r="P81" s="1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6"/>
        <v>107.25</v>
      </c>
      <c r="P82" s="11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6"/>
        <v>198</v>
      </c>
      <c r="P83" s="11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6"/>
        <v>100.01249999999999</v>
      </c>
      <c r="P84" s="11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6"/>
        <v>102.49999999999999</v>
      </c>
      <c r="P85" s="11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6"/>
        <v>100</v>
      </c>
      <c r="P86" s="11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6"/>
        <v>125.49999999999999</v>
      </c>
      <c r="P87" s="11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6"/>
        <v>106.46666666666667</v>
      </c>
      <c r="P88" s="11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6"/>
        <v>104.60000000000001</v>
      </c>
      <c r="P89" s="11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6"/>
        <v>102.85714285714285</v>
      </c>
      <c r="P90" s="11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6"/>
        <v>115.06666666666668</v>
      </c>
      <c r="P91" s="1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6"/>
        <v>100.4</v>
      </c>
      <c r="P92" s="11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6"/>
        <v>120</v>
      </c>
      <c r="P93" s="11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6"/>
        <v>105.2</v>
      </c>
      <c r="P94" s="11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6"/>
        <v>110.60000000000001</v>
      </c>
      <c r="P95" s="11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6"/>
        <v>104</v>
      </c>
      <c r="P96" s="11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6"/>
        <v>131.42857142857142</v>
      </c>
      <c r="P97" s="11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6"/>
        <v>114.66666666666667</v>
      </c>
      <c r="P98" s="11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6"/>
        <v>106.25</v>
      </c>
      <c r="P99" s="11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6"/>
        <v>106.25</v>
      </c>
      <c r="P100" s="11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6"/>
        <v>106.01933333333334</v>
      </c>
      <c r="P101" s="1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6"/>
        <v>100</v>
      </c>
      <c r="P102" s="11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6"/>
        <v>100</v>
      </c>
      <c r="P103" s="11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6"/>
        <v>127.75000000000001</v>
      </c>
      <c r="P104" s="11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6"/>
        <v>105.15384615384616</v>
      </c>
      <c r="P105" s="11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6"/>
        <v>120</v>
      </c>
      <c r="P106" s="11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6"/>
        <v>107.40909090909089</v>
      </c>
      <c r="P107" s="11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6"/>
        <v>100.49999999999999</v>
      </c>
      <c r="P108" s="11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6"/>
        <v>102.46666666666667</v>
      </c>
      <c r="P109" s="11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6"/>
        <v>246.66666666666669</v>
      </c>
      <c r="P110" s="11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6"/>
        <v>219.49999999999997</v>
      </c>
      <c r="P111" s="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6"/>
        <v>130.76923076923077</v>
      </c>
      <c r="P112" s="11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6"/>
        <v>154.57142857142858</v>
      </c>
      <c r="P113" s="11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6"/>
        <v>104</v>
      </c>
      <c r="P114" s="11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6"/>
        <v>141</v>
      </c>
      <c r="P115" s="11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6"/>
        <v>103.33333333333334</v>
      </c>
      <c r="P116" s="11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6"/>
        <v>140.44444444444443</v>
      </c>
      <c r="P117" s="11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6"/>
        <v>113.65714285714286</v>
      </c>
      <c r="P118" s="11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6"/>
        <v>100.49377777777779</v>
      </c>
      <c r="P119" s="11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6"/>
        <v>113.03159999999998</v>
      </c>
      <c r="P120" s="11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6"/>
        <v>104.55692307692308</v>
      </c>
      <c r="P121" s="1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6"/>
        <v>1.4285714285714287E-2</v>
      </c>
      <c r="P122" s="11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6"/>
        <v>3.3333333333333333E-2</v>
      </c>
      <c r="P123" s="11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6"/>
        <v>0</v>
      </c>
      <c r="P124" s="11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6"/>
        <v>0.27454545454545454</v>
      </c>
      <c r="P125" s="11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6"/>
        <v>0</v>
      </c>
      <c r="P126" s="11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6"/>
        <v>14.000000000000002</v>
      </c>
      <c r="P127" s="11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6"/>
        <v>5.548</v>
      </c>
      <c r="P128" s="11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6"/>
        <v>2.375</v>
      </c>
      <c r="P129" s="11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6"/>
        <v>1.867</v>
      </c>
      <c r="P130" s="11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12">(E131/D131)*100</f>
        <v>0</v>
      </c>
      <c r="P131" s="11">
        <f t="shared" ref="P131:P194" si="13">IF(L131=0,0,E131/L131)</f>
        <v>0</v>
      </c>
      <c r="Q131" t="str">
        <f t="shared" ref="Q131:Q194" si="14">LEFT(N131, SEARCH("/",N131)-1)</f>
        <v>film &amp; video</v>
      </c>
      <c r="R131" t="str">
        <f t="shared" ref="R131:R194" si="15">RIGHT(N131,LEN(N131)-SEARCH("/",N131))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12"/>
        <v>0</v>
      </c>
      <c r="P132" s="11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12"/>
        <v>0</v>
      </c>
      <c r="P133" s="11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12"/>
        <v>9.5687499999999996</v>
      </c>
      <c r="P134" s="11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12"/>
        <v>0</v>
      </c>
      <c r="P135" s="11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12"/>
        <v>0</v>
      </c>
      <c r="P136" s="11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12"/>
        <v>13.433333333333334</v>
      </c>
      <c r="P137" s="11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12"/>
        <v>0</v>
      </c>
      <c r="P138" s="11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12"/>
        <v>0</v>
      </c>
      <c r="P139" s="11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12"/>
        <v>3.1413333333333333</v>
      </c>
      <c r="P140" s="11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12"/>
        <v>100</v>
      </c>
      <c r="P141" s="1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12"/>
        <v>0</v>
      </c>
      <c r="P142" s="11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12"/>
        <v>10.775</v>
      </c>
      <c r="P143" s="11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12"/>
        <v>0.33333333333333337</v>
      </c>
      <c r="P144" s="11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12"/>
        <v>0</v>
      </c>
      <c r="P145" s="11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12"/>
        <v>27.6</v>
      </c>
      <c r="P146" s="11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12"/>
        <v>7.5111111111111111</v>
      </c>
      <c r="P147" s="11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12"/>
        <v>0.57499999999999996</v>
      </c>
      <c r="P148" s="11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12"/>
        <v>0</v>
      </c>
      <c r="P149" s="11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12"/>
        <v>0.08</v>
      </c>
      <c r="P150" s="11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12"/>
        <v>0.91999999999999993</v>
      </c>
      <c r="P151" s="1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12"/>
        <v>23.163076923076922</v>
      </c>
      <c r="P152" s="11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12"/>
        <v>5.5999999999999994E-2</v>
      </c>
      <c r="P153" s="11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12"/>
        <v>7.8947368421052634E-3</v>
      </c>
      <c r="P154" s="11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12"/>
        <v>0.71799999999999997</v>
      </c>
      <c r="P155" s="11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12"/>
        <v>2.666666666666667</v>
      </c>
      <c r="P156" s="11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12"/>
        <v>6.0000000000000001E-3</v>
      </c>
      <c r="P157" s="11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12"/>
        <v>5.0999999999999996</v>
      </c>
      <c r="P158" s="11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12"/>
        <v>0.26711185308848079</v>
      </c>
      <c r="P159" s="11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12"/>
        <v>0</v>
      </c>
      <c r="P160" s="11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12"/>
        <v>2E-3</v>
      </c>
      <c r="P161" s="1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12"/>
        <v>0</v>
      </c>
      <c r="P162" s="11">
        <f t="shared" si="13"/>
        <v>0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12"/>
        <v>0.01</v>
      </c>
      <c r="P163" s="11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12"/>
        <v>15.535714285714286</v>
      </c>
      <c r="P164" s="11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12"/>
        <v>0</v>
      </c>
      <c r="P165" s="11">
        <f t="shared" si="13"/>
        <v>0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12"/>
        <v>0.53333333333333333</v>
      </c>
      <c r="P166" s="11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12"/>
        <v>0</v>
      </c>
      <c r="P167" s="11">
        <f t="shared" si="13"/>
        <v>0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12"/>
        <v>60</v>
      </c>
      <c r="P168" s="11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12"/>
        <v>0.01</v>
      </c>
      <c r="P169" s="11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12"/>
        <v>4.0625</v>
      </c>
      <c r="P170" s="11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12"/>
        <v>22.400000000000002</v>
      </c>
      <c r="P171" s="1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12"/>
        <v>3.25</v>
      </c>
      <c r="P172" s="11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12"/>
        <v>2E-3</v>
      </c>
      <c r="P173" s="11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12"/>
        <v>0</v>
      </c>
      <c r="P174" s="11">
        <f t="shared" si="13"/>
        <v>0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12"/>
        <v>0</v>
      </c>
      <c r="P175" s="11">
        <f t="shared" si="13"/>
        <v>0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12"/>
        <v>0</v>
      </c>
      <c r="P176" s="11">
        <f t="shared" si="13"/>
        <v>0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12"/>
        <v>6.4850000000000003</v>
      </c>
      <c r="P177" s="11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12"/>
        <v>0</v>
      </c>
      <c r="P178" s="11">
        <f t="shared" si="13"/>
        <v>0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12"/>
        <v>40</v>
      </c>
      <c r="P179" s="11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12"/>
        <v>0</v>
      </c>
      <c r="P180" s="11">
        <f t="shared" si="13"/>
        <v>0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12"/>
        <v>20</v>
      </c>
      <c r="P181" s="1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12"/>
        <v>33.416666666666664</v>
      </c>
      <c r="P182" s="11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12"/>
        <v>21.092608822670172</v>
      </c>
      <c r="P183" s="11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12"/>
        <v>0</v>
      </c>
      <c r="P184" s="11">
        <f t="shared" si="13"/>
        <v>0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12"/>
        <v>35.856000000000002</v>
      </c>
      <c r="P185" s="11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12"/>
        <v>3.4000000000000004</v>
      </c>
      <c r="P186" s="11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12"/>
        <v>5.5</v>
      </c>
      <c r="P187" s="11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12"/>
        <v>0</v>
      </c>
      <c r="P188" s="11">
        <f t="shared" si="13"/>
        <v>0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12"/>
        <v>16</v>
      </c>
      <c r="P189" s="11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12"/>
        <v>0</v>
      </c>
      <c r="P190" s="11">
        <f t="shared" si="13"/>
        <v>0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12"/>
        <v>6.8999999999999992E-2</v>
      </c>
      <c r="P191" s="1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12"/>
        <v>0.41666666666666669</v>
      </c>
      <c r="P192" s="11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12"/>
        <v>5</v>
      </c>
      <c r="P193" s="11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12"/>
        <v>1.6999999999999999E-3</v>
      </c>
      <c r="P194" s="11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8">(E195/D195)*100</f>
        <v>0</v>
      </c>
      <c r="P195" s="11">
        <f t="shared" ref="P195:P258" si="19">IF(L195=0,0,E195/L195)</f>
        <v>0</v>
      </c>
      <c r="Q195" t="str">
        <f t="shared" ref="Q195:Q258" si="20">LEFT(N195, SEARCH("/",N195)-1)</f>
        <v>film &amp; video</v>
      </c>
      <c r="R195" t="str">
        <f t="shared" ref="R195:R258" si="21">RIGHT(N195,LEN(N195)-SEARCH("/",N195))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8"/>
        <v>0.12</v>
      </c>
      <c r="P196" s="11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8"/>
        <v>0</v>
      </c>
      <c r="P197" s="11">
        <f t="shared" si="19"/>
        <v>0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8"/>
        <v>41.857142857142861</v>
      </c>
      <c r="P198" s="11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8"/>
        <v>10.48</v>
      </c>
      <c r="P199" s="11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8"/>
        <v>1.1159999999999999</v>
      </c>
      <c r="P200" s="11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8"/>
        <v>0</v>
      </c>
      <c r="P201" s="11">
        <f t="shared" si="19"/>
        <v>0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8"/>
        <v>26.192500000000003</v>
      </c>
      <c r="P202" s="11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8"/>
        <v>58.461538461538467</v>
      </c>
      <c r="P203" s="11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8"/>
        <v>0</v>
      </c>
      <c r="P204" s="11">
        <f t="shared" si="19"/>
        <v>0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8"/>
        <v>29.84</v>
      </c>
      <c r="P205" s="11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8"/>
        <v>50.721666666666664</v>
      </c>
      <c r="P206" s="11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8"/>
        <v>16.25</v>
      </c>
      <c r="P207" s="11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8"/>
        <v>0</v>
      </c>
      <c r="P208" s="11">
        <f t="shared" si="19"/>
        <v>0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8"/>
        <v>15.214285714285714</v>
      </c>
      <c r="P209" s="11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8"/>
        <v>0</v>
      </c>
      <c r="P210" s="11">
        <f t="shared" si="19"/>
        <v>0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8"/>
        <v>0</v>
      </c>
      <c r="P211" s="11">
        <f t="shared" si="19"/>
        <v>0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8"/>
        <v>25.25</v>
      </c>
      <c r="P212" s="11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8"/>
        <v>44.6</v>
      </c>
      <c r="P213" s="11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8"/>
        <v>1.5873015873015872E-2</v>
      </c>
      <c r="P214" s="11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8"/>
        <v>0.04</v>
      </c>
      <c r="P215" s="11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8"/>
        <v>8.0000000000000002E-3</v>
      </c>
      <c r="P216" s="11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8"/>
        <v>0.22727272727272727</v>
      </c>
      <c r="P217" s="11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8"/>
        <v>55.698440000000005</v>
      </c>
      <c r="P218" s="11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8"/>
        <v>11.943</v>
      </c>
      <c r="P219" s="11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8"/>
        <v>2</v>
      </c>
      <c r="P220" s="11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8"/>
        <v>17.630000000000003</v>
      </c>
      <c r="P221" s="1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8"/>
        <v>0.72</v>
      </c>
      <c r="P222" s="11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8"/>
        <v>0</v>
      </c>
      <c r="P223" s="11">
        <f t="shared" si="19"/>
        <v>0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8"/>
        <v>13</v>
      </c>
      <c r="P224" s="11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8"/>
        <v>0</v>
      </c>
      <c r="P225" s="11">
        <f t="shared" si="19"/>
        <v>0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8"/>
        <v>0</v>
      </c>
      <c r="P226" s="11">
        <f t="shared" si="19"/>
        <v>0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8"/>
        <v>0</v>
      </c>
      <c r="P227" s="11">
        <f t="shared" si="19"/>
        <v>0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8"/>
        <v>0.86206896551724133</v>
      </c>
      <c r="P228" s="11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8"/>
        <v>0</v>
      </c>
      <c r="P229" s="11">
        <f t="shared" si="19"/>
        <v>0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8"/>
        <v>0</v>
      </c>
      <c r="P230" s="11">
        <f t="shared" si="19"/>
        <v>0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8"/>
        <v>0</v>
      </c>
      <c r="P231" s="11">
        <f t="shared" si="19"/>
        <v>0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8"/>
        <v>0.4</v>
      </c>
      <c r="P232" s="11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8"/>
        <v>0</v>
      </c>
      <c r="P233" s="11">
        <f t="shared" si="19"/>
        <v>0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8"/>
        <v>2.75</v>
      </c>
      <c r="P234" s="11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8"/>
        <v>0</v>
      </c>
      <c r="P235" s="11">
        <f t="shared" si="19"/>
        <v>0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8"/>
        <v>40.1</v>
      </c>
      <c r="P236" s="11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8"/>
        <v>0</v>
      </c>
      <c r="P237" s="11">
        <f t="shared" si="19"/>
        <v>0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8"/>
        <v>0</v>
      </c>
      <c r="P238" s="11">
        <f t="shared" si="19"/>
        <v>0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8"/>
        <v>0.33333333333333337</v>
      </c>
      <c r="P239" s="11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8"/>
        <v>0</v>
      </c>
      <c r="P240" s="11">
        <f t="shared" si="19"/>
        <v>0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8"/>
        <v>25</v>
      </c>
      <c r="P241" s="1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8"/>
        <v>107.63413333333334</v>
      </c>
      <c r="P242" s="11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8"/>
        <v>112.63736263736264</v>
      </c>
      <c r="P243" s="11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8"/>
        <v>113.46153846153845</v>
      </c>
      <c r="P244" s="11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8"/>
        <v>102.592</v>
      </c>
      <c r="P245" s="11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8"/>
        <v>113.75714285714287</v>
      </c>
      <c r="P246" s="11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8"/>
        <v>103.71999999999998</v>
      </c>
      <c r="P247" s="11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8"/>
        <v>305.46000000000004</v>
      </c>
      <c r="P248" s="11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8"/>
        <v>134.1</v>
      </c>
      <c r="P249" s="11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8"/>
        <v>101.33294117647058</v>
      </c>
      <c r="P250" s="11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8"/>
        <v>112.92</v>
      </c>
      <c r="P251" s="1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8"/>
        <v>105.58333333333334</v>
      </c>
      <c r="P252" s="11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8"/>
        <v>125.57142857142858</v>
      </c>
      <c r="P253" s="11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8"/>
        <v>184.56</v>
      </c>
      <c r="P254" s="11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8"/>
        <v>100.73333333333335</v>
      </c>
      <c r="P255" s="11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8"/>
        <v>116.94725</v>
      </c>
      <c r="P256" s="11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8"/>
        <v>106.73325</v>
      </c>
      <c r="P257" s="11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8"/>
        <v>139.1</v>
      </c>
      <c r="P258" s="11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24">(E259/D259)*100</f>
        <v>106.72648571428572</v>
      </c>
      <c r="P259" s="11">
        <f t="shared" ref="P259:P322" si="25">IF(L259=0,0,E259/L259)</f>
        <v>66.70405357142856</v>
      </c>
      <c r="Q259" t="str">
        <f t="shared" ref="Q259:Q322" si="26">LEFT(N259, SEARCH("/",N259)-1)</f>
        <v>film &amp; video</v>
      </c>
      <c r="R259" t="str">
        <f t="shared" ref="R259:R322" si="27">RIGHT(N259,LEN(N259)-SEARCH("/",N259))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24"/>
        <v>191.14</v>
      </c>
      <c r="P260" s="11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24"/>
        <v>131.93789333333334</v>
      </c>
      <c r="P261" s="1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24"/>
        <v>106.4</v>
      </c>
      <c r="P262" s="11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24"/>
        <v>107.4</v>
      </c>
      <c r="P263" s="11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24"/>
        <v>240</v>
      </c>
      <c r="P264" s="11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24"/>
        <v>118.08108</v>
      </c>
      <c r="P265" s="11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24"/>
        <v>118.19999999999999</v>
      </c>
      <c r="P266" s="11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24"/>
        <v>111.1</v>
      </c>
      <c r="P267" s="11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24"/>
        <v>145.5</v>
      </c>
      <c r="P268" s="11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24"/>
        <v>131.62883248730967</v>
      </c>
      <c r="P269" s="11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24"/>
        <v>111.4</v>
      </c>
      <c r="P270" s="11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24"/>
        <v>147.23376999999999</v>
      </c>
      <c r="P271" s="1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24"/>
        <v>152.60869565217391</v>
      </c>
      <c r="P272" s="11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24"/>
        <v>104.67999999999999</v>
      </c>
      <c r="P273" s="11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24"/>
        <v>177.43366666666668</v>
      </c>
      <c r="P274" s="11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24"/>
        <v>107.7758</v>
      </c>
      <c r="P275" s="11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24"/>
        <v>156</v>
      </c>
      <c r="P276" s="11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24"/>
        <v>108.395</v>
      </c>
      <c r="P277" s="11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24"/>
        <v>147.6</v>
      </c>
      <c r="P278" s="11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24"/>
        <v>110.38153846153847</v>
      </c>
      <c r="P279" s="11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24"/>
        <v>150.34814814814814</v>
      </c>
      <c r="P280" s="11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24"/>
        <v>157.31829411764707</v>
      </c>
      <c r="P281" s="1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24"/>
        <v>156.14400000000001</v>
      </c>
      <c r="P282" s="11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24"/>
        <v>120.58763636363636</v>
      </c>
      <c r="P283" s="11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24"/>
        <v>101.18888888888888</v>
      </c>
      <c r="P284" s="11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24"/>
        <v>114.27249999999999</v>
      </c>
      <c r="P285" s="11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24"/>
        <v>104.62615</v>
      </c>
      <c r="P286" s="11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24"/>
        <v>228.82507142857142</v>
      </c>
      <c r="P287" s="11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24"/>
        <v>109.15333333333332</v>
      </c>
      <c r="P288" s="11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24"/>
        <v>176.29999999999998</v>
      </c>
      <c r="P289" s="11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24"/>
        <v>103.21061999999999</v>
      </c>
      <c r="P290" s="11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24"/>
        <v>104.82000000000001</v>
      </c>
      <c r="P291" s="1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24"/>
        <v>106.68444444444445</v>
      </c>
      <c r="P292" s="11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24"/>
        <v>120.02</v>
      </c>
      <c r="P293" s="11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24"/>
        <v>101.50693333333334</v>
      </c>
      <c r="P294" s="11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24"/>
        <v>101.38461538461539</v>
      </c>
      <c r="P295" s="11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24"/>
        <v>100</v>
      </c>
      <c r="P296" s="11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24"/>
        <v>133.10911999999999</v>
      </c>
      <c r="P297" s="11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24"/>
        <v>118.72620000000001</v>
      </c>
      <c r="P298" s="11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24"/>
        <v>100.64</v>
      </c>
      <c r="P299" s="11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24"/>
        <v>108.93241269841269</v>
      </c>
      <c r="P300" s="11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24"/>
        <v>178.95250000000001</v>
      </c>
      <c r="P301" s="1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24"/>
        <v>101.72264</v>
      </c>
      <c r="P302" s="11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24"/>
        <v>118.73499999999999</v>
      </c>
      <c r="P303" s="11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24"/>
        <v>100.46</v>
      </c>
      <c r="P304" s="11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24"/>
        <v>137.46666666666667</v>
      </c>
      <c r="P305" s="11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24"/>
        <v>231.64705882352939</v>
      </c>
      <c r="P306" s="11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24"/>
        <v>130.33333333333331</v>
      </c>
      <c r="P307" s="11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24"/>
        <v>292.89999999999998</v>
      </c>
      <c r="P308" s="11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24"/>
        <v>111.31818181818183</v>
      </c>
      <c r="P309" s="11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24"/>
        <v>105.56666666666668</v>
      </c>
      <c r="P310" s="11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24"/>
        <v>118.94444444444446</v>
      </c>
      <c r="P311" s="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24"/>
        <v>104.129</v>
      </c>
      <c r="P312" s="11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24"/>
        <v>104.10165000000001</v>
      </c>
      <c r="P313" s="11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24"/>
        <v>111.87499999999999</v>
      </c>
      <c r="P314" s="11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24"/>
        <v>104.73529411764706</v>
      </c>
      <c r="P315" s="11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24"/>
        <v>385.15000000000003</v>
      </c>
      <c r="P316" s="11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24"/>
        <v>101.248</v>
      </c>
      <c r="P317" s="11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24"/>
        <v>113.77333333333333</v>
      </c>
      <c r="P318" s="11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24"/>
        <v>100.80333333333333</v>
      </c>
      <c r="P319" s="11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24"/>
        <v>283.32</v>
      </c>
      <c r="P320" s="11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24"/>
        <v>112.68</v>
      </c>
      <c r="P321" s="1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24"/>
        <v>106.58000000000001</v>
      </c>
      <c r="P322" s="11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30">(E323/D323)*100</f>
        <v>102.66285714285715</v>
      </c>
      <c r="P323" s="11">
        <f t="shared" ref="P323:P386" si="31">IF(L323=0,0,E323/L323)</f>
        <v>106.62314540059347</v>
      </c>
      <c r="Q323" t="str">
        <f t="shared" ref="Q323:Q386" si="32">LEFT(N323, SEARCH("/",N323)-1)</f>
        <v>film &amp; video</v>
      </c>
      <c r="R323" t="str">
        <f t="shared" ref="R323:R386" si="33">RIGHT(N323,LEN(N323)-SEARCH("/",N323))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30"/>
        <v>107.91200000000001</v>
      </c>
      <c r="P324" s="11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30"/>
        <v>123.07407407407408</v>
      </c>
      <c r="P325" s="11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30"/>
        <v>101.6</v>
      </c>
      <c r="P326" s="11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30"/>
        <v>104.396</v>
      </c>
      <c r="P327" s="11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30"/>
        <v>112.92973333333333</v>
      </c>
      <c r="P328" s="11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30"/>
        <v>136.4</v>
      </c>
      <c r="P329" s="11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30"/>
        <v>103.61439999999999</v>
      </c>
      <c r="P330" s="11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30"/>
        <v>105.5</v>
      </c>
      <c r="P331" s="1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30"/>
        <v>101.82857142857142</v>
      </c>
      <c r="P332" s="11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30"/>
        <v>106.60499999999999</v>
      </c>
      <c r="P333" s="11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30"/>
        <v>113.015</v>
      </c>
      <c r="P334" s="11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30"/>
        <v>125.22750000000001</v>
      </c>
      <c r="P335" s="11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30"/>
        <v>101.19</v>
      </c>
      <c r="P336" s="11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30"/>
        <v>102.76470588235294</v>
      </c>
      <c r="P337" s="11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30"/>
        <v>116.83911999999998</v>
      </c>
      <c r="P338" s="11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30"/>
        <v>101.16833333333335</v>
      </c>
      <c r="P339" s="11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30"/>
        <v>110.13360000000002</v>
      </c>
      <c r="P340" s="11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30"/>
        <v>108.08333333333333</v>
      </c>
      <c r="P341" s="1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30"/>
        <v>125.02285714285715</v>
      </c>
      <c r="P342" s="11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30"/>
        <v>106.71428571428572</v>
      </c>
      <c r="P343" s="11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30"/>
        <v>100.36639999999998</v>
      </c>
      <c r="P344" s="11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30"/>
        <v>102.02863333333335</v>
      </c>
      <c r="P345" s="11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30"/>
        <v>102.08358208955224</v>
      </c>
      <c r="P346" s="11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30"/>
        <v>123.27586206896552</v>
      </c>
      <c r="P347" s="11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30"/>
        <v>170.28880000000001</v>
      </c>
      <c r="P348" s="11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30"/>
        <v>111.59049999999999</v>
      </c>
      <c r="P349" s="11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30"/>
        <v>103</v>
      </c>
      <c r="P350" s="11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30"/>
        <v>106.63570159857905</v>
      </c>
      <c r="P351" s="1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30"/>
        <v>114.75999999999999</v>
      </c>
      <c r="P352" s="11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30"/>
        <v>127.34117647058822</v>
      </c>
      <c r="P353" s="11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30"/>
        <v>116.56</v>
      </c>
      <c r="P354" s="11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30"/>
        <v>108.61819426615318</v>
      </c>
      <c r="P355" s="11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30"/>
        <v>103.94285714285714</v>
      </c>
      <c r="P356" s="11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30"/>
        <v>116.25714285714285</v>
      </c>
      <c r="P357" s="11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30"/>
        <v>102.69239999999999</v>
      </c>
      <c r="P358" s="11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30"/>
        <v>174</v>
      </c>
      <c r="P359" s="11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30"/>
        <v>103.08800000000001</v>
      </c>
      <c r="P360" s="11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30"/>
        <v>104.85537190082646</v>
      </c>
      <c r="P361" s="1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30"/>
        <v>101.375</v>
      </c>
      <c r="P362" s="11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30"/>
        <v>111.07699999999998</v>
      </c>
      <c r="P363" s="11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30"/>
        <v>124.15933781686496</v>
      </c>
      <c r="P364" s="11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30"/>
        <v>101.33333333333334</v>
      </c>
      <c r="P365" s="11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30"/>
        <v>110.16142857142856</v>
      </c>
      <c r="P366" s="11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30"/>
        <v>103.97333333333334</v>
      </c>
      <c r="P367" s="11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30"/>
        <v>101.31578947368421</v>
      </c>
      <c r="P368" s="11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30"/>
        <v>103.3501</v>
      </c>
      <c r="P369" s="11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30"/>
        <v>104.11200000000001</v>
      </c>
      <c r="P370" s="11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30"/>
        <v>110.15569230769231</v>
      </c>
      <c r="P371" s="1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30"/>
        <v>122.02</v>
      </c>
      <c r="P372" s="11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30"/>
        <v>114.16866666666667</v>
      </c>
      <c r="P373" s="11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30"/>
        <v>125.33333333333334</v>
      </c>
      <c r="P374" s="11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30"/>
        <v>106.66666666666667</v>
      </c>
      <c r="P375" s="11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30"/>
        <v>130.65</v>
      </c>
      <c r="P376" s="11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30"/>
        <v>120</v>
      </c>
      <c r="P377" s="11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30"/>
        <v>105.9591836734694</v>
      </c>
      <c r="P378" s="11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30"/>
        <v>114.39999999999999</v>
      </c>
      <c r="P379" s="11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30"/>
        <v>111.76666666666665</v>
      </c>
      <c r="P380" s="11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30"/>
        <v>116.08000000000001</v>
      </c>
      <c r="P381" s="1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30"/>
        <v>141.5</v>
      </c>
      <c r="P382" s="11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30"/>
        <v>104.72999999999999</v>
      </c>
      <c r="P383" s="11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30"/>
        <v>255.83333333333331</v>
      </c>
      <c r="P384" s="11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30"/>
        <v>206.70670670670671</v>
      </c>
      <c r="P385" s="11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30"/>
        <v>112.105</v>
      </c>
      <c r="P386" s="11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36">(E387/D387)*100</f>
        <v>105.982</v>
      </c>
      <c r="P387" s="11">
        <f t="shared" ref="P387:P450" si="37">IF(L387=0,0,E387/L387)</f>
        <v>111.79535864978902</v>
      </c>
      <c r="Q387" t="str">
        <f t="shared" ref="Q387:Q450" si="38">LEFT(N387, SEARCH("/",N387)-1)</f>
        <v>film &amp; video</v>
      </c>
      <c r="R387" t="str">
        <f t="shared" ref="R387:R450" si="39">RIGHT(N387,LEN(N387)-SEARCH("/",N387))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36"/>
        <v>100.16666666666667</v>
      </c>
      <c r="P388" s="11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36"/>
        <v>213.98947368421051</v>
      </c>
      <c r="P389" s="11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36"/>
        <v>126.16000000000001</v>
      </c>
      <c r="P390" s="11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36"/>
        <v>181.53547058823528</v>
      </c>
      <c r="P391" s="1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36"/>
        <v>100</v>
      </c>
      <c r="P392" s="11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36"/>
        <v>100.61</v>
      </c>
      <c r="P393" s="11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36"/>
        <v>100.9027027027027</v>
      </c>
      <c r="P394" s="11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36"/>
        <v>110.446</v>
      </c>
      <c r="P395" s="11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36"/>
        <v>111.8936170212766</v>
      </c>
      <c r="P396" s="11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36"/>
        <v>108.04450000000001</v>
      </c>
      <c r="P397" s="11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36"/>
        <v>106.66666666666667</v>
      </c>
      <c r="P398" s="11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36"/>
        <v>103.90027322404372</v>
      </c>
      <c r="P399" s="11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36"/>
        <v>125.16000000000001</v>
      </c>
      <c r="P400" s="11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36"/>
        <v>106.80499999999999</v>
      </c>
      <c r="P401" s="1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36"/>
        <v>112.30249999999999</v>
      </c>
      <c r="P402" s="11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36"/>
        <v>103.812</v>
      </c>
      <c r="P403" s="11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36"/>
        <v>141.65</v>
      </c>
      <c r="P404" s="11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36"/>
        <v>105.25999999999999</v>
      </c>
      <c r="P405" s="11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36"/>
        <v>103.09142857142857</v>
      </c>
      <c r="P406" s="11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36"/>
        <v>107.65957446808511</v>
      </c>
      <c r="P407" s="11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36"/>
        <v>107.70464285714286</v>
      </c>
      <c r="P408" s="11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36"/>
        <v>101.55000000000001</v>
      </c>
      <c r="P409" s="11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36"/>
        <v>101.43766666666667</v>
      </c>
      <c r="P410" s="11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36"/>
        <v>136.80000000000001</v>
      </c>
      <c r="P411" s="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36"/>
        <v>128.29999999999998</v>
      </c>
      <c r="P412" s="11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36"/>
        <v>101.05</v>
      </c>
      <c r="P413" s="11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36"/>
        <v>126.84</v>
      </c>
      <c r="P414" s="11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36"/>
        <v>105.0859375</v>
      </c>
      <c r="P415" s="11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36"/>
        <v>102.85405405405406</v>
      </c>
      <c r="P416" s="11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36"/>
        <v>102.14714285714285</v>
      </c>
      <c r="P417" s="11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36"/>
        <v>120.21700000000001</v>
      </c>
      <c r="P418" s="11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36"/>
        <v>100.24761904761905</v>
      </c>
      <c r="P419" s="11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36"/>
        <v>100.63392857142857</v>
      </c>
      <c r="P420" s="11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36"/>
        <v>100.4375</v>
      </c>
      <c r="P421" s="1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36"/>
        <v>0.43939393939393934</v>
      </c>
      <c r="P422" s="11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36"/>
        <v>2.0066666666666668</v>
      </c>
      <c r="P423" s="11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36"/>
        <v>1.075</v>
      </c>
      <c r="P424" s="11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36"/>
        <v>0.76500000000000001</v>
      </c>
      <c r="P425" s="11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36"/>
        <v>6.7966666666666677</v>
      </c>
      <c r="P426" s="11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36"/>
        <v>1.2E-2</v>
      </c>
      <c r="P427" s="11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36"/>
        <v>1.3299999999999998</v>
      </c>
      <c r="P428" s="11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36"/>
        <v>0</v>
      </c>
      <c r="P429" s="11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36"/>
        <v>5.6333333333333329</v>
      </c>
      <c r="P430" s="11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36"/>
        <v>0</v>
      </c>
      <c r="P431" s="1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36"/>
        <v>2.4</v>
      </c>
      <c r="P432" s="11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36"/>
        <v>13.833333333333334</v>
      </c>
      <c r="P433" s="11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36"/>
        <v>9.5</v>
      </c>
      <c r="P434" s="11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36"/>
        <v>0</v>
      </c>
      <c r="P435" s="11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36"/>
        <v>5</v>
      </c>
      <c r="P436" s="11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36"/>
        <v>2.7272727272727275E-3</v>
      </c>
      <c r="P437" s="11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36"/>
        <v>0</v>
      </c>
      <c r="P438" s="11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36"/>
        <v>0</v>
      </c>
      <c r="P439" s="11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36"/>
        <v>9.379999999999999</v>
      </c>
      <c r="P440" s="11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36"/>
        <v>0</v>
      </c>
      <c r="P441" s="1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36"/>
        <v>0.1</v>
      </c>
      <c r="P442" s="11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36"/>
        <v>0</v>
      </c>
      <c r="P443" s="11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36"/>
        <v>39.358823529411765</v>
      </c>
      <c r="P444" s="11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36"/>
        <v>0.1</v>
      </c>
      <c r="P445" s="11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36"/>
        <v>5</v>
      </c>
      <c r="P446" s="11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36"/>
        <v>3.3333333333333335E-3</v>
      </c>
      <c r="P447" s="11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36"/>
        <v>7.2952380952380951</v>
      </c>
      <c r="P448" s="11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36"/>
        <v>1.6666666666666666E-2</v>
      </c>
      <c r="P449" s="11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36"/>
        <v>3.2804000000000002</v>
      </c>
      <c r="P450" s="11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42">(E451/D451)*100</f>
        <v>2.25</v>
      </c>
      <c r="P451" s="11">
        <f t="shared" ref="P451:P514" si="43">IF(L451=0,0,E451/L451)</f>
        <v>9</v>
      </c>
      <c r="Q451" t="str">
        <f t="shared" ref="Q451:Q514" si="44">LEFT(N451, SEARCH("/",N451)-1)</f>
        <v>film &amp; video</v>
      </c>
      <c r="R451" t="str">
        <f t="shared" ref="R451:R514" si="45">RIGHT(N451,LEN(N451)-SEARCH("/",N451))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42"/>
        <v>0.79200000000000004</v>
      </c>
      <c r="P452" s="11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42"/>
        <v>0</v>
      </c>
      <c r="P453" s="11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42"/>
        <v>64</v>
      </c>
      <c r="P454" s="11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42"/>
        <v>2.7404479578392621E-2</v>
      </c>
      <c r="P455" s="11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42"/>
        <v>0.82000000000000006</v>
      </c>
      <c r="P456" s="11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42"/>
        <v>6.9230769230769221E-2</v>
      </c>
      <c r="P457" s="11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42"/>
        <v>0.68631863186318631</v>
      </c>
      <c r="P458" s="11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42"/>
        <v>0</v>
      </c>
      <c r="P459" s="11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42"/>
        <v>8.2100000000000009</v>
      </c>
      <c r="P460" s="11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42"/>
        <v>6.4102564102564097E-2</v>
      </c>
      <c r="P461" s="1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42"/>
        <v>0.29411764705882354</v>
      </c>
      <c r="P462" s="11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42"/>
        <v>0</v>
      </c>
      <c r="P463" s="11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42"/>
        <v>0</v>
      </c>
      <c r="P464" s="11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42"/>
        <v>2.2727272727272729</v>
      </c>
      <c r="P465" s="11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42"/>
        <v>9.9009900990099015E-2</v>
      </c>
      <c r="P466" s="11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42"/>
        <v>26.953125</v>
      </c>
      <c r="P467" s="11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42"/>
        <v>0.76</v>
      </c>
      <c r="P468" s="11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42"/>
        <v>21.574999999999999</v>
      </c>
      <c r="P469" s="11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42"/>
        <v>0</v>
      </c>
      <c r="P470" s="11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42"/>
        <v>0</v>
      </c>
      <c r="P471" s="1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42"/>
        <v>1.02</v>
      </c>
      <c r="P472" s="11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42"/>
        <v>11.892727272727273</v>
      </c>
      <c r="P473" s="11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42"/>
        <v>17.625</v>
      </c>
      <c r="P474" s="11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42"/>
        <v>2.87</v>
      </c>
      <c r="P475" s="11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42"/>
        <v>3.0303030303030304E-2</v>
      </c>
      <c r="P476" s="11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42"/>
        <v>0</v>
      </c>
      <c r="P477" s="11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42"/>
        <v>2.230268181818182</v>
      </c>
      <c r="P478" s="11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42"/>
        <v>0</v>
      </c>
      <c r="P479" s="11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42"/>
        <v>0</v>
      </c>
      <c r="P480" s="11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42"/>
        <v>32.56</v>
      </c>
      <c r="P481" s="1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42"/>
        <v>19.41</v>
      </c>
      <c r="P482" s="11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42"/>
        <v>6.1</v>
      </c>
      <c r="P483" s="11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42"/>
        <v>0.1</v>
      </c>
      <c r="P484" s="11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42"/>
        <v>50.2</v>
      </c>
      <c r="P485" s="11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42"/>
        <v>0.18625</v>
      </c>
      <c r="P486" s="11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42"/>
        <v>21.906971229845084</v>
      </c>
      <c r="P487" s="11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42"/>
        <v>9.0909090909090905E-3</v>
      </c>
      <c r="P488" s="11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42"/>
        <v>0</v>
      </c>
      <c r="P489" s="11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42"/>
        <v>0</v>
      </c>
      <c r="P490" s="11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42"/>
        <v>0.28667813379201834</v>
      </c>
      <c r="P491" s="1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42"/>
        <v>0</v>
      </c>
      <c r="P492" s="11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42"/>
        <v>0</v>
      </c>
      <c r="P493" s="11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42"/>
        <v>0</v>
      </c>
      <c r="P494" s="11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42"/>
        <v>0</v>
      </c>
      <c r="P495" s="11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42"/>
        <v>0.155</v>
      </c>
      <c r="P496" s="11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42"/>
        <v>0</v>
      </c>
      <c r="P497" s="11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42"/>
        <v>1.6666666666666668E-3</v>
      </c>
      <c r="P498" s="11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42"/>
        <v>0.6696428571428571</v>
      </c>
      <c r="P499" s="11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42"/>
        <v>4.5985132395404564</v>
      </c>
      <c r="P500" s="11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42"/>
        <v>9.5500000000000007</v>
      </c>
      <c r="P501" s="1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42"/>
        <v>3.3076923076923079</v>
      </c>
      <c r="P502" s="11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42"/>
        <v>0</v>
      </c>
      <c r="P503" s="11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42"/>
        <v>1.1499999999999999</v>
      </c>
      <c r="P504" s="11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42"/>
        <v>1.7538461538461538</v>
      </c>
      <c r="P505" s="11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42"/>
        <v>1.3673469387755102</v>
      </c>
      <c r="P506" s="11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42"/>
        <v>0.43333333333333329</v>
      </c>
      <c r="P507" s="11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42"/>
        <v>0.125</v>
      </c>
      <c r="P508" s="11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42"/>
        <v>3.2</v>
      </c>
      <c r="P509" s="11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42"/>
        <v>0.8</v>
      </c>
      <c r="P510" s="11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42"/>
        <v>0.2</v>
      </c>
      <c r="P511" s="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42"/>
        <v>0</v>
      </c>
      <c r="P512" s="11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42"/>
        <v>3</v>
      </c>
      <c r="P513" s="11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42"/>
        <v>0.13749999999999998</v>
      </c>
      <c r="P514" s="11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48">(E515/D515)*100</f>
        <v>13.923999999999999</v>
      </c>
      <c r="P515" s="11">
        <f t="shared" ref="P515:P578" si="49">IF(L515=0,0,E515/L515)</f>
        <v>102.38235294117646</v>
      </c>
      <c r="Q515" t="str">
        <f t="shared" ref="Q515:Q578" si="50">LEFT(N515, SEARCH("/",N515)-1)</f>
        <v>film &amp; video</v>
      </c>
      <c r="R515" t="str">
        <f t="shared" ref="R515:R578" si="51">RIGHT(N515,LEN(N515)-SEARCH("/",N515))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48"/>
        <v>3.3333333333333335</v>
      </c>
      <c r="P516" s="11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48"/>
        <v>25.41340206185567</v>
      </c>
      <c r="P517" s="11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48"/>
        <v>0</v>
      </c>
      <c r="P518" s="11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48"/>
        <v>1.3666666666666667</v>
      </c>
      <c r="P519" s="11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48"/>
        <v>0</v>
      </c>
      <c r="P520" s="11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48"/>
        <v>22.881426547787683</v>
      </c>
      <c r="P521" s="1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48"/>
        <v>102.1</v>
      </c>
      <c r="P522" s="11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48"/>
        <v>104.64</v>
      </c>
      <c r="P523" s="11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48"/>
        <v>114.66666666666667</v>
      </c>
      <c r="P524" s="11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48"/>
        <v>120.6</v>
      </c>
      <c r="P525" s="11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48"/>
        <v>108.67285714285715</v>
      </c>
      <c r="P526" s="11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48"/>
        <v>100</v>
      </c>
      <c r="P527" s="11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48"/>
        <v>113.99999999999999</v>
      </c>
      <c r="P528" s="11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48"/>
        <v>100.85</v>
      </c>
      <c r="P529" s="11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48"/>
        <v>115.65217391304347</v>
      </c>
      <c r="P530" s="11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48"/>
        <v>130.41666666666666</v>
      </c>
      <c r="P531" s="1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48"/>
        <v>107.78267254038178</v>
      </c>
      <c r="P532" s="11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48"/>
        <v>100</v>
      </c>
      <c r="P533" s="11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48"/>
        <v>123.25</v>
      </c>
      <c r="P534" s="11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48"/>
        <v>100.2</v>
      </c>
      <c r="P535" s="11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48"/>
        <v>104.66666666666666</v>
      </c>
      <c r="P536" s="11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48"/>
        <v>102.49999999999999</v>
      </c>
      <c r="P537" s="11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48"/>
        <v>118.25757575757576</v>
      </c>
      <c r="P538" s="11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48"/>
        <v>120.5</v>
      </c>
      <c r="P539" s="11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48"/>
        <v>302.42</v>
      </c>
      <c r="P540" s="11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48"/>
        <v>100.64400000000001</v>
      </c>
      <c r="P541" s="1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48"/>
        <v>6.6666666666666671E-3</v>
      </c>
      <c r="P542" s="11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48"/>
        <v>0.55555555555555558</v>
      </c>
      <c r="P543" s="11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48"/>
        <v>3.9999999999999996E-4</v>
      </c>
      <c r="P544" s="11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48"/>
        <v>0.31818181818181818</v>
      </c>
      <c r="P545" s="11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48"/>
        <v>1.2</v>
      </c>
      <c r="P546" s="11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48"/>
        <v>27.383999999999997</v>
      </c>
      <c r="P547" s="11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48"/>
        <v>8.666666666666667E-2</v>
      </c>
      <c r="P548" s="11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48"/>
        <v>0</v>
      </c>
      <c r="P549" s="11">
        <f t="shared" si="49"/>
        <v>0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48"/>
        <v>0.09</v>
      </c>
      <c r="P550" s="11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48"/>
        <v>2.7199999999999998</v>
      </c>
      <c r="P551" s="11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48"/>
        <v>0.70000000000000007</v>
      </c>
      <c r="P552" s="11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48"/>
        <v>5.0413333333333332</v>
      </c>
      <c r="P553" s="11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48"/>
        <v>0</v>
      </c>
      <c r="P554" s="11">
        <f t="shared" si="49"/>
        <v>0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48"/>
        <v>0.49199999999999999</v>
      </c>
      <c r="P555" s="11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48"/>
        <v>36.589147286821706</v>
      </c>
      <c r="P556" s="11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48"/>
        <v>0</v>
      </c>
      <c r="P557" s="11">
        <f t="shared" si="49"/>
        <v>0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48"/>
        <v>2.5</v>
      </c>
      <c r="P558" s="11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48"/>
        <v>0.91066666666666674</v>
      </c>
      <c r="P559" s="11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48"/>
        <v>0</v>
      </c>
      <c r="P560" s="11">
        <f t="shared" si="49"/>
        <v>0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48"/>
        <v>2.0833333333333336E-2</v>
      </c>
      <c r="P561" s="11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48"/>
        <v>1.2E-2</v>
      </c>
      <c r="P562" s="11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48"/>
        <v>0.36666666666666664</v>
      </c>
      <c r="P563" s="11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48"/>
        <v>0</v>
      </c>
      <c r="P564" s="11">
        <f t="shared" si="49"/>
        <v>0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48"/>
        <v>9.0666666666666659E-2</v>
      </c>
      <c r="P565" s="11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48"/>
        <v>5.5555555555555558E-3</v>
      </c>
      <c r="P566" s="11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48"/>
        <v>0</v>
      </c>
      <c r="P567" s="11">
        <f t="shared" si="49"/>
        <v>0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48"/>
        <v>0.02</v>
      </c>
      <c r="P568" s="11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48"/>
        <v>0</v>
      </c>
      <c r="P569" s="11">
        <f t="shared" si="49"/>
        <v>0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48"/>
        <v>1</v>
      </c>
      <c r="P570" s="11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48"/>
        <v>0.8</v>
      </c>
      <c r="P571" s="11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48"/>
        <v>0.16705882352941176</v>
      </c>
      <c r="P572" s="11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48"/>
        <v>0.42399999999999999</v>
      </c>
      <c r="P573" s="11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48"/>
        <v>0</v>
      </c>
      <c r="P574" s="11">
        <f t="shared" si="49"/>
        <v>0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48"/>
        <v>0.38925389253892539</v>
      </c>
      <c r="P575" s="11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48"/>
        <v>0.7155635062611807</v>
      </c>
      <c r="P576" s="11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48"/>
        <v>0.43166666666666664</v>
      </c>
      <c r="P577" s="11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48"/>
        <v>1.25E-3</v>
      </c>
      <c r="P578" s="11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54">(E579/D579)*100</f>
        <v>0.2</v>
      </c>
      <c r="P579" s="11">
        <f t="shared" ref="P579:P642" si="55">IF(L579=0,0,E579/L579)</f>
        <v>10</v>
      </c>
      <c r="Q579" t="str">
        <f t="shared" ref="Q579:Q642" si="56">LEFT(N579, SEARCH("/",N579)-1)</f>
        <v>technology</v>
      </c>
      <c r="R579" t="str">
        <f t="shared" ref="R579:R642" si="57">RIGHT(N579,LEN(N579)-SEARCH("/",N579))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54"/>
        <v>1.12E-2</v>
      </c>
      <c r="P580" s="11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54"/>
        <v>1.4583333333333333</v>
      </c>
      <c r="P581" s="11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54"/>
        <v>3.3333333333333333E-2</v>
      </c>
      <c r="P582" s="11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54"/>
        <v>0</v>
      </c>
      <c r="P583" s="11">
        <f t="shared" si="55"/>
        <v>0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54"/>
        <v>0</v>
      </c>
      <c r="P584" s="11">
        <f t="shared" si="55"/>
        <v>0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54"/>
        <v>1.1111111111111112E-2</v>
      </c>
      <c r="P585" s="11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54"/>
        <v>1</v>
      </c>
      <c r="P586" s="11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54"/>
        <v>0</v>
      </c>
      <c r="P587" s="11">
        <f t="shared" si="55"/>
        <v>0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54"/>
        <v>0.55999999999999994</v>
      </c>
      <c r="P588" s="11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54"/>
        <v>9.0833333333333339</v>
      </c>
      <c r="P589" s="11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54"/>
        <v>3.3444444444444441</v>
      </c>
      <c r="P590" s="11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54"/>
        <v>1.3333333333333334E-2</v>
      </c>
      <c r="P591" s="11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54"/>
        <v>4.46</v>
      </c>
      <c r="P592" s="11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54"/>
        <v>6.0999999999999999E-2</v>
      </c>
      <c r="P593" s="11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54"/>
        <v>3.3333333333333335</v>
      </c>
      <c r="P594" s="11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54"/>
        <v>23</v>
      </c>
      <c r="P595" s="11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54"/>
        <v>0.104</v>
      </c>
      <c r="P596" s="11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54"/>
        <v>0.42599999999999999</v>
      </c>
      <c r="P597" s="11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54"/>
        <v>0.03</v>
      </c>
      <c r="P598" s="11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54"/>
        <v>0.26666666666666666</v>
      </c>
      <c r="P599" s="11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54"/>
        <v>34</v>
      </c>
      <c r="P600" s="11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54"/>
        <v>6.2E-2</v>
      </c>
      <c r="P601" s="11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54"/>
        <v>2</v>
      </c>
      <c r="P602" s="11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54"/>
        <v>1.4000000000000001</v>
      </c>
      <c r="P603" s="11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54"/>
        <v>0</v>
      </c>
      <c r="P604" s="11">
        <f t="shared" si="55"/>
        <v>0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54"/>
        <v>3.9334666666666664</v>
      </c>
      <c r="P605" s="11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54"/>
        <v>0</v>
      </c>
      <c r="P606" s="11">
        <f t="shared" si="55"/>
        <v>0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54"/>
        <v>2.62</v>
      </c>
      <c r="P607" s="11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54"/>
        <v>0.2</v>
      </c>
      <c r="P608" s="11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54"/>
        <v>0</v>
      </c>
      <c r="P609" s="11">
        <f t="shared" si="55"/>
        <v>0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54"/>
        <v>0.97400000000000009</v>
      </c>
      <c r="P610" s="11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54"/>
        <v>0.64102564102564097</v>
      </c>
      <c r="P611" s="11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54"/>
        <v>0</v>
      </c>
      <c r="P612" s="11">
        <f t="shared" si="55"/>
        <v>0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54"/>
        <v>0</v>
      </c>
      <c r="P613" s="11">
        <f t="shared" si="55"/>
        <v>0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54"/>
        <v>0</v>
      </c>
      <c r="P614" s="11">
        <f t="shared" si="55"/>
        <v>0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54"/>
        <v>21.363333333333333</v>
      </c>
      <c r="P615" s="11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54"/>
        <v>0</v>
      </c>
      <c r="P616" s="11">
        <f t="shared" si="55"/>
        <v>0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54"/>
        <v>0</v>
      </c>
      <c r="P617" s="11">
        <f t="shared" si="55"/>
        <v>0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54"/>
        <v>0</v>
      </c>
      <c r="P618" s="11">
        <f t="shared" si="55"/>
        <v>0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54"/>
        <v>3</v>
      </c>
      <c r="P619" s="11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54"/>
        <v>0</v>
      </c>
      <c r="P620" s="11">
        <f t="shared" si="55"/>
        <v>0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54"/>
        <v>3.9999999999999996E-5</v>
      </c>
      <c r="P621" s="11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54"/>
        <v>1</v>
      </c>
      <c r="P622" s="11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54"/>
        <v>1.044</v>
      </c>
      <c r="P623" s="11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54"/>
        <v>5.6833333333333336</v>
      </c>
      <c r="P624" s="11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54"/>
        <v>0</v>
      </c>
      <c r="P625" s="11">
        <f t="shared" si="55"/>
        <v>0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54"/>
        <v>0</v>
      </c>
      <c r="P626" s="11">
        <f t="shared" si="55"/>
        <v>0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54"/>
        <v>0</v>
      </c>
      <c r="P627" s="11">
        <f t="shared" si="55"/>
        <v>0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54"/>
        <v>17.380000000000003</v>
      </c>
      <c r="P628" s="11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54"/>
        <v>0.02</v>
      </c>
      <c r="P629" s="11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54"/>
        <v>0</v>
      </c>
      <c r="P630" s="11">
        <f t="shared" si="55"/>
        <v>0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54"/>
        <v>0.17500000000000002</v>
      </c>
      <c r="P631" s="1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54"/>
        <v>8.3340278356529712E-2</v>
      </c>
      <c r="P632" s="11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54"/>
        <v>1.38</v>
      </c>
      <c r="P633" s="11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54"/>
        <v>0</v>
      </c>
      <c r="P634" s="11">
        <f t="shared" si="55"/>
        <v>0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54"/>
        <v>12.45</v>
      </c>
      <c r="P635" s="11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54"/>
        <v>0.02</v>
      </c>
      <c r="P636" s="11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54"/>
        <v>8.0000000000000002E-3</v>
      </c>
      <c r="P637" s="11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54"/>
        <v>0.2</v>
      </c>
      <c r="P638" s="11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54"/>
        <v>0</v>
      </c>
      <c r="P639" s="11">
        <f t="shared" si="55"/>
        <v>0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54"/>
        <v>9.0000000000000011E-3</v>
      </c>
      <c r="P640" s="11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54"/>
        <v>9.9999999999999991E-5</v>
      </c>
      <c r="P641" s="11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54"/>
        <v>144.28571428571428</v>
      </c>
      <c r="P642" s="11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60">(E643/D643)*100</f>
        <v>119.16249999999999</v>
      </c>
      <c r="P643" s="11">
        <f t="shared" ref="P643:P706" si="61">IF(L643=0,0,E643/L643)</f>
        <v>151.31746031746033</v>
      </c>
      <c r="Q643" t="str">
        <f t="shared" ref="Q643:Q706" si="62">LEFT(N643, SEARCH("/",N643)-1)</f>
        <v>technology</v>
      </c>
      <c r="R643" t="str">
        <f t="shared" ref="R643:R706" si="63">RIGHT(N643,LEN(N643)-SEARCH("/",N643))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60"/>
        <v>1460.4850000000001</v>
      </c>
      <c r="P644" s="11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60"/>
        <v>105.80799999999999</v>
      </c>
      <c r="P645" s="11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60"/>
        <v>300.11791999999997</v>
      </c>
      <c r="P646" s="11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60"/>
        <v>278.7</v>
      </c>
      <c r="P647" s="11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60"/>
        <v>131.87625</v>
      </c>
      <c r="P648" s="11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60"/>
        <v>107.05</v>
      </c>
      <c r="P649" s="11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60"/>
        <v>126.82285714285715</v>
      </c>
      <c r="P650" s="11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60"/>
        <v>139.96</v>
      </c>
      <c r="P651" s="1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60"/>
        <v>112.4</v>
      </c>
      <c r="P652" s="11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60"/>
        <v>100.52799999999999</v>
      </c>
      <c r="P653" s="11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60"/>
        <v>100.46666666666665</v>
      </c>
      <c r="P654" s="11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60"/>
        <v>141.446</v>
      </c>
      <c r="P655" s="11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60"/>
        <v>267.29166666666669</v>
      </c>
      <c r="P656" s="11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60"/>
        <v>146.88749999999999</v>
      </c>
      <c r="P657" s="11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60"/>
        <v>213.56</v>
      </c>
      <c r="P658" s="11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60"/>
        <v>125.69999999999999</v>
      </c>
      <c r="P659" s="11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60"/>
        <v>104.46206037108834</v>
      </c>
      <c r="P660" s="11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60"/>
        <v>100.56666666666668</v>
      </c>
      <c r="P661" s="1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60"/>
        <v>3.0579999999999998</v>
      </c>
      <c r="P662" s="11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60"/>
        <v>0.95</v>
      </c>
      <c r="P663" s="11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60"/>
        <v>0.4</v>
      </c>
      <c r="P664" s="11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60"/>
        <v>0.35000000000000003</v>
      </c>
      <c r="P665" s="11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60"/>
        <v>7.5333333333333332</v>
      </c>
      <c r="P666" s="11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60"/>
        <v>18.64</v>
      </c>
      <c r="P667" s="11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60"/>
        <v>4.0000000000000001E-3</v>
      </c>
      <c r="P668" s="11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60"/>
        <v>10.02</v>
      </c>
      <c r="P669" s="11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60"/>
        <v>4.5600000000000005</v>
      </c>
      <c r="P670" s="11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60"/>
        <v>21.5075</v>
      </c>
      <c r="P671" s="1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60"/>
        <v>29.276666666666667</v>
      </c>
      <c r="P672" s="11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60"/>
        <v>39.426666666666662</v>
      </c>
      <c r="P673" s="11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60"/>
        <v>21.628</v>
      </c>
      <c r="P674" s="11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60"/>
        <v>0.20500000000000002</v>
      </c>
      <c r="P675" s="11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60"/>
        <v>0.03</v>
      </c>
      <c r="P676" s="11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60"/>
        <v>14.85</v>
      </c>
      <c r="P677" s="11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60"/>
        <v>1.4710000000000001</v>
      </c>
      <c r="P678" s="11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60"/>
        <v>25.584</v>
      </c>
      <c r="P679" s="11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60"/>
        <v>3.8206896551724134</v>
      </c>
      <c r="P680" s="11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60"/>
        <v>15.485964912280703</v>
      </c>
      <c r="P681" s="1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60"/>
        <v>25.912000000000003</v>
      </c>
      <c r="P682" s="11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60"/>
        <v>0.04</v>
      </c>
      <c r="P683" s="11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60"/>
        <v>0.106</v>
      </c>
      <c r="P684" s="11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60"/>
        <v>0.85142857142857142</v>
      </c>
      <c r="P685" s="11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60"/>
        <v>7.4837500000000006</v>
      </c>
      <c r="P686" s="11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60"/>
        <v>27.650000000000002</v>
      </c>
      <c r="P687" s="11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60"/>
        <v>0</v>
      </c>
      <c r="P688" s="11">
        <f t="shared" si="61"/>
        <v>0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60"/>
        <v>3.55</v>
      </c>
      <c r="P689" s="11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60"/>
        <v>72.989999999999995</v>
      </c>
      <c r="P690" s="11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60"/>
        <v>57.648750000000007</v>
      </c>
      <c r="P691" s="1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60"/>
        <v>12.34</v>
      </c>
      <c r="P692" s="11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60"/>
        <v>0.52</v>
      </c>
      <c r="P693" s="11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60"/>
        <v>6.5299999999999994</v>
      </c>
      <c r="P694" s="11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60"/>
        <v>35.338000000000001</v>
      </c>
      <c r="P695" s="11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60"/>
        <v>0.39333333333333331</v>
      </c>
      <c r="P696" s="11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60"/>
        <v>1.06</v>
      </c>
      <c r="P697" s="11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60"/>
        <v>5.7142857142857147E-4</v>
      </c>
      <c r="P698" s="11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60"/>
        <v>46.379999999999995</v>
      </c>
      <c r="P699" s="11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60"/>
        <v>15.39</v>
      </c>
      <c r="P700" s="11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60"/>
        <v>82.422107692307705</v>
      </c>
      <c r="P701" s="1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60"/>
        <v>2.6866666666666665</v>
      </c>
      <c r="P702" s="11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60"/>
        <v>26.6</v>
      </c>
      <c r="P703" s="11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60"/>
        <v>30.813400000000001</v>
      </c>
      <c r="P704" s="11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60"/>
        <v>5.58</v>
      </c>
      <c r="P705" s="11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60"/>
        <v>0.87454545454545463</v>
      </c>
      <c r="P706" s="11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66">(E707/D707)*100</f>
        <v>0.97699999999999987</v>
      </c>
      <c r="P707" s="11">
        <f t="shared" ref="P707:P770" si="67">IF(L707=0,0,E707/L707)</f>
        <v>195.4</v>
      </c>
      <c r="Q707" t="str">
        <f t="shared" ref="Q707:Q770" si="68">LEFT(N707, SEARCH("/",N707)-1)</f>
        <v>technology</v>
      </c>
      <c r="R707" t="str">
        <f t="shared" ref="R707:R770" si="69">RIGHT(N707,LEN(N707)-SEARCH("/",N707))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66"/>
        <v>0</v>
      </c>
      <c r="P708" s="11">
        <f t="shared" si="67"/>
        <v>0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66"/>
        <v>78.927352941176466</v>
      </c>
      <c r="P709" s="11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66"/>
        <v>22.092500000000001</v>
      </c>
      <c r="P710" s="11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66"/>
        <v>0.40666666666666662</v>
      </c>
      <c r="P711" s="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66"/>
        <v>0</v>
      </c>
      <c r="P712" s="11">
        <f t="shared" si="67"/>
        <v>0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66"/>
        <v>33.790999999999997</v>
      </c>
      <c r="P713" s="11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66"/>
        <v>0.21649484536082475</v>
      </c>
      <c r="P714" s="11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66"/>
        <v>0.79600000000000004</v>
      </c>
      <c r="P715" s="11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66"/>
        <v>14.993333333333334</v>
      </c>
      <c r="P716" s="11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66"/>
        <v>5.0509090909090908</v>
      </c>
      <c r="P717" s="11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66"/>
        <v>10.214285714285715</v>
      </c>
      <c r="P718" s="11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66"/>
        <v>0.30499999999999999</v>
      </c>
      <c r="P719" s="11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66"/>
        <v>0.75</v>
      </c>
      <c r="P720" s="11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66"/>
        <v>1.2933333333333332</v>
      </c>
      <c r="P721" s="1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66"/>
        <v>143.94736842105263</v>
      </c>
      <c r="P722" s="11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66"/>
        <v>122.10975609756099</v>
      </c>
      <c r="P723" s="11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66"/>
        <v>132.024</v>
      </c>
      <c r="P724" s="11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66"/>
        <v>109.38000000000001</v>
      </c>
      <c r="P725" s="11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66"/>
        <v>105.47157142857144</v>
      </c>
      <c r="P726" s="11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66"/>
        <v>100.35000000000001</v>
      </c>
      <c r="P727" s="11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66"/>
        <v>101.4</v>
      </c>
      <c r="P728" s="11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66"/>
        <v>155.51428571428571</v>
      </c>
      <c r="P729" s="11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66"/>
        <v>105.566</v>
      </c>
      <c r="P730" s="11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66"/>
        <v>130.65</v>
      </c>
      <c r="P731" s="1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66"/>
        <v>132.19</v>
      </c>
      <c r="P732" s="11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66"/>
        <v>126</v>
      </c>
      <c r="P733" s="11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66"/>
        <v>160</v>
      </c>
      <c r="P734" s="11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66"/>
        <v>120.48</v>
      </c>
      <c r="P735" s="11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66"/>
        <v>125.52941176470588</v>
      </c>
      <c r="P736" s="11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66"/>
        <v>114.40638297872341</v>
      </c>
      <c r="P737" s="11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66"/>
        <v>315.13888888888891</v>
      </c>
      <c r="P738" s="11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66"/>
        <v>122.39999999999999</v>
      </c>
      <c r="P739" s="11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66"/>
        <v>106.73333333333332</v>
      </c>
      <c r="P740" s="11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66"/>
        <v>158.33333333333331</v>
      </c>
      <c r="P741" s="1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66"/>
        <v>107.4</v>
      </c>
      <c r="P742" s="11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66"/>
        <v>102.25999999999999</v>
      </c>
      <c r="P743" s="11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66"/>
        <v>110.71428571428572</v>
      </c>
      <c r="P744" s="11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66"/>
        <v>148</v>
      </c>
      <c r="P745" s="11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66"/>
        <v>102.32000000000001</v>
      </c>
      <c r="P746" s="11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66"/>
        <v>179.09909909909908</v>
      </c>
      <c r="P747" s="11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66"/>
        <v>111.08135252761969</v>
      </c>
      <c r="P748" s="11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66"/>
        <v>100.04285714285714</v>
      </c>
      <c r="P749" s="11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66"/>
        <v>100.25</v>
      </c>
      <c r="P750" s="11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66"/>
        <v>105.56</v>
      </c>
      <c r="P751" s="1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66"/>
        <v>102.58775877587757</v>
      </c>
      <c r="P752" s="11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66"/>
        <v>118.5</v>
      </c>
      <c r="P753" s="11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66"/>
        <v>111.7</v>
      </c>
      <c r="P754" s="11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66"/>
        <v>128</v>
      </c>
      <c r="P755" s="11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66"/>
        <v>103.75000000000001</v>
      </c>
      <c r="P756" s="11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66"/>
        <v>101.9076</v>
      </c>
      <c r="P757" s="11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66"/>
        <v>117.71428571428571</v>
      </c>
      <c r="P758" s="11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66"/>
        <v>238</v>
      </c>
      <c r="P759" s="11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66"/>
        <v>102</v>
      </c>
      <c r="P760" s="11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66"/>
        <v>101.92000000000002</v>
      </c>
      <c r="P761" s="1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66"/>
        <v>0</v>
      </c>
      <c r="P762" s="11">
        <f t="shared" si="67"/>
        <v>0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66"/>
        <v>4.7</v>
      </c>
      <c r="P763" s="11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66"/>
        <v>0</v>
      </c>
      <c r="P764" s="11">
        <f t="shared" si="67"/>
        <v>0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66"/>
        <v>0.11655011655011654</v>
      </c>
      <c r="P765" s="11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66"/>
        <v>0</v>
      </c>
      <c r="P766" s="11">
        <f t="shared" si="67"/>
        <v>0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66"/>
        <v>36.014285714285712</v>
      </c>
      <c r="P767" s="11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66"/>
        <v>0</v>
      </c>
      <c r="P768" s="11">
        <f t="shared" si="67"/>
        <v>0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66"/>
        <v>3.54</v>
      </c>
      <c r="P769" s="11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66"/>
        <v>0</v>
      </c>
      <c r="P770" s="11">
        <f t="shared" si="67"/>
        <v>0</v>
      </c>
      <c r="Q770" t="str">
        <f t="shared" si="68"/>
        <v>publishing</v>
      </c>
      <c r="R770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72">(E771/D771)*100</f>
        <v>41.4</v>
      </c>
      <c r="P771" s="11">
        <f t="shared" ref="P771:P834" si="73">IF(L771=0,0,E771/L771)</f>
        <v>31.846153846153847</v>
      </c>
      <c r="Q771" t="str">
        <f t="shared" ref="Q771:Q834" si="74">LEFT(N771, SEARCH("/",N771)-1)</f>
        <v>publishing</v>
      </c>
      <c r="R771" t="str">
        <f t="shared" ref="R771:R834" si="75">RIGHT(N771,LEN(N771)-SEARCH("/",N771))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72"/>
        <v>0</v>
      </c>
      <c r="P772" s="11">
        <f t="shared" si="73"/>
        <v>0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72"/>
        <v>2.6315789473684209E-2</v>
      </c>
      <c r="P773" s="11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72"/>
        <v>3.3333333333333335</v>
      </c>
      <c r="P774" s="11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72"/>
        <v>0.85129023676509719</v>
      </c>
      <c r="P775" s="11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72"/>
        <v>70.199999999999989</v>
      </c>
      <c r="P776" s="11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72"/>
        <v>1.7000000000000002</v>
      </c>
      <c r="P777" s="11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72"/>
        <v>51.4</v>
      </c>
      <c r="P778" s="11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72"/>
        <v>0.70000000000000007</v>
      </c>
      <c r="P779" s="11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72"/>
        <v>0.4</v>
      </c>
      <c r="P780" s="11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72"/>
        <v>2.666666666666667</v>
      </c>
      <c r="P781" s="1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72"/>
        <v>104</v>
      </c>
      <c r="P782" s="11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72"/>
        <v>133.15375</v>
      </c>
      <c r="P783" s="11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72"/>
        <v>100</v>
      </c>
      <c r="P784" s="11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72"/>
        <v>148.13333333333333</v>
      </c>
      <c r="P785" s="11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72"/>
        <v>102.49999999999999</v>
      </c>
      <c r="P786" s="11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72"/>
        <v>180.62799999999999</v>
      </c>
      <c r="P787" s="11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72"/>
        <v>142.79999999999998</v>
      </c>
      <c r="P788" s="11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72"/>
        <v>114.16666666666666</v>
      </c>
      <c r="P789" s="11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72"/>
        <v>203.505</v>
      </c>
      <c r="P790" s="11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72"/>
        <v>109.41176470588236</v>
      </c>
      <c r="P791" s="1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72"/>
        <v>144.37459999999999</v>
      </c>
      <c r="P792" s="11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72"/>
        <v>103.86666666666666</v>
      </c>
      <c r="P793" s="11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72"/>
        <v>100.44440000000002</v>
      </c>
      <c r="P794" s="11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72"/>
        <v>102.77927272727271</v>
      </c>
      <c r="P795" s="11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72"/>
        <v>105.31250000000001</v>
      </c>
      <c r="P796" s="11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72"/>
        <v>111.78571428571429</v>
      </c>
      <c r="P797" s="11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72"/>
        <v>101.35000000000001</v>
      </c>
      <c r="P798" s="11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72"/>
        <v>107.53333333333333</v>
      </c>
      <c r="P799" s="11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72"/>
        <v>114.88571428571429</v>
      </c>
      <c r="P800" s="11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72"/>
        <v>100.02</v>
      </c>
      <c r="P801" s="1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72"/>
        <v>152.13333333333335</v>
      </c>
      <c r="P802" s="11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72"/>
        <v>111.52149999999999</v>
      </c>
      <c r="P803" s="11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72"/>
        <v>101.33333333333334</v>
      </c>
      <c r="P804" s="11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72"/>
        <v>123.2608695652174</v>
      </c>
      <c r="P805" s="11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72"/>
        <v>100</v>
      </c>
      <c r="P806" s="11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72"/>
        <v>105</v>
      </c>
      <c r="P807" s="11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72"/>
        <v>104.4375</v>
      </c>
      <c r="P808" s="11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72"/>
        <v>105.125</v>
      </c>
      <c r="P809" s="11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72"/>
        <v>100</v>
      </c>
      <c r="P810" s="11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72"/>
        <v>103.77499999999999</v>
      </c>
      <c r="P811" s="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72"/>
        <v>105</v>
      </c>
      <c r="P812" s="11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72"/>
        <v>104</v>
      </c>
      <c r="P813" s="11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72"/>
        <v>151.83333333333334</v>
      </c>
      <c r="P814" s="11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72"/>
        <v>159.99600000000001</v>
      </c>
      <c r="P815" s="11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72"/>
        <v>127.3</v>
      </c>
      <c r="P816" s="11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72"/>
        <v>107</v>
      </c>
      <c r="P817" s="11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72"/>
        <v>115.12214285714286</v>
      </c>
      <c r="P818" s="11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72"/>
        <v>137.11066666666665</v>
      </c>
      <c r="P819" s="11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72"/>
        <v>155.71428571428572</v>
      </c>
      <c r="P820" s="11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72"/>
        <v>108.74999999999999</v>
      </c>
      <c r="P821" s="1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72"/>
        <v>134.05000000000001</v>
      </c>
      <c r="P822" s="11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72"/>
        <v>100</v>
      </c>
      <c r="P823" s="11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72"/>
        <v>119.16666666666667</v>
      </c>
      <c r="P824" s="11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72"/>
        <v>179.5</v>
      </c>
      <c r="P825" s="11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72"/>
        <v>134.38124999999999</v>
      </c>
      <c r="P826" s="11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72"/>
        <v>100.43200000000002</v>
      </c>
      <c r="P827" s="11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72"/>
        <v>101.45454545454547</v>
      </c>
      <c r="P828" s="11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72"/>
        <v>103.33333333333334</v>
      </c>
      <c r="P829" s="11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72"/>
        <v>107</v>
      </c>
      <c r="P830" s="11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72"/>
        <v>104</v>
      </c>
      <c r="P831" s="11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72"/>
        <v>107.83333333333334</v>
      </c>
      <c r="P832" s="11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72"/>
        <v>233.33333333333334</v>
      </c>
      <c r="P833" s="11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72"/>
        <v>100.60706666666665</v>
      </c>
      <c r="P834" s="11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78">(E835/D835)*100</f>
        <v>101.66666666666666</v>
      </c>
      <c r="P835" s="11">
        <f t="shared" ref="P835:P898" si="79">IF(L835=0,0,E835/L835)</f>
        <v>148.78048780487805</v>
      </c>
      <c r="Q835" t="str">
        <f t="shared" ref="Q835:Q898" si="80">LEFT(N835, SEARCH("/",N835)-1)</f>
        <v>music</v>
      </c>
      <c r="R835" t="str">
        <f t="shared" ref="R835:R898" si="81">RIGHT(N835,LEN(N835)-SEARCH("/",N835))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78"/>
        <v>131.0181818181818</v>
      </c>
      <c r="P836" s="11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78"/>
        <v>117.25000000000001</v>
      </c>
      <c r="P837" s="11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78"/>
        <v>100.93039999999999</v>
      </c>
      <c r="P838" s="11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78"/>
        <v>121.8</v>
      </c>
      <c r="P839" s="11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78"/>
        <v>145.4</v>
      </c>
      <c r="P840" s="11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78"/>
        <v>116.61660000000001</v>
      </c>
      <c r="P841" s="1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78"/>
        <v>120.4166</v>
      </c>
      <c r="P842" s="11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78"/>
        <v>101.32000000000001</v>
      </c>
      <c r="P843" s="11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78"/>
        <v>104.32</v>
      </c>
      <c r="P844" s="11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78"/>
        <v>267.13333333333333</v>
      </c>
      <c r="P845" s="11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78"/>
        <v>194.13333333333333</v>
      </c>
      <c r="P846" s="11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78"/>
        <v>120.3802</v>
      </c>
      <c r="P847" s="11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78"/>
        <v>122.00090909090908</v>
      </c>
      <c r="P848" s="11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78"/>
        <v>100</v>
      </c>
      <c r="P849" s="11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78"/>
        <v>100</v>
      </c>
      <c r="P850" s="11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78"/>
        <v>119.9</v>
      </c>
      <c r="P851" s="1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78"/>
        <v>155.17499999999998</v>
      </c>
      <c r="P852" s="11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78"/>
        <v>130.44999999999999</v>
      </c>
      <c r="P853" s="11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78"/>
        <v>104.97142857142859</v>
      </c>
      <c r="P854" s="11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78"/>
        <v>100</v>
      </c>
      <c r="P855" s="11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78"/>
        <v>118.2205035971223</v>
      </c>
      <c r="P856" s="11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78"/>
        <v>103.44827586206897</v>
      </c>
      <c r="P857" s="11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78"/>
        <v>218.00000000000003</v>
      </c>
      <c r="P858" s="11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78"/>
        <v>100</v>
      </c>
      <c r="P859" s="11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78"/>
        <v>144.00583333333333</v>
      </c>
      <c r="P860" s="11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78"/>
        <v>104.67500000000001</v>
      </c>
      <c r="P861" s="1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78"/>
        <v>18.142857142857142</v>
      </c>
      <c r="P862" s="11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78"/>
        <v>2.2444444444444445</v>
      </c>
      <c r="P863" s="11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78"/>
        <v>0.33999999999999997</v>
      </c>
      <c r="P864" s="11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78"/>
        <v>4.5</v>
      </c>
      <c r="P865" s="11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78"/>
        <v>41.53846153846154</v>
      </c>
      <c r="P866" s="11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78"/>
        <v>2.0454545454545454</v>
      </c>
      <c r="P867" s="11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78"/>
        <v>18.285714285714285</v>
      </c>
      <c r="P868" s="11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78"/>
        <v>24.02</v>
      </c>
      <c r="P869" s="11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78"/>
        <v>0.1111111111111111</v>
      </c>
      <c r="P870" s="11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78"/>
        <v>11.818181818181818</v>
      </c>
      <c r="P871" s="1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78"/>
        <v>0.31</v>
      </c>
      <c r="P872" s="11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78"/>
        <v>5.416666666666667</v>
      </c>
      <c r="P873" s="11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78"/>
        <v>0.8125</v>
      </c>
      <c r="P874" s="11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78"/>
        <v>1.2857142857142856</v>
      </c>
      <c r="P875" s="11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78"/>
        <v>24.333333333333336</v>
      </c>
      <c r="P876" s="11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78"/>
        <v>0</v>
      </c>
      <c r="P877" s="11">
        <f t="shared" si="79"/>
        <v>0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78"/>
        <v>40.799492385786799</v>
      </c>
      <c r="P878" s="11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78"/>
        <v>67.55</v>
      </c>
      <c r="P879" s="11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78"/>
        <v>1.3</v>
      </c>
      <c r="P880" s="11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78"/>
        <v>30.666666666666664</v>
      </c>
      <c r="P881" s="1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78"/>
        <v>2.9894179894179893</v>
      </c>
      <c r="P882" s="11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78"/>
        <v>0.8</v>
      </c>
      <c r="P883" s="11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78"/>
        <v>20.133333333333333</v>
      </c>
      <c r="P884" s="11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78"/>
        <v>40.020000000000003</v>
      </c>
      <c r="P885" s="11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78"/>
        <v>1</v>
      </c>
      <c r="P886" s="11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78"/>
        <v>75</v>
      </c>
      <c r="P887" s="11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78"/>
        <v>41</v>
      </c>
      <c r="P888" s="11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78"/>
        <v>0</v>
      </c>
      <c r="P889" s="11">
        <f t="shared" si="79"/>
        <v>0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78"/>
        <v>7.1999999999999993</v>
      </c>
      <c r="P890" s="11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78"/>
        <v>9.4412800000000008</v>
      </c>
      <c r="P891" s="1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78"/>
        <v>4.1666666666666661</v>
      </c>
      <c r="P892" s="11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78"/>
        <v>3.25</v>
      </c>
      <c r="P893" s="11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78"/>
        <v>40.75</v>
      </c>
      <c r="P894" s="11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78"/>
        <v>10</v>
      </c>
      <c r="P895" s="11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78"/>
        <v>39.17</v>
      </c>
      <c r="P896" s="11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78"/>
        <v>2.4375</v>
      </c>
      <c r="P897" s="11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78"/>
        <v>40</v>
      </c>
      <c r="P898" s="11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84">(E899/D899)*100</f>
        <v>0</v>
      </c>
      <c r="P899" s="11">
        <f t="shared" ref="P899:P962" si="85">IF(L899=0,0,E899/L899)</f>
        <v>0</v>
      </c>
      <c r="Q899" t="str">
        <f t="shared" ref="Q899:Q962" si="86">LEFT(N899, SEARCH("/",N899)-1)</f>
        <v>music</v>
      </c>
      <c r="R899" t="str">
        <f t="shared" ref="R899:R962" si="87">RIGHT(N899,LEN(N899)-SEARCH("/",N899))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84"/>
        <v>2.8000000000000003</v>
      </c>
      <c r="P900" s="11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84"/>
        <v>37.333333333333336</v>
      </c>
      <c r="P901" s="11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84"/>
        <v>0.42</v>
      </c>
      <c r="P902" s="11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84"/>
        <v>0</v>
      </c>
      <c r="P903" s="11">
        <f t="shared" si="85"/>
        <v>0</v>
      </c>
      <c r="Q903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84"/>
        <v>0.3</v>
      </c>
      <c r="P904" s="11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84"/>
        <v>3.2</v>
      </c>
      <c r="P905" s="11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84"/>
        <v>0.30199999999999999</v>
      </c>
      <c r="P906" s="11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84"/>
        <v>3.0153846153846153</v>
      </c>
      <c r="P907" s="11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84"/>
        <v>0</v>
      </c>
      <c r="P908" s="11">
        <f t="shared" si="85"/>
        <v>0</v>
      </c>
      <c r="Q908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84"/>
        <v>0</v>
      </c>
      <c r="P909" s="11">
        <f t="shared" si="85"/>
        <v>0</v>
      </c>
      <c r="Q90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84"/>
        <v>0</v>
      </c>
      <c r="P910" s="11">
        <f t="shared" si="85"/>
        <v>0</v>
      </c>
      <c r="Q910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84"/>
        <v>3.25</v>
      </c>
      <c r="P911" s="11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84"/>
        <v>22.363636363636363</v>
      </c>
      <c r="P912" s="11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84"/>
        <v>0</v>
      </c>
      <c r="P913" s="11">
        <f t="shared" si="85"/>
        <v>0</v>
      </c>
      <c r="Q913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84"/>
        <v>0.85714285714285721</v>
      </c>
      <c r="P914" s="11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84"/>
        <v>6.6066666666666665</v>
      </c>
      <c r="P915" s="11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84"/>
        <v>0</v>
      </c>
      <c r="P916" s="11">
        <f t="shared" si="85"/>
        <v>0</v>
      </c>
      <c r="Q916" t="str">
        <f t="shared" si="86"/>
        <v>music</v>
      </c>
      <c r="R916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84"/>
        <v>5.7692307692307692</v>
      </c>
      <c r="P917" s="11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84"/>
        <v>0</v>
      </c>
      <c r="P918" s="11">
        <f t="shared" si="85"/>
        <v>0</v>
      </c>
      <c r="Q918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84"/>
        <v>0.6</v>
      </c>
      <c r="P919" s="11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84"/>
        <v>5.0256410256410255</v>
      </c>
      <c r="P920" s="11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84"/>
        <v>0.5</v>
      </c>
      <c r="P921" s="11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84"/>
        <v>0</v>
      </c>
      <c r="P922" s="11">
        <f t="shared" si="85"/>
        <v>0</v>
      </c>
      <c r="Q922" t="str">
        <f t="shared" si="86"/>
        <v>music</v>
      </c>
      <c r="R922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84"/>
        <v>30.9</v>
      </c>
      <c r="P923" s="11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84"/>
        <v>21.037037037037038</v>
      </c>
      <c r="P924" s="11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84"/>
        <v>2.1999999999999997</v>
      </c>
      <c r="P925" s="11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84"/>
        <v>10.9</v>
      </c>
      <c r="P926" s="11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84"/>
        <v>2.666666666666667</v>
      </c>
      <c r="P927" s="11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84"/>
        <v>0</v>
      </c>
      <c r="P928" s="11">
        <f t="shared" si="85"/>
        <v>0</v>
      </c>
      <c r="Q928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84"/>
        <v>0</v>
      </c>
      <c r="P929" s="11">
        <f t="shared" si="85"/>
        <v>0</v>
      </c>
      <c r="Q92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84"/>
        <v>10.86206896551724</v>
      </c>
      <c r="P930" s="11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84"/>
        <v>0</v>
      </c>
      <c r="P931" s="11">
        <f t="shared" si="85"/>
        <v>0</v>
      </c>
      <c r="Q931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84"/>
        <v>38.333333333333336</v>
      </c>
      <c r="P932" s="11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84"/>
        <v>6.5500000000000007</v>
      </c>
      <c r="P933" s="11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84"/>
        <v>14.536842105263158</v>
      </c>
      <c r="P934" s="11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84"/>
        <v>6</v>
      </c>
      <c r="P935" s="11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84"/>
        <v>30.4</v>
      </c>
      <c r="P936" s="11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84"/>
        <v>1.4285714285714286</v>
      </c>
      <c r="P937" s="11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84"/>
        <v>0</v>
      </c>
      <c r="P938" s="11">
        <f t="shared" si="85"/>
        <v>0</v>
      </c>
      <c r="Q938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84"/>
        <v>1.1428571428571428</v>
      </c>
      <c r="P939" s="11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84"/>
        <v>0.35714285714285715</v>
      </c>
      <c r="P940" s="11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84"/>
        <v>1.4545454545454546</v>
      </c>
      <c r="P941" s="11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84"/>
        <v>17.155555555555555</v>
      </c>
      <c r="P942" s="11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84"/>
        <v>2.3220000000000001</v>
      </c>
      <c r="P943" s="11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84"/>
        <v>8.9066666666666663</v>
      </c>
      <c r="P944" s="11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84"/>
        <v>9.6333333333333346</v>
      </c>
      <c r="P945" s="11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84"/>
        <v>13.325999999999999</v>
      </c>
      <c r="P946" s="11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84"/>
        <v>2.484</v>
      </c>
      <c r="P947" s="11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84"/>
        <v>1.9066666666666665</v>
      </c>
      <c r="P948" s="11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84"/>
        <v>0</v>
      </c>
      <c r="P949" s="11">
        <f t="shared" si="85"/>
        <v>0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84"/>
        <v>12</v>
      </c>
      <c r="P950" s="11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84"/>
        <v>1.365</v>
      </c>
      <c r="P951" s="11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84"/>
        <v>28.04</v>
      </c>
      <c r="P952" s="11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84"/>
        <v>38.39</v>
      </c>
      <c r="P953" s="11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84"/>
        <v>39.942857142857143</v>
      </c>
      <c r="P954" s="11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84"/>
        <v>0.84</v>
      </c>
      <c r="P955" s="11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84"/>
        <v>43.406666666666666</v>
      </c>
      <c r="P956" s="11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84"/>
        <v>5.6613333333333333</v>
      </c>
      <c r="P957" s="11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84"/>
        <v>1.722</v>
      </c>
      <c r="P958" s="11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84"/>
        <v>1.9416666666666664</v>
      </c>
      <c r="P959" s="11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84"/>
        <v>11.328275684711327</v>
      </c>
      <c r="P960" s="11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84"/>
        <v>38.86</v>
      </c>
      <c r="P961" s="1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84"/>
        <v>46.100628930817614</v>
      </c>
      <c r="P962" s="11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90">(E963/D963)*100</f>
        <v>42.188421052631583</v>
      </c>
      <c r="P963" s="11">
        <f t="shared" ref="P963:P1026" si="91">IF(L963=0,0,E963/L963)</f>
        <v>364.35454545454547</v>
      </c>
      <c r="Q963" t="str">
        <f t="shared" ref="Q963:Q1026" si="92">LEFT(N963, SEARCH("/",N963)-1)</f>
        <v>technology</v>
      </c>
      <c r="R963" t="str">
        <f t="shared" ref="R963:R1026" si="93">RIGHT(N963,LEN(N963)-SEARCH("/",N963))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90"/>
        <v>28.48</v>
      </c>
      <c r="P964" s="11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90"/>
        <v>1.077142857142857</v>
      </c>
      <c r="P965" s="11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90"/>
        <v>0.79909090909090907</v>
      </c>
      <c r="P966" s="11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90"/>
        <v>1.1919999999999999</v>
      </c>
      <c r="P967" s="11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90"/>
        <v>14.799999999999999</v>
      </c>
      <c r="P968" s="11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90"/>
        <v>17.810000000000002</v>
      </c>
      <c r="P969" s="11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90"/>
        <v>1.325</v>
      </c>
      <c r="P970" s="11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90"/>
        <v>46.666666666666664</v>
      </c>
      <c r="P971" s="1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90"/>
        <v>45.92</v>
      </c>
      <c r="P972" s="11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90"/>
        <v>0.22599999999999998</v>
      </c>
      <c r="P973" s="11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90"/>
        <v>34.625</v>
      </c>
      <c r="P974" s="11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90"/>
        <v>2.0549999999999997</v>
      </c>
      <c r="P975" s="11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90"/>
        <v>0.55999999999999994</v>
      </c>
      <c r="P976" s="11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90"/>
        <v>2.6069999999999998</v>
      </c>
      <c r="P977" s="11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90"/>
        <v>1.9259999999999999</v>
      </c>
      <c r="P978" s="11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90"/>
        <v>33.666666666666664</v>
      </c>
      <c r="P979" s="11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90"/>
        <v>56.263267182990241</v>
      </c>
      <c r="P980" s="11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90"/>
        <v>82.817599999999999</v>
      </c>
      <c r="P981" s="1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90"/>
        <v>14.860000000000001</v>
      </c>
      <c r="P982" s="11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90"/>
        <v>1.2375123751237513E-2</v>
      </c>
      <c r="P983" s="11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90"/>
        <v>1.7142857142857144E-2</v>
      </c>
      <c r="P984" s="11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90"/>
        <v>29.506136117214709</v>
      </c>
      <c r="P985" s="11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90"/>
        <v>1.06</v>
      </c>
      <c r="P986" s="11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90"/>
        <v>6.293333333333333</v>
      </c>
      <c r="P987" s="11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90"/>
        <v>12.75</v>
      </c>
      <c r="P988" s="11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90"/>
        <v>13.22</v>
      </c>
      <c r="P989" s="11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90"/>
        <v>0</v>
      </c>
      <c r="P990" s="11">
        <f t="shared" si="91"/>
        <v>0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90"/>
        <v>16.77</v>
      </c>
      <c r="P991" s="1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90"/>
        <v>0.104</v>
      </c>
      <c r="P992" s="11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90"/>
        <v>4.24</v>
      </c>
      <c r="P993" s="11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90"/>
        <v>0.46699999999999997</v>
      </c>
      <c r="P994" s="11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90"/>
        <v>25.087142857142858</v>
      </c>
      <c r="P995" s="11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90"/>
        <v>2.3345000000000002</v>
      </c>
      <c r="P996" s="11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90"/>
        <v>7.26</v>
      </c>
      <c r="P997" s="11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90"/>
        <v>1.625</v>
      </c>
      <c r="P998" s="11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90"/>
        <v>1.3</v>
      </c>
      <c r="P999" s="11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90"/>
        <v>58.558333333333337</v>
      </c>
      <c r="P1000" s="11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90"/>
        <v>7.7886666666666677</v>
      </c>
      <c r="P1001" s="1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90"/>
        <v>2.2157147647256061</v>
      </c>
      <c r="P1002" s="11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90"/>
        <v>104</v>
      </c>
      <c r="P1003" s="11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90"/>
        <v>29.6029602960296</v>
      </c>
      <c r="P1004" s="11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90"/>
        <v>16.055</v>
      </c>
      <c r="P1005" s="11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90"/>
        <v>82.207999999999998</v>
      </c>
      <c r="P1006" s="11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90"/>
        <v>75.051000000000002</v>
      </c>
      <c r="P1007" s="11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90"/>
        <v>5.8500000000000005</v>
      </c>
      <c r="P1008" s="11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90"/>
        <v>44.32</v>
      </c>
      <c r="P1009" s="11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90"/>
        <v>0.26737967914438499</v>
      </c>
      <c r="P1010" s="11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90"/>
        <v>13.13</v>
      </c>
      <c r="P1011" s="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90"/>
        <v>0.19088937093275488</v>
      </c>
      <c r="P1012" s="11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90"/>
        <v>0.375</v>
      </c>
      <c r="P1013" s="11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90"/>
        <v>21535.021000000001</v>
      </c>
      <c r="P1014" s="11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90"/>
        <v>34.527999999999999</v>
      </c>
      <c r="P1015" s="11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90"/>
        <v>30.599999999999998</v>
      </c>
      <c r="P1016" s="11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90"/>
        <v>2.666666666666667</v>
      </c>
      <c r="P1017" s="11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90"/>
        <v>2.8420000000000001</v>
      </c>
      <c r="P1018" s="11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90"/>
        <v>22.878799999999998</v>
      </c>
      <c r="P1019" s="11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90"/>
        <v>3.105</v>
      </c>
      <c r="P1020" s="11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90"/>
        <v>47.333333333333336</v>
      </c>
      <c r="P1021" s="1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90"/>
        <v>205.54838709677421</v>
      </c>
      <c r="P1022" s="11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90"/>
        <v>351.80366666666669</v>
      </c>
      <c r="P1023" s="11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90"/>
        <v>114.9</v>
      </c>
      <c r="P1024" s="11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90"/>
        <v>237.15</v>
      </c>
      <c r="P1025" s="11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90"/>
        <v>118.63774999999998</v>
      </c>
      <c r="P1026" s="11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96">(E1027/D1027)*100</f>
        <v>109.92831428571431</v>
      </c>
      <c r="P1027" s="11">
        <f t="shared" ref="P1027:P1090" si="97">IF(L1027=0,0,E1027/L1027)</f>
        <v>71.848571428571432</v>
      </c>
      <c r="Q1027" t="str">
        <f t="shared" ref="Q1027:Q1090" si="98">LEFT(N1027, SEARCH("/",N1027)-1)</f>
        <v>music</v>
      </c>
      <c r="R1027" t="str">
        <f t="shared" ref="R1027:R1090" si="99">RIGHT(N1027,LEN(N1027)-SEARCH("/",N1027))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96"/>
        <v>100.00828571428571</v>
      </c>
      <c r="P1028" s="11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96"/>
        <v>103.09292094387415</v>
      </c>
      <c r="P1029" s="11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96"/>
        <v>117.27000000000001</v>
      </c>
      <c r="P1030" s="11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96"/>
        <v>111.75999999999999</v>
      </c>
      <c r="P1031" s="1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96"/>
        <v>342.09999999999997</v>
      </c>
      <c r="P1032" s="11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96"/>
        <v>107.4</v>
      </c>
      <c r="P1033" s="11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96"/>
        <v>108.49703703703703</v>
      </c>
      <c r="P1034" s="11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96"/>
        <v>102.86144578313252</v>
      </c>
      <c r="P1035" s="11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96"/>
        <v>130.0018</v>
      </c>
      <c r="P1036" s="11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96"/>
        <v>107.65217391304347</v>
      </c>
      <c r="P1037" s="11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96"/>
        <v>112.36044444444444</v>
      </c>
      <c r="P1038" s="11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96"/>
        <v>102.1</v>
      </c>
      <c r="P1039" s="11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96"/>
        <v>145.33333333333334</v>
      </c>
      <c r="P1040" s="11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96"/>
        <v>128.19999999999999</v>
      </c>
      <c r="P1041" s="1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96"/>
        <v>0.29411764705882354</v>
      </c>
      <c r="P1042" s="11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96"/>
        <v>0</v>
      </c>
      <c r="P1043" s="11">
        <f t="shared" si="97"/>
        <v>0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96"/>
        <v>1.5384615384615385</v>
      </c>
      <c r="P1044" s="11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96"/>
        <v>8.5370000000000008</v>
      </c>
      <c r="P1045" s="11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96"/>
        <v>8.5714285714285715E-2</v>
      </c>
      <c r="P1046" s="11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96"/>
        <v>2.6599999999999997</v>
      </c>
      <c r="P1047" s="11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96"/>
        <v>0</v>
      </c>
      <c r="P1048" s="11">
        <f t="shared" si="97"/>
        <v>0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96"/>
        <v>0.05</v>
      </c>
      <c r="P1049" s="11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96"/>
        <v>1.4133333333333333</v>
      </c>
      <c r="P1050" s="11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96"/>
        <v>0</v>
      </c>
      <c r="P1051" s="11">
        <f t="shared" si="97"/>
        <v>0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96"/>
        <v>0</v>
      </c>
      <c r="P1052" s="11">
        <f t="shared" si="97"/>
        <v>0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96"/>
        <v>0</v>
      </c>
      <c r="P1053" s="11">
        <f t="shared" si="97"/>
        <v>0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96"/>
        <v>0</v>
      </c>
      <c r="P1054" s="11">
        <f t="shared" si="97"/>
        <v>0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96"/>
        <v>1</v>
      </c>
      <c r="P1055" s="11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96"/>
        <v>0</v>
      </c>
      <c r="P1056" s="11">
        <f t="shared" si="97"/>
        <v>0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96"/>
        <v>0</v>
      </c>
      <c r="P1057" s="11">
        <f t="shared" si="97"/>
        <v>0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96"/>
        <v>0</v>
      </c>
      <c r="P1058" s="11">
        <f t="shared" si="97"/>
        <v>0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96"/>
        <v>0</v>
      </c>
      <c r="P1059" s="11">
        <f t="shared" si="97"/>
        <v>0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96"/>
        <v>0</v>
      </c>
      <c r="P1060" s="11">
        <f t="shared" si="97"/>
        <v>0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96"/>
        <v>0</v>
      </c>
      <c r="P1061" s="11">
        <f t="shared" si="97"/>
        <v>0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96"/>
        <v>1</v>
      </c>
      <c r="P1062" s="11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96"/>
        <v>0</v>
      </c>
      <c r="P1063" s="11">
        <f t="shared" si="97"/>
        <v>0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96"/>
        <v>95.477386934673376</v>
      </c>
      <c r="P1064" s="11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96"/>
        <v>0</v>
      </c>
      <c r="P1065" s="11">
        <f t="shared" si="97"/>
        <v>0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96"/>
        <v>8.974444444444444</v>
      </c>
      <c r="P1066" s="11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96"/>
        <v>2.7</v>
      </c>
      <c r="P1067" s="11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96"/>
        <v>3.3673333333333333</v>
      </c>
      <c r="P1068" s="11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96"/>
        <v>26</v>
      </c>
      <c r="P1069" s="11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96"/>
        <v>0.15</v>
      </c>
      <c r="P1070" s="11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96"/>
        <v>38.636363636363633</v>
      </c>
      <c r="P1071" s="1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96"/>
        <v>0.70000000000000007</v>
      </c>
      <c r="P1072" s="11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96"/>
        <v>0</v>
      </c>
      <c r="P1073" s="11">
        <f t="shared" si="97"/>
        <v>0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96"/>
        <v>6.8000000000000005E-2</v>
      </c>
      <c r="P1074" s="11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96"/>
        <v>1.3333333333333335</v>
      </c>
      <c r="P1075" s="11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96"/>
        <v>6.3092592592592585</v>
      </c>
      <c r="P1076" s="11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96"/>
        <v>4.5</v>
      </c>
      <c r="P1077" s="11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96"/>
        <v>62.765333333333331</v>
      </c>
      <c r="P1078" s="11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96"/>
        <v>29.376000000000001</v>
      </c>
      <c r="P1079" s="11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96"/>
        <v>7.5</v>
      </c>
      <c r="P1080" s="11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96"/>
        <v>2.6076923076923078</v>
      </c>
      <c r="P1081" s="1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96"/>
        <v>9.1050000000000004</v>
      </c>
      <c r="P1082" s="11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96"/>
        <v>1.7647058823529412E-2</v>
      </c>
      <c r="P1083" s="11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96"/>
        <v>0.55999999999999994</v>
      </c>
      <c r="P1084" s="11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96"/>
        <v>0.82000000000000006</v>
      </c>
      <c r="P1085" s="11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96"/>
        <v>0</v>
      </c>
      <c r="P1086" s="11">
        <f t="shared" si="97"/>
        <v>0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96"/>
        <v>3.42</v>
      </c>
      <c r="P1087" s="11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96"/>
        <v>8.3333333333333343E-2</v>
      </c>
      <c r="P1088" s="11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96"/>
        <v>0</v>
      </c>
      <c r="P1089" s="11">
        <f t="shared" si="97"/>
        <v>0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96"/>
        <v>14.182977777777777</v>
      </c>
      <c r="P1090" s="11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102">(E1091/D1091)*100</f>
        <v>7.8266666666666662</v>
      </c>
      <c r="P1091" s="11">
        <f t="shared" ref="P1091:P1154" si="103">IF(L1091=0,0,E1091/L1091)</f>
        <v>23.959183673469386</v>
      </c>
      <c r="Q1091" t="str">
        <f t="shared" ref="Q1091:Q1154" si="104">LEFT(N1091, SEARCH("/",N1091)-1)</f>
        <v>games</v>
      </c>
      <c r="R1091" t="str">
        <f t="shared" ref="R1091:R1154" si="105">RIGHT(N1091,LEN(N1091)-SEARCH("/",N1091))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102"/>
        <v>3.8464497269020695E-2</v>
      </c>
      <c r="P1092" s="11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102"/>
        <v>12.5</v>
      </c>
      <c r="P1093" s="11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102"/>
        <v>1.05</v>
      </c>
      <c r="P1094" s="11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102"/>
        <v>14.083333333333334</v>
      </c>
      <c r="P1095" s="11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102"/>
        <v>18.300055555555556</v>
      </c>
      <c r="P1096" s="11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102"/>
        <v>5.0347999999999997</v>
      </c>
      <c r="P1097" s="11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102"/>
        <v>17.933333333333334</v>
      </c>
      <c r="P1098" s="11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102"/>
        <v>4.7E-2</v>
      </c>
      <c r="P1099" s="11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102"/>
        <v>7.2120000000000006</v>
      </c>
      <c r="P1100" s="11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102"/>
        <v>0.5</v>
      </c>
      <c r="P1101" s="1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102"/>
        <v>2.5</v>
      </c>
      <c r="P1102" s="11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102"/>
        <v>4.1000000000000002E-2</v>
      </c>
      <c r="P1103" s="11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102"/>
        <v>5.3125</v>
      </c>
      <c r="P1104" s="11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102"/>
        <v>1.6199999999999999</v>
      </c>
      <c r="P1105" s="11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102"/>
        <v>4.9516666666666671</v>
      </c>
      <c r="P1106" s="11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102"/>
        <v>0.159</v>
      </c>
      <c r="P1107" s="11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102"/>
        <v>41.25</v>
      </c>
      <c r="P1108" s="11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102"/>
        <v>0</v>
      </c>
      <c r="P1109" s="11">
        <f t="shared" si="103"/>
        <v>0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102"/>
        <v>2.93</v>
      </c>
      <c r="P1110" s="11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102"/>
        <v>0.44999999999999996</v>
      </c>
      <c r="P1111" s="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102"/>
        <v>0.51</v>
      </c>
      <c r="P1112" s="11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102"/>
        <v>0.04</v>
      </c>
      <c r="P1113" s="11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102"/>
        <v>35.537409090909087</v>
      </c>
      <c r="P1114" s="11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102"/>
        <v>0.5</v>
      </c>
      <c r="P1115" s="11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102"/>
        <v>0.16666666666666669</v>
      </c>
      <c r="P1116" s="11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102"/>
        <v>0.13250000000000001</v>
      </c>
      <c r="P1117" s="11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102"/>
        <v>3.5704000000000007E-2</v>
      </c>
      <c r="P1118" s="11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102"/>
        <v>8.3000000000000007</v>
      </c>
      <c r="P1119" s="11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102"/>
        <v>2.4222222222222221</v>
      </c>
      <c r="P1120" s="11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102"/>
        <v>0.23809523809523811</v>
      </c>
      <c r="P1121" s="1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102"/>
        <v>0</v>
      </c>
      <c r="P1122" s="11">
        <f t="shared" si="103"/>
        <v>0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102"/>
        <v>1.1599999999999999E-2</v>
      </c>
      <c r="P1123" s="11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102"/>
        <v>0</v>
      </c>
      <c r="P1124" s="11">
        <f t="shared" si="103"/>
        <v>0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102"/>
        <v>0.22</v>
      </c>
      <c r="P1125" s="11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102"/>
        <v>0.47222222222222221</v>
      </c>
      <c r="P1126" s="11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102"/>
        <v>0</v>
      </c>
      <c r="P1127" s="11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102"/>
        <v>0.5</v>
      </c>
      <c r="P1128" s="11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102"/>
        <v>1.6714285714285713</v>
      </c>
      <c r="P1129" s="11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102"/>
        <v>0.1</v>
      </c>
      <c r="P1130" s="11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102"/>
        <v>0.105</v>
      </c>
      <c r="P1131" s="1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102"/>
        <v>0.22</v>
      </c>
      <c r="P1132" s="11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102"/>
        <v>0</v>
      </c>
      <c r="P1133" s="11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102"/>
        <v>14.38</v>
      </c>
      <c r="P1134" s="11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102"/>
        <v>0.66666666666666674</v>
      </c>
      <c r="P1135" s="11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102"/>
        <v>4.0000000000000001E-3</v>
      </c>
      <c r="P1136" s="11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102"/>
        <v>5</v>
      </c>
      <c r="P1137" s="11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102"/>
        <v>6.4439140811455857</v>
      </c>
      <c r="P1138" s="11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102"/>
        <v>39.5</v>
      </c>
      <c r="P1139" s="11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102"/>
        <v>0.35714285714285715</v>
      </c>
      <c r="P1140" s="11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102"/>
        <v>6.25E-2</v>
      </c>
      <c r="P1141" s="1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102"/>
        <v>0</v>
      </c>
      <c r="P1142" s="11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102"/>
        <v>0</v>
      </c>
      <c r="P1143" s="11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102"/>
        <v>0</v>
      </c>
      <c r="P1144" s="11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102"/>
        <v>0.41333333333333333</v>
      </c>
      <c r="P1145" s="11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102"/>
        <v>0</v>
      </c>
      <c r="P1146" s="11">
        <f t="shared" si="103"/>
        <v>0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102"/>
        <v>0.125</v>
      </c>
      <c r="P1147" s="11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102"/>
        <v>8.8333333333333339</v>
      </c>
      <c r="P1148" s="11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102"/>
        <v>0</v>
      </c>
      <c r="P1149" s="11">
        <f t="shared" si="103"/>
        <v>0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102"/>
        <v>0.48666666666666669</v>
      </c>
      <c r="P1150" s="11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102"/>
        <v>0.15</v>
      </c>
      <c r="P1151" s="1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102"/>
        <v>10.08</v>
      </c>
      <c r="P1152" s="11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102"/>
        <v>0</v>
      </c>
      <c r="P1153" s="11">
        <f t="shared" si="103"/>
        <v>0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102"/>
        <v>5.6937500000000005</v>
      </c>
      <c r="P1154" s="11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108">(E1155/D1155)*100</f>
        <v>0.625</v>
      </c>
      <c r="P1155" s="11">
        <f t="shared" ref="P1155:P1218" si="109">IF(L1155=0,0,E1155/L1155)</f>
        <v>50</v>
      </c>
      <c r="Q1155" t="str">
        <f t="shared" ref="Q1155:Q1218" si="110">LEFT(N1155, SEARCH("/",N1155)-1)</f>
        <v>food</v>
      </c>
      <c r="R1155" t="str">
        <f t="shared" ref="R1155:R1218" si="111">RIGHT(N1155,LEN(N1155)-SEARCH("/",N1155))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108"/>
        <v>6.5</v>
      </c>
      <c r="P1156" s="11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108"/>
        <v>0.752</v>
      </c>
      <c r="P1157" s="11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108"/>
        <v>0</v>
      </c>
      <c r="P1158" s="11">
        <f t="shared" si="109"/>
        <v>0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108"/>
        <v>1.51</v>
      </c>
      <c r="P1159" s="11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108"/>
        <v>0.46666666666666673</v>
      </c>
      <c r="P1160" s="11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108"/>
        <v>0</v>
      </c>
      <c r="P1161" s="11">
        <f t="shared" si="109"/>
        <v>0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108"/>
        <v>3.85</v>
      </c>
      <c r="P1162" s="11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108"/>
        <v>0</v>
      </c>
      <c r="P1163" s="11">
        <f t="shared" si="109"/>
        <v>0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108"/>
        <v>5.8333333333333341E-2</v>
      </c>
      <c r="P1164" s="11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108"/>
        <v>0</v>
      </c>
      <c r="P1165" s="11">
        <f t="shared" si="109"/>
        <v>0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108"/>
        <v>0</v>
      </c>
      <c r="P1166" s="11">
        <f t="shared" si="109"/>
        <v>0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108"/>
        <v>20.705000000000002</v>
      </c>
      <c r="P1167" s="11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108"/>
        <v>19.139999999999997</v>
      </c>
      <c r="P1168" s="11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108"/>
        <v>1.6316666666666666</v>
      </c>
      <c r="P1169" s="11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108"/>
        <v>5.6666666666666661</v>
      </c>
      <c r="P1170" s="11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108"/>
        <v>0.16999999999999998</v>
      </c>
      <c r="P1171" s="1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108"/>
        <v>0.4</v>
      </c>
      <c r="P1172" s="11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108"/>
        <v>0.1</v>
      </c>
      <c r="P1173" s="11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108"/>
        <v>0</v>
      </c>
      <c r="P1174" s="11">
        <f t="shared" si="109"/>
        <v>0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108"/>
        <v>2.4E-2</v>
      </c>
      <c r="P1175" s="11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108"/>
        <v>5.9066666666666672</v>
      </c>
      <c r="P1176" s="11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108"/>
        <v>2.9250000000000003</v>
      </c>
      <c r="P1177" s="11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108"/>
        <v>5.7142857142857143E-3</v>
      </c>
      <c r="P1178" s="11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108"/>
        <v>0</v>
      </c>
      <c r="P1179" s="11">
        <f t="shared" si="109"/>
        <v>0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108"/>
        <v>6.6666666666666671E-3</v>
      </c>
      <c r="P1180" s="11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108"/>
        <v>5.3333333333333339</v>
      </c>
      <c r="P1181" s="1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108"/>
        <v>11.75</v>
      </c>
      <c r="P1182" s="11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108"/>
        <v>8.0000000000000002E-3</v>
      </c>
      <c r="P1183" s="11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108"/>
        <v>4.2</v>
      </c>
      <c r="P1184" s="11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108"/>
        <v>4</v>
      </c>
      <c r="P1185" s="11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108"/>
        <v>104.93636363636362</v>
      </c>
      <c r="P1186" s="11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108"/>
        <v>105.44</v>
      </c>
      <c r="P1187" s="11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108"/>
        <v>106.73333333333332</v>
      </c>
      <c r="P1188" s="11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108"/>
        <v>104.12571428571428</v>
      </c>
      <c r="P1189" s="11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108"/>
        <v>160.54999999999998</v>
      </c>
      <c r="P1190" s="11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108"/>
        <v>107.77777777777777</v>
      </c>
      <c r="P1191" s="1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108"/>
        <v>135</v>
      </c>
      <c r="P1192" s="11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108"/>
        <v>109.07407407407408</v>
      </c>
      <c r="P1193" s="11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108"/>
        <v>290</v>
      </c>
      <c r="P1194" s="11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108"/>
        <v>103.95714285714286</v>
      </c>
      <c r="P1195" s="11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108"/>
        <v>322.24</v>
      </c>
      <c r="P1196" s="11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108"/>
        <v>135</v>
      </c>
      <c r="P1197" s="11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108"/>
        <v>269.91034482758624</v>
      </c>
      <c r="P1198" s="11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108"/>
        <v>253.29333333333332</v>
      </c>
      <c r="P1199" s="11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108"/>
        <v>260.59999999999997</v>
      </c>
      <c r="P1200" s="11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108"/>
        <v>101.31677953348381</v>
      </c>
      <c r="P1201" s="1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108"/>
        <v>125.60416666666667</v>
      </c>
      <c r="P1202" s="11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108"/>
        <v>102.43783333333334</v>
      </c>
      <c r="P1203" s="11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108"/>
        <v>199.244</v>
      </c>
      <c r="P1204" s="11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108"/>
        <v>102.45398773006136</v>
      </c>
      <c r="P1205" s="11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108"/>
        <v>102.94615384615385</v>
      </c>
      <c r="P1206" s="11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108"/>
        <v>100.86153846153847</v>
      </c>
      <c r="P1207" s="11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108"/>
        <v>114.99999999999999</v>
      </c>
      <c r="P1208" s="11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108"/>
        <v>104.16766467065868</v>
      </c>
      <c r="P1209" s="11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108"/>
        <v>155.29999999999998</v>
      </c>
      <c r="P1210" s="11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108"/>
        <v>106</v>
      </c>
      <c r="P1211" s="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108"/>
        <v>254.31499999999997</v>
      </c>
      <c r="P1212" s="11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108"/>
        <v>101.1</v>
      </c>
      <c r="P1213" s="11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108"/>
        <v>129.04</v>
      </c>
      <c r="P1214" s="11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108"/>
        <v>102.23076923076924</v>
      </c>
      <c r="P1215" s="11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108"/>
        <v>131.80000000000001</v>
      </c>
      <c r="P1216" s="11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108"/>
        <v>786.0802000000001</v>
      </c>
      <c r="P1217" s="11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108"/>
        <v>145.70000000000002</v>
      </c>
      <c r="P1218" s="11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114">(E1219/D1219)*100</f>
        <v>102.60000000000001</v>
      </c>
      <c r="P1219" s="11">
        <f t="shared" ref="P1219:P1282" si="115">IF(L1219=0,0,E1219/L1219)</f>
        <v>148.57377049180329</v>
      </c>
      <c r="Q1219" t="str">
        <f t="shared" ref="Q1219:Q1282" si="116">LEFT(N1219, SEARCH("/",N1219)-1)</f>
        <v>photography</v>
      </c>
      <c r="R1219" t="str">
        <f t="shared" ref="R1219:R1282" si="117">RIGHT(N1219,LEN(N1219)-SEARCH("/",N1219))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114"/>
        <v>172.27777777777777</v>
      </c>
      <c r="P1220" s="11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114"/>
        <v>159.16819571865443</v>
      </c>
      <c r="P1221" s="1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114"/>
        <v>103.76666666666668</v>
      </c>
      <c r="P1222" s="11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114"/>
        <v>111.40954545454547</v>
      </c>
      <c r="P1223" s="11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114"/>
        <v>280.375</v>
      </c>
      <c r="P1224" s="11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114"/>
        <v>112.10606060606061</v>
      </c>
      <c r="P1225" s="11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114"/>
        <v>7.0666666666666673</v>
      </c>
      <c r="P1226" s="11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114"/>
        <v>4.3999999999999995</v>
      </c>
      <c r="P1227" s="11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114"/>
        <v>3.8739999999999997</v>
      </c>
      <c r="P1228" s="11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114"/>
        <v>0</v>
      </c>
      <c r="P1229" s="11">
        <f t="shared" si="115"/>
        <v>0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114"/>
        <v>29.299999999999997</v>
      </c>
      <c r="P1230" s="11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114"/>
        <v>0.90909090909090906</v>
      </c>
      <c r="P1231" s="1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114"/>
        <v>0</v>
      </c>
      <c r="P1232" s="11">
        <f t="shared" si="115"/>
        <v>0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14"/>
        <v>0</v>
      </c>
      <c r="P1233" s="11">
        <f t="shared" si="115"/>
        <v>0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114"/>
        <v>0.8</v>
      </c>
      <c r="P1234" s="11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114"/>
        <v>11.600000000000001</v>
      </c>
      <c r="P1235" s="11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114"/>
        <v>0</v>
      </c>
      <c r="P1236" s="11">
        <f t="shared" si="115"/>
        <v>0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114"/>
        <v>2.7873639500929119</v>
      </c>
      <c r="P1237" s="11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114"/>
        <v>0</v>
      </c>
      <c r="P1238" s="11">
        <f t="shared" si="115"/>
        <v>0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14"/>
        <v>0</v>
      </c>
      <c r="P1239" s="11">
        <f t="shared" si="115"/>
        <v>0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114"/>
        <v>17.8</v>
      </c>
      <c r="P1240" s="11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114"/>
        <v>0</v>
      </c>
      <c r="P1241" s="11">
        <f t="shared" si="115"/>
        <v>0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114"/>
        <v>3.0124999999999997</v>
      </c>
      <c r="P1242" s="11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114"/>
        <v>50.739999999999995</v>
      </c>
      <c r="P1243" s="11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114"/>
        <v>0.54884742041712409</v>
      </c>
      <c r="P1244" s="11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114"/>
        <v>14.091666666666667</v>
      </c>
      <c r="P1245" s="11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114"/>
        <v>103.8</v>
      </c>
      <c r="P1246" s="11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114"/>
        <v>120.24999999999999</v>
      </c>
      <c r="P1247" s="11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114"/>
        <v>117</v>
      </c>
      <c r="P1248" s="11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114"/>
        <v>122.14285714285715</v>
      </c>
      <c r="P1249" s="11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114"/>
        <v>151.63999999999999</v>
      </c>
      <c r="P1250" s="11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114"/>
        <v>104.44</v>
      </c>
      <c r="P1251" s="1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114"/>
        <v>200.15333333333331</v>
      </c>
      <c r="P1252" s="11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114"/>
        <v>101.8</v>
      </c>
      <c r="P1253" s="11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114"/>
        <v>137.65714285714284</v>
      </c>
      <c r="P1254" s="11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114"/>
        <v>303833.2</v>
      </c>
      <c r="P1255" s="11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114"/>
        <v>198.85074626865671</v>
      </c>
      <c r="P1256" s="11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114"/>
        <v>202.36666666666667</v>
      </c>
      <c r="P1257" s="11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114"/>
        <v>117.96376666666666</v>
      </c>
      <c r="P1258" s="11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114"/>
        <v>294.72727272727275</v>
      </c>
      <c r="P1259" s="11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114"/>
        <v>213.14633333333336</v>
      </c>
      <c r="P1260" s="11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114"/>
        <v>104.24</v>
      </c>
      <c r="P1261" s="1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114"/>
        <v>113.66666666666667</v>
      </c>
      <c r="P1262" s="11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114"/>
        <v>101.25</v>
      </c>
      <c r="P1263" s="11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114"/>
        <v>125.41538461538462</v>
      </c>
      <c r="P1264" s="11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114"/>
        <v>119</v>
      </c>
      <c r="P1265" s="11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114"/>
        <v>166.46153846153845</v>
      </c>
      <c r="P1266" s="11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114"/>
        <v>119.14771428571429</v>
      </c>
      <c r="P1267" s="11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114"/>
        <v>100.47368421052632</v>
      </c>
      <c r="P1268" s="11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114"/>
        <v>101.8</v>
      </c>
      <c r="P1269" s="11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114"/>
        <v>116.66666666666667</v>
      </c>
      <c r="P1270" s="11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114"/>
        <v>108.64893617021276</v>
      </c>
      <c r="P1271" s="1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114"/>
        <v>114.72</v>
      </c>
      <c r="P1272" s="11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114"/>
        <v>101.8</v>
      </c>
      <c r="P1273" s="11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114"/>
        <v>106</v>
      </c>
      <c r="P1274" s="11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114"/>
        <v>103.49999999999999</v>
      </c>
      <c r="P1275" s="11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114"/>
        <v>154.97535999999999</v>
      </c>
      <c r="P1276" s="11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114"/>
        <v>162.14066666666668</v>
      </c>
      <c r="P1277" s="11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114"/>
        <v>104.42100000000001</v>
      </c>
      <c r="P1278" s="11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114"/>
        <v>106.12433333333333</v>
      </c>
      <c r="P1279" s="11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114"/>
        <v>154.93846153846152</v>
      </c>
      <c r="P1280" s="11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114"/>
        <v>110.77157238734421</v>
      </c>
      <c r="P1281" s="1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114"/>
        <v>110.91186666666665</v>
      </c>
      <c r="P1282" s="11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120">(E1283/D1283)*100</f>
        <v>110.71428571428572</v>
      </c>
      <c r="P1283" s="11">
        <f t="shared" ref="P1283:P1346" si="121">IF(L1283=0,0,E1283/L1283)</f>
        <v>104.72972972972973</v>
      </c>
      <c r="Q1283" t="str">
        <f t="shared" ref="Q1283:Q1346" si="122">LEFT(N1283, SEARCH("/",N1283)-1)</f>
        <v>music</v>
      </c>
      <c r="R1283" t="str">
        <f t="shared" ref="R1283:R1346" si="123">RIGHT(N1283,LEN(N1283)-SEARCH("/",N1283))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120"/>
        <v>123.61333333333333</v>
      </c>
      <c r="P1284" s="11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120"/>
        <v>211.05</v>
      </c>
      <c r="P1285" s="11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120"/>
        <v>101</v>
      </c>
      <c r="P1286" s="11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120"/>
        <v>101.64999999999999</v>
      </c>
      <c r="P1287" s="11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120"/>
        <v>108.33333333333333</v>
      </c>
      <c r="P1288" s="11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120"/>
        <v>242</v>
      </c>
      <c r="P1289" s="11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120"/>
        <v>100.44999999999999</v>
      </c>
      <c r="P1290" s="11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120"/>
        <v>125.06666666666666</v>
      </c>
      <c r="P1291" s="1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120"/>
        <v>108.57142857142857</v>
      </c>
      <c r="P1292" s="11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120"/>
        <v>145.70000000000002</v>
      </c>
      <c r="P1293" s="11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120"/>
        <v>110.00000000000001</v>
      </c>
      <c r="P1294" s="11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120"/>
        <v>102.23333333333333</v>
      </c>
      <c r="P1295" s="11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120"/>
        <v>122</v>
      </c>
      <c r="P1296" s="11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120"/>
        <v>101.96000000000001</v>
      </c>
      <c r="P1297" s="11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120"/>
        <v>141.1764705882353</v>
      </c>
      <c r="P1298" s="11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120"/>
        <v>109.52500000000001</v>
      </c>
      <c r="P1299" s="11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120"/>
        <v>104.65</v>
      </c>
      <c r="P1300" s="11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120"/>
        <v>124</v>
      </c>
      <c r="P1301" s="1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120"/>
        <v>135</v>
      </c>
      <c r="P1302" s="11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120"/>
        <v>102.75000000000001</v>
      </c>
      <c r="P1303" s="11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120"/>
        <v>100</v>
      </c>
      <c r="P1304" s="11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120"/>
        <v>130.26085714285716</v>
      </c>
      <c r="P1305" s="11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20"/>
        <v>39.627499999999998</v>
      </c>
      <c r="P1306" s="11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20"/>
        <v>25.976666666666663</v>
      </c>
      <c r="P1307" s="11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20"/>
        <v>65.24636363636364</v>
      </c>
      <c r="P1308" s="11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20"/>
        <v>11.514000000000001</v>
      </c>
      <c r="P1309" s="11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20"/>
        <v>11.360000000000001</v>
      </c>
      <c r="P1310" s="11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20"/>
        <v>111.99130434782609</v>
      </c>
      <c r="P1311" s="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20"/>
        <v>15.5</v>
      </c>
      <c r="P1312" s="11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20"/>
        <v>32.027999999999999</v>
      </c>
      <c r="P1313" s="11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120"/>
        <v>0.60869565217391308</v>
      </c>
      <c r="P1314" s="11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20"/>
        <v>31.114999999999998</v>
      </c>
      <c r="P1315" s="11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20"/>
        <v>1.1266666666666667</v>
      </c>
      <c r="P1316" s="11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20"/>
        <v>40.404000000000003</v>
      </c>
      <c r="P1317" s="11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20"/>
        <v>1.3333333333333333E-3</v>
      </c>
      <c r="P1318" s="11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20"/>
        <v>5.7334999999999994</v>
      </c>
      <c r="P1319" s="11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20"/>
        <v>15.324999999999999</v>
      </c>
      <c r="P1320" s="11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20"/>
        <v>15.103448275862069</v>
      </c>
      <c r="P1321" s="1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20"/>
        <v>0.503</v>
      </c>
      <c r="P1322" s="11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20"/>
        <v>1.3028138528138529</v>
      </c>
      <c r="P1323" s="11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20"/>
        <v>0.30285714285714288</v>
      </c>
      <c r="P1324" s="11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20"/>
        <v>8.8800000000000008</v>
      </c>
      <c r="P1325" s="11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20"/>
        <v>9.84</v>
      </c>
      <c r="P1326" s="11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20"/>
        <v>2.4299999999999997</v>
      </c>
      <c r="P1327" s="11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20"/>
        <v>1.1299999999999999</v>
      </c>
      <c r="P1328" s="11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20"/>
        <v>3.5520833333333335</v>
      </c>
      <c r="P1329" s="11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20"/>
        <v>2.3306666666666667</v>
      </c>
      <c r="P1330" s="11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20"/>
        <v>0.81600000000000006</v>
      </c>
      <c r="P1331" s="1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20"/>
        <v>22.494285714285713</v>
      </c>
      <c r="P1332" s="11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20"/>
        <v>1.3668</v>
      </c>
      <c r="P1333" s="11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20"/>
        <v>0</v>
      </c>
      <c r="P1334" s="11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20"/>
        <v>0</v>
      </c>
      <c r="P1335" s="11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20"/>
        <v>10.754135338345865</v>
      </c>
      <c r="P1336" s="11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20"/>
        <v>19.759999999999998</v>
      </c>
      <c r="P1337" s="11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20"/>
        <v>84.946999999999989</v>
      </c>
      <c r="P1338" s="11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20"/>
        <v>49.381999999999998</v>
      </c>
      <c r="P1339" s="11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20"/>
        <v>3.3033333333333332</v>
      </c>
      <c r="P1340" s="11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20"/>
        <v>6.6339999999999995</v>
      </c>
      <c r="P1341" s="1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20"/>
        <v>0</v>
      </c>
      <c r="P1342" s="11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20"/>
        <v>70.36</v>
      </c>
      <c r="P1343" s="11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20"/>
        <v>0.2</v>
      </c>
      <c r="P1344" s="11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20"/>
        <v>102.298</v>
      </c>
      <c r="P1345" s="11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120"/>
        <v>377.73333333333335</v>
      </c>
      <c r="P1346" s="11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126">(E1347/D1347)*100</f>
        <v>125</v>
      </c>
      <c r="P1347" s="11">
        <f t="shared" ref="P1347:P1410" si="127">IF(L1347=0,0,E1347/L1347)</f>
        <v>53.571428571428569</v>
      </c>
      <c r="Q1347" t="str">
        <f t="shared" ref="Q1347:Q1410" si="128">LEFT(N1347, SEARCH("/",N1347)-1)</f>
        <v>publishing</v>
      </c>
      <c r="R1347" t="str">
        <f t="shared" ref="R1347:R1410" si="129">RIGHT(N1347,LEN(N1347)-SEARCH("/",N1347))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126"/>
        <v>147.32653061224491</v>
      </c>
      <c r="P1348" s="11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126"/>
        <v>102.2</v>
      </c>
      <c r="P1349" s="11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126"/>
        <v>101.8723404255319</v>
      </c>
      <c r="P1350" s="11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126"/>
        <v>204.2</v>
      </c>
      <c r="P1351" s="1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126"/>
        <v>104.05</v>
      </c>
      <c r="P1352" s="11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126"/>
        <v>101.265</v>
      </c>
      <c r="P1353" s="11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126"/>
        <v>136.13999999999999</v>
      </c>
      <c r="P1354" s="11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126"/>
        <v>133.6</v>
      </c>
      <c r="P1355" s="11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126"/>
        <v>130.25</v>
      </c>
      <c r="P1356" s="11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126"/>
        <v>122.67999999999999</v>
      </c>
      <c r="P1357" s="11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126"/>
        <v>182.81058823529412</v>
      </c>
      <c r="P1358" s="11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126"/>
        <v>125.29999999999998</v>
      </c>
      <c r="P1359" s="11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126"/>
        <v>111.66666666666667</v>
      </c>
      <c r="P1360" s="11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126"/>
        <v>115.75757575757575</v>
      </c>
      <c r="P1361" s="1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126"/>
        <v>173.2</v>
      </c>
      <c r="P1362" s="11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126"/>
        <v>125.98333333333333</v>
      </c>
      <c r="P1363" s="11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126"/>
        <v>109.1</v>
      </c>
      <c r="P1364" s="11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126"/>
        <v>100</v>
      </c>
      <c r="P1365" s="11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126"/>
        <v>118.64285714285714</v>
      </c>
      <c r="P1366" s="11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126"/>
        <v>100.26666666666667</v>
      </c>
      <c r="P1367" s="11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126"/>
        <v>126.48920000000001</v>
      </c>
      <c r="P1368" s="11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126"/>
        <v>114.26</v>
      </c>
      <c r="P1369" s="11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126"/>
        <v>110.7</v>
      </c>
      <c r="P1370" s="11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126"/>
        <v>105.34805315203954</v>
      </c>
      <c r="P1371" s="1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126"/>
        <v>103.66666666666666</v>
      </c>
      <c r="P1372" s="11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126"/>
        <v>107.08672667523933</v>
      </c>
      <c r="P1373" s="11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126"/>
        <v>124</v>
      </c>
      <c r="P1374" s="11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126"/>
        <v>105.01</v>
      </c>
      <c r="P1375" s="11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126"/>
        <v>189.46666666666667</v>
      </c>
      <c r="P1376" s="11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126"/>
        <v>171.32499999999999</v>
      </c>
      <c r="P1377" s="11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126"/>
        <v>252.48648648648651</v>
      </c>
      <c r="P1378" s="11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126"/>
        <v>116.15384615384616</v>
      </c>
      <c r="P1379" s="11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126"/>
        <v>203.35000000000002</v>
      </c>
      <c r="P1380" s="11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126"/>
        <v>111.60000000000001</v>
      </c>
      <c r="P1381" s="1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126"/>
        <v>424</v>
      </c>
      <c r="P1382" s="11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126"/>
        <v>107.1</v>
      </c>
      <c r="P1383" s="11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126"/>
        <v>104.3625</v>
      </c>
      <c r="P1384" s="11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126"/>
        <v>212.40909090909091</v>
      </c>
      <c r="P1385" s="11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126"/>
        <v>124.08571428571429</v>
      </c>
      <c r="P1386" s="11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126"/>
        <v>110.406125</v>
      </c>
      <c r="P1387" s="11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126"/>
        <v>218.75</v>
      </c>
      <c r="P1388" s="11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126"/>
        <v>136.625</v>
      </c>
      <c r="P1389" s="11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126"/>
        <v>134.8074</v>
      </c>
      <c r="P1390" s="11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126"/>
        <v>145.4</v>
      </c>
      <c r="P1391" s="1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126"/>
        <v>109.10714285714285</v>
      </c>
      <c r="P1392" s="11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126"/>
        <v>110.2</v>
      </c>
      <c r="P1393" s="11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126"/>
        <v>113.64000000000001</v>
      </c>
      <c r="P1394" s="11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126"/>
        <v>102.35000000000001</v>
      </c>
      <c r="P1395" s="11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126"/>
        <v>122.13333333333334</v>
      </c>
      <c r="P1396" s="11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126"/>
        <v>111.88571428571427</v>
      </c>
      <c r="P1397" s="11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126"/>
        <v>107.3</v>
      </c>
      <c r="P1398" s="11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126"/>
        <v>113.85000000000001</v>
      </c>
      <c r="P1399" s="11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126"/>
        <v>109.68181818181819</v>
      </c>
      <c r="P1400" s="11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126"/>
        <v>126.14444444444443</v>
      </c>
      <c r="P1401" s="1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126"/>
        <v>167.42857142857144</v>
      </c>
      <c r="P1402" s="11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126"/>
        <v>496.52000000000004</v>
      </c>
      <c r="P1403" s="11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126"/>
        <v>109.16</v>
      </c>
      <c r="P1404" s="11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126"/>
        <v>102.57499999999999</v>
      </c>
      <c r="P1405" s="11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126"/>
        <v>1.6620689655172414</v>
      </c>
      <c r="P1406" s="11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126"/>
        <v>0.42</v>
      </c>
      <c r="P1407" s="11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126"/>
        <v>0.125</v>
      </c>
      <c r="P1408" s="11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126"/>
        <v>0.5</v>
      </c>
      <c r="P1409" s="11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126"/>
        <v>7.1999999999999993</v>
      </c>
      <c r="P1410" s="11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132">(E1411/D1411)*100</f>
        <v>0</v>
      </c>
      <c r="P1411" s="11">
        <f t="shared" ref="P1411:P1474" si="133">IF(L1411=0,0,E1411/L1411)</f>
        <v>0</v>
      </c>
      <c r="Q1411" t="str">
        <f t="shared" ref="Q1411:Q1474" si="134">LEFT(N1411, SEARCH("/",N1411)-1)</f>
        <v>publishing</v>
      </c>
      <c r="R1411" t="str">
        <f t="shared" ref="R1411:R1474" si="135">RIGHT(N1411,LEN(N1411)-SEARCH("/",N1411))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132"/>
        <v>1.6666666666666666E-2</v>
      </c>
      <c r="P1412" s="11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132"/>
        <v>0.23333333333333336</v>
      </c>
      <c r="P1413" s="11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132"/>
        <v>4.5714285714285712</v>
      </c>
      <c r="P1414" s="11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132"/>
        <v>5</v>
      </c>
      <c r="P1415" s="11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132"/>
        <v>0.2</v>
      </c>
      <c r="P1416" s="11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132"/>
        <v>18.181818181818183</v>
      </c>
      <c r="P1417" s="11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132"/>
        <v>0</v>
      </c>
      <c r="P1418" s="11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132"/>
        <v>1.2222222222222223</v>
      </c>
      <c r="P1419" s="11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132"/>
        <v>0.2</v>
      </c>
      <c r="P1420" s="11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132"/>
        <v>7.0634920634920633</v>
      </c>
      <c r="P1421" s="1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132"/>
        <v>2.7272727272727271</v>
      </c>
      <c r="P1422" s="11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132"/>
        <v>0.1</v>
      </c>
      <c r="P1423" s="11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132"/>
        <v>0.104</v>
      </c>
      <c r="P1424" s="11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132"/>
        <v>0.33333333333333337</v>
      </c>
      <c r="P1425" s="11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132"/>
        <v>20.36</v>
      </c>
      <c r="P1426" s="11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132"/>
        <v>0</v>
      </c>
      <c r="P1427" s="11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132"/>
        <v>0</v>
      </c>
      <c r="P1428" s="11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132"/>
        <v>8.3800000000000008</v>
      </c>
      <c r="P1429" s="11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132"/>
        <v>4.5</v>
      </c>
      <c r="P1430" s="11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132"/>
        <v>0</v>
      </c>
      <c r="P1431" s="1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132"/>
        <v>8.06</v>
      </c>
      <c r="P1432" s="11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132"/>
        <v>31.94705882352941</v>
      </c>
      <c r="P1433" s="11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132"/>
        <v>0</v>
      </c>
      <c r="P1434" s="11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132"/>
        <v>6.708333333333333</v>
      </c>
      <c r="P1435" s="11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132"/>
        <v>9.9878048780487809</v>
      </c>
      <c r="P1436" s="11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132"/>
        <v>0.1</v>
      </c>
      <c r="P1437" s="11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132"/>
        <v>0.77</v>
      </c>
      <c r="P1438" s="11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132"/>
        <v>26.900000000000002</v>
      </c>
      <c r="P1439" s="11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132"/>
        <v>3</v>
      </c>
      <c r="P1440" s="11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132"/>
        <v>6.6055045871559637</v>
      </c>
      <c r="P1441" s="1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132"/>
        <v>7.6923076923076927E-3</v>
      </c>
      <c r="P1442" s="11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132"/>
        <v>1.1222222222222222</v>
      </c>
      <c r="P1443" s="11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132"/>
        <v>0</v>
      </c>
      <c r="P1444" s="11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132"/>
        <v>0</v>
      </c>
      <c r="P1445" s="11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132"/>
        <v>0</v>
      </c>
      <c r="P1446" s="11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132"/>
        <v>0</v>
      </c>
      <c r="P1447" s="11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132"/>
        <v>0</v>
      </c>
      <c r="P1448" s="11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132"/>
        <v>1.4999999999999999E-2</v>
      </c>
      <c r="P1449" s="11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132"/>
        <v>0</v>
      </c>
      <c r="P1450" s="11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132"/>
        <v>0</v>
      </c>
      <c r="P1451" s="1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132"/>
        <v>1E-3</v>
      </c>
      <c r="P1452" s="11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132"/>
        <v>1.0554089709762533E-2</v>
      </c>
      <c r="P1453" s="11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132"/>
        <v>0</v>
      </c>
      <c r="P1454" s="11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32"/>
        <v>0</v>
      </c>
      <c r="P1455" s="11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132"/>
        <v>0.85714285714285721</v>
      </c>
      <c r="P1456" s="11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132"/>
        <v>10.5</v>
      </c>
      <c r="P1457" s="11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132"/>
        <v>2.9000000000000004</v>
      </c>
      <c r="P1458" s="11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132"/>
        <v>0</v>
      </c>
      <c r="P1459" s="11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32"/>
        <v>0</v>
      </c>
      <c r="P1460" s="11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32"/>
        <v>0</v>
      </c>
      <c r="P1461" s="1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32"/>
        <v>0</v>
      </c>
      <c r="P1462" s="11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132"/>
        <v>101.24459999999999</v>
      </c>
      <c r="P1463" s="11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132"/>
        <v>108.5175</v>
      </c>
      <c r="P1464" s="11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132"/>
        <v>147.66666666666666</v>
      </c>
      <c r="P1465" s="11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132"/>
        <v>163.19999999999999</v>
      </c>
      <c r="P1466" s="11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132"/>
        <v>456.41449999999998</v>
      </c>
      <c r="P1467" s="11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132"/>
        <v>107.87731249999999</v>
      </c>
      <c r="P1468" s="11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132"/>
        <v>115.08</v>
      </c>
      <c r="P1469" s="11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132"/>
        <v>102.36842105263158</v>
      </c>
      <c r="P1470" s="11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132"/>
        <v>108.42485875706214</v>
      </c>
      <c r="P1471" s="1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132"/>
        <v>125.13333333333334</v>
      </c>
      <c r="P1472" s="11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132"/>
        <v>103.840625</v>
      </c>
      <c r="P1473" s="11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132"/>
        <v>138.70400000000001</v>
      </c>
      <c r="P1474" s="11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138">(E1475/D1475)*100</f>
        <v>120.51600000000001</v>
      </c>
      <c r="P1475" s="11">
        <f t="shared" ref="P1475:P1538" si="139">IF(L1475=0,0,E1475/L1475)</f>
        <v>38.462553191489363</v>
      </c>
      <c r="Q1475" t="str">
        <f t="shared" ref="Q1475:Q1538" si="140">LEFT(N1475, SEARCH("/",N1475)-1)</f>
        <v>publishing</v>
      </c>
      <c r="R1475" t="str">
        <f t="shared" ref="R1475:R1538" si="141">RIGHT(N1475,LEN(N1475)-SEARCH("/",N1475))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138"/>
        <v>112.26666666666667</v>
      </c>
      <c r="P1476" s="11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138"/>
        <v>188.66966666666667</v>
      </c>
      <c r="P1477" s="11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138"/>
        <v>661.55466666666666</v>
      </c>
      <c r="P1478" s="11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138"/>
        <v>111.31</v>
      </c>
      <c r="P1479" s="11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138"/>
        <v>1181.6142199999999</v>
      </c>
      <c r="P1480" s="11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138"/>
        <v>137.375</v>
      </c>
      <c r="P1481" s="1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138"/>
        <v>117.04040000000001</v>
      </c>
      <c r="P1482" s="11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138"/>
        <v>2.1</v>
      </c>
      <c r="P1483" s="11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138"/>
        <v>0.1</v>
      </c>
      <c r="P1484" s="11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138"/>
        <v>0.7142857142857143</v>
      </c>
      <c r="P1485" s="11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138"/>
        <v>0</v>
      </c>
      <c r="P1486" s="11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138"/>
        <v>2.2388059701492535</v>
      </c>
      <c r="P1487" s="11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138"/>
        <v>0.24</v>
      </c>
      <c r="P1488" s="11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138"/>
        <v>0</v>
      </c>
      <c r="P1489" s="11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138"/>
        <v>2.4</v>
      </c>
      <c r="P1490" s="11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138"/>
        <v>0</v>
      </c>
      <c r="P1491" s="1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138"/>
        <v>30.862068965517242</v>
      </c>
      <c r="P1492" s="11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138"/>
        <v>8.3333333333333321</v>
      </c>
      <c r="P1493" s="11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138"/>
        <v>0.75</v>
      </c>
      <c r="P1494" s="11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138"/>
        <v>0</v>
      </c>
      <c r="P1495" s="11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138"/>
        <v>8.9</v>
      </c>
      <c r="P1496" s="11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138"/>
        <v>0</v>
      </c>
      <c r="P1497" s="11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138"/>
        <v>0</v>
      </c>
      <c r="P1498" s="11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138"/>
        <v>6.6666666666666671E-3</v>
      </c>
      <c r="P1499" s="11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138"/>
        <v>1.9</v>
      </c>
      <c r="P1500" s="11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138"/>
        <v>0.25</v>
      </c>
      <c r="P1501" s="1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138"/>
        <v>25.035714285714285</v>
      </c>
      <c r="P1502" s="11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138"/>
        <v>166.33076923076925</v>
      </c>
      <c r="P1503" s="11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138"/>
        <v>101.44545454545455</v>
      </c>
      <c r="P1504" s="11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138"/>
        <v>107.89146666666667</v>
      </c>
      <c r="P1505" s="11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138"/>
        <v>277.93846153846158</v>
      </c>
      <c r="P1506" s="11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138"/>
        <v>103.58125</v>
      </c>
      <c r="P1507" s="11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138"/>
        <v>111.4</v>
      </c>
      <c r="P1508" s="11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138"/>
        <v>215</v>
      </c>
      <c r="P1509" s="11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138"/>
        <v>110.76216216216217</v>
      </c>
      <c r="P1510" s="11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138"/>
        <v>123.64125714285714</v>
      </c>
      <c r="P1511" s="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138"/>
        <v>101.03500000000001</v>
      </c>
      <c r="P1512" s="11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138"/>
        <v>111.79285714285714</v>
      </c>
      <c r="P1513" s="11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138"/>
        <v>558.7714285714286</v>
      </c>
      <c r="P1514" s="11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138"/>
        <v>150.01875000000001</v>
      </c>
      <c r="P1515" s="11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138"/>
        <v>106.476</v>
      </c>
      <c r="P1516" s="11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138"/>
        <v>157.18899999999999</v>
      </c>
      <c r="P1517" s="11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138"/>
        <v>108.65882352941176</v>
      </c>
      <c r="P1518" s="11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138"/>
        <v>161.97999999999999</v>
      </c>
      <c r="P1519" s="11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138"/>
        <v>205.36666666666665</v>
      </c>
      <c r="P1520" s="11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138"/>
        <v>103.36388888888889</v>
      </c>
      <c r="P1521" s="1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138"/>
        <v>103.47222222222223</v>
      </c>
      <c r="P1522" s="11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138"/>
        <v>106.81333333333333</v>
      </c>
      <c r="P1523" s="11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138"/>
        <v>138.96574712643678</v>
      </c>
      <c r="P1524" s="11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138"/>
        <v>124.84324324324325</v>
      </c>
      <c r="P1525" s="11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138"/>
        <v>206.99999999999997</v>
      </c>
      <c r="P1526" s="11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138"/>
        <v>174.00576923076923</v>
      </c>
      <c r="P1527" s="11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138"/>
        <v>120.32608695652173</v>
      </c>
      <c r="P1528" s="11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138"/>
        <v>110.44428571428573</v>
      </c>
      <c r="P1529" s="11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138"/>
        <v>281.56666666666666</v>
      </c>
      <c r="P1530" s="11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138"/>
        <v>100.67894736842105</v>
      </c>
      <c r="P1531" s="1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138"/>
        <v>134.82571428571427</v>
      </c>
      <c r="P1532" s="11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138"/>
        <v>175.95744680851064</v>
      </c>
      <c r="P1533" s="11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138"/>
        <v>484.02000000000004</v>
      </c>
      <c r="P1534" s="11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138"/>
        <v>145.14000000000001</v>
      </c>
      <c r="P1535" s="11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138"/>
        <v>417.73333333333335</v>
      </c>
      <c r="P1536" s="11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138"/>
        <v>132.42499999999998</v>
      </c>
      <c r="P1537" s="11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138"/>
        <v>250.30841666666666</v>
      </c>
      <c r="P1538" s="11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144">(E1539/D1539)*100</f>
        <v>179.9</v>
      </c>
      <c r="P1539" s="11">
        <f t="shared" ref="P1539:P1602" si="145">IF(L1539=0,0,E1539/L1539)</f>
        <v>96.375</v>
      </c>
      <c r="Q1539" t="str">
        <f t="shared" ref="Q1539:Q1602" si="146">LEFT(N1539, SEARCH("/",N1539)-1)</f>
        <v>photography</v>
      </c>
      <c r="R1539" t="str">
        <f t="shared" ref="R1539:R1602" si="147">RIGHT(N1539,LEN(N1539)-SEARCH("/",N1539))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144"/>
        <v>102.62857142857142</v>
      </c>
      <c r="P1540" s="11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144"/>
        <v>135.98609999999999</v>
      </c>
      <c r="P1541" s="1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144"/>
        <v>117.86666666666667</v>
      </c>
      <c r="P1542" s="11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144"/>
        <v>3.3333333333333333E-2</v>
      </c>
      <c r="P1543" s="11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144"/>
        <v>4</v>
      </c>
      <c r="P1544" s="11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144"/>
        <v>0.44444444444444442</v>
      </c>
      <c r="P1545" s="11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144"/>
        <v>0</v>
      </c>
      <c r="P1546" s="11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144"/>
        <v>3.3333333333333333E-2</v>
      </c>
      <c r="P1547" s="11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144"/>
        <v>28.9</v>
      </c>
      <c r="P1548" s="11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144"/>
        <v>0</v>
      </c>
      <c r="P1549" s="11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144"/>
        <v>8.5714285714285712</v>
      </c>
      <c r="P1550" s="11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144"/>
        <v>34</v>
      </c>
      <c r="P1551" s="1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144"/>
        <v>13.466666666666665</v>
      </c>
      <c r="P1552" s="11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144"/>
        <v>0</v>
      </c>
      <c r="P1553" s="11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144"/>
        <v>49.186046511627907</v>
      </c>
      <c r="P1554" s="11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144"/>
        <v>0</v>
      </c>
      <c r="P1555" s="11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144"/>
        <v>0</v>
      </c>
      <c r="P1556" s="11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144"/>
        <v>0</v>
      </c>
      <c r="P1557" s="11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144"/>
        <v>45.133333333333333</v>
      </c>
      <c r="P1558" s="11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144"/>
        <v>4</v>
      </c>
      <c r="P1559" s="11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144"/>
        <v>4.666666666666667</v>
      </c>
      <c r="P1560" s="11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144"/>
        <v>0.33333333333333337</v>
      </c>
      <c r="P1561" s="1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144"/>
        <v>3.7600000000000002</v>
      </c>
      <c r="P1562" s="11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144"/>
        <v>0.67</v>
      </c>
      <c r="P1563" s="11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144"/>
        <v>0</v>
      </c>
      <c r="P1564" s="11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144"/>
        <v>1.4166666666666665</v>
      </c>
      <c r="P1565" s="11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144"/>
        <v>0.1</v>
      </c>
      <c r="P1566" s="11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44"/>
        <v>2.5</v>
      </c>
      <c r="P1567" s="11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144"/>
        <v>21.25</v>
      </c>
      <c r="P1568" s="11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144"/>
        <v>4.117647058823529</v>
      </c>
      <c r="P1569" s="11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144"/>
        <v>13.639999999999999</v>
      </c>
      <c r="P1570" s="11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144"/>
        <v>0</v>
      </c>
      <c r="P1571" s="1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144"/>
        <v>41.4</v>
      </c>
      <c r="P1572" s="11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144"/>
        <v>0.66115702479338845</v>
      </c>
      <c r="P1573" s="11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144"/>
        <v>5</v>
      </c>
      <c r="P1574" s="11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44"/>
        <v>2.4777777777777779</v>
      </c>
      <c r="P1575" s="11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144"/>
        <v>5.0599999999999996</v>
      </c>
      <c r="P1576" s="11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44"/>
        <v>22.91</v>
      </c>
      <c r="P1577" s="11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44"/>
        <v>13</v>
      </c>
      <c r="P1578" s="11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44"/>
        <v>0.54999999999999993</v>
      </c>
      <c r="P1579" s="11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44"/>
        <v>10.806536636794938</v>
      </c>
      <c r="P1580" s="11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44"/>
        <v>0.84008400840084008</v>
      </c>
      <c r="P1581" s="1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44"/>
        <v>0</v>
      </c>
      <c r="P1582" s="11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144"/>
        <v>0.5</v>
      </c>
      <c r="P1583" s="11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144"/>
        <v>9.3000000000000007</v>
      </c>
      <c r="P1584" s="11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144"/>
        <v>7.4999999999999997E-2</v>
      </c>
      <c r="P1585" s="11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144"/>
        <v>0</v>
      </c>
      <c r="P1586" s="11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144"/>
        <v>79</v>
      </c>
      <c r="P1587" s="11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144"/>
        <v>0</v>
      </c>
      <c r="P1588" s="11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144"/>
        <v>1.3333333333333334E-2</v>
      </c>
      <c r="P1589" s="11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144"/>
        <v>0</v>
      </c>
      <c r="P1590" s="11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144"/>
        <v>0</v>
      </c>
      <c r="P1591" s="1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144"/>
        <v>1.7000000000000002</v>
      </c>
      <c r="P1592" s="11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144"/>
        <v>29.228571428571428</v>
      </c>
      <c r="P1593" s="11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144"/>
        <v>0</v>
      </c>
      <c r="P1594" s="11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144"/>
        <v>1.3636363636363637E-2</v>
      </c>
      <c r="P1595" s="11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144"/>
        <v>20.5</v>
      </c>
      <c r="P1596" s="11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144"/>
        <v>0.27999999999999997</v>
      </c>
      <c r="P1597" s="11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144"/>
        <v>2.3076923076923079</v>
      </c>
      <c r="P1598" s="11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144"/>
        <v>0</v>
      </c>
      <c r="P1599" s="11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144"/>
        <v>0.125</v>
      </c>
      <c r="P1600" s="11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144"/>
        <v>0</v>
      </c>
      <c r="P1601" s="1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144"/>
        <v>7.3400000000000007</v>
      </c>
      <c r="P1602" s="11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50">(E1603/D1603)*100</f>
        <v>108.2492</v>
      </c>
      <c r="P1603" s="11">
        <f t="shared" ref="P1603:P1666" si="151">IF(L1603=0,0,E1603/L1603)</f>
        <v>48.325535714285714</v>
      </c>
      <c r="Q1603" t="str">
        <f t="shared" ref="Q1603:Q1666" si="152">LEFT(N1603, SEARCH("/",N1603)-1)</f>
        <v>music</v>
      </c>
      <c r="R1603" t="str">
        <f t="shared" ref="R1603:R1666" si="153">RIGHT(N1603,LEN(N1603)-SEARCH("/",N1603))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50"/>
        <v>100.16666666666667</v>
      </c>
      <c r="P1604" s="11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50"/>
        <v>100.03299999999999</v>
      </c>
      <c r="P1605" s="11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50"/>
        <v>122.10714285714286</v>
      </c>
      <c r="P1606" s="11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50"/>
        <v>100.69333333333334</v>
      </c>
      <c r="P1607" s="11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50"/>
        <v>101.004125</v>
      </c>
      <c r="P1608" s="11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50"/>
        <v>145.11000000000001</v>
      </c>
      <c r="P1609" s="11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50"/>
        <v>101.25</v>
      </c>
      <c r="P1610" s="11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50"/>
        <v>118.33333333333333</v>
      </c>
      <c r="P1611" s="11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50"/>
        <v>271.85000000000002</v>
      </c>
      <c r="P1612" s="11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50"/>
        <v>125.125</v>
      </c>
      <c r="P1613" s="11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50"/>
        <v>110.00000000000001</v>
      </c>
      <c r="P1614" s="11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50"/>
        <v>101.49999999999999</v>
      </c>
      <c r="P1615" s="11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50"/>
        <v>102.69999999999999</v>
      </c>
      <c r="P1616" s="11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50"/>
        <v>114.12500000000001</v>
      </c>
      <c r="P1617" s="11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50"/>
        <v>104.2</v>
      </c>
      <c r="P1618" s="11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50"/>
        <v>145.85714285714286</v>
      </c>
      <c r="P1619" s="11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50"/>
        <v>105.06666666666666</v>
      </c>
      <c r="P1620" s="11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50"/>
        <v>133.33333333333331</v>
      </c>
      <c r="P1621" s="1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50"/>
        <v>112.99999999999999</v>
      </c>
      <c r="P1622" s="11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50"/>
        <v>121.2</v>
      </c>
      <c r="P1623" s="11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50"/>
        <v>101.72463768115942</v>
      </c>
      <c r="P1624" s="11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50"/>
        <v>101.06666666666666</v>
      </c>
      <c r="P1625" s="11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50"/>
        <v>118</v>
      </c>
      <c r="P1626" s="11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50"/>
        <v>155.33333333333331</v>
      </c>
      <c r="P1627" s="11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50"/>
        <v>101.18750000000001</v>
      </c>
      <c r="P1628" s="11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50"/>
        <v>117</v>
      </c>
      <c r="P1629" s="11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50"/>
        <v>100.925</v>
      </c>
      <c r="P1630" s="11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50"/>
        <v>103.66666666666666</v>
      </c>
      <c r="P1631" s="1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50"/>
        <v>265.25</v>
      </c>
      <c r="P1632" s="11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50"/>
        <v>155.91</v>
      </c>
      <c r="P1633" s="11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50"/>
        <v>101.62500000000001</v>
      </c>
      <c r="P1634" s="11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50"/>
        <v>100</v>
      </c>
      <c r="P1635" s="11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50"/>
        <v>100.49999999999999</v>
      </c>
      <c r="P1636" s="11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50"/>
        <v>125.29999999999998</v>
      </c>
      <c r="P1637" s="11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50"/>
        <v>103.55555555555556</v>
      </c>
      <c r="P1638" s="11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50"/>
        <v>103.8</v>
      </c>
      <c r="P1639" s="11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50"/>
        <v>105</v>
      </c>
      <c r="P1640" s="11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50"/>
        <v>100</v>
      </c>
      <c r="P1641" s="1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50"/>
        <v>169.86</v>
      </c>
      <c r="P1642" s="11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50"/>
        <v>101.4</v>
      </c>
      <c r="P1643" s="11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50"/>
        <v>100</v>
      </c>
      <c r="P1644" s="11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50"/>
        <v>124.70000000000002</v>
      </c>
      <c r="P1645" s="11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50"/>
        <v>109.5</v>
      </c>
      <c r="P1646" s="11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50"/>
        <v>110.80000000000001</v>
      </c>
      <c r="P1647" s="11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50"/>
        <v>110.2</v>
      </c>
      <c r="P1648" s="11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50"/>
        <v>104.71999999999998</v>
      </c>
      <c r="P1649" s="11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50"/>
        <v>125.26086956521738</v>
      </c>
      <c r="P1650" s="11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50"/>
        <v>100.58763157894737</v>
      </c>
      <c r="P1651" s="1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50"/>
        <v>141.55000000000001</v>
      </c>
      <c r="P1652" s="11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50"/>
        <v>100.75</v>
      </c>
      <c r="P1653" s="11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50"/>
        <v>100.66666666666666</v>
      </c>
      <c r="P1654" s="11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50"/>
        <v>174.2304</v>
      </c>
      <c r="P1655" s="11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50"/>
        <v>119.90909090909089</v>
      </c>
      <c r="P1656" s="11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50"/>
        <v>142.86666666666667</v>
      </c>
      <c r="P1657" s="11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50"/>
        <v>100.33493333333334</v>
      </c>
      <c r="P1658" s="11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50"/>
        <v>104.93380000000001</v>
      </c>
      <c r="P1659" s="11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50"/>
        <v>132.23333333333335</v>
      </c>
      <c r="P1660" s="11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50"/>
        <v>112.79999999999998</v>
      </c>
      <c r="P1661" s="1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50"/>
        <v>1253.75</v>
      </c>
      <c r="P1662" s="11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50"/>
        <v>102.50632911392405</v>
      </c>
      <c r="P1663" s="11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50"/>
        <v>102.6375</v>
      </c>
      <c r="P1664" s="11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50"/>
        <v>108</v>
      </c>
      <c r="P1665" s="11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50"/>
        <v>122.40879999999999</v>
      </c>
      <c r="P1666" s="11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56">(E1667/D1667)*100</f>
        <v>119.45714285714286</v>
      </c>
      <c r="P1667" s="11">
        <f t="shared" ref="P1667:P1730" si="157">IF(L1667=0,0,E1667/L1667)</f>
        <v>44.956989247311824</v>
      </c>
      <c r="Q1667" t="str">
        <f t="shared" ref="Q1667:Q1730" si="158">LEFT(N1667, SEARCH("/",N1667)-1)</f>
        <v>music</v>
      </c>
      <c r="R1667" t="str">
        <f t="shared" ref="R1667:R1730" si="159">RIGHT(N1667,LEN(N1667)-SEARCH("/",N1667))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56"/>
        <v>160.88</v>
      </c>
      <c r="P1668" s="11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56"/>
        <v>126.85294117647059</v>
      </c>
      <c r="P1669" s="11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56"/>
        <v>102.6375</v>
      </c>
      <c r="P1670" s="11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56"/>
        <v>139.75</v>
      </c>
      <c r="P1671" s="11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56"/>
        <v>102.60000000000001</v>
      </c>
      <c r="P1672" s="11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56"/>
        <v>100.67349999999999</v>
      </c>
      <c r="P1673" s="11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56"/>
        <v>112.94117647058823</v>
      </c>
      <c r="P1674" s="11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56"/>
        <v>128.09523809523807</v>
      </c>
      <c r="P1675" s="11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56"/>
        <v>201.7</v>
      </c>
      <c r="P1676" s="11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56"/>
        <v>137.416</v>
      </c>
      <c r="P1677" s="11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56"/>
        <v>115.33333333333333</v>
      </c>
      <c r="P1678" s="11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56"/>
        <v>111.66666666666667</v>
      </c>
      <c r="P1679" s="11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56"/>
        <v>118.39999999999999</v>
      </c>
      <c r="P1680" s="11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56"/>
        <v>175</v>
      </c>
      <c r="P1681" s="11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56"/>
        <v>117.5</v>
      </c>
      <c r="P1682" s="11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56"/>
        <v>101.42212307692309</v>
      </c>
      <c r="P1683" s="11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56"/>
        <v>0</v>
      </c>
      <c r="P1684" s="11">
        <f t="shared" si="157"/>
        <v>0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56"/>
        <v>21.714285714285715</v>
      </c>
      <c r="P1685" s="11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56"/>
        <v>109.125</v>
      </c>
      <c r="P1686" s="11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56"/>
        <v>102.85714285714285</v>
      </c>
      <c r="P1687" s="11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56"/>
        <v>0.36</v>
      </c>
      <c r="P1688" s="11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56"/>
        <v>31.25</v>
      </c>
      <c r="P1689" s="11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56"/>
        <v>44.3</v>
      </c>
      <c r="P1690" s="11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56"/>
        <v>100</v>
      </c>
      <c r="P1691" s="1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56"/>
        <v>25.4</v>
      </c>
      <c r="P1692" s="11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56"/>
        <v>33.473333333333329</v>
      </c>
      <c r="P1693" s="11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56"/>
        <v>47.8</v>
      </c>
      <c r="P1694" s="11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56"/>
        <v>9.3333333333333339</v>
      </c>
      <c r="P1695" s="11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56"/>
        <v>0.05</v>
      </c>
      <c r="P1696" s="11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56"/>
        <v>11.708333333333334</v>
      </c>
      <c r="P1697" s="11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56"/>
        <v>0</v>
      </c>
      <c r="P1698" s="11">
        <f t="shared" si="157"/>
        <v>0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56"/>
        <v>20.208000000000002</v>
      </c>
      <c r="P1699" s="11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56"/>
        <v>0</v>
      </c>
      <c r="P1700" s="11">
        <f t="shared" si="157"/>
        <v>0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56"/>
        <v>4.2311459353574925</v>
      </c>
      <c r="P1701" s="11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56"/>
        <v>26.06</v>
      </c>
      <c r="P1702" s="11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56"/>
        <v>0.19801980198019803</v>
      </c>
      <c r="P1703" s="11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56"/>
        <v>6.0606060606060606E-3</v>
      </c>
      <c r="P1704" s="11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56"/>
        <v>1.02</v>
      </c>
      <c r="P1705" s="11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56"/>
        <v>65.100000000000009</v>
      </c>
      <c r="P1706" s="11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56"/>
        <v>0</v>
      </c>
      <c r="P1707" s="11">
        <f t="shared" si="157"/>
        <v>0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56"/>
        <v>0</v>
      </c>
      <c r="P1708" s="11">
        <f t="shared" si="157"/>
        <v>0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56"/>
        <v>9.74</v>
      </c>
      <c r="P1709" s="11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56"/>
        <v>0</v>
      </c>
      <c r="P1710" s="11">
        <f t="shared" si="157"/>
        <v>0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56"/>
        <v>4.8571428571428568</v>
      </c>
      <c r="P1711" s="11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56"/>
        <v>0.67999999999999994</v>
      </c>
      <c r="P1712" s="11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56"/>
        <v>10.5</v>
      </c>
      <c r="P1713" s="11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56"/>
        <v>0</v>
      </c>
      <c r="P1714" s="11">
        <f t="shared" si="157"/>
        <v>0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56"/>
        <v>1.6666666666666667</v>
      </c>
      <c r="P1715" s="11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56"/>
        <v>7.8680000000000003</v>
      </c>
      <c r="P1716" s="11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56"/>
        <v>0.22</v>
      </c>
      <c r="P1717" s="11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56"/>
        <v>7.5</v>
      </c>
      <c r="P1718" s="11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56"/>
        <v>42.725880551301685</v>
      </c>
      <c r="P1719" s="11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56"/>
        <v>0.2142857142857143</v>
      </c>
      <c r="P1720" s="11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56"/>
        <v>0.87500000000000011</v>
      </c>
      <c r="P1721" s="1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56"/>
        <v>5.625</v>
      </c>
      <c r="P1722" s="11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56"/>
        <v>0</v>
      </c>
      <c r="P1723" s="11">
        <f t="shared" si="157"/>
        <v>0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56"/>
        <v>3.4722222222222224E-2</v>
      </c>
      <c r="P1724" s="11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56"/>
        <v>6.5</v>
      </c>
      <c r="P1725" s="11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56"/>
        <v>0.58333333333333337</v>
      </c>
      <c r="P1726" s="11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56"/>
        <v>10.181818181818182</v>
      </c>
      <c r="P1727" s="11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56"/>
        <v>33.784615384615385</v>
      </c>
      <c r="P1728" s="11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56"/>
        <v>3.3333333333333333E-2</v>
      </c>
      <c r="P1729" s="11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56"/>
        <v>68.400000000000006</v>
      </c>
      <c r="P1730" s="11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62">(E1731/D1731)*100</f>
        <v>0</v>
      </c>
      <c r="P1731" s="11">
        <f t="shared" ref="P1731:P1794" si="163">IF(L1731=0,0,E1731/L1731)</f>
        <v>0</v>
      </c>
      <c r="Q1731" t="str">
        <f t="shared" ref="Q1731:Q1794" si="164">LEFT(N1731, SEARCH("/",N1731)-1)</f>
        <v>music</v>
      </c>
      <c r="R1731" t="str">
        <f t="shared" ref="R1731:R1794" si="165">RIGHT(N1731,LEN(N1731)-SEARCH("/",N1731))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62"/>
        <v>0</v>
      </c>
      <c r="P1732" s="11">
        <f t="shared" si="163"/>
        <v>0</v>
      </c>
      <c r="Q1732" t="str">
        <f t="shared" si="164"/>
        <v>music</v>
      </c>
      <c r="R1732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62"/>
        <v>0</v>
      </c>
      <c r="P1733" s="11">
        <f t="shared" si="163"/>
        <v>0</v>
      </c>
      <c r="Q1733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62"/>
        <v>0</v>
      </c>
      <c r="P1734" s="11">
        <f t="shared" si="163"/>
        <v>0</v>
      </c>
      <c r="Q1734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62"/>
        <v>0</v>
      </c>
      <c r="P1735" s="11">
        <f t="shared" si="163"/>
        <v>0</v>
      </c>
      <c r="Q1735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62"/>
        <v>2.2222222222222223E-2</v>
      </c>
      <c r="P1736" s="11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62"/>
        <v>11</v>
      </c>
      <c r="P1737" s="11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62"/>
        <v>0.73333333333333328</v>
      </c>
      <c r="P1738" s="11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62"/>
        <v>21.25</v>
      </c>
      <c r="P1739" s="11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62"/>
        <v>0.4</v>
      </c>
      <c r="P1740" s="11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62"/>
        <v>0.1</v>
      </c>
      <c r="P1741" s="11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62"/>
        <v>0</v>
      </c>
      <c r="P1742" s="11">
        <f t="shared" si="163"/>
        <v>0</v>
      </c>
      <c r="Q1742" t="str">
        <f t="shared" si="164"/>
        <v>music</v>
      </c>
      <c r="R1742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62"/>
        <v>110.83333333333334</v>
      </c>
      <c r="P1743" s="11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62"/>
        <v>108.74999999999999</v>
      </c>
      <c r="P1744" s="11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62"/>
        <v>100.41666666666667</v>
      </c>
      <c r="P1745" s="11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62"/>
        <v>118.45454545454545</v>
      </c>
      <c r="P1746" s="11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62"/>
        <v>114.01428571428571</v>
      </c>
      <c r="P1747" s="11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62"/>
        <v>148.10000000000002</v>
      </c>
      <c r="P1748" s="11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62"/>
        <v>104.95555555555556</v>
      </c>
      <c r="P1749" s="11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62"/>
        <v>129.94800000000001</v>
      </c>
      <c r="P1750" s="11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62"/>
        <v>123.48756218905473</v>
      </c>
      <c r="P1751" s="1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62"/>
        <v>201.62</v>
      </c>
      <c r="P1752" s="11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62"/>
        <v>102.89999999999999</v>
      </c>
      <c r="P1753" s="11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62"/>
        <v>260.16666666666663</v>
      </c>
      <c r="P1754" s="11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62"/>
        <v>108</v>
      </c>
      <c r="P1755" s="11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62"/>
        <v>110.52941176470587</v>
      </c>
      <c r="P1756" s="11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62"/>
        <v>120</v>
      </c>
      <c r="P1757" s="11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62"/>
        <v>102.82909090909091</v>
      </c>
      <c r="P1758" s="11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62"/>
        <v>115.99999999999999</v>
      </c>
      <c r="P1759" s="11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62"/>
        <v>114.7</v>
      </c>
      <c r="P1760" s="11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62"/>
        <v>106.60000000000001</v>
      </c>
      <c r="P1761" s="1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62"/>
        <v>165.44</v>
      </c>
      <c r="P1762" s="11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62"/>
        <v>155</v>
      </c>
      <c r="P1763" s="11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62"/>
        <v>885</v>
      </c>
      <c r="P1764" s="11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62"/>
        <v>101.90833333333333</v>
      </c>
      <c r="P1765" s="11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62"/>
        <v>19.600000000000001</v>
      </c>
      <c r="P1766" s="11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62"/>
        <v>59.467839999999995</v>
      </c>
      <c r="P1767" s="11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62"/>
        <v>0</v>
      </c>
      <c r="P1768" s="11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62"/>
        <v>45.72</v>
      </c>
      <c r="P1769" s="11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62"/>
        <v>3.74</v>
      </c>
      <c r="P1770" s="11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62"/>
        <v>2.7025000000000001</v>
      </c>
      <c r="P1771" s="1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62"/>
        <v>56.51428571428572</v>
      </c>
      <c r="P1772" s="11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62"/>
        <v>21.30952380952381</v>
      </c>
      <c r="P1773" s="11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62"/>
        <v>15.6</v>
      </c>
      <c r="P1774" s="11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62"/>
        <v>6.2566666666666677</v>
      </c>
      <c r="P1775" s="11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62"/>
        <v>45.92</v>
      </c>
      <c r="P1776" s="11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62"/>
        <v>65.101538461538468</v>
      </c>
      <c r="P1777" s="11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62"/>
        <v>6.7</v>
      </c>
      <c r="P1778" s="11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62"/>
        <v>13.5625</v>
      </c>
      <c r="P1779" s="11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62"/>
        <v>1.9900000000000002</v>
      </c>
      <c r="P1780" s="11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62"/>
        <v>36.236363636363642</v>
      </c>
      <c r="P1781" s="1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62"/>
        <v>39.743333333333339</v>
      </c>
      <c r="P1782" s="11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62"/>
        <v>25.763636363636365</v>
      </c>
      <c r="P1783" s="11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62"/>
        <v>15.491428571428573</v>
      </c>
      <c r="P1784" s="11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62"/>
        <v>23.692499999999999</v>
      </c>
      <c r="P1785" s="11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62"/>
        <v>39.76</v>
      </c>
      <c r="P1786" s="11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62"/>
        <v>20.220833333333331</v>
      </c>
      <c r="P1787" s="11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62"/>
        <v>47.631578947368418</v>
      </c>
      <c r="P1788" s="11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62"/>
        <v>15.329999999999998</v>
      </c>
      <c r="P1789" s="11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62"/>
        <v>1.3818181818181818</v>
      </c>
      <c r="P1790" s="11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62"/>
        <v>0.5</v>
      </c>
      <c r="P1791" s="1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62"/>
        <v>4.957575757575758</v>
      </c>
      <c r="P1792" s="11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62"/>
        <v>3.5666666666666664</v>
      </c>
      <c r="P1793" s="11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62"/>
        <v>61.124000000000002</v>
      </c>
      <c r="P1794" s="11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68">(E1795/D1795)*100</f>
        <v>1.3333333333333335</v>
      </c>
      <c r="P1795" s="11">
        <f t="shared" ref="P1795:P1858" si="169">IF(L1795=0,0,E1795/L1795)</f>
        <v>20</v>
      </c>
      <c r="Q1795" t="str">
        <f t="shared" ref="Q1795:Q1858" si="170">LEFT(N1795, SEARCH("/",N1795)-1)</f>
        <v>photography</v>
      </c>
      <c r="R1795" t="str">
        <f t="shared" ref="R1795:R1858" si="171">RIGHT(N1795,LEN(N1795)-SEARCH("/",N1795))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68"/>
        <v>11.077777777777778</v>
      </c>
      <c r="P1796" s="11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68"/>
        <v>38.735714285714288</v>
      </c>
      <c r="P1797" s="11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68"/>
        <v>22.05263157894737</v>
      </c>
      <c r="P1798" s="11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68"/>
        <v>67.55</v>
      </c>
      <c r="P1799" s="11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68"/>
        <v>13.637499999999999</v>
      </c>
      <c r="P1800" s="11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68"/>
        <v>1.7457500000000001</v>
      </c>
      <c r="P1801" s="1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68"/>
        <v>20.44963251188932</v>
      </c>
      <c r="P1802" s="11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68"/>
        <v>13.852941176470587</v>
      </c>
      <c r="P1803" s="11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68"/>
        <v>48.485714285714288</v>
      </c>
      <c r="P1804" s="11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68"/>
        <v>30.8</v>
      </c>
      <c r="P1805" s="11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68"/>
        <v>35.174193548387095</v>
      </c>
      <c r="P1806" s="11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68"/>
        <v>36.404444444444444</v>
      </c>
      <c r="P1807" s="11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68"/>
        <v>2.9550000000000001</v>
      </c>
      <c r="P1808" s="11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68"/>
        <v>11.06</v>
      </c>
      <c r="P1809" s="11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68"/>
        <v>41.407142857142858</v>
      </c>
      <c r="P1810" s="11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68"/>
        <v>10.857142857142858</v>
      </c>
      <c r="P1811" s="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68"/>
        <v>3.3333333333333335</v>
      </c>
      <c r="P1812" s="11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68"/>
        <v>7.407407407407407E-2</v>
      </c>
      <c r="P1813" s="11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68"/>
        <v>13.307692307692307</v>
      </c>
      <c r="P1814" s="11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68"/>
        <v>0</v>
      </c>
      <c r="P1815" s="11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68"/>
        <v>49.183333333333337</v>
      </c>
      <c r="P1816" s="11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68"/>
        <v>0</v>
      </c>
      <c r="P1817" s="11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68"/>
        <v>2.036</v>
      </c>
      <c r="P1818" s="11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68"/>
        <v>52.327777777777776</v>
      </c>
      <c r="P1819" s="11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68"/>
        <v>0</v>
      </c>
      <c r="P1820" s="11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68"/>
        <v>2.083333333333333</v>
      </c>
      <c r="P1821" s="1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68"/>
        <v>6.565384615384616</v>
      </c>
      <c r="P1822" s="11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68"/>
        <v>134.88999999999999</v>
      </c>
      <c r="P1823" s="11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68"/>
        <v>100</v>
      </c>
      <c r="P1824" s="11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68"/>
        <v>115.85714285714286</v>
      </c>
      <c r="P1825" s="11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68"/>
        <v>100.06666666666666</v>
      </c>
      <c r="P1826" s="11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68"/>
        <v>105.05</v>
      </c>
      <c r="P1827" s="11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68"/>
        <v>101</v>
      </c>
      <c r="P1828" s="11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68"/>
        <v>100.66250000000001</v>
      </c>
      <c r="P1829" s="11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68"/>
        <v>100.16000000000001</v>
      </c>
      <c r="P1830" s="11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68"/>
        <v>166.68333333333334</v>
      </c>
      <c r="P1831" s="1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68"/>
        <v>101.53333333333335</v>
      </c>
      <c r="P1832" s="11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68"/>
        <v>103</v>
      </c>
      <c r="P1833" s="11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68"/>
        <v>142.85714285714286</v>
      </c>
      <c r="P1834" s="11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68"/>
        <v>262.5</v>
      </c>
      <c r="P1835" s="11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68"/>
        <v>118.05000000000001</v>
      </c>
      <c r="P1836" s="11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68"/>
        <v>104</v>
      </c>
      <c r="P1837" s="11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68"/>
        <v>200.34</v>
      </c>
      <c r="P1838" s="11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68"/>
        <v>306.83333333333331</v>
      </c>
      <c r="P1839" s="11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68"/>
        <v>100.149</v>
      </c>
      <c r="P1840" s="11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68"/>
        <v>205.29999999999998</v>
      </c>
      <c r="P1841" s="1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68"/>
        <v>108.88888888888889</v>
      </c>
      <c r="P1842" s="11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68"/>
        <v>101.75</v>
      </c>
      <c r="P1843" s="11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68"/>
        <v>125.25</v>
      </c>
      <c r="P1844" s="11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68"/>
        <v>124.0061</v>
      </c>
      <c r="P1845" s="11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68"/>
        <v>101.4</v>
      </c>
      <c r="P1846" s="11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68"/>
        <v>100</v>
      </c>
      <c r="P1847" s="11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68"/>
        <v>137.92666666666668</v>
      </c>
      <c r="P1848" s="11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68"/>
        <v>120.88000000000001</v>
      </c>
      <c r="P1849" s="11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68"/>
        <v>107.36666666666667</v>
      </c>
      <c r="P1850" s="11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68"/>
        <v>100.33333333333334</v>
      </c>
      <c r="P1851" s="11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68"/>
        <v>101.52222222222223</v>
      </c>
      <c r="P1852" s="11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68"/>
        <v>100.07692307692308</v>
      </c>
      <c r="P1853" s="11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68"/>
        <v>116.96666666666667</v>
      </c>
      <c r="P1854" s="11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68"/>
        <v>101.875</v>
      </c>
      <c r="P1855" s="11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68"/>
        <v>102.12366666666665</v>
      </c>
      <c r="P1856" s="11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68"/>
        <v>154.05897142857143</v>
      </c>
      <c r="P1857" s="11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68"/>
        <v>101.25</v>
      </c>
      <c r="P1858" s="11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74">(E1859/D1859)*100</f>
        <v>100</v>
      </c>
      <c r="P1859" s="11">
        <f t="shared" ref="P1859:P1922" si="175">IF(L1859=0,0,E1859/L1859)</f>
        <v>136.36363636363637</v>
      </c>
      <c r="Q1859" t="str">
        <f t="shared" ref="Q1859:Q1922" si="176">LEFT(N1859, SEARCH("/",N1859)-1)</f>
        <v>music</v>
      </c>
      <c r="R1859" t="str">
        <f t="shared" ref="R1859:R1922" si="177">RIGHT(N1859,LEN(N1859)-SEARCH("/",N1859))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74"/>
        <v>108.74800874800874</v>
      </c>
      <c r="P1860" s="11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74"/>
        <v>131.83333333333334</v>
      </c>
      <c r="P1861" s="11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74"/>
        <v>133.46666666666667</v>
      </c>
      <c r="P1862" s="11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74"/>
        <v>0</v>
      </c>
      <c r="P1863" s="11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74"/>
        <v>8.0833333333333321</v>
      </c>
      <c r="P1864" s="11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74"/>
        <v>0.4</v>
      </c>
      <c r="P1865" s="11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74"/>
        <v>42.892307692307689</v>
      </c>
      <c r="P1866" s="11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74"/>
        <v>3.6363636363636364E-3</v>
      </c>
      <c r="P1867" s="11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74"/>
        <v>0.5</v>
      </c>
      <c r="P1868" s="11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74"/>
        <v>0.05</v>
      </c>
      <c r="P1869" s="11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74"/>
        <v>4.8680000000000003</v>
      </c>
      <c r="P1870" s="11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74"/>
        <v>0</v>
      </c>
      <c r="P1871" s="1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74"/>
        <v>10.314285714285715</v>
      </c>
      <c r="P1872" s="11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74"/>
        <v>71.784615384615378</v>
      </c>
      <c r="P1873" s="11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74"/>
        <v>1.06</v>
      </c>
      <c r="P1874" s="11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74"/>
        <v>0.44999999999999996</v>
      </c>
      <c r="P1875" s="11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74"/>
        <v>1.6250000000000001E-2</v>
      </c>
      <c r="P1876" s="11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74"/>
        <v>0.51</v>
      </c>
      <c r="P1877" s="11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74"/>
        <v>0</v>
      </c>
      <c r="P1878" s="11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74"/>
        <v>0</v>
      </c>
      <c r="P1879" s="11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74"/>
        <v>0</v>
      </c>
      <c r="P1880" s="11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74"/>
        <v>0.12</v>
      </c>
      <c r="P1881" s="1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74"/>
        <v>20.080000000000002</v>
      </c>
      <c r="P1882" s="11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74"/>
        <v>172.68449999999999</v>
      </c>
      <c r="P1883" s="11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74"/>
        <v>100.8955223880597</v>
      </c>
      <c r="P1884" s="11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74"/>
        <v>104.8048048048048</v>
      </c>
      <c r="P1885" s="11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74"/>
        <v>135.1</v>
      </c>
      <c r="P1886" s="11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74"/>
        <v>116.32786885245903</v>
      </c>
      <c r="P1887" s="11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74"/>
        <v>102.08333333333333</v>
      </c>
      <c r="P1888" s="11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74"/>
        <v>111.16666666666666</v>
      </c>
      <c r="P1889" s="11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74"/>
        <v>166.08</v>
      </c>
      <c r="P1890" s="11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74"/>
        <v>106.60000000000001</v>
      </c>
      <c r="P1891" s="1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74"/>
        <v>144.58441666666667</v>
      </c>
      <c r="P1892" s="11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74"/>
        <v>105.55000000000001</v>
      </c>
      <c r="P1893" s="11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74"/>
        <v>136.60000000000002</v>
      </c>
      <c r="P1894" s="11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74"/>
        <v>104</v>
      </c>
      <c r="P1895" s="11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74"/>
        <v>114.5</v>
      </c>
      <c r="P1896" s="11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74"/>
        <v>101.71957671957672</v>
      </c>
      <c r="P1897" s="11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74"/>
        <v>123.94678492239468</v>
      </c>
      <c r="P1898" s="11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74"/>
        <v>102.45669291338582</v>
      </c>
      <c r="P1899" s="11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74"/>
        <v>144.5</v>
      </c>
      <c r="P1900" s="11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74"/>
        <v>133.33333333333331</v>
      </c>
      <c r="P1901" s="1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74"/>
        <v>109.3644</v>
      </c>
      <c r="P1902" s="11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74"/>
        <v>2.6969696969696968</v>
      </c>
      <c r="P1903" s="11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74"/>
        <v>1.2</v>
      </c>
      <c r="P1904" s="11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74"/>
        <v>46.6</v>
      </c>
      <c r="P1905" s="11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74"/>
        <v>0.1</v>
      </c>
      <c r="P1906" s="11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74"/>
        <v>0.16800000000000001</v>
      </c>
      <c r="P1907" s="11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74"/>
        <v>42.76</v>
      </c>
      <c r="P1908" s="11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74"/>
        <v>0.28333333333333333</v>
      </c>
      <c r="P1909" s="11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74"/>
        <v>1.7319999999999998</v>
      </c>
      <c r="P1910" s="11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74"/>
        <v>14.111428571428572</v>
      </c>
      <c r="P1911" s="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74"/>
        <v>39.395294117647055</v>
      </c>
      <c r="P1912" s="11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74"/>
        <v>2.3529411764705882E-2</v>
      </c>
      <c r="P1913" s="11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74"/>
        <v>59.3</v>
      </c>
      <c r="P1914" s="11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74"/>
        <v>1.3270833333333334</v>
      </c>
      <c r="P1915" s="11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74"/>
        <v>9.0090090090090094</v>
      </c>
      <c r="P1916" s="11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74"/>
        <v>1.6</v>
      </c>
      <c r="P1917" s="11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74"/>
        <v>0.51</v>
      </c>
      <c r="P1918" s="11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74"/>
        <v>52.570512820512818</v>
      </c>
      <c r="P1919" s="11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74"/>
        <v>1.04</v>
      </c>
      <c r="P1920" s="11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74"/>
        <v>47.4</v>
      </c>
      <c r="P1921" s="1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74"/>
        <v>43.03</v>
      </c>
      <c r="P1922" s="11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80">(E1923/D1923)*100</f>
        <v>136.80000000000001</v>
      </c>
      <c r="P1923" s="11">
        <f t="shared" ref="P1923:P1986" si="181">IF(L1923=0,0,E1923/L1923)</f>
        <v>54</v>
      </c>
      <c r="Q1923" t="str">
        <f t="shared" ref="Q1923:Q1986" si="182">LEFT(N1923, SEARCH("/",N1923)-1)</f>
        <v>music</v>
      </c>
      <c r="R1923" t="str">
        <f t="shared" ref="R1923:R1986" si="183">RIGHT(N1923,LEN(N1923)-SEARCH("/",N1923))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80"/>
        <v>115.55</v>
      </c>
      <c r="P1924" s="11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80"/>
        <v>240.79999999999998</v>
      </c>
      <c r="P1925" s="11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80"/>
        <v>114.39999999999999</v>
      </c>
      <c r="P1926" s="11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80"/>
        <v>110.33333333333333</v>
      </c>
      <c r="P1927" s="11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80"/>
        <v>195.37933333333334</v>
      </c>
      <c r="P1928" s="11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80"/>
        <v>103.33333333333334</v>
      </c>
      <c r="P1929" s="11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80"/>
        <v>103.1372549019608</v>
      </c>
      <c r="P1930" s="11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80"/>
        <v>100.3125</v>
      </c>
      <c r="P1931" s="1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80"/>
        <v>127</v>
      </c>
      <c r="P1932" s="11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80"/>
        <v>120.601</v>
      </c>
      <c r="P1933" s="11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80"/>
        <v>106.99047619047619</v>
      </c>
      <c r="P1934" s="11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80"/>
        <v>172.43333333333334</v>
      </c>
      <c r="P1935" s="11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80"/>
        <v>123.61999999999999</v>
      </c>
      <c r="P1936" s="11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80"/>
        <v>108.4</v>
      </c>
      <c r="P1937" s="11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80"/>
        <v>116.52013333333333</v>
      </c>
      <c r="P1938" s="11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80"/>
        <v>187.245</v>
      </c>
      <c r="P1939" s="11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80"/>
        <v>115.93333333333334</v>
      </c>
      <c r="P1940" s="11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80"/>
        <v>110.7</v>
      </c>
      <c r="P1941" s="1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80"/>
        <v>170.92307692307693</v>
      </c>
      <c r="P1942" s="11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80"/>
        <v>126.11835600000001</v>
      </c>
      <c r="P1943" s="11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80"/>
        <v>138.44033333333334</v>
      </c>
      <c r="P1944" s="11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80"/>
        <v>1705.2499999999998</v>
      </c>
      <c r="P1945" s="11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80"/>
        <v>788.05550000000005</v>
      </c>
      <c r="P1946" s="11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80"/>
        <v>348.01799999999997</v>
      </c>
      <c r="P1947" s="11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80"/>
        <v>149.74666666666667</v>
      </c>
      <c r="P1948" s="11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80"/>
        <v>100.63375000000001</v>
      </c>
      <c r="P1949" s="11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80"/>
        <v>800.21100000000001</v>
      </c>
      <c r="P1950" s="11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80"/>
        <v>106.00260000000002</v>
      </c>
      <c r="P1951" s="1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80"/>
        <v>200.51866666666669</v>
      </c>
      <c r="P1952" s="11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80"/>
        <v>212.44399999999999</v>
      </c>
      <c r="P1953" s="11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80"/>
        <v>198.47237142857145</v>
      </c>
      <c r="P1954" s="11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80"/>
        <v>225.94666666666666</v>
      </c>
      <c r="P1955" s="11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80"/>
        <v>698.94800000000009</v>
      </c>
      <c r="P1956" s="11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80"/>
        <v>398.59528571428569</v>
      </c>
      <c r="P1957" s="11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80"/>
        <v>294.0333333333333</v>
      </c>
      <c r="P1958" s="11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80"/>
        <v>167.50470000000001</v>
      </c>
      <c r="P1959" s="11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80"/>
        <v>1435.5717142857143</v>
      </c>
      <c r="P1960" s="11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80"/>
        <v>156.73439999999999</v>
      </c>
      <c r="P1961" s="1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80"/>
        <v>117.90285714285716</v>
      </c>
      <c r="P1962" s="11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80"/>
        <v>1105.3811999999998</v>
      </c>
      <c r="P1963" s="11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80"/>
        <v>192.92499999999998</v>
      </c>
      <c r="P1964" s="11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80"/>
        <v>126.8842105263158</v>
      </c>
      <c r="P1965" s="11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80"/>
        <v>259.57748878923763</v>
      </c>
      <c r="P1966" s="11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80"/>
        <v>262.27999999999997</v>
      </c>
      <c r="P1967" s="11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80"/>
        <v>206.74309000000002</v>
      </c>
      <c r="P1968" s="11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80"/>
        <v>370.13</v>
      </c>
      <c r="P1969" s="11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80"/>
        <v>284.96600000000001</v>
      </c>
      <c r="P1970" s="11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80"/>
        <v>579.08000000000004</v>
      </c>
      <c r="P1971" s="1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80"/>
        <v>1131.8</v>
      </c>
      <c r="P1972" s="11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80"/>
        <v>263.02771750000005</v>
      </c>
      <c r="P1973" s="11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80"/>
        <v>674.48</v>
      </c>
      <c r="P1974" s="11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80"/>
        <v>256.83081313131316</v>
      </c>
      <c r="P1975" s="11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80"/>
        <v>375.49599999999998</v>
      </c>
      <c r="P1976" s="11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80"/>
        <v>208.70837499999996</v>
      </c>
      <c r="P1977" s="11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80"/>
        <v>346.6</v>
      </c>
      <c r="P1978" s="11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80"/>
        <v>402.33</v>
      </c>
      <c r="P1979" s="11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80"/>
        <v>1026.8451399999999</v>
      </c>
      <c r="P1980" s="11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80"/>
        <v>114.901155</v>
      </c>
      <c r="P1981" s="1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80"/>
        <v>354.82402000000002</v>
      </c>
      <c r="P1982" s="11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80"/>
        <v>5.08</v>
      </c>
      <c r="P1983" s="11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80"/>
        <v>0</v>
      </c>
      <c r="P1984" s="11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80"/>
        <v>4.3</v>
      </c>
      <c r="P1985" s="11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80"/>
        <v>21.146666666666665</v>
      </c>
      <c r="P1986" s="11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86">(E1987/D1987)*100</f>
        <v>3.1875</v>
      </c>
      <c r="P1987" s="11">
        <f t="shared" ref="P1987:P2050" si="187">IF(L1987=0,0,E1987/L1987)</f>
        <v>12.75</v>
      </c>
      <c r="Q1987" t="str">
        <f t="shared" ref="Q1987:Q2050" si="188">LEFT(N1987, SEARCH("/",N1987)-1)</f>
        <v>photography</v>
      </c>
      <c r="R1987" t="str">
        <f t="shared" ref="R1987:R2050" si="189">RIGHT(N1987,LEN(N1987)-SEARCH("/",N1987))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86"/>
        <v>0.05</v>
      </c>
      <c r="P1988" s="11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86"/>
        <v>42.472727272727276</v>
      </c>
      <c r="P1989" s="11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86"/>
        <v>0.41666666666666669</v>
      </c>
      <c r="P1990" s="11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86"/>
        <v>1</v>
      </c>
      <c r="P1991" s="1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86"/>
        <v>16.966666666666665</v>
      </c>
      <c r="P1992" s="11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86"/>
        <v>7.0000000000000009</v>
      </c>
      <c r="P1993" s="11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86"/>
        <v>0.13333333333333333</v>
      </c>
      <c r="P1994" s="11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86"/>
        <v>0</v>
      </c>
      <c r="P1995" s="11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86"/>
        <v>0</v>
      </c>
      <c r="P1996" s="11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86"/>
        <v>7.8</v>
      </c>
      <c r="P1997" s="11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86"/>
        <v>0</v>
      </c>
      <c r="P1998" s="11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86"/>
        <v>0</v>
      </c>
      <c r="P1999" s="11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86"/>
        <v>26.200000000000003</v>
      </c>
      <c r="P2000" s="11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86"/>
        <v>0.76129032258064511</v>
      </c>
      <c r="P2001" s="1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86"/>
        <v>12.5</v>
      </c>
      <c r="P2002" s="11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86"/>
        <v>382.12909090909091</v>
      </c>
      <c r="P2003" s="11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86"/>
        <v>216.79422000000002</v>
      </c>
      <c r="P2004" s="11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86"/>
        <v>312</v>
      </c>
      <c r="P2005" s="11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86"/>
        <v>234.42048</v>
      </c>
      <c r="P2006" s="11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86"/>
        <v>123.68010000000001</v>
      </c>
      <c r="P2007" s="11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86"/>
        <v>247.84</v>
      </c>
      <c r="P2008" s="11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86"/>
        <v>115.7092</v>
      </c>
      <c r="P2009" s="11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86"/>
        <v>117.07484768810599</v>
      </c>
      <c r="P2010" s="11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86"/>
        <v>305.15800000000002</v>
      </c>
      <c r="P2011" s="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86"/>
        <v>320.05299999999994</v>
      </c>
      <c r="P2012" s="11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86"/>
        <v>819.56399999999996</v>
      </c>
      <c r="P2013" s="11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86"/>
        <v>234.90000000000003</v>
      </c>
      <c r="P2014" s="11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86"/>
        <v>494.91374999999999</v>
      </c>
      <c r="P2015" s="11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86"/>
        <v>7813.7822333333334</v>
      </c>
      <c r="P2016" s="11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86"/>
        <v>113.00013888888888</v>
      </c>
      <c r="P2017" s="11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86"/>
        <v>921.54219999999998</v>
      </c>
      <c r="P2018" s="11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86"/>
        <v>125.10239999999999</v>
      </c>
      <c r="P2019" s="11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86"/>
        <v>102.24343076923077</v>
      </c>
      <c r="P2020" s="11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86"/>
        <v>484.90975000000003</v>
      </c>
      <c r="P2021" s="1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86"/>
        <v>192.33333333333334</v>
      </c>
      <c r="P2022" s="11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86"/>
        <v>281.10000000000002</v>
      </c>
      <c r="P2023" s="11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86"/>
        <v>125.13700000000001</v>
      </c>
      <c r="P2024" s="11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86"/>
        <v>161.459</v>
      </c>
      <c r="P2025" s="11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86"/>
        <v>585.35</v>
      </c>
      <c r="P2026" s="11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86"/>
        <v>201.14999999999998</v>
      </c>
      <c r="P2027" s="11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86"/>
        <v>133.48307999999997</v>
      </c>
      <c r="P2028" s="11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86"/>
        <v>120.24900000000001</v>
      </c>
      <c r="P2029" s="11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86"/>
        <v>126.16666666666667</v>
      </c>
      <c r="P2030" s="11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86"/>
        <v>361.2</v>
      </c>
      <c r="P2031" s="1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86"/>
        <v>226.239013671875</v>
      </c>
      <c r="P2032" s="11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86"/>
        <v>120.35</v>
      </c>
      <c r="P2033" s="11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86"/>
        <v>304.18799999999999</v>
      </c>
      <c r="P2034" s="11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86"/>
        <v>178.67599999999999</v>
      </c>
      <c r="P2035" s="11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86"/>
        <v>386.81998717948721</v>
      </c>
      <c r="P2036" s="11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86"/>
        <v>211.03642500000004</v>
      </c>
      <c r="P2037" s="11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86"/>
        <v>131.66833333333335</v>
      </c>
      <c r="P2038" s="11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86"/>
        <v>300.47639999999996</v>
      </c>
      <c r="P2039" s="11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86"/>
        <v>420.51249999999999</v>
      </c>
      <c r="P2040" s="11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86"/>
        <v>136.21680000000001</v>
      </c>
      <c r="P2041" s="1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86"/>
        <v>248.17133333333334</v>
      </c>
      <c r="P2042" s="11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86"/>
        <v>181.86315789473684</v>
      </c>
      <c r="P2043" s="11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86"/>
        <v>123.53</v>
      </c>
      <c r="P2044" s="11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86"/>
        <v>506.20938628158842</v>
      </c>
      <c r="P2045" s="11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86"/>
        <v>108.21333333333334</v>
      </c>
      <c r="P2046" s="11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86"/>
        <v>819.18387755102037</v>
      </c>
      <c r="P2047" s="11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86"/>
        <v>121.10000000000001</v>
      </c>
      <c r="P2048" s="11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86"/>
        <v>102.99897959183673</v>
      </c>
      <c r="P2049" s="11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86"/>
        <v>148.33229411764705</v>
      </c>
      <c r="P2050" s="11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92">(E2051/D2051)*100</f>
        <v>120.19070000000001</v>
      </c>
      <c r="P2051" s="11">
        <f t="shared" ref="P2051:P2114" si="193">IF(L2051=0,0,E2051/L2051)</f>
        <v>80.991037735849048</v>
      </c>
      <c r="Q2051" t="str">
        <f t="shared" ref="Q2051:Q2114" si="194">LEFT(N2051, SEARCH("/",N2051)-1)</f>
        <v>technology</v>
      </c>
      <c r="R2051" t="str">
        <f t="shared" ref="R2051:R2114" si="195">RIGHT(N2051,LEN(N2051)-SEARCH("/",N2051))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92"/>
        <v>473.27000000000004</v>
      </c>
      <c r="P2052" s="11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92"/>
        <v>130.36250000000001</v>
      </c>
      <c r="P2053" s="11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92"/>
        <v>353.048</v>
      </c>
      <c r="P2054" s="11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92"/>
        <v>101.02</v>
      </c>
      <c r="P2055" s="11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92"/>
        <v>113.59142857142857</v>
      </c>
      <c r="P2056" s="11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92"/>
        <v>167.41666666666666</v>
      </c>
      <c r="P2057" s="11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92"/>
        <v>153.452</v>
      </c>
      <c r="P2058" s="11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92"/>
        <v>202.23220000000001</v>
      </c>
      <c r="P2059" s="11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92"/>
        <v>168.28125</v>
      </c>
      <c r="P2060" s="11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92"/>
        <v>143.45666666666668</v>
      </c>
      <c r="P2061" s="1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92"/>
        <v>196.4</v>
      </c>
      <c r="P2062" s="11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92"/>
        <v>107.91999999999999</v>
      </c>
      <c r="P2063" s="11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92"/>
        <v>114.97699999999999</v>
      </c>
      <c r="P2064" s="11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92"/>
        <v>148.04999999999998</v>
      </c>
      <c r="P2065" s="11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92"/>
        <v>191.16676082790633</v>
      </c>
      <c r="P2066" s="11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92"/>
        <v>199.215125</v>
      </c>
      <c r="P2067" s="11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92"/>
        <v>218.6</v>
      </c>
      <c r="P2068" s="11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92"/>
        <v>126.86868686868686</v>
      </c>
      <c r="P2069" s="11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92"/>
        <v>105.22388000000001</v>
      </c>
      <c r="P2070" s="11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92"/>
        <v>128.40666000000002</v>
      </c>
      <c r="P2071" s="1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92"/>
        <v>317.3272</v>
      </c>
      <c r="P2072" s="11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92"/>
        <v>280.73</v>
      </c>
      <c r="P2073" s="11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92"/>
        <v>110.73146853146854</v>
      </c>
      <c r="P2074" s="11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92"/>
        <v>152.60429999999999</v>
      </c>
      <c r="P2075" s="11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92"/>
        <v>102.49999999999999</v>
      </c>
      <c r="P2076" s="11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92"/>
        <v>1678.3738373837384</v>
      </c>
      <c r="P2077" s="11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92"/>
        <v>543.349156424581</v>
      </c>
      <c r="P2078" s="11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92"/>
        <v>115.50800000000001</v>
      </c>
      <c r="P2079" s="11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92"/>
        <v>131.20499999999998</v>
      </c>
      <c r="P2080" s="11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92"/>
        <v>288.17</v>
      </c>
      <c r="P2081" s="1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92"/>
        <v>507.8</v>
      </c>
      <c r="P2082" s="11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92"/>
        <v>114.57142857142857</v>
      </c>
      <c r="P2083" s="11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92"/>
        <v>110.73333333333333</v>
      </c>
      <c r="P2084" s="11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92"/>
        <v>113.33333333333333</v>
      </c>
      <c r="P2085" s="11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92"/>
        <v>108.33333333333333</v>
      </c>
      <c r="P2086" s="11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92"/>
        <v>123.53333333333335</v>
      </c>
      <c r="P2087" s="11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92"/>
        <v>100.69999999999999</v>
      </c>
      <c r="P2088" s="11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92"/>
        <v>103.53333333333335</v>
      </c>
      <c r="P2089" s="11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92"/>
        <v>115.51066666666668</v>
      </c>
      <c r="P2090" s="11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92"/>
        <v>120.4004</v>
      </c>
      <c r="P2091" s="1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92"/>
        <v>115.040375</v>
      </c>
      <c r="P2092" s="11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92"/>
        <v>120.46777777777777</v>
      </c>
      <c r="P2093" s="11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92"/>
        <v>101.28333333333333</v>
      </c>
      <c r="P2094" s="11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92"/>
        <v>102.46666666666667</v>
      </c>
      <c r="P2095" s="11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92"/>
        <v>120.54285714285714</v>
      </c>
      <c r="P2096" s="11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92"/>
        <v>100</v>
      </c>
      <c r="P2097" s="11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92"/>
        <v>101.66666666666666</v>
      </c>
      <c r="P2098" s="11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92"/>
        <v>100</v>
      </c>
      <c r="P2099" s="11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92"/>
        <v>100.33333333333334</v>
      </c>
      <c r="P2100" s="11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92"/>
        <v>132.36666666666667</v>
      </c>
      <c r="P2101" s="1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92"/>
        <v>136.66666666666666</v>
      </c>
      <c r="P2102" s="11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92"/>
        <v>113.25</v>
      </c>
      <c r="P2103" s="11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92"/>
        <v>136</v>
      </c>
      <c r="P2104" s="11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92"/>
        <v>146.12318374694613</v>
      </c>
      <c r="P2105" s="11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92"/>
        <v>129.5</v>
      </c>
      <c r="P2106" s="11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92"/>
        <v>254</v>
      </c>
      <c r="P2107" s="11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92"/>
        <v>107.04545454545456</v>
      </c>
      <c r="P2108" s="11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92"/>
        <v>107.73299999999999</v>
      </c>
      <c r="P2109" s="11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92"/>
        <v>107.31250000000001</v>
      </c>
      <c r="P2110" s="11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92"/>
        <v>106.52500000000001</v>
      </c>
      <c r="P2111" s="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92"/>
        <v>100.35000000000001</v>
      </c>
      <c r="P2112" s="11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92"/>
        <v>106.5</v>
      </c>
      <c r="P2113" s="11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92"/>
        <v>100</v>
      </c>
      <c r="P2114" s="11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98">(E2115/D2115)*100</f>
        <v>104.85714285714285</v>
      </c>
      <c r="P2115" s="11">
        <f t="shared" ref="P2115:P2178" si="199">IF(L2115=0,0,E2115/L2115)</f>
        <v>68.598130841121488</v>
      </c>
      <c r="Q2115" t="str">
        <f t="shared" ref="Q2115:Q2178" si="200">LEFT(N2115, SEARCH("/",N2115)-1)</f>
        <v>music</v>
      </c>
      <c r="R2115" t="str">
        <f t="shared" ref="R2115:R2178" si="201">RIGHT(N2115,LEN(N2115)-SEARCH("/",N2115))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98"/>
        <v>104.69999999999999</v>
      </c>
      <c r="P2116" s="11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98"/>
        <v>225.66666666666669</v>
      </c>
      <c r="P2117" s="11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98"/>
        <v>100.90416666666667</v>
      </c>
      <c r="P2118" s="11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98"/>
        <v>147.75</v>
      </c>
      <c r="P2119" s="11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98"/>
        <v>134.61099999999999</v>
      </c>
      <c r="P2120" s="11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98"/>
        <v>100.75</v>
      </c>
      <c r="P2121" s="1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98"/>
        <v>100.880375</v>
      </c>
      <c r="P2122" s="11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98"/>
        <v>0.56800000000000006</v>
      </c>
      <c r="P2123" s="11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98"/>
        <v>0.38750000000000001</v>
      </c>
      <c r="P2124" s="11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98"/>
        <v>10</v>
      </c>
      <c r="P2125" s="11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98"/>
        <v>10.454545454545453</v>
      </c>
      <c r="P2126" s="11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98"/>
        <v>1.4200000000000002</v>
      </c>
      <c r="P2127" s="11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98"/>
        <v>0.05</v>
      </c>
      <c r="P2128" s="11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98"/>
        <v>28.842857142857142</v>
      </c>
      <c r="P2129" s="11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98"/>
        <v>0.16666666666666669</v>
      </c>
      <c r="P2130" s="11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98"/>
        <v>11.799999999999999</v>
      </c>
      <c r="P2131" s="1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98"/>
        <v>0.20238095238095236</v>
      </c>
      <c r="P2132" s="11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98"/>
        <v>5</v>
      </c>
      <c r="P2133" s="11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98"/>
        <v>2.1129899999999995</v>
      </c>
      <c r="P2134" s="11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98"/>
        <v>1.6</v>
      </c>
      <c r="P2135" s="11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98"/>
        <v>1.7333333333333332</v>
      </c>
      <c r="P2136" s="11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98"/>
        <v>9.56</v>
      </c>
      <c r="P2137" s="11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98"/>
        <v>5.9612499999999999E-2</v>
      </c>
      <c r="P2138" s="11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98"/>
        <v>28.405999999999999</v>
      </c>
      <c r="P2139" s="11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98"/>
        <v>12.8</v>
      </c>
      <c r="P2140" s="11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98"/>
        <v>5.42</v>
      </c>
      <c r="P2141" s="1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98"/>
        <v>0.11199999999999999</v>
      </c>
      <c r="P2142" s="11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98"/>
        <v>0</v>
      </c>
      <c r="P2143" s="11">
        <f t="shared" si="199"/>
        <v>0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98"/>
        <v>5.7238095238095239</v>
      </c>
      <c r="P2144" s="11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98"/>
        <v>11.25</v>
      </c>
      <c r="P2145" s="11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98"/>
        <v>1.7098591549295776</v>
      </c>
      <c r="P2146" s="11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98"/>
        <v>30.433333333333334</v>
      </c>
      <c r="P2147" s="11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98"/>
        <v>0.02</v>
      </c>
      <c r="P2148" s="11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98"/>
        <v>0.69641025641025645</v>
      </c>
      <c r="P2149" s="11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98"/>
        <v>2</v>
      </c>
      <c r="P2150" s="11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98"/>
        <v>0</v>
      </c>
      <c r="P2151" s="11">
        <f t="shared" si="199"/>
        <v>0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98"/>
        <v>0.80999999999999994</v>
      </c>
      <c r="P2152" s="11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98"/>
        <v>0.26222222222222225</v>
      </c>
      <c r="P2153" s="11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98"/>
        <v>0.16666666666666669</v>
      </c>
      <c r="P2154" s="11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98"/>
        <v>9.124454880912446E-3</v>
      </c>
      <c r="P2155" s="11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98"/>
        <v>0.8</v>
      </c>
      <c r="P2156" s="11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98"/>
        <v>2.2999999999999998</v>
      </c>
      <c r="P2157" s="11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98"/>
        <v>2.6660714285714282</v>
      </c>
      <c r="P2158" s="11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98"/>
        <v>28.192</v>
      </c>
      <c r="P2159" s="11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98"/>
        <v>6.5900366666666672</v>
      </c>
      <c r="P2160" s="11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98"/>
        <v>0.72222222222222221</v>
      </c>
      <c r="P2161" s="1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98"/>
        <v>0.85000000000000009</v>
      </c>
      <c r="P2162" s="11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98"/>
        <v>115.75</v>
      </c>
      <c r="P2163" s="11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98"/>
        <v>112.26666666666667</v>
      </c>
      <c r="P2164" s="11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98"/>
        <v>132.20000000000002</v>
      </c>
      <c r="P2165" s="11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98"/>
        <v>102.63636363636364</v>
      </c>
      <c r="P2166" s="11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98"/>
        <v>138.64000000000001</v>
      </c>
      <c r="P2167" s="11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98"/>
        <v>146.6</v>
      </c>
      <c r="P2168" s="11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98"/>
        <v>120</v>
      </c>
      <c r="P2169" s="11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98"/>
        <v>121.5816111111111</v>
      </c>
      <c r="P2170" s="11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98"/>
        <v>100</v>
      </c>
      <c r="P2171" s="1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98"/>
        <v>180.85714285714286</v>
      </c>
      <c r="P2172" s="11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98"/>
        <v>106.075</v>
      </c>
      <c r="P2173" s="11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98"/>
        <v>100</v>
      </c>
      <c r="P2174" s="11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98"/>
        <v>126.92857142857143</v>
      </c>
      <c r="P2175" s="11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98"/>
        <v>102.97499999999999</v>
      </c>
      <c r="P2176" s="11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98"/>
        <v>250</v>
      </c>
      <c r="P2177" s="11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98"/>
        <v>126.02</v>
      </c>
      <c r="P2178" s="11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204">(E2179/D2179)*100</f>
        <v>100.12</v>
      </c>
      <c r="P2179" s="11">
        <f t="shared" ref="P2179:P2242" si="205">IF(L2179=0,0,E2179/L2179)</f>
        <v>65.868421052631575</v>
      </c>
      <c r="Q2179" t="str">
        <f t="shared" ref="Q2179:Q2242" si="206">LEFT(N2179, SEARCH("/",N2179)-1)</f>
        <v>music</v>
      </c>
      <c r="R2179" t="str">
        <f t="shared" ref="R2179:R2242" si="207">RIGHT(N2179,LEN(N2179)-SEARCH("/",N2179))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204"/>
        <v>138.64000000000001</v>
      </c>
      <c r="P2180" s="11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204"/>
        <v>161.4</v>
      </c>
      <c r="P2181" s="1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204"/>
        <v>107.18419999999999</v>
      </c>
      <c r="P2182" s="11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204"/>
        <v>153.1</v>
      </c>
      <c r="P2183" s="11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204"/>
        <v>524.16666666666663</v>
      </c>
      <c r="P2184" s="11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204"/>
        <v>489.27777777777777</v>
      </c>
      <c r="P2185" s="11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204"/>
        <v>284.74</v>
      </c>
      <c r="P2186" s="11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204"/>
        <v>1856.97</v>
      </c>
      <c r="P2187" s="11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204"/>
        <v>109.67499999999998</v>
      </c>
      <c r="P2188" s="11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204"/>
        <v>1014.6425</v>
      </c>
      <c r="P2189" s="11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204"/>
        <v>412.17692027666544</v>
      </c>
      <c r="P2190" s="11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204"/>
        <v>503.25</v>
      </c>
      <c r="P2191" s="1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204"/>
        <v>184.61052631578946</v>
      </c>
      <c r="P2192" s="11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204"/>
        <v>119.73333333333333</v>
      </c>
      <c r="P2193" s="11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204"/>
        <v>1081.2401666666667</v>
      </c>
      <c r="P2194" s="11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204"/>
        <v>452.37333333333333</v>
      </c>
      <c r="P2195" s="11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204"/>
        <v>537.37</v>
      </c>
      <c r="P2196" s="11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204"/>
        <v>120.32608695652173</v>
      </c>
      <c r="P2197" s="11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204"/>
        <v>113.83571428571429</v>
      </c>
      <c r="P2198" s="11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204"/>
        <v>951.03109999999992</v>
      </c>
      <c r="P2199" s="11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204"/>
        <v>132.89249999999998</v>
      </c>
      <c r="P2200" s="11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204"/>
        <v>146.97777777777779</v>
      </c>
      <c r="P2201" s="1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204"/>
        <v>542.15</v>
      </c>
      <c r="P2202" s="11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204"/>
        <v>382.71818181818185</v>
      </c>
      <c r="P2203" s="11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204"/>
        <v>704.18124999999998</v>
      </c>
      <c r="P2204" s="11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204"/>
        <v>109.55</v>
      </c>
      <c r="P2205" s="11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204"/>
        <v>132.86666666666667</v>
      </c>
      <c r="P2206" s="11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204"/>
        <v>152</v>
      </c>
      <c r="P2207" s="11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204"/>
        <v>102.72727272727273</v>
      </c>
      <c r="P2208" s="11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204"/>
        <v>100</v>
      </c>
      <c r="P2209" s="11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204"/>
        <v>101.6</v>
      </c>
      <c r="P2210" s="11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204"/>
        <v>150.80000000000001</v>
      </c>
      <c r="P2211" s="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204"/>
        <v>111.425</v>
      </c>
      <c r="P2212" s="11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204"/>
        <v>195.6</v>
      </c>
      <c r="P2213" s="11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204"/>
        <v>114.38333333333333</v>
      </c>
      <c r="P2214" s="11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204"/>
        <v>200</v>
      </c>
      <c r="P2215" s="11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204"/>
        <v>292.50166666666667</v>
      </c>
      <c r="P2216" s="11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204"/>
        <v>156.36363636363637</v>
      </c>
      <c r="P2217" s="11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204"/>
        <v>105.66666666666666</v>
      </c>
      <c r="P2218" s="11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204"/>
        <v>101.19047619047619</v>
      </c>
      <c r="P2219" s="11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204"/>
        <v>122.833</v>
      </c>
      <c r="P2220" s="11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204"/>
        <v>101.49999999999999</v>
      </c>
      <c r="P2221" s="1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204"/>
        <v>101.14285714285714</v>
      </c>
      <c r="P2222" s="11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204"/>
        <v>108.11999999999999</v>
      </c>
      <c r="P2223" s="11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204"/>
        <v>162.6</v>
      </c>
      <c r="P2224" s="11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204"/>
        <v>105.80000000000001</v>
      </c>
      <c r="P2225" s="11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204"/>
        <v>243.15000000000003</v>
      </c>
      <c r="P2226" s="11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204"/>
        <v>944.83338095238094</v>
      </c>
      <c r="P2227" s="11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204"/>
        <v>108.46283333333334</v>
      </c>
      <c r="P2228" s="11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204"/>
        <v>157.37692307692308</v>
      </c>
      <c r="P2229" s="11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204"/>
        <v>1174.49</v>
      </c>
      <c r="P2230" s="11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204"/>
        <v>171.04755366949576</v>
      </c>
      <c r="P2231" s="1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204"/>
        <v>125.95294117647057</v>
      </c>
      <c r="P2232" s="11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204"/>
        <v>1212.1296000000002</v>
      </c>
      <c r="P2233" s="11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204"/>
        <v>495.8</v>
      </c>
      <c r="P2234" s="11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204"/>
        <v>332.03999999999996</v>
      </c>
      <c r="P2235" s="11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204"/>
        <v>1165</v>
      </c>
      <c r="P2236" s="11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204"/>
        <v>153.3153846153846</v>
      </c>
      <c r="P2237" s="11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204"/>
        <v>537.10714285714289</v>
      </c>
      <c r="P2238" s="11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204"/>
        <v>352.92777777777775</v>
      </c>
      <c r="P2239" s="11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204"/>
        <v>137.4</v>
      </c>
      <c r="P2240" s="11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204"/>
        <v>128.02668</v>
      </c>
      <c r="P2241" s="1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204"/>
        <v>270.68</v>
      </c>
      <c r="P2242" s="11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210">(E2243/D2243)*100</f>
        <v>806.4</v>
      </c>
      <c r="P2243" s="11">
        <f t="shared" ref="P2243:P2306" si="211">IF(L2243=0,0,E2243/L2243)</f>
        <v>49.472392638036808</v>
      </c>
      <c r="Q2243" t="str">
        <f t="shared" ref="Q2243:Q2306" si="212">LEFT(N2243, SEARCH("/",N2243)-1)</f>
        <v>games</v>
      </c>
      <c r="R2243" t="str">
        <f t="shared" ref="R2243:R2306" si="213">RIGHT(N2243,LEN(N2243)-SEARCH("/",N2243))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210"/>
        <v>1360.0976000000001</v>
      </c>
      <c r="P2244" s="11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210"/>
        <v>930250</v>
      </c>
      <c r="P2245" s="11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210"/>
        <v>377.02</v>
      </c>
      <c r="P2246" s="11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210"/>
        <v>2647.0250000000001</v>
      </c>
      <c r="P2247" s="11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210"/>
        <v>100.12</v>
      </c>
      <c r="P2248" s="11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210"/>
        <v>104.45405405405405</v>
      </c>
      <c r="P2249" s="11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210"/>
        <v>107.21428571428571</v>
      </c>
      <c r="P2250" s="11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210"/>
        <v>168.77142857142857</v>
      </c>
      <c r="P2251" s="1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210"/>
        <v>975.11200000000008</v>
      </c>
      <c r="P2252" s="11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210"/>
        <v>134.44929411764704</v>
      </c>
      <c r="P2253" s="11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210"/>
        <v>272.27777777777777</v>
      </c>
      <c r="P2254" s="11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210"/>
        <v>112.6875</v>
      </c>
      <c r="P2255" s="11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210"/>
        <v>459.8</v>
      </c>
      <c r="P2256" s="11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210"/>
        <v>286.65822784810126</v>
      </c>
      <c r="P2257" s="11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210"/>
        <v>222.70833333333334</v>
      </c>
      <c r="P2258" s="11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210"/>
        <v>636.14</v>
      </c>
      <c r="P2259" s="11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210"/>
        <v>146.5</v>
      </c>
      <c r="P2260" s="11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210"/>
        <v>1867.1</v>
      </c>
      <c r="P2261" s="1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210"/>
        <v>326.92</v>
      </c>
      <c r="P2262" s="11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210"/>
        <v>779.5</v>
      </c>
      <c r="P2263" s="11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210"/>
        <v>154.15151515151516</v>
      </c>
      <c r="P2264" s="11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210"/>
        <v>115.54666666666667</v>
      </c>
      <c r="P2265" s="11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210"/>
        <v>180.03333333333333</v>
      </c>
      <c r="P2266" s="11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210"/>
        <v>298.5</v>
      </c>
      <c r="P2267" s="11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210"/>
        <v>320.26666666666665</v>
      </c>
      <c r="P2268" s="11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210"/>
        <v>380.52499999999998</v>
      </c>
      <c r="P2269" s="11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210"/>
        <v>102.60000000000001</v>
      </c>
      <c r="P2270" s="11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210"/>
        <v>1801.64</v>
      </c>
      <c r="P2271" s="1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210"/>
        <v>720.24800000000005</v>
      </c>
      <c r="P2272" s="11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210"/>
        <v>283.09000000000003</v>
      </c>
      <c r="P2273" s="11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210"/>
        <v>1356.6000000000001</v>
      </c>
      <c r="P2274" s="11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210"/>
        <v>220.35999999999999</v>
      </c>
      <c r="P2275" s="11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210"/>
        <v>119.6</v>
      </c>
      <c r="P2276" s="11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210"/>
        <v>407.76923076923077</v>
      </c>
      <c r="P2277" s="11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210"/>
        <v>105.81826105905425</v>
      </c>
      <c r="P2278" s="11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210"/>
        <v>141.08235294117648</v>
      </c>
      <c r="P2279" s="11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210"/>
        <v>270.7</v>
      </c>
      <c r="P2280" s="11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210"/>
        <v>153.80000000000001</v>
      </c>
      <c r="P2281" s="1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210"/>
        <v>403.57653061224488</v>
      </c>
      <c r="P2282" s="11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210"/>
        <v>185</v>
      </c>
      <c r="P2283" s="11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210"/>
        <v>185.33333333333331</v>
      </c>
      <c r="P2284" s="11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210"/>
        <v>100.85533333333332</v>
      </c>
      <c r="P2285" s="11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210"/>
        <v>106.22116666666668</v>
      </c>
      <c r="P2286" s="11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210"/>
        <v>121.36666666666667</v>
      </c>
      <c r="P2287" s="11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210"/>
        <v>100.06666666666666</v>
      </c>
      <c r="P2288" s="11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210"/>
        <v>119.97755555555555</v>
      </c>
      <c r="P2289" s="11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210"/>
        <v>100.1</v>
      </c>
      <c r="P2290" s="11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210"/>
        <v>107.4</v>
      </c>
      <c r="P2291" s="11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210"/>
        <v>104.06666666666666</v>
      </c>
      <c r="P2292" s="11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210"/>
        <v>172.8</v>
      </c>
      <c r="P2293" s="11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210"/>
        <v>107.2505</v>
      </c>
      <c r="P2294" s="11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210"/>
        <v>108.23529411764706</v>
      </c>
      <c r="P2295" s="11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210"/>
        <v>146.08079999999998</v>
      </c>
      <c r="P2296" s="11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210"/>
        <v>125.25</v>
      </c>
      <c r="P2297" s="11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210"/>
        <v>149.07142857142856</v>
      </c>
      <c r="P2298" s="11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210"/>
        <v>100.6</v>
      </c>
      <c r="P2299" s="11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210"/>
        <v>105.07333333333332</v>
      </c>
      <c r="P2300" s="11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210"/>
        <v>350.16666666666663</v>
      </c>
      <c r="P2301" s="1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210"/>
        <v>101.25</v>
      </c>
      <c r="P2302" s="11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210"/>
        <v>133.6044</v>
      </c>
      <c r="P2303" s="11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210"/>
        <v>170.65217391304347</v>
      </c>
      <c r="P2304" s="11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210"/>
        <v>109.35829457364341</v>
      </c>
      <c r="P2305" s="11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210"/>
        <v>100.70033333333335</v>
      </c>
      <c r="P2306" s="11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216">(E2307/D2307)*100</f>
        <v>101.22777777777779</v>
      </c>
      <c r="P2307" s="11">
        <f t="shared" ref="P2307:P2370" si="217">IF(L2307=0,0,E2307/L2307)</f>
        <v>109.10778443113773</v>
      </c>
      <c r="Q2307" t="str">
        <f t="shared" ref="Q2307:Q2370" si="218">LEFT(N2307, SEARCH("/",N2307)-1)</f>
        <v>music</v>
      </c>
      <c r="R2307" t="str">
        <f t="shared" ref="R2307:R2370" si="219">RIGHT(N2307,LEN(N2307)-SEARCH("/",N2307))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216"/>
        <v>106.75857142857143</v>
      </c>
      <c r="P2308" s="11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216"/>
        <v>106.65777537961894</v>
      </c>
      <c r="P2309" s="11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216"/>
        <v>101.30622</v>
      </c>
      <c r="P2310" s="11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216"/>
        <v>106.67450000000001</v>
      </c>
      <c r="P2311" s="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216"/>
        <v>428.83978378378379</v>
      </c>
      <c r="P2312" s="11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216"/>
        <v>104.11111111111111</v>
      </c>
      <c r="P2313" s="11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216"/>
        <v>107.86666666666666</v>
      </c>
      <c r="P2314" s="11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216"/>
        <v>175.84040000000002</v>
      </c>
      <c r="P2315" s="11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216"/>
        <v>156.97</v>
      </c>
      <c r="P2316" s="11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216"/>
        <v>102.60000000000001</v>
      </c>
      <c r="P2317" s="11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216"/>
        <v>104.04266666666666</v>
      </c>
      <c r="P2318" s="11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216"/>
        <v>104</v>
      </c>
      <c r="P2319" s="11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216"/>
        <v>121.05999999999999</v>
      </c>
      <c r="P2320" s="11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216"/>
        <v>107.69999999999999</v>
      </c>
      <c r="P2321" s="1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216"/>
        <v>108.66</v>
      </c>
      <c r="P2322" s="11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216"/>
        <v>39.120962394619681</v>
      </c>
      <c r="P2323" s="11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216"/>
        <v>3.1481481481481479</v>
      </c>
      <c r="P2324" s="11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216"/>
        <v>48</v>
      </c>
      <c r="P2325" s="11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216"/>
        <v>20.733333333333334</v>
      </c>
      <c r="P2326" s="11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216"/>
        <v>8</v>
      </c>
      <c r="P2327" s="11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216"/>
        <v>0.72</v>
      </c>
      <c r="P2328" s="11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216"/>
        <v>526.09431428571429</v>
      </c>
      <c r="P2329" s="11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216"/>
        <v>254.45000000000002</v>
      </c>
      <c r="P2330" s="11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216"/>
        <v>105.91999999999999</v>
      </c>
      <c r="P2331" s="1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216"/>
        <v>102.42285714285715</v>
      </c>
      <c r="P2332" s="11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216"/>
        <v>144.31375</v>
      </c>
      <c r="P2333" s="11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216"/>
        <v>106.30800000000001</v>
      </c>
      <c r="P2334" s="11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216"/>
        <v>212.16666666666666</v>
      </c>
      <c r="P2335" s="11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216"/>
        <v>101.95</v>
      </c>
      <c r="P2336" s="11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216"/>
        <v>102.27200000000001</v>
      </c>
      <c r="P2337" s="11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216"/>
        <v>520.73254999999995</v>
      </c>
      <c r="P2338" s="11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216"/>
        <v>110.65833333333333</v>
      </c>
      <c r="P2339" s="11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216"/>
        <v>101.14333333333335</v>
      </c>
      <c r="P2340" s="11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216"/>
        <v>294.20799999999997</v>
      </c>
      <c r="P2341" s="1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216"/>
        <v>105.77749999999999</v>
      </c>
      <c r="P2342" s="11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216"/>
        <v>0</v>
      </c>
      <c r="P2343" s="11">
        <f t="shared" si="217"/>
        <v>0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216"/>
        <v>0</v>
      </c>
      <c r="P2344" s="11">
        <f t="shared" si="217"/>
        <v>0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216"/>
        <v>3</v>
      </c>
      <c r="P2345" s="11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216"/>
        <v>0.1</v>
      </c>
      <c r="P2346" s="11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216"/>
        <v>0</v>
      </c>
      <c r="P2347" s="11">
        <f t="shared" si="217"/>
        <v>0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216"/>
        <v>6.5000000000000002E-2</v>
      </c>
      <c r="P2348" s="11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216"/>
        <v>1.5</v>
      </c>
      <c r="P2349" s="11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216"/>
        <v>0.38571428571428573</v>
      </c>
      <c r="P2350" s="11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216"/>
        <v>0</v>
      </c>
      <c r="P2351" s="11">
        <f t="shared" si="217"/>
        <v>0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216"/>
        <v>0</v>
      </c>
      <c r="P2352" s="11">
        <f t="shared" si="217"/>
        <v>0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216"/>
        <v>0.5714285714285714</v>
      </c>
      <c r="P2353" s="11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216"/>
        <v>0</v>
      </c>
      <c r="P2354" s="11">
        <f t="shared" si="217"/>
        <v>0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216"/>
        <v>0</v>
      </c>
      <c r="P2355" s="11">
        <f t="shared" si="217"/>
        <v>0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216"/>
        <v>7.1428571428571425E-2</v>
      </c>
      <c r="P2356" s="11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216"/>
        <v>0.6875</v>
      </c>
      <c r="P2357" s="11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216"/>
        <v>0</v>
      </c>
      <c r="P2358" s="11">
        <f t="shared" si="217"/>
        <v>0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216"/>
        <v>0</v>
      </c>
      <c r="P2359" s="11">
        <f t="shared" si="217"/>
        <v>0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216"/>
        <v>0</v>
      </c>
      <c r="P2360" s="11">
        <f t="shared" si="217"/>
        <v>0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216"/>
        <v>14.680000000000001</v>
      </c>
      <c r="P2361" s="11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216"/>
        <v>0.04</v>
      </c>
      <c r="P2362" s="11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216"/>
        <v>0</v>
      </c>
      <c r="P2363" s="11">
        <f t="shared" si="217"/>
        <v>0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216"/>
        <v>28.571428571428569</v>
      </c>
      <c r="P2364" s="11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216"/>
        <v>0</v>
      </c>
      <c r="P2365" s="11">
        <f t="shared" si="217"/>
        <v>0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216"/>
        <v>0</v>
      </c>
      <c r="P2366" s="11">
        <f t="shared" si="217"/>
        <v>0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216"/>
        <v>0</v>
      </c>
      <c r="P2367" s="11">
        <f t="shared" si="217"/>
        <v>0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216"/>
        <v>10.52</v>
      </c>
      <c r="P2368" s="11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216"/>
        <v>1.34</v>
      </c>
      <c r="P2369" s="11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216"/>
        <v>0.25</v>
      </c>
      <c r="P2370" s="11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222">(E2371/D2371)*100</f>
        <v>0</v>
      </c>
      <c r="P2371" s="11">
        <f t="shared" ref="P2371:P2434" si="223">IF(L2371=0,0,E2371/L2371)</f>
        <v>0</v>
      </c>
      <c r="Q2371" t="str">
        <f t="shared" ref="Q2371:Q2434" si="224">LEFT(N2371, SEARCH("/",N2371)-1)</f>
        <v>technology</v>
      </c>
      <c r="R2371" t="str">
        <f t="shared" ref="R2371:R2434" si="225">RIGHT(N2371,LEN(N2371)-SEARCH("/",N2371))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222"/>
        <v>0.32800000000000001</v>
      </c>
      <c r="P2372" s="11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222"/>
        <v>0</v>
      </c>
      <c r="P2373" s="11">
        <f t="shared" si="223"/>
        <v>0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222"/>
        <v>3.2727272727272729</v>
      </c>
      <c r="P2374" s="11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222"/>
        <v>5.8823529411764705E-3</v>
      </c>
      <c r="P2375" s="11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222"/>
        <v>4.5454545454545456E-2</v>
      </c>
      <c r="P2376" s="11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222"/>
        <v>0</v>
      </c>
      <c r="P2377" s="11">
        <f t="shared" si="223"/>
        <v>0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222"/>
        <v>10.877666666666666</v>
      </c>
      <c r="P2378" s="11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222"/>
        <v>0</v>
      </c>
      <c r="P2379" s="11">
        <f t="shared" si="223"/>
        <v>0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222"/>
        <v>0</v>
      </c>
      <c r="P2380" s="11">
        <f t="shared" si="223"/>
        <v>0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222"/>
        <v>0</v>
      </c>
      <c r="P2381" s="11">
        <f t="shared" si="223"/>
        <v>0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222"/>
        <v>0.36666666666666664</v>
      </c>
      <c r="P2382" s="11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222"/>
        <v>1.8193398957730169</v>
      </c>
      <c r="P2383" s="11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222"/>
        <v>2.5</v>
      </c>
      <c r="P2384" s="11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222"/>
        <v>4.3499999999999996</v>
      </c>
      <c r="P2385" s="11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222"/>
        <v>0.8</v>
      </c>
      <c r="P2386" s="11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222"/>
        <v>1.2123076923076923</v>
      </c>
      <c r="P2387" s="11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222"/>
        <v>0</v>
      </c>
      <c r="P2388" s="11">
        <f t="shared" si="223"/>
        <v>0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222"/>
        <v>0.68399999999999994</v>
      </c>
      <c r="P2389" s="11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222"/>
        <v>1.2513513513513512</v>
      </c>
      <c r="P2390" s="11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222"/>
        <v>0.1875</v>
      </c>
      <c r="P2391" s="11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222"/>
        <v>0</v>
      </c>
      <c r="P2392" s="11">
        <f t="shared" si="223"/>
        <v>0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222"/>
        <v>0.125</v>
      </c>
      <c r="P2393" s="11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222"/>
        <v>0</v>
      </c>
      <c r="P2394" s="11">
        <f t="shared" si="223"/>
        <v>0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222"/>
        <v>0.05</v>
      </c>
      <c r="P2395" s="11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222"/>
        <v>0.06</v>
      </c>
      <c r="P2396" s="11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222"/>
        <v>0</v>
      </c>
      <c r="P2397" s="11">
        <f t="shared" si="223"/>
        <v>0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222"/>
        <v>0.2</v>
      </c>
      <c r="P2398" s="11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222"/>
        <v>0</v>
      </c>
      <c r="P2399" s="11">
        <f t="shared" si="223"/>
        <v>0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222"/>
        <v>0</v>
      </c>
      <c r="P2400" s="11">
        <f t="shared" si="223"/>
        <v>0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222"/>
        <v>0</v>
      </c>
      <c r="P2401" s="11">
        <f t="shared" si="223"/>
        <v>0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222"/>
        <v>0</v>
      </c>
      <c r="P2402" s="11">
        <f t="shared" si="223"/>
        <v>0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222"/>
        <v>0.71785714285714286</v>
      </c>
      <c r="P2403" s="11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222"/>
        <v>0.43333333333333329</v>
      </c>
      <c r="P2404" s="11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222"/>
        <v>16.833333333333332</v>
      </c>
      <c r="P2405" s="11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222"/>
        <v>0</v>
      </c>
      <c r="P2406" s="11">
        <f t="shared" si="223"/>
        <v>0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222"/>
        <v>22.52</v>
      </c>
      <c r="P2407" s="11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222"/>
        <v>41.384615384615387</v>
      </c>
      <c r="P2408" s="11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222"/>
        <v>25.259090909090908</v>
      </c>
      <c r="P2409" s="11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222"/>
        <v>0.2</v>
      </c>
      <c r="P2410" s="11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222"/>
        <v>1.8399999999999999</v>
      </c>
      <c r="P2411" s="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222"/>
        <v>0</v>
      </c>
      <c r="P2412" s="11">
        <f t="shared" si="223"/>
        <v>0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222"/>
        <v>0.60399999999999998</v>
      </c>
      <c r="P2413" s="11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222"/>
        <v>0</v>
      </c>
      <c r="P2414" s="11">
        <f t="shared" si="223"/>
        <v>0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222"/>
        <v>0.83333333333333337</v>
      </c>
      <c r="P2415" s="11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222"/>
        <v>3.0666666666666664</v>
      </c>
      <c r="P2416" s="11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222"/>
        <v>0.55833333333333335</v>
      </c>
      <c r="P2417" s="11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222"/>
        <v>2.5000000000000001E-2</v>
      </c>
      <c r="P2418" s="11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222"/>
        <v>0</v>
      </c>
      <c r="P2419" s="11">
        <f t="shared" si="223"/>
        <v>0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222"/>
        <v>0.02</v>
      </c>
      <c r="P2420" s="11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222"/>
        <v>0</v>
      </c>
      <c r="P2421" s="11">
        <f t="shared" si="223"/>
        <v>0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222"/>
        <v>14.825133372851216</v>
      </c>
      <c r="P2422" s="11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222"/>
        <v>1.6666666666666666E-2</v>
      </c>
      <c r="P2423" s="11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222"/>
        <v>0.2</v>
      </c>
      <c r="P2424" s="11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222"/>
        <v>1.3333333333333334E-2</v>
      </c>
      <c r="P2425" s="11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222"/>
        <v>1.24</v>
      </c>
      <c r="P2426" s="11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222"/>
        <v>2.8571428571428574E-2</v>
      </c>
      <c r="P2427" s="11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222"/>
        <v>0</v>
      </c>
      <c r="P2428" s="11">
        <f t="shared" si="223"/>
        <v>0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222"/>
        <v>2E-3</v>
      </c>
      <c r="P2429" s="11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222"/>
        <v>2.8571428571428571E-3</v>
      </c>
      <c r="P2430" s="11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222"/>
        <v>1.4321428571428572</v>
      </c>
      <c r="P2431" s="1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222"/>
        <v>0.70000000000000007</v>
      </c>
      <c r="P2432" s="11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222"/>
        <v>2E-3</v>
      </c>
      <c r="P2433" s="11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222"/>
        <v>1.4285714285714287E-2</v>
      </c>
      <c r="P2434" s="11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228">(E2435/D2435)*100</f>
        <v>0</v>
      </c>
      <c r="P2435" s="11">
        <f t="shared" ref="P2435:P2498" si="229">IF(L2435=0,0,E2435/L2435)</f>
        <v>0</v>
      </c>
      <c r="Q2435" t="str">
        <f t="shared" ref="Q2435:Q2498" si="230">LEFT(N2435, SEARCH("/",N2435)-1)</f>
        <v>food</v>
      </c>
      <c r="R2435" t="str">
        <f t="shared" ref="R2435:R2498" si="231">RIGHT(N2435,LEN(N2435)-SEARCH("/",N2435))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228"/>
        <v>0.13</v>
      </c>
      <c r="P2436" s="11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228"/>
        <v>0.48960000000000004</v>
      </c>
      <c r="P2437" s="11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228"/>
        <v>3.8461538461538464E-2</v>
      </c>
      <c r="P2438" s="11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228"/>
        <v>0</v>
      </c>
      <c r="P2439" s="11">
        <f t="shared" si="229"/>
        <v>0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228"/>
        <v>0.33333333333333337</v>
      </c>
      <c r="P2440" s="11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228"/>
        <v>0</v>
      </c>
      <c r="P2441" s="11">
        <f t="shared" si="229"/>
        <v>0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228"/>
        <v>0.2</v>
      </c>
      <c r="P2442" s="11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228"/>
        <v>107.88</v>
      </c>
      <c r="P2443" s="11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228"/>
        <v>125.94166666666666</v>
      </c>
      <c r="P2444" s="11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228"/>
        <v>202.51495</v>
      </c>
      <c r="P2445" s="11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228"/>
        <v>108.60000000000001</v>
      </c>
      <c r="P2446" s="11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228"/>
        <v>172.8</v>
      </c>
      <c r="P2447" s="11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228"/>
        <v>167.98</v>
      </c>
      <c r="P2448" s="11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228"/>
        <v>427.20000000000005</v>
      </c>
      <c r="P2449" s="11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228"/>
        <v>107.5</v>
      </c>
      <c r="P2450" s="11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228"/>
        <v>108</v>
      </c>
      <c r="P2451" s="1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228"/>
        <v>101.53353333333335</v>
      </c>
      <c r="P2452" s="11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228"/>
        <v>115.45</v>
      </c>
      <c r="P2453" s="11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228"/>
        <v>133.5</v>
      </c>
      <c r="P2454" s="11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228"/>
        <v>154.69999999999999</v>
      </c>
      <c r="P2455" s="11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228"/>
        <v>100.84571428571429</v>
      </c>
      <c r="P2456" s="11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228"/>
        <v>182</v>
      </c>
      <c r="P2457" s="11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228"/>
        <v>180.86666666666667</v>
      </c>
      <c r="P2458" s="11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228"/>
        <v>102.30434782608695</v>
      </c>
      <c r="P2459" s="11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228"/>
        <v>110.17999999999999</v>
      </c>
      <c r="P2460" s="11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228"/>
        <v>102.25</v>
      </c>
      <c r="P2461" s="1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228"/>
        <v>100.78823529411764</v>
      </c>
      <c r="P2462" s="11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228"/>
        <v>103.8</v>
      </c>
      <c r="P2463" s="11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228"/>
        <v>110.70833333333334</v>
      </c>
      <c r="P2464" s="11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228"/>
        <v>116.25000000000001</v>
      </c>
      <c r="P2465" s="11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228"/>
        <v>111.1</v>
      </c>
      <c r="P2466" s="11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228"/>
        <v>180.14285714285714</v>
      </c>
      <c r="P2467" s="11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228"/>
        <v>100</v>
      </c>
      <c r="P2468" s="11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228"/>
        <v>118.5</v>
      </c>
      <c r="P2469" s="11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228"/>
        <v>107.21700000000001</v>
      </c>
      <c r="P2470" s="11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228"/>
        <v>113.66666666666667</v>
      </c>
      <c r="P2471" s="1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228"/>
        <v>103.16400000000002</v>
      </c>
      <c r="P2472" s="11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228"/>
        <v>128</v>
      </c>
      <c r="P2473" s="11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228"/>
        <v>135.76026666666667</v>
      </c>
      <c r="P2474" s="11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228"/>
        <v>100</v>
      </c>
      <c r="P2475" s="11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228"/>
        <v>100.00360000000002</v>
      </c>
      <c r="P2476" s="11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228"/>
        <v>104.71999999999998</v>
      </c>
      <c r="P2477" s="11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228"/>
        <v>105.02249999999999</v>
      </c>
      <c r="P2478" s="11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228"/>
        <v>171.33333333333334</v>
      </c>
      <c r="P2479" s="11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228"/>
        <v>127.49999999999999</v>
      </c>
      <c r="P2480" s="11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228"/>
        <v>133.44333333333333</v>
      </c>
      <c r="P2481" s="1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228"/>
        <v>100</v>
      </c>
      <c r="P2482" s="11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228"/>
        <v>112.91099999999999</v>
      </c>
      <c r="P2483" s="11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228"/>
        <v>100.1</v>
      </c>
      <c r="P2484" s="11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228"/>
        <v>113.72727272727272</v>
      </c>
      <c r="P2485" s="11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228"/>
        <v>119.31742857142855</v>
      </c>
      <c r="P2486" s="11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228"/>
        <v>103.25</v>
      </c>
      <c r="P2487" s="11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228"/>
        <v>265.66666666666669</v>
      </c>
      <c r="P2488" s="11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228"/>
        <v>100.05066666666667</v>
      </c>
      <c r="P2489" s="11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228"/>
        <v>106.69999999999999</v>
      </c>
      <c r="P2490" s="11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228"/>
        <v>133.67142857142858</v>
      </c>
      <c r="P2491" s="1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228"/>
        <v>121.39999999999999</v>
      </c>
      <c r="P2492" s="11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228"/>
        <v>103.2</v>
      </c>
      <c r="P2493" s="11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228"/>
        <v>125</v>
      </c>
      <c r="P2494" s="11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228"/>
        <v>128.69999999999999</v>
      </c>
      <c r="P2495" s="11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228"/>
        <v>101.00533333333333</v>
      </c>
      <c r="P2496" s="11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228"/>
        <v>127.53666666666665</v>
      </c>
      <c r="P2497" s="11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228"/>
        <v>100</v>
      </c>
      <c r="P2498" s="11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234">(E2499/D2499)*100</f>
        <v>112.7715</v>
      </c>
      <c r="P2499" s="11">
        <f t="shared" ref="P2499:P2562" si="235">IF(L2499=0,0,E2499/L2499)</f>
        <v>80.551071428571419</v>
      </c>
      <c r="Q2499" t="str">
        <f t="shared" ref="Q2499:Q2562" si="236">LEFT(N2499, SEARCH("/",N2499)-1)</f>
        <v>music</v>
      </c>
      <c r="R2499" t="str">
        <f t="shared" ref="R2499:R2562" si="237">RIGHT(N2499,LEN(N2499)-SEARCH("/",N2499))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234"/>
        <v>105.60000000000001</v>
      </c>
      <c r="P2500" s="11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234"/>
        <v>202.625</v>
      </c>
      <c r="P2501" s="1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234"/>
        <v>113.33333333333333</v>
      </c>
      <c r="P2502" s="11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234"/>
        <v>2.5545454545454547</v>
      </c>
      <c r="P2503" s="11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234"/>
        <v>7.8181818181818186E-2</v>
      </c>
      <c r="P2504" s="11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234"/>
        <v>0</v>
      </c>
      <c r="P2505" s="11">
        <f t="shared" si="235"/>
        <v>0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234"/>
        <v>0</v>
      </c>
      <c r="P2506" s="11">
        <f t="shared" si="235"/>
        <v>0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234"/>
        <v>0</v>
      </c>
      <c r="P2507" s="11">
        <f t="shared" si="235"/>
        <v>0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234"/>
        <v>0.6</v>
      </c>
      <c r="P2508" s="11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234"/>
        <v>0</v>
      </c>
      <c r="P2509" s="11">
        <f t="shared" si="235"/>
        <v>0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234"/>
        <v>0</v>
      </c>
      <c r="P2510" s="11">
        <f t="shared" si="235"/>
        <v>0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234"/>
        <v>1.0526315789473684</v>
      </c>
      <c r="P2511" s="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234"/>
        <v>0.15</v>
      </c>
      <c r="P2512" s="11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234"/>
        <v>0</v>
      </c>
      <c r="P2513" s="11">
        <f t="shared" si="235"/>
        <v>0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234"/>
        <v>0</v>
      </c>
      <c r="P2514" s="11">
        <f t="shared" si="235"/>
        <v>0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234"/>
        <v>0</v>
      </c>
      <c r="P2515" s="11">
        <f t="shared" si="235"/>
        <v>0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234"/>
        <v>1.7500000000000002</v>
      </c>
      <c r="P2516" s="11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234"/>
        <v>18.600000000000001</v>
      </c>
      <c r="P2517" s="11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234"/>
        <v>0</v>
      </c>
      <c r="P2518" s="11">
        <f t="shared" si="235"/>
        <v>0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234"/>
        <v>9.8166666666666664</v>
      </c>
      <c r="P2519" s="11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234"/>
        <v>0</v>
      </c>
      <c r="P2520" s="11">
        <f t="shared" si="235"/>
        <v>0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234"/>
        <v>4.3333333333333335E-2</v>
      </c>
      <c r="P2521" s="1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234"/>
        <v>0</v>
      </c>
      <c r="P2522" s="11">
        <f t="shared" si="235"/>
        <v>0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234"/>
        <v>109.48792</v>
      </c>
      <c r="P2523" s="11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234"/>
        <v>100</v>
      </c>
      <c r="P2524" s="11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234"/>
        <v>156.44444444444446</v>
      </c>
      <c r="P2525" s="11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234"/>
        <v>101.6</v>
      </c>
      <c r="P2526" s="11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234"/>
        <v>100.325</v>
      </c>
      <c r="P2527" s="11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234"/>
        <v>112.94999999999999</v>
      </c>
      <c r="P2528" s="11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234"/>
        <v>102.125</v>
      </c>
      <c r="P2529" s="11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234"/>
        <v>107.24974999999999</v>
      </c>
      <c r="P2530" s="11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234"/>
        <v>104.28333333333333</v>
      </c>
      <c r="P2531" s="1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234"/>
        <v>100</v>
      </c>
      <c r="P2532" s="11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234"/>
        <v>100.4</v>
      </c>
      <c r="P2533" s="11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234"/>
        <v>126.125</v>
      </c>
      <c r="P2534" s="11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234"/>
        <v>110.66666666666667</v>
      </c>
      <c r="P2535" s="11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234"/>
        <v>105</v>
      </c>
      <c r="P2536" s="11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234"/>
        <v>103.77499999999999</v>
      </c>
      <c r="P2537" s="11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234"/>
        <v>115.99999999999999</v>
      </c>
      <c r="P2538" s="11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234"/>
        <v>110.00000000000001</v>
      </c>
      <c r="P2539" s="11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234"/>
        <v>113.01761111111111</v>
      </c>
      <c r="P2540" s="11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234"/>
        <v>100.25</v>
      </c>
      <c r="P2541" s="1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234"/>
        <v>103.4</v>
      </c>
      <c r="P2542" s="11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234"/>
        <v>107.02857142857142</v>
      </c>
      <c r="P2543" s="11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234"/>
        <v>103.57142857142858</v>
      </c>
      <c r="P2544" s="11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234"/>
        <v>156.4</v>
      </c>
      <c r="P2545" s="11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234"/>
        <v>100.82</v>
      </c>
      <c r="P2546" s="11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234"/>
        <v>195.3</v>
      </c>
      <c r="P2547" s="11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234"/>
        <v>111.71428571428572</v>
      </c>
      <c r="P2548" s="11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234"/>
        <v>119.85454545454546</v>
      </c>
      <c r="P2549" s="11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234"/>
        <v>101.85</v>
      </c>
      <c r="P2550" s="11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234"/>
        <v>102.80254777070064</v>
      </c>
      <c r="P2551" s="1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234"/>
        <v>100.84615384615385</v>
      </c>
      <c r="P2552" s="11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234"/>
        <v>102.73469387755102</v>
      </c>
      <c r="P2553" s="11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234"/>
        <v>106.5</v>
      </c>
      <c r="P2554" s="11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234"/>
        <v>155.53333333333333</v>
      </c>
      <c r="P2555" s="11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234"/>
        <v>122.8</v>
      </c>
      <c r="P2556" s="11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234"/>
        <v>107.35</v>
      </c>
      <c r="P2557" s="11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234"/>
        <v>105.50335570469798</v>
      </c>
      <c r="P2558" s="11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234"/>
        <v>118.44444444444444</v>
      </c>
      <c r="P2559" s="11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234"/>
        <v>108.88</v>
      </c>
      <c r="P2560" s="11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234"/>
        <v>111.25</v>
      </c>
      <c r="P2561" s="1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234"/>
        <v>100.1</v>
      </c>
      <c r="P2562" s="11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240">(E2563/D2563)*100</f>
        <v>0</v>
      </c>
      <c r="P2563" s="11">
        <f t="shared" ref="P2563:P2626" si="241">IF(L2563=0,0,E2563/L2563)</f>
        <v>0</v>
      </c>
      <c r="Q2563" t="str">
        <f t="shared" ref="Q2563:Q2626" si="242">LEFT(N2563, SEARCH("/",N2563)-1)</f>
        <v>food</v>
      </c>
      <c r="R2563" t="str">
        <f t="shared" ref="R2563:R2626" si="243">RIGHT(N2563,LEN(N2563)-SEARCH("/",N2563))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240"/>
        <v>0.75</v>
      </c>
      <c r="P2564" s="11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240"/>
        <v>0</v>
      </c>
      <c r="P2565" s="11">
        <f t="shared" si="241"/>
        <v>0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240"/>
        <v>0</v>
      </c>
      <c r="P2566" s="11">
        <f t="shared" si="241"/>
        <v>0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240"/>
        <v>1</v>
      </c>
      <c r="P2567" s="11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240"/>
        <v>0</v>
      </c>
      <c r="P2568" s="11">
        <f t="shared" si="241"/>
        <v>0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240"/>
        <v>0.26666666666666666</v>
      </c>
      <c r="P2569" s="11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240"/>
        <v>0.5</v>
      </c>
      <c r="P2570" s="11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240"/>
        <v>2.2307692307692308</v>
      </c>
      <c r="P2571" s="1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240"/>
        <v>0.84285714285714297</v>
      </c>
      <c r="P2572" s="11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240"/>
        <v>0.25</v>
      </c>
      <c r="P2573" s="11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240"/>
        <v>0</v>
      </c>
      <c r="P2574" s="11">
        <f t="shared" si="241"/>
        <v>0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240"/>
        <v>0</v>
      </c>
      <c r="P2575" s="11">
        <f t="shared" si="241"/>
        <v>0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240"/>
        <v>0</v>
      </c>
      <c r="P2576" s="11">
        <f t="shared" si="241"/>
        <v>0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240"/>
        <v>0</v>
      </c>
      <c r="P2577" s="11">
        <f t="shared" si="241"/>
        <v>0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240"/>
        <v>0</v>
      </c>
      <c r="P2578" s="11">
        <f t="shared" si="241"/>
        <v>0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240"/>
        <v>0</v>
      </c>
      <c r="P2579" s="11">
        <f t="shared" si="241"/>
        <v>0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240"/>
        <v>0</v>
      </c>
      <c r="P2580" s="11">
        <f t="shared" si="241"/>
        <v>0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240"/>
        <v>0.13849999999999998</v>
      </c>
      <c r="P2581" s="1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240"/>
        <v>0.6</v>
      </c>
      <c r="P2582" s="11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240"/>
        <v>10.6</v>
      </c>
      <c r="P2583" s="11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240"/>
        <v>1.1111111111111111E-3</v>
      </c>
      <c r="P2584" s="11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240"/>
        <v>0.5</v>
      </c>
      <c r="P2585" s="11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240"/>
        <v>0</v>
      </c>
      <c r="P2586" s="11">
        <f t="shared" si="241"/>
        <v>0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240"/>
        <v>0.16666666666666669</v>
      </c>
      <c r="P2587" s="11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240"/>
        <v>0.16666666666666669</v>
      </c>
      <c r="P2588" s="11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240"/>
        <v>2.4340000000000002</v>
      </c>
      <c r="P2589" s="11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240"/>
        <v>3.8833333333333329</v>
      </c>
      <c r="P2590" s="11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240"/>
        <v>0.01</v>
      </c>
      <c r="P2591" s="11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240"/>
        <v>0</v>
      </c>
      <c r="P2592" s="11">
        <f t="shared" si="241"/>
        <v>0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240"/>
        <v>1.7333333333333332</v>
      </c>
      <c r="P2593" s="11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240"/>
        <v>0.16666666666666669</v>
      </c>
      <c r="P2594" s="11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240"/>
        <v>0</v>
      </c>
      <c r="P2595" s="11">
        <f t="shared" si="241"/>
        <v>0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240"/>
        <v>1.25E-3</v>
      </c>
      <c r="P2596" s="11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240"/>
        <v>12.166666666666668</v>
      </c>
      <c r="P2597" s="11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240"/>
        <v>23.588571428571427</v>
      </c>
      <c r="P2598" s="11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240"/>
        <v>5.6666666666666661</v>
      </c>
      <c r="P2599" s="11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240"/>
        <v>39</v>
      </c>
      <c r="P2600" s="11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240"/>
        <v>0.99546510341776351</v>
      </c>
      <c r="P2601" s="1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240"/>
        <v>6.9320000000000004</v>
      </c>
      <c r="P2602" s="11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240"/>
        <v>661.4</v>
      </c>
      <c r="P2603" s="11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240"/>
        <v>326.0916666666667</v>
      </c>
      <c r="P2604" s="11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240"/>
        <v>101.48571428571429</v>
      </c>
      <c r="P2605" s="11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240"/>
        <v>104.21799999999999</v>
      </c>
      <c r="P2606" s="11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240"/>
        <v>107.42157000000002</v>
      </c>
      <c r="P2607" s="11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240"/>
        <v>110.05454545454545</v>
      </c>
      <c r="P2608" s="11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240"/>
        <v>407.7</v>
      </c>
      <c r="P2609" s="11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240"/>
        <v>223.92500000000001</v>
      </c>
      <c r="P2610" s="11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240"/>
        <v>303.80111428571428</v>
      </c>
      <c r="P2611" s="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240"/>
        <v>141.3251043268175</v>
      </c>
      <c r="P2612" s="11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240"/>
        <v>2790.6363636363635</v>
      </c>
      <c r="P2613" s="11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240"/>
        <v>171.76130000000001</v>
      </c>
      <c r="P2614" s="11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240"/>
        <v>101.01333333333334</v>
      </c>
      <c r="P2615" s="11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240"/>
        <v>102</v>
      </c>
      <c r="P2616" s="11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240"/>
        <v>169.76511744127936</v>
      </c>
      <c r="P2617" s="11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240"/>
        <v>114.53400000000001</v>
      </c>
      <c r="P2618" s="11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240"/>
        <v>877.6</v>
      </c>
      <c r="P2619" s="11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240"/>
        <v>105.38666666666667</v>
      </c>
      <c r="P2620" s="11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240"/>
        <v>188.39999999999998</v>
      </c>
      <c r="P2621" s="1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240"/>
        <v>143.65230769230772</v>
      </c>
      <c r="P2622" s="11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240"/>
        <v>145.88</v>
      </c>
      <c r="P2623" s="11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240"/>
        <v>131.184</v>
      </c>
      <c r="P2624" s="11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240"/>
        <v>113.99999999999999</v>
      </c>
      <c r="P2625" s="11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240"/>
        <v>1379.4206249999997</v>
      </c>
      <c r="P2626" s="11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246">(E2627/D2627)*100</f>
        <v>956</v>
      </c>
      <c r="P2627" s="11">
        <f t="shared" ref="P2627:P2690" si="247">IF(L2627=0,0,E2627/L2627)</f>
        <v>27.576923076923077</v>
      </c>
      <c r="Q2627" t="str">
        <f t="shared" ref="Q2627:Q2690" si="248">LEFT(N2627, SEARCH("/",N2627)-1)</f>
        <v>technology</v>
      </c>
      <c r="R2627" t="str">
        <f t="shared" ref="R2627:R2690" si="249">RIGHT(N2627,LEN(N2627)-SEARCH("/",N2627))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246"/>
        <v>112.00000000000001</v>
      </c>
      <c r="P2628" s="11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246"/>
        <v>646.66666666666663</v>
      </c>
      <c r="P2629" s="11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246"/>
        <v>110.36948748510132</v>
      </c>
      <c r="P2630" s="11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246"/>
        <v>127.74000000000001</v>
      </c>
      <c r="P2631" s="1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246"/>
        <v>157.9</v>
      </c>
      <c r="P2632" s="11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246"/>
        <v>114.66525000000001</v>
      </c>
      <c r="P2633" s="11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246"/>
        <v>137.00934579439252</v>
      </c>
      <c r="P2634" s="11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246"/>
        <v>354.62</v>
      </c>
      <c r="P2635" s="11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246"/>
        <v>106.02150537634409</v>
      </c>
      <c r="P2636" s="11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246"/>
        <v>100</v>
      </c>
      <c r="P2637" s="11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246"/>
        <v>187.3</v>
      </c>
      <c r="P2638" s="11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246"/>
        <v>166.2</v>
      </c>
      <c r="P2639" s="11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246"/>
        <v>101.72910662824208</v>
      </c>
      <c r="P2640" s="11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246"/>
        <v>164</v>
      </c>
      <c r="P2641" s="1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246"/>
        <v>105.66666666666666</v>
      </c>
      <c r="P2642" s="11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246"/>
        <v>1</v>
      </c>
      <c r="P2643" s="11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246"/>
        <v>0</v>
      </c>
      <c r="P2644" s="11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246"/>
        <v>33.559730999999999</v>
      </c>
      <c r="P2645" s="11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246"/>
        <v>2.0529999999999999</v>
      </c>
      <c r="P2646" s="11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246"/>
        <v>10.5</v>
      </c>
      <c r="P2647" s="11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246"/>
        <v>8.4172840000000004</v>
      </c>
      <c r="P2648" s="11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246"/>
        <v>1.44</v>
      </c>
      <c r="P2649" s="11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246"/>
        <v>0.88333333333333341</v>
      </c>
      <c r="P2650" s="11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246"/>
        <v>9.920000000000001E-2</v>
      </c>
      <c r="P2651" s="1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246"/>
        <v>0.59666666666666668</v>
      </c>
      <c r="P2652" s="11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246"/>
        <v>1.8689285714285715</v>
      </c>
      <c r="P2653" s="11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246"/>
        <v>0.88500000000000001</v>
      </c>
      <c r="P2654" s="11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246"/>
        <v>11.52156862745098</v>
      </c>
      <c r="P2655" s="11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246"/>
        <v>5.1000000000000004E-2</v>
      </c>
      <c r="P2656" s="11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246"/>
        <v>21.033333333333335</v>
      </c>
      <c r="P2657" s="11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246"/>
        <v>11.436666666666667</v>
      </c>
      <c r="P2658" s="11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246"/>
        <v>18.737933333333334</v>
      </c>
      <c r="P2659" s="11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246"/>
        <v>9.285714285714286E-2</v>
      </c>
      <c r="P2660" s="11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246"/>
        <v>2.7204081632653061</v>
      </c>
      <c r="P2661" s="1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246"/>
        <v>9.5000000000000001E-2</v>
      </c>
      <c r="P2662" s="11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246"/>
        <v>102.89999999999999</v>
      </c>
      <c r="P2663" s="11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246"/>
        <v>106.80000000000001</v>
      </c>
      <c r="P2664" s="11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246"/>
        <v>104.59625</v>
      </c>
      <c r="P2665" s="11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246"/>
        <v>103.42857142857143</v>
      </c>
      <c r="P2666" s="11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246"/>
        <v>123.14285714285715</v>
      </c>
      <c r="P2667" s="11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246"/>
        <v>159.29509999999999</v>
      </c>
      <c r="P2668" s="11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246"/>
        <v>110.66666666666667</v>
      </c>
      <c r="P2669" s="11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246"/>
        <v>170.70000000000002</v>
      </c>
      <c r="P2670" s="11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246"/>
        <v>125.125</v>
      </c>
      <c r="P2671" s="1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246"/>
        <v>6.4158609339642041</v>
      </c>
      <c r="P2672" s="11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246"/>
        <v>11.343999999999999</v>
      </c>
      <c r="P2673" s="11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246"/>
        <v>33.19</v>
      </c>
      <c r="P2674" s="11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246"/>
        <v>27.58</v>
      </c>
      <c r="P2675" s="11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246"/>
        <v>62.839999999999996</v>
      </c>
      <c r="P2676" s="11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246"/>
        <v>7.5880000000000001</v>
      </c>
      <c r="P2677" s="11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246"/>
        <v>50.38095238095238</v>
      </c>
      <c r="P2678" s="11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246"/>
        <v>17.512820512820511</v>
      </c>
      <c r="P2679" s="11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246"/>
        <v>1.375E-2</v>
      </c>
      <c r="P2680" s="11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246"/>
        <v>0.33</v>
      </c>
      <c r="P2681" s="1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246"/>
        <v>0.86250000000000004</v>
      </c>
      <c r="P2682" s="11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246"/>
        <v>0.6875</v>
      </c>
      <c r="P2683" s="11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246"/>
        <v>28.299999999999997</v>
      </c>
      <c r="P2684" s="11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246"/>
        <v>0.24</v>
      </c>
      <c r="P2685" s="11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246"/>
        <v>1.1428571428571428</v>
      </c>
      <c r="P2686" s="11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246"/>
        <v>0.02</v>
      </c>
      <c r="P2687" s="11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246"/>
        <v>0</v>
      </c>
      <c r="P2688" s="11">
        <f t="shared" si="247"/>
        <v>0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246"/>
        <v>0</v>
      </c>
      <c r="P2689" s="11">
        <f t="shared" si="247"/>
        <v>0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246"/>
        <v>0.14799999999999999</v>
      </c>
      <c r="P2690" s="11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252">(E2691/D2691)*100</f>
        <v>2.8571428571428571E-3</v>
      </c>
      <c r="P2691" s="11">
        <f t="shared" ref="P2691:P2754" si="253">IF(L2691=0,0,E2691/L2691)</f>
        <v>1</v>
      </c>
      <c r="Q2691" t="str">
        <f t="shared" ref="Q2691:Q2754" si="254">LEFT(N2691, SEARCH("/",N2691)-1)</f>
        <v>food</v>
      </c>
      <c r="R2691" t="str">
        <f t="shared" ref="R2691:R2754" si="255">RIGHT(N2691,LEN(N2691)-SEARCH("/",N2691))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252"/>
        <v>10.7325</v>
      </c>
      <c r="P2692" s="11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252"/>
        <v>5.3846153846153842E-2</v>
      </c>
      <c r="P2693" s="11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252"/>
        <v>0.7142857142857143</v>
      </c>
      <c r="P2694" s="11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252"/>
        <v>0.8</v>
      </c>
      <c r="P2695" s="11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252"/>
        <v>3.3333333333333335E-3</v>
      </c>
      <c r="P2696" s="11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252"/>
        <v>0.47333333333333333</v>
      </c>
      <c r="P2697" s="11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252"/>
        <v>5.65</v>
      </c>
      <c r="P2698" s="11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252"/>
        <v>26.35217391304348</v>
      </c>
      <c r="P2699" s="11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252"/>
        <v>0.325125</v>
      </c>
      <c r="P2700" s="11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252"/>
        <v>0</v>
      </c>
      <c r="P2701" s="11">
        <f t="shared" si="253"/>
        <v>0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252"/>
        <v>0.7000700070007001</v>
      </c>
      <c r="P2702" s="11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252"/>
        <v>46.176470588235297</v>
      </c>
      <c r="P2703" s="11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252"/>
        <v>34.410000000000004</v>
      </c>
      <c r="P2704" s="11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252"/>
        <v>103.75000000000001</v>
      </c>
      <c r="P2705" s="11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252"/>
        <v>6.0263157894736841</v>
      </c>
      <c r="P2706" s="11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252"/>
        <v>10.539393939393939</v>
      </c>
      <c r="P2707" s="11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252"/>
        <v>112.29714285714284</v>
      </c>
      <c r="P2708" s="11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252"/>
        <v>350.84462500000001</v>
      </c>
      <c r="P2709" s="11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252"/>
        <v>233.21535</v>
      </c>
      <c r="P2710" s="11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252"/>
        <v>101.60599999999999</v>
      </c>
      <c r="P2711" s="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252"/>
        <v>153.90035000000003</v>
      </c>
      <c r="P2712" s="11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252"/>
        <v>100.7161125319693</v>
      </c>
      <c r="P2713" s="11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252"/>
        <v>131.38181818181818</v>
      </c>
      <c r="P2714" s="11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252"/>
        <v>102.24133333333334</v>
      </c>
      <c r="P2715" s="11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252"/>
        <v>116.35599999999999</v>
      </c>
      <c r="P2716" s="11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252"/>
        <v>264.62241666666665</v>
      </c>
      <c r="P2717" s="11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252"/>
        <v>119.98010000000001</v>
      </c>
      <c r="P2718" s="11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252"/>
        <v>120.10400000000001</v>
      </c>
      <c r="P2719" s="11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252"/>
        <v>103.58333333333334</v>
      </c>
      <c r="P2720" s="11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252"/>
        <v>108.83333333333334</v>
      </c>
      <c r="P2721" s="1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252"/>
        <v>118.12400000000001</v>
      </c>
      <c r="P2722" s="11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252"/>
        <v>1462</v>
      </c>
      <c r="P2723" s="11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252"/>
        <v>252.54</v>
      </c>
      <c r="P2724" s="11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252"/>
        <v>140.05000000000001</v>
      </c>
      <c r="P2725" s="11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252"/>
        <v>296.87520259319291</v>
      </c>
      <c r="P2726" s="11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252"/>
        <v>144.54249999999999</v>
      </c>
      <c r="P2727" s="11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252"/>
        <v>105.745</v>
      </c>
      <c r="P2728" s="11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252"/>
        <v>493.21000000000004</v>
      </c>
      <c r="P2729" s="11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252"/>
        <v>201.82666666666668</v>
      </c>
      <c r="P2730" s="11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252"/>
        <v>104.44</v>
      </c>
      <c r="P2731" s="1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252"/>
        <v>170.29262962962963</v>
      </c>
      <c r="P2732" s="11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252"/>
        <v>104.30333333333333</v>
      </c>
      <c r="P2733" s="11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252"/>
        <v>118.25000000000001</v>
      </c>
      <c r="P2734" s="11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252"/>
        <v>107.538</v>
      </c>
      <c r="P2735" s="11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252"/>
        <v>2260300</v>
      </c>
      <c r="P2736" s="11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252"/>
        <v>978.13466666666682</v>
      </c>
      <c r="P2737" s="11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252"/>
        <v>122.9</v>
      </c>
      <c r="P2738" s="11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252"/>
        <v>246.0608</v>
      </c>
      <c r="P2739" s="11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252"/>
        <v>147.94</v>
      </c>
      <c r="P2740" s="11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252"/>
        <v>384.09090909090907</v>
      </c>
      <c r="P2741" s="1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252"/>
        <v>103.33333333333334</v>
      </c>
      <c r="P2742" s="11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252"/>
        <v>0.43750000000000006</v>
      </c>
      <c r="P2743" s="11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252"/>
        <v>29.24</v>
      </c>
      <c r="P2744" s="11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252"/>
        <v>0</v>
      </c>
      <c r="P2745" s="11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252"/>
        <v>5.21875</v>
      </c>
      <c r="P2746" s="11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252"/>
        <v>21.887499999999999</v>
      </c>
      <c r="P2747" s="11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252"/>
        <v>26.700000000000003</v>
      </c>
      <c r="P2748" s="11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252"/>
        <v>28.000000000000004</v>
      </c>
      <c r="P2749" s="11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252"/>
        <v>1.06</v>
      </c>
      <c r="P2750" s="11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252"/>
        <v>1.0999999999999999</v>
      </c>
      <c r="P2751" s="1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252"/>
        <v>0</v>
      </c>
      <c r="P2752" s="11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252"/>
        <v>0</v>
      </c>
      <c r="P2753" s="11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252"/>
        <v>11.458333333333332</v>
      </c>
      <c r="P2754" s="11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258">(E2755/D2755)*100</f>
        <v>19</v>
      </c>
      <c r="P2755" s="11">
        <f t="shared" ref="P2755:P2818" si="259">IF(L2755=0,0,E2755/L2755)</f>
        <v>47.5</v>
      </c>
      <c r="Q2755" t="str">
        <f t="shared" ref="Q2755:Q2818" si="260">LEFT(N2755, SEARCH("/",N2755)-1)</f>
        <v>publishing</v>
      </c>
      <c r="R2755" t="str">
        <f t="shared" ref="R2755:R2818" si="261">RIGHT(N2755,LEN(N2755)-SEARCH("/",N2755))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258"/>
        <v>0</v>
      </c>
      <c r="P2756" s="11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258"/>
        <v>52</v>
      </c>
      <c r="P2757" s="11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258"/>
        <v>10.48</v>
      </c>
      <c r="P2758" s="11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258"/>
        <v>0.66666666666666674</v>
      </c>
      <c r="P2759" s="11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258"/>
        <v>11.700000000000001</v>
      </c>
      <c r="P2760" s="11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258"/>
        <v>10.5</v>
      </c>
      <c r="P2761" s="1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258"/>
        <v>0</v>
      </c>
      <c r="P2762" s="11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258"/>
        <v>0.72</v>
      </c>
      <c r="P2763" s="11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258"/>
        <v>0.76923076923076927</v>
      </c>
      <c r="P2764" s="11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258"/>
        <v>0.22842639593908631</v>
      </c>
      <c r="P2765" s="11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258"/>
        <v>1.125</v>
      </c>
      <c r="P2766" s="11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258"/>
        <v>0</v>
      </c>
      <c r="P2767" s="11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258"/>
        <v>2</v>
      </c>
      <c r="P2768" s="11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258"/>
        <v>0.85000000000000009</v>
      </c>
      <c r="P2769" s="11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258"/>
        <v>14.314285714285715</v>
      </c>
      <c r="P2770" s="11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258"/>
        <v>0.25</v>
      </c>
      <c r="P2771" s="1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258"/>
        <v>10.411249999999999</v>
      </c>
      <c r="P2772" s="11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258"/>
        <v>0</v>
      </c>
      <c r="P2773" s="11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258"/>
        <v>0</v>
      </c>
      <c r="P2774" s="11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258"/>
        <v>0.18867924528301888</v>
      </c>
      <c r="P2775" s="11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258"/>
        <v>14.249999999999998</v>
      </c>
      <c r="P2776" s="11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258"/>
        <v>3</v>
      </c>
      <c r="P2777" s="11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258"/>
        <v>7.8809523809523814</v>
      </c>
      <c r="P2778" s="11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258"/>
        <v>0.33333333333333337</v>
      </c>
      <c r="P2779" s="11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258"/>
        <v>25.545454545454543</v>
      </c>
      <c r="P2780" s="11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258"/>
        <v>2.12</v>
      </c>
      <c r="P2781" s="1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258"/>
        <v>0</v>
      </c>
      <c r="P2782" s="11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258"/>
        <v>105.28</v>
      </c>
      <c r="P2783" s="11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258"/>
        <v>120</v>
      </c>
      <c r="P2784" s="11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258"/>
        <v>114.5</v>
      </c>
      <c r="P2785" s="11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258"/>
        <v>119</v>
      </c>
      <c r="P2786" s="11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258"/>
        <v>104.67999999999999</v>
      </c>
      <c r="P2787" s="11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258"/>
        <v>117.83999999999999</v>
      </c>
      <c r="P2788" s="11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258"/>
        <v>119.7</v>
      </c>
      <c r="P2789" s="11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258"/>
        <v>102.49999999999999</v>
      </c>
      <c r="P2790" s="11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258"/>
        <v>101.16666666666667</v>
      </c>
      <c r="P2791" s="1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258"/>
        <v>105.33333333333333</v>
      </c>
      <c r="P2792" s="11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258"/>
        <v>102.49999999999999</v>
      </c>
      <c r="P2793" s="11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258"/>
        <v>107.60000000000001</v>
      </c>
      <c r="P2794" s="11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258"/>
        <v>110.5675</v>
      </c>
      <c r="P2795" s="11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258"/>
        <v>150</v>
      </c>
      <c r="P2796" s="11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258"/>
        <v>104.28571428571429</v>
      </c>
      <c r="P2797" s="11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258"/>
        <v>115.5</v>
      </c>
      <c r="P2798" s="11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258"/>
        <v>102.64512500000001</v>
      </c>
      <c r="P2799" s="11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258"/>
        <v>101.4</v>
      </c>
      <c r="P2800" s="11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258"/>
        <v>116.6348</v>
      </c>
      <c r="P2801" s="1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258"/>
        <v>133</v>
      </c>
      <c r="P2802" s="11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258"/>
        <v>133.20000000000002</v>
      </c>
      <c r="P2803" s="11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258"/>
        <v>101.83333333333333</v>
      </c>
      <c r="P2804" s="11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258"/>
        <v>127.95</v>
      </c>
      <c r="P2805" s="11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258"/>
        <v>114.99999999999999</v>
      </c>
      <c r="P2806" s="11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258"/>
        <v>110.00000000000001</v>
      </c>
      <c r="P2807" s="11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258"/>
        <v>112.1</v>
      </c>
      <c r="P2808" s="11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258"/>
        <v>126</v>
      </c>
      <c r="P2809" s="11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258"/>
        <v>100.24444444444444</v>
      </c>
      <c r="P2810" s="11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258"/>
        <v>102.4</v>
      </c>
      <c r="P2811" s="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258"/>
        <v>108.2</v>
      </c>
      <c r="P2812" s="11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258"/>
        <v>100.27</v>
      </c>
      <c r="P2813" s="11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258"/>
        <v>113.3</v>
      </c>
      <c r="P2814" s="11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258"/>
        <v>127.57571428571428</v>
      </c>
      <c r="P2815" s="11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258"/>
        <v>107.73333333333332</v>
      </c>
      <c r="P2816" s="11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258"/>
        <v>242</v>
      </c>
      <c r="P2817" s="11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258"/>
        <v>141.56666666666666</v>
      </c>
      <c r="P2818" s="11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264">(E2819/D2819)*100</f>
        <v>130</v>
      </c>
      <c r="P2819" s="11">
        <f t="shared" ref="P2819:P2882" si="265">IF(L2819=0,0,E2819/L2819)</f>
        <v>23.636363636363637</v>
      </c>
      <c r="Q2819" t="str">
        <f t="shared" ref="Q2819:Q2882" si="266">LEFT(N2819, SEARCH("/",N2819)-1)</f>
        <v>theater</v>
      </c>
      <c r="R2819" t="str">
        <f t="shared" ref="R2819:R2882" si="267">RIGHT(N2819,LEN(N2819)-SEARCH("/",N2819))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264"/>
        <v>106.03</v>
      </c>
      <c r="P2820" s="11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264"/>
        <v>104.80000000000001</v>
      </c>
      <c r="P2821" s="1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264"/>
        <v>136</v>
      </c>
      <c r="P2822" s="11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264"/>
        <v>100</v>
      </c>
      <c r="P2823" s="11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264"/>
        <v>100</v>
      </c>
      <c r="P2824" s="11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264"/>
        <v>124</v>
      </c>
      <c r="P2825" s="11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264"/>
        <v>116.92307692307693</v>
      </c>
      <c r="P2826" s="11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264"/>
        <v>103.33333333333334</v>
      </c>
      <c r="P2827" s="11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264"/>
        <v>107.74999999999999</v>
      </c>
      <c r="P2828" s="11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264"/>
        <v>120.24999999999999</v>
      </c>
      <c r="P2829" s="11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264"/>
        <v>100.37894736842105</v>
      </c>
      <c r="P2830" s="11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264"/>
        <v>106.52</v>
      </c>
      <c r="P2831" s="1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264"/>
        <v>100</v>
      </c>
      <c r="P2832" s="11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264"/>
        <v>110.66666666666667</v>
      </c>
      <c r="P2833" s="11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264"/>
        <v>114.71959999999999</v>
      </c>
      <c r="P2834" s="11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264"/>
        <v>108.25925925925925</v>
      </c>
      <c r="P2835" s="11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264"/>
        <v>170</v>
      </c>
      <c r="P2836" s="11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264"/>
        <v>187.09899999999999</v>
      </c>
      <c r="P2837" s="11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264"/>
        <v>107.77777777777777</v>
      </c>
      <c r="P2838" s="11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264"/>
        <v>100</v>
      </c>
      <c r="P2839" s="11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264"/>
        <v>120.24999999999999</v>
      </c>
      <c r="P2840" s="11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264"/>
        <v>111.42857142857143</v>
      </c>
      <c r="P2841" s="1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264"/>
        <v>104</v>
      </c>
      <c r="P2842" s="11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264"/>
        <v>1</v>
      </c>
      <c r="P2843" s="11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264"/>
        <v>0</v>
      </c>
      <c r="P2844" s="11">
        <f t="shared" si="265"/>
        <v>0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264"/>
        <v>0</v>
      </c>
      <c r="P2845" s="11">
        <f t="shared" si="265"/>
        <v>0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264"/>
        <v>5.4545454545454541</v>
      </c>
      <c r="P2846" s="11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264"/>
        <v>31.546666666666667</v>
      </c>
      <c r="P2847" s="11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264"/>
        <v>0</v>
      </c>
      <c r="P2848" s="11">
        <f t="shared" si="265"/>
        <v>0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264"/>
        <v>0</v>
      </c>
      <c r="P2849" s="11">
        <f t="shared" si="265"/>
        <v>0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264"/>
        <v>0.2</v>
      </c>
      <c r="P2850" s="11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264"/>
        <v>1</v>
      </c>
      <c r="P2851" s="11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264"/>
        <v>3.8875000000000002</v>
      </c>
      <c r="P2852" s="11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264"/>
        <v>0</v>
      </c>
      <c r="P2853" s="11">
        <f t="shared" si="265"/>
        <v>0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264"/>
        <v>1.9</v>
      </c>
      <c r="P2854" s="11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264"/>
        <v>0</v>
      </c>
      <c r="P2855" s="11">
        <f t="shared" si="265"/>
        <v>0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264"/>
        <v>41.699999999999996</v>
      </c>
      <c r="P2856" s="11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264"/>
        <v>50</v>
      </c>
      <c r="P2857" s="11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264"/>
        <v>4.8666666666666663</v>
      </c>
      <c r="P2858" s="11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264"/>
        <v>19.736842105263158</v>
      </c>
      <c r="P2859" s="11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264"/>
        <v>0</v>
      </c>
      <c r="P2860" s="11">
        <f t="shared" si="265"/>
        <v>0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264"/>
        <v>1.7500000000000002</v>
      </c>
      <c r="P2861" s="11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264"/>
        <v>6.65</v>
      </c>
      <c r="P2862" s="11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264"/>
        <v>32</v>
      </c>
      <c r="P2863" s="11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264"/>
        <v>0.43307086614173229</v>
      </c>
      <c r="P2864" s="11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264"/>
        <v>0.04</v>
      </c>
      <c r="P2865" s="11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264"/>
        <v>1.6</v>
      </c>
      <c r="P2866" s="11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264"/>
        <v>0</v>
      </c>
      <c r="P2867" s="11">
        <f t="shared" si="265"/>
        <v>0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264"/>
        <v>0.89999999999999991</v>
      </c>
      <c r="P2868" s="11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264"/>
        <v>20.16</v>
      </c>
      <c r="P2869" s="11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264"/>
        <v>42.011733333333332</v>
      </c>
      <c r="P2870" s="11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264"/>
        <v>0.88500000000000001</v>
      </c>
      <c r="P2871" s="11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264"/>
        <v>15</v>
      </c>
      <c r="P2872" s="11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264"/>
        <v>4.67</v>
      </c>
      <c r="P2873" s="11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264"/>
        <v>0</v>
      </c>
      <c r="P2874" s="11">
        <f t="shared" si="265"/>
        <v>0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264"/>
        <v>38.119999999999997</v>
      </c>
      <c r="P2875" s="11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264"/>
        <v>5.42</v>
      </c>
      <c r="P2876" s="11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264"/>
        <v>3.4999999999999996E-2</v>
      </c>
      <c r="P2877" s="11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264"/>
        <v>0</v>
      </c>
      <c r="P2878" s="11">
        <f t="shared" si="265"/>
        <v>0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264"/>
        <v>10.833333333333334</v>
      </c>
      <c r="P2879" s="11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264"/>
        <v>2.1</v>
      </c>
      <c r="P2880" s="11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264"/>
        <v>0.2589285714285714</v>
      </c>
      <c r="P2881" s="11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264"/>
        <v>23.333333333333332</v>
      </c>
      <c r="P2882" s="11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270">(E2883/D2883)*100</f>
        <v>0</v>
      </c>
      <c r="P2883" s="11">
        <f t="shared" ref="P2883:P2946" si="271">IF(L2883=0,0,E2883/L2883)</f>
        <v>0</v>
      </c>
      <c r="Q2883" t="str">
        <f t="shared" ref="Q2883:Q2946" si="272">LEFT(N2883, SEARCH("/",N2883)-1)</f>
        <v>theater</v>
      </c>
      <c r="R2883" t="str">
        <f t="shared" ref="R2883:R2946" si="273">RIGHT(N2883,LEN(N2883)-SEARCH("/",N2883))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270"/>
        <v>33.6</v>
      </c>
      <c r="P2884" s="11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270"/>
        <v>19.079999999999998</v>
      </c>
      <c r="P2885" s="11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270"/>
        <v>0.41111111111111115</v>
      </c>
      <c r="P2886" s="11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270"/>
        <v>32.5</v>
      </c>
      <c r="P2887" s="11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270"/>
        <v>5</v>
      </c>
      <c r="P2888" s="11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270"/>
        <v>0.16666666666666669</v>
      </c>
      <c r="P2889" s="11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270"/>
        <v>0</v>
      </c>
      <c r="P2890" s="11">
        <f t="shared" si="271"/>
        <v>0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270"/>
        <v>38.066666666666663</v>
      </c>
      <c r="P2891" s="1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270"/>
        <v>1.05</v>
      </c>
      <c r="P2892" s="11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270"/>
        <v>2.73</v>
      </c>
      <c r="P2893" s="11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270"/>
        <v>9.0909090909090917</v>
      </c>
      <c r="P2894" s="11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270"/>
        <v>0.5</v>
      </c>
      <c r="P2895" s="11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270"/>
        <v>0</v>
      </c>
      <c r="P2896" s="11">
        <f t="shared" si="271"/>
        <v>0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270"/>
        <v>4.5999999999999996</v>
      </c>
      <c r="P2897" s="11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270"/>
        <v>20.833333333333336</v>
      </c>
      <c r="P2898" s="11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270"/>
        <v>4.583333333333333</v>
      </c>
      <c r="P2899" s="11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270"/>
        <v>4.2133333333333338</v>
      </c>
      <c r="P2900" s="11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270"/>
        <v>0</v>
      </c>
      <c r="P2901" s="11">
        <f t="shared" si="271"/>
        <v>0</v>
      </c>
      <c r="Q2901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270"/>
        <v>61.909090909090914</v>
      </c>
      <c r="P2902" s="11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270"/>
        <v>0.8</v>
      </c>
      <c r="P2903" s="11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270"/>
        <v>1.6666666666666666E-2</v>
      </c>
      <c r="P2904" s="11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270"/>
        <v>0.77999999999999992</v>
      </c>
      <c r="P2905" s="11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270"/>
        <v>5</v>
      </c>
      <c r="P2906" s="11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270"/>
        <v>17.771428571428572</v>
      </c>
      <c r="P2907" s="11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270"/>
        <v>9.4166666666666661</v>
      </c>
      <c r="P2908" s="11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270"/>
        <v>0.08</v>
      </c>
      <c r="P2909" s="11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270"/>
        <v>2.75</v>
      </c>
      <c r="P2910" s="11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270"/>
        <v>1.1111111111111112E-2</v>
      </c>
      <c r="P2911" s="11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270"/>
        <v>3.3333333333333335E-3</v>
      </c>
      <c r="P2912" s="11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270"/>
        <v>36.5</v>
      </c>
      <c r="P2913" s="11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270"/>
        <v>14.058171745152354</v>
      </c>
      <c r="P2914" s="11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270"/>
        <v>0.02</v>
      </c>
      <c r="P2915" s="11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270"/>
        <v>4.0000000000000001E-3</v>
      </c>
      <c r="P2916" s="11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270"/>
        <v>61.1</v>
      </c>
      <c r="P2917" s="11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270"/>
        <v>7.8378378378378386</v>
      </c>
      <c r="P2918" s="11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270"/>
        <v>21.85</v>
      </c>
      <c r="P2919" s="11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270"/>
        <v>27.24</v>
      </c>
      <c r="P2920" s="11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270"/>
        <v>8.5</v>
      </c>
      <c r="P2921" s="11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270"/>
        <v>26.840000000000003</v>
      </c>
      <c r="P2922" s="11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270"/>
        <v>129</v>
      </c>
      <c r="P2923" s="11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270"/>
        <v>100</v>
      </c>
      <c r="P2924" s="11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270"/>
        <v>100</v>
      </c>
      <c r="P2925" s="11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270"/>
        <v>103.2</v>
      </c>
      <c r="P2926" s="11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270"/>
        <v>102.44597777777777</v>
      </c>
      <c r="P2927" s="11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270"/>
        <v>125</v>
      </c>
      <c r="P2928" s="11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270"/>
        <v>130.83333333333334</v>
      </c>
      <c r="P2929" s="11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270"/>
        <v>100</v>
      </c>
      <c r="P2930" s="11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270"/>
        <v>102.06937499999999</v>
      </c>
      <c r="P2931" s="1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270"/>
        <v>100.92000000000002</v>
      </c>
      <c r="P2932" s="11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270"/>
        <v>106</v>
      </c>
      <c r="P2933" s="11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270"/>
        <v>105.0967741935484</v>
      </c>
      <c r="P2934" s="11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270"/>
        <v>102.76</v>
      </c>
      <c r="P2935" s="11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270"/>
        <v>108</v>
      </c>
      <c r="P2936" s="11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270"/>
        <v>100.88571428571429</v>
      </c>
      <c r="P2937" s="11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270"/>
        <v>128</v>
      </c>
      <c r="P2938" s="11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270"/>
        <v>133.33333333333331</v>
      </c>
      <c r="P2939" s="11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270"/>
        <v>101.375</v>
      </c>
      <c r="P2940" s="11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270"/>
        <v>102.875</v>
      </c>
      <c r="P2941" s="1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270"/>
        <v>107.24000000000001</v>
      </c>
      <c r="P2942" s="11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270"/>
        <v>4.0000000000000001E-3</v>
      </c>
      <c r="P2943" s="11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270"/>
        <v>20.424999999999997</v>
      </c>
      <c r="P2944" s="11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270"/>
        <v>0</v>
      </c>
      <c r="P2945" s="11">
        <f t="shared" si="271"/>
        <v>0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270"/>
        <v>1</v>
      </c>
      <c r="P2946" s="11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276">(E2947/D2947)*100</f>
        <v>0</v>
      </c>
      <c r="P2947" s="11">
        <f t="shared" ref="P2947:P3010" si="277">IF(L2947=0,0,E2947/L2947)</f>
        <v>0</v>
      </c>
      <c r="Q2947" t="str">
        <f t="shared" ref="Q2947:Q3010" si="278">LEFT(N2947, SEARCH("/",N2947)-1)</f>
        <v>theater</v>
      </c>
      <c r="R2947" t="str">
        <f t="shared" ref="R2947:R3010" si="279">RIGHT(N2947,LEN(N2947)-SEARCH("/",N2947))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276"/>
        <v>0.1</v>
      </c>
      <c r="P2948" s="11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276"/>
        <v>4.2880000000000003</v>
      </c>
      <c r="P2949" s="11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276"/>
        <v>4.8000000000000004E-3</v>
      </c>
      <c r="P2950" s="11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276"/>
        <v>2.5</v>
      </c>
      <c r="P2951" s="1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276"/>
        <v>0</v>
      </c>
      <c r="P2952" s="11">
        <f t="shared" si="277"/>
        <v>0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276"/>
        <v>2.1919999999999997</v>
      </c>
      <c r="P2953" s="11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276"/>
        <v>8.0250000000000004</v>
      </c>
      <c r="P2954" s="11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276"/>
        <v>0.15125</v>
      </c>
      <c r="P2955" s="11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276"/>
        <v>0</v>
      </c>
      <c r="P2956" s="11">
        <f t="shared" si="277"/>
        <v>0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276"/>
        <v>59.583333333333336</v>
      </c>
      <c r="P2957" s="11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276"/>
        <v>16.734177215189874</v>
      </c>
      <c r="P2958" s="11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276"/>
        <v>1.8666666666666669</v>
      </c>
      <c r="P2959" s="11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276"/>
        <v>0</v>
      </c>
      <c r="P2960" s="11">
        <f t="shared" si="277"/>
        <v>0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276"/>
        <v>0</v>
      </c>
      <c r="P2961" s="11">
        <f t="shared" si="277"/>
        <v>0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276"/>
        <v>0</v>
      </c>
      <c r="P2962" s="11">
        <f t="shared" si="277"/>
        <v>0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276"/>
        <v>109.62</v>
      </c>
      <c r="P2963" s="11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276"/>
        <v>121.8</v>
      </c>
      <c r="P2964" s="11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276"/>
        <v>106.85</v>
      </c>
      <c r="P2965" s="11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276"/>
        <v>100.71379999999999</v>
      </c>
      <c r="P2966" s="11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276"/>
        <v>109.00000000000001</v>
      </c>
      <c r="P2967" s="11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276"/>
        <v>113.63000000000001</v>
      </c>
      <c r="P2968" s="11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276"/>
        <v>113.92</v>
      </c>
      <c r="P2969" s="11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276"/>
        <v>106</v>
      </c>
      <c r="P2970" s="11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276"/>
        <v>162.5</v>
      </c>
      <c r="P2971" s="1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276"/>
        <v>106</v>
      </c>
      <c r="P2972" s="11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276"/>
        <v>100.15624999999999</v>
      </c>
      <c r="P2973" s="11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276"/>
        <v>105.35000000000001</v>
      </c>
      <c r="P2974" s="11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276"/>
        <v>174.8</v>
      </c>
      <c r="P2975" s="11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276"/>
        <v>102</v>
      </c>
      <c r="P2976" s="11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276"/>
        <v>100.125</v>
      </c>
      <c r="P2977" s="11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276"/>
        <v>171.42857142857142</v>
      </c>
      <c r="P2978" s="11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276"/>
        <v>113.56666666666666</v>
      </c>
      <c r="P2979" s="11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276"/>
        <v>129.46666666666667</v>
      </c>
      <c r="P2980" s="11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276"/>
        <v>101.4</v>
      </c>
      <c r="P2981" s="1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276"/>
        <v>109.16666666666666</v>
      </c>
      <c r="P2982" s="11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276"/>
        <v>128.92500000000001</v>
      </c>
      <c r="P2983" s="11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276"/>
        <v>102.06</v>
      </c>
      <c r="P2984" s="11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276"/>
        <v>146.53957758620692</v>
      </c>
      <c r="P2985" s="11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276"/>
        <v>100.352</v>
      </c>
      <c r="P2986" s="11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276"/>
        <v>121.64999999999999</v>
      </c>
      <c r="P2987" s="11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276"/>
        <v>105.5</v>
      </c>
      <c r="P2988" s="11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276"/>
        <v>110.4008</v>
      </c>
      <c r="P2989" s="11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276"/>
        <v>100</v>
      </c>
      <c r="P2990" s="11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276"/>
        <v>176.535</v>
      </c>
      <c r="P2991" s="1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276"/>
        <v>100</v>
      </c>
      <c r="P2992" s="11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276"/>
        <v>103.29411764705883</v>
      </c>
      <c r="P2993" s="11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276"/>
        <v>104.5</v>
      </c>
      <c r="P2994" s="11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276"/>
        <v>100.29999999999998</v>
      </c>
      <c r="P2995" s="11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276"/>
        <v>457.74666666666673</v>
      </c>
      <c r="P2996" s="11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276"/>
        <v>104.96000000000001</v>
      </c>
      <c r="P2997" s="11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276"/>
        <v>171.94285714285715</v>
      </c>
      <c r="P2998" s="11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276"/>
        <v>103.73000000000002</v>
      </c>
      <c r="P2999" s="11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276"/>
        <v>103.029</v>
      </c>
      <c r="P3000" s="11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276"/>
        <v>118.88888888888889</v>
      </c>
      <c r="P3001" s="1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276"/>
        <v>100</v>
      </c>
      <c r="P3002" s="11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276"/>
        <v>318.69988910451895</v>
      </c>
      <c r="P3003" s="11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276"/>
        <v>108.50614285714286</v>
      </c>
      <c r="P3004" s="11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276"/>
        <v>101.16666666666667</v>
      </c>
      <c r="P3005" s="11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276"/>
        <v>112.815</v>
      </c>
      <c r="P3006" s="11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276"/>
        <v>120.49622641509434</v>
      </c>
      <c r="P3007" s="11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276"/>
        <v>107.74999999999999</v>
      </c>
      <c r="P3008" s="11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276"/>
        <v>180</v>
      </c>
      <c r="P3009" s="11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276"/>
        <v>101.16666666666667</v>
      </c>
      <c r="P3010" s="11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282">(E3011/D3011)*100</f>
        <v>119.756</v>
      </c>
      <c r="P3011" s="11">
        <f t="shared" ref="P3011:P3074" si="283">IF(L3011=0,0,E3011/L3011)</f>
        <v>233.8984375</v>
      </c>
      <c r="Q3011" t="str">
        <f t="shared" ref="Q3011:Q3074" si="284">LEFT(N3011, SEARCH("/",N3011)-1)</f>
        <v>theater</v>
      </c>
      <c r="R3011" t="str">
        <f t="shared" ref="R3011:R3074" si="285">RIGHT(N3011,LEN(N3011)-SEARCH("/",N3011))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282"/>
        <v>158</v>
      </c>
      <c r="P3012" s="11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282"/>
        <v>123.66666666666666</v>
      </c>
      <c r="P3013" s="11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282"/>
        <v>117.12499999999999</v>
      </c>
      <c r="P3014" s="11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282"/>
        <v>156.96</v>
      </c>
      <c r="P3015" s="11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282"/>
        <v>113.104</v>
      </c>
      <c r="P3016" s="11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282"/>
        <v>103.17647058823529</v>
      </c>
      <c r="P3017" s="11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282"/>
        <v>102.61176470588236</v>
      </c>
      <c r="P3018" s="11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282"/>
        <v>105.84090909090908</v>
      </c>
      <c r="P3019" s="11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282"/>
        <v>100.71428571428571</v>
      </c>
      <c r="P3020" s="11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282"/>
        <v>121.23333333333332</v>
      </c>
      <c r="P3021" s="1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282"/>
        <v>100.57142857142858</v>
      </c>
      <c r="P3022" s="11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282"/>
        <v>116.02222222222223</v>
      </c>
      <c r="P3023" s="11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282"/>
        <v>100.88</v>
      </c>
      <c r="P3024" s="11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282"/>
        <v>103</v>
      </c>
      <c r="P3025" s="11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282"/>
        <v>246.42</v>
      </c>
      <c r="P3026" s="11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282"/>
        <v>302.2</v>
      </c>
      <c r="P3027" s="11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282"/>
        <v>143.33333333333334</v>
      </c>
      <c r="P3028" s="11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282"/>
        <v>131.44</v>
      </c>
      <c r="P3029" s="11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282"/>
        <v>168.01999999999998</v>
      </c>
      <c r="P3030" s="11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282"/>
        <v>109.67666666666666</v>
      </c>
      <c r="P3031" s="1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282"/>
        <v>106.6857142857143</v>
      </c>
      <c r="P3032" s="11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282"/>
        <v>100</v>
      </c>
      <c r="P3033" s="11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282"/>
        <v>127.2</v>
      </c>
      <c r="P3034" s="11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282"/>
        <v>146.53333333333333</v>
      </c>
      <c r="P3035" s="11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282"/>
        <v>112.53599999999999</v>
      </c>
      <c r="P3036" s="11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282"/>
        <v>108.78684000000001</v>
      </c>
      <c r="P3037" s="11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282"/>
        <v>126.732</v>
      </c>
      <c r="P3038" s="11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282"/>
        <v>213.20000000000002</v>
      </c>
      <c r="P3039" s="11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282"/>
        <v>100.49999999999999</v>
      </c>
      <c r="P3040" s="11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282"/>
        <v>108.71389999999998</v>
      </c>
      <c r="P3041" s="1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282"/>
        <v>107.5</v>
      </c>
      <c r="P3042" s="11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282"/>
        <v>110.48192771084338</v>
      </c>
      <c r="P3043" s="11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282"/>
        <v>128</v>
      </c>
      <c r="P3044" s="11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282"/>
        <v>110.00666666666667</v>
      </c>
      <c r="P3045" s="11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282"/>
        <v>109.34166666666667</v>
      </c>
      <c r="P3046" s="11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282"/>
        <v>132.70650000000001</v>
      </c>
      <c r="P3047" s="11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282"/>
        <v>190.84810126582278</v>
      </c>
      <c r="P3048" s="11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282"/>
        <v>149</v>
      </c>
      <c r="P3049" s="11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282"/>
        <v>166.4</v>
      </c>
      <c r="P3050" s="11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282"/>
        <v>106.66666666666667</v>
      </c>
      <c r="P3051" s="1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282"/>
        <v>106</v>
      </c>
      <c r="P3052" s="11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282"/>
        <v>23.62857142857143</v>
      </c>
      <c r="P3053" s="11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282"/>
        <v>0.15</v>
      </c>
      <c r="P3054" s="11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282"/>
        <v>0.4</v>
      </c>
      <c r="P3055" s="11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282"/>
        <v>0</v>
      </c>
      <c r="P3056" s="11">
        <f t="shared" si="283"/>
        <v>0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282"/>
        <v>5.0000000000000001E-3</v>
      </c>
      <c r="P3057" s="11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282"/>
        <v>0</v>
      </c>
      <c r="P3058" s="11">
        <f t="shared" si="283"/>
        <v>0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282"/>
        <v>0</v>
      </c>
      <c r="P3059" s="11">
        <f t="shared" si="283"/>
        <v>0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282"/>
        <v>1.6666666666666666E-2</v>
      </c>
      <c r="P3060" s="11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282"/>
        <v>3.0066666666666664</v>
      </c>
      <c r="P3061" s="11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282"/>
        <v>0.15227272727272728</v>
      </c>
      <c r="P3062" s="11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282"/>
        <v>0</v>
      </c>
      <c r="P3063" s="11">
        <f t="shared" si="283"/>
        <v>0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282"/>
        <v>66.84</v>
      </c>
      <c r="P3064" s="11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282"/>
        <v>19.566666666666666</v>
      </c>
      <c r="P3065" s="11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282"/>
        <v>11.294666666666666</v>
      </c>
      <c r="P3066" s="11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282"/>
        <v>0.04</v>
      </c>
      <c r="P3067" s="11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282"/>
        <v>11.985714285714286</v>
      </c>
      <c r="P3068" s="11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282"/>
        <v>2.5</v>
      </c>
      <c r="P3069" s="11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282"/>
        <v>6.9999999999999993E-2</v>
      </c>
      <c r="P3070" s="11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282"/>
        <v>14.099999999999998</v>
      </c>
      <c r="P3071" s="1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282"/>
        <v>3.34</v>
      </c>
      <c r="P3072" s="11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282"/>
        <v>59.774999999999999</v>
      </c>
      <c r="P3073" s="11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282"/>
        <v>1.6666666666666666E-2</v>
      </c>
      <c r="P3074" s="11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288">(E3075/D3075)*100</f>
        <v>2.3035714285714284E-2</v>
      </c>
      <c r="P3075" s="11">
        <f t="shared" ref="P3075:P3138" si="289">IF(L3075=0,0,E3075/L3075)</f>
        <v>92.142857142857139</v>
      </c>
      <c r="Q3075" t="str">
        <f t="shared" ref="Q3075:Q3138" si="290">LEFT(N3075, SEARCH("/",N3075)-1)</f>
        <v>theater</v>
      </c>
      <c r="R3075" t="str">
        <f t="shared" ref="R3075:R3138" si="291">RIGHT(N3075,LEN(N3075)-SEARCH("/",N3075))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288"/>
        <v>8.8000000000000009E-2</v>
      </c>
      <c r="P3076" s="11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288"/>
        <v>8.64</v>
      </c>
      <c r="P3077" s="11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288"/>
        <v>15.06</v>
      </c>
      <c r="P3078" s="11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288"/>
        <v>0.47727272727272729</v>
      </c>
      <c r="P3079" s="11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288"/>
        <v>0.11833333333333333</v>
      </c>
      <c r="P3080" s="11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288"/>
        <v>0.8417399858735245</v>
      </c>
      <c r="P3081" s="1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288"/>
        <v>1.8799999999999997E-2</v>
      </c>
      <c r="P3082" s="11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288"/>
        <v>0.21029999999999999</v>
      </c>
      <c r="P3083" s="11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288"/>
        <v>0</v>
      </c>
      <c r="P3084" s="11">
        <f t="shared" si="289"/>
        <v>0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288"/>
        <v>0.27999999999999997</v>
      </c>
      <c r="P3085" s="11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288"/>
        <v>11.57920670115792</v>
      </c>
      <c r="P3086" s="11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288"/>
        <v>2.44</v>
      </c>
      <c r="P3087" s="11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288"/>
        <v>0.25</v>
      </c>
      <c r="P3088" s="11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288"/>
        <v>0.625</v>
      </c>
      <c r="P3089" s="11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288"/>
        <v>0.19384615384615383</v>
      </c>
      <c r="P3090" s="11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288"/>
        <v>23.416</v>
      </c>
      <c r="P3091" s="1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288"/>
        <v>5.0808888888888886</v>
      </c>
      <c r="P3092" s="11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288"/>
        <v>15.920000000000002</v>
      </c>
      <c r="P3093" s="11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288"/>
        <v>1.1831900000000002</v>
      </c>
      <c r="P3094" s="11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288"/>
        <v>22.75</v>
      </c>
      <c r="P3095" s="11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288"/>
        <v>2.5000000000000001E-2</v>
      </c>
      <c r="P3096" s="11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288"/>
        <v>0.33512064343163539</v>
      </c>
      <c r="P3097" s="11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288"/>
        <v>3.9750000000000001</v>
      </c>
      <c r="P3098" s="11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288"/>
        <v>17.150000000000002</v>
      </c>
      <c r="P3099" s="11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288"/>
        <v>3.6080041046690612</v>
      </c>
      <c r="P3100" s="11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288"/>
        <v>13.900000000000002</v>
      </c>
      <c r="P3101" s="1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288"/>
        <v>15.225</v>
      </c>
      <c r="P3102" s="11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288"/>
        <v>12</v>
      </c>
      <c r="P3103" s="11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288"/>
        <v>39.112499999999997</v>
      </c>
      <c r="P3104" s="11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288"/>
        <v>0.26829268292682928</v>
      </c>
      <c r="P3105" s="11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288"/>
        <v>29.625</v>
      </c>
      <c r="P3106" s="11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288"/>
        <v>42.360992301112063</v>
      </c>
      <c r="P3107" s="11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288"/>
        <v>4.1000000000000005</v>
      </c>
      <c r="P3108" s="11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288"/>
        <v>19.762499999999999</v>
      </c>
      <c r="P3109" s="11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288"/>
        <v>5.1999999999999998E-2</v>
      </c>
      <c r="P3110" s="11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288"/>
        <v>25.030188679245285</v>
      </c>
      <c r="P3111" s="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288"/>
        <v>0.04</v>
      </c>
      <c r="P3112" s="11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288"/>
        <v>26.640000000000004</v>
      </c>
      <c r="P3113" s="11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288"/>
        <v>4.7363636363636363</v>
      </c>
      <c r="P3114" s="11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288"/>
        <v>4.2435339894712749</v>
      </c>
      <c r="P3115" s="11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288"/>
        <v>0</v>
      </c>
      <c r="P3116" s="11">
        <f t="shared" si="289"/>
        <v>0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288"/>
        <v>3</v>
      </c>
      <c r="P3117" s="11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288"/>
        <v>57.333333333333336</v>
      </c>
      <c r="P3118" s="11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288"/>
        <v>0.1</v>
      </c>
      <c r="P3119" s="11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288"/>
        <v>0.31</v>
      </c>
      <c r="P3120" s="11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288"/>
        <v>0.05</v>
      </c>
      <c r="P3121" s="11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288"/>
        <v>9.8461538461538465E-3</v>
      </c>
      <c r="P3122" s="11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288"/>
        <v>0.66666666666666674</v>
      </c>
      <c r="P3123" s="11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288"/>
        <v>58.291457286432156</v>
      </c>
      <c r="P3124" s="11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288"/>
        <v>68.153599999999997</v>
      </c>
      <c r="P3125" s="11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288"/>
        <v>3.2499999999999999E-3</v>
      </c>
      <c r="P3126" s="11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288"/>
        <v>0</v>
      </c>
      <c r="P3127" s="11">
        <f t="shared" si="289"/>
        <v>0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288"/>
        <v>4.16</v>
      </c>
      <c r="P3128" s="11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288"/>
        <v>0</v>
      </c>
      <c r="P3129" s="11">
        <f t="shared" si="289"/>
        <v>0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288"/>
        <v>108.60666666666667</v>
      </c>
      <c r="P3130" s="11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288"/>
        <v>0.8</v>
      </c>
      <c r="P3131" s="11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288"/>
        <v>3.75</v>
      </c>
      <c r="P3132" s="11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288"/>
        <v>15.731707317073171</v>
      </c>
      <c r="P3133" s="11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88"/>
        <v>3.3333333333333333E-2</v>
      </c>
      <c r="P3134" s="11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288"/>
        <v>108</v>
      </c>
      <c r="P3135" s="11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288"/>
        <v>22.5</v>
      </c>
      <c r="P3136" s="11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288"/>
        <v>20.849420849420849</v>
      </c>
      <c r="P3137" s="11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288"/>
        <v>127.8</v>
      </c>
      <c r="P3138" s="11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294">(E3139/D3139)*100</f>
        <v>3.3333333333333335</v>
      </c>
      <c r="P3139" s="11">
        <f t="shared" ref="P3139:P3202" si="295">IF(L3139=0,0,E3139/L3139)</f>
        <v>50</v>
      </c>
      <c r="Q3139" t="str">
        <f t="shared" ref="Q3139:Q3202" si="296">LEFT(N3139, SEARCH("/",N3139)-1)</f>
        <v>theater</v>
      </c>
      <c r="R3139" t="str">
        <f t="shared" ref="R3139:R3202" si="297">RIGHT(N3139,LEN(N3139)-SEARCH("/",N3139))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294"/>
        <v>0</v>
      </c>
      <c r="P3140" s="11">
        <f t="shared" si="295"/>
        <v>0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294"/>
        <v>5.4</v>
      </c>
      <c r="P3141" s="11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294"/>
        <v>0.96</v>
      </c>
      <c r="P3142" s="11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294"/>
        <v>51.6</v>
      </c>
      <c r="P3143" s="11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294"/>
        <v>1.6363636363636365</v>
      </c>
      <c r="P3144" s="11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294"/>
        <v>0</v>
      </c>
      <c r="P3145" s="11">
        <f t="shared" si="295"/>
        <v>0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294"/>
        <v>75.400000000000006</v>
      </c>
      <c r="P3146" s="11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294"/>
        <v>0</v>
      </c>
      <c r="P3147" s="11">
        <f t="shared" si="295"/>
        <v>0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294"/>
        <v>10.5</v>
      </c>
      <c r="P3148" s="11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294"/>
        <v>117.52499999999999</v>
      </c>
      <c r="P3149" s="11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294"/>
        <v>131.16666666666669</v>
      </c>
      <c r="P3150" s="11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294"/>
        <v>104</v>
      </c>
      <c r="P3151" s="11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294"/>
        <v>101</v>
      </c>
      <c r="P3152" s="11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294"/>
        <v>100.4</v>
      </c>
      <c r="P3153" s="11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294"/>
        <v>105.95454545454545</v>
      </c>
      <c r="P3154" s="11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294"/>
        <v>335.58333333333337</v>
      </c>
      <c r="P3155" s="11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294"/>
        <v>112.92857142857142</v>
      </c>
      <c r="P3156" s="11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294"/>
        <v>188.50460000000001</v>
      </c>
      <c r="P3157" s="11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294"/>
        <v>101.81818181818181</v>
      </c>
      <c r="P3158" s="11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294"/>
        <v>101</v>
      </c>
      <c r="P3159" s="11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294"/>
        <v>113.99999999999999</v>
      </c>
      <c r="P3160" s="11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294"/>
        <v>133.48133333333334</v>
      </c>
      <c r="P3161" s="1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294"/>
        <v>101.53333333333335</v>
      </c>
      <c r="P3162" s="11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294"/>
        <v>105.1</v>
      </c>
      <c r="P3163" s="11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294"/>
        <v>127.15</v>
      </c>
      <c r="P3164" s="11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294"/>
        <v>111.15384615384616</v>
      </c>
      <c r="P3165" s="11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294"/>
        <v>106.76</v>
      </c>
      <c r="P3166" s="11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294"/>
        <v>162.66666666666666</v>
      </c>
      <c r="P3167" s="11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294"/>
        <v>160.22808571428573</v>
      </c>
      <c r="P3168" s="11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294"/>
        <v>116.16666666666666</v>
      </c>
      <c r="P3169" s="11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294"/>
        <v>124.2</v>
      </c>
      <c r="P3170" s="11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294"/>
        <v>103.01249999999999</v>
      </c>
      <c r="P3171" s="1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294"/>
        <v>112.25</v>
      </c>
      <c r="P3172" s="11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294"/>
        <v>108.8142857142857</v>
      </c>
      <c r="P3173" s="11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294"/>
        <v>114.99999999999999</v>
      </c>
      <c r="P3174" s="11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294"/>
        <v>103</v>
      </c>
      <c r="P3175" s="11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294"/>
        <v>101.13333333333334</v>
      </c>
      <c r="P3176" s="11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294"/>
        <v>109.55999999999999</v>
      </c>
      <c r="P3177" s="11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294"/>
        <v>114.8421052631579</v>
      </c>
      <c r="P3178" s="11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294"/>
        <v>117.39999999999999</v>
      </c>
      <c r="P3179" s="11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294"/>
        <v>171.73333333333335</v>
      </c>
      <c r="P3180" s="11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294"/>
        <v>114.16238095238094</v>
      </c>
      <c r="P3181" s="1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294"/>
        <v>119.75</v>
      </c>
      <c r="P3182" s="11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294"/>
        <v>109.00000000000001</v>
      </c>
      <c r="P3183" s="11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294"/>
        <v>100.88571428571429</v>
      </c>
      <c r="P3184" s="11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294"/>
        <v>109.00000000000001</v>
      </c>
      <c r="P3185" s="11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294"/>
        <v>107.20930232558139</v>
      </c>
      <c r="P3186" s="11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294"/>
        <v>100</v>
      </c>
      <c r="P3187" s="11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294"/>
        <v>102.18750000000001</v>
      </c>
      <c r="P3188" s="11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294"/>
        <v>116.29333333333334</v>
      </c>
      <c r="P3189" s="11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294"/>
        <v>65</v>
      </c>
      <c r="P3190" s="11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294"/>
        <v>12.327272727272726</v>
      </c>
      <c r="P3191" s="1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294"/>
        <v>0</v>
      </c>
      <c r="P3192" s="11">
        <f t="shared" si="295"/>
        <v>0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294"/>
        <v>4.0266666666666664</v>
      </c>
      <c r="P3193" s="11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294"/>
        <v>1.02</v>
      </c>
      <c r="P3194" s="11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294"/>
        <v>11.74</v>
      </c>
      <c r="P3195" s="11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294"/>
        <v>0</v>
      </c>
      <c r="P3196" s="11">
        <f t="shared" si="295"/>
        <v>0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294"/>
        <v>59.142857142857139</v>
      </c>
      <c r="P3197" s="11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294"/>
        <v>0.06</v>
      </c>
      <c r="P3198" s="11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294"/>
        <v>11.450000000000001</v>
      </c>
      <c r="P3199" s="11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294"/>
        <v>0.36666666666666664</v>
      </c>
      <c r="P3200" s="11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294"/>
        <v>52.16</v>
      </c>
      <c r="P3201" s="1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294"/>
        <v>2E-3</v>
      </c>
      <c r="P3202" s="11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300">(E3203/D3203)*100</f>
        <v>1.25</v>
      </c>
      <c r="P3203" s="11">
        <f t="shared" ref="P3203:P3266" si="301">IF(L3203=0,0,E3203/L3203)</f>
        <v>12.5</v>
      </c>
      <c r="Q3203" t="str">
        <f t="shared" ref="Q3203:Q3266" si="302">LEFT(N3203, SEARCH("/",N3203)-1)</f>
        <v>theater</v>
      </c>
      <c r="R3203" t="str">
        <f t="shared" ref="R3203:R3266" si="303">RIGHT(N3203,LEN(N3203)-SEARCH("/",N3203))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300"/>
        <v>54.52</v>
      </c>
      <c r="P3204" s="11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300"/>
        <v>25</v>
      </c>
      <c r="P3205" s="11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300"/>
        <v>0</v>
      </c>
      <c r="P3206" s="11">
        <f t="shared" si="301"/>
        <v>0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300"/>
        <v>3.4125000000000001</v>
      </c>
      <c r="P3207" s="11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300"/>
        <v>0</v>
      </c>
      <c r="P3208" s="11">
        <f t="shared" si="301"/>
        <v>0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300"/>
        <v>46.36363636363636</v>
      </c>
      <c r="P3209" s="11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300"/>
        <v>103.49999999999999</v>
      </c>
      <c r="P3210" s="11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300"/>
        <v>119.32315789473684</v>
      </c>
      <c r="P3211" s="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300"/>
        <v>125.76666666666667</v>
      </c>
      <c r="P3212" s="11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300"/>
        <v>119.74347826086958</v>
      </c>
      <c r="P3213" s="11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300"/>
        <v>126.25</v>
      </c>
      <c r="P3214" s="11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300"/>
        <v>100.11666666666667</v>
      </c>
      <c r="P3215" s="11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300"/>
        <v>102.13333333333334</v>
      </c>
      <c r="P3216" s="11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300"/>
        <v>100.35142857142858</v>
      </c>
      <c r="P3217" s="11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300"/>
        <v>100.05</v>
      </c>
      <c r="P3218" s="11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300"/>
        <v>116.02222222222223</v>
      </c>
      <c r="P3219" s="11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300"/>
        <v>102.1</v>
      </c>
      <c r="P3220" s="11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300"/>
        <v>100.11000000000001</v>
      </c>
      <c r="P3221" s="1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300"/>
        <v>100.84</v>
      </c>
      <c r="P3222" s="11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300"/>
        <v>103.42499999999998</v>
      </c>
      <c r="P3223" s="11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300"/>
        <v>124.8</v>
      </c>
      <c r="P3224" s="11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300"/>
        <v>109.51612903225806</v>
      </c>
      <c r="P3225" s="11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300"/>
        <v>102.03333333333333</v>
      </c>
      <c r="P3226" s="11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300"/>
        <v>102.35000000000001</v>
      </c>
      <c r="P3227" s="11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300"/>
        <v>104.16666666666667</v>
      </c>
      <c r="P3228" s="11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300"/>
        <v>125</v>
      </c>
      <c r="P3229" s="11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300"/>
        <v>102.34285714285714</v>
      </c>
      <c r="P3230" s="11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300"/>
        <v>107.86500000000001</v>
      </c>
      <c r="P3231" s="1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300"/>
        <v>109.88461538461539</v>
      </c>
      <c r="P3232" s="11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300"/>
        <v>161</v>
      </c>
      <c r="P3233" s="11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300"/>
        <v>131.20000000000002</v>
      </c>
      <c r="P3234" s="11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300"/>
        <v>118.8</v>
      </c>
      <c r="P3235" s="11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300"/>
        <v>100.39275000000001</v>
      </c>
      <c r="P3236" s="11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300"/>
        <v>103.20666666666666</v>
      </c>
      <c r="P3237" s="11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300"/>
        <v>100.6</v>
      </c>
      <c r="P3238" s="11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300"/>
        <v>100.78754285714287</v>
      </c>
      <c r="P3239" s="11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300"/>
        <v>112.32142857142857</v>
      </c>
      <c r="P3240" s="11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300"/>
        <v>105.91914022517912</v>
      </c>
      <c r="P3241" s="1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300"/>
        <v>100.56666666666668</v>
      </c>
      <c r="P3242" s="11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300"/>
        <v>115.30588235294117</v>
      </c>
      <c r="P3243" s="11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300"/>
        <v>127.30419999999999</v>
      </c>
      <c r="P3244" s="11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300"/>
        <v>102.83750000000001</v>
      </c>
      <c r="P3245" s="11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300"/>
        <v>102.9375</v>
      </c>
      <c r="P3246" s="11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300"/>
        <v>104.3047619047619</v>
      </c>
      <c r="P3247" s="11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300"/>
        <v>111.22000000000001</v>
      </c>
      <c r="P3248" s="11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300"/>
        <v>105.86</v>
      </c>
      <c r="P3249" s="11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300"/>
        <v>100.79166666666666</v>
      </c>
      <c r="P3250" s="11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300"/>
        <v>104.92727272727274</v>
      </c>
      <c r="P3251" s="1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300"/>
        <v>101.55199999999999</v>
      </c>
      <c r="P3252" s="11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300"/>
        <v>110.73333333333333</v>
      </c>
      <c r="P3253" s="11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300"/>
        <v>127.82222222222221</v>
      </c>
      <c r="P3254" s="11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300"/>
        <v>101.82500000000002</v>
      </c>
      <c r="P3255" s="11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300"/>
        <v>101.25769230769231</v>
      </c>
      <c r="P3256" s="11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300"/>
        <v>175</v>
      </c>
      <c r="P3257" s="11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300"/>
        <v>128.06</v>
      </c>
      <c r="P3258" s="11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300"/>
        <v>106.29949999999999</v>
      </c>
      <c r="P3259" s="11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300"/>
        <v>105.21428571428571</v>
      </c>
      <c r="P3260" s="11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300"/>
        <v>106.16782608695652</v>
      </c>
      <c r="P3261" s="1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300"/>
        <v>109.24000000000001</v>
      </c>
      <c r="P3262" s="11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300"/>
        <v>100.45454545454547</v>
      </c>
      <c r="P3263" s="11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300"/>
        <v>103.04098360655738</v>
      </c>
      <c r="P3264" s="11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300"/>
        <v>112.1664</v>
      </c>
      <c r="P3265" s="11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300"/>
        <v>103</v>
      </c>
      <c r="P3266" s="11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306">(E3267/D3267)*100</f>
        <v>164</v>
      </c>
      <c r="P3267" s="11">
        <f t="shared" ref="P3267:P3330" si="307">IF(L3267=0,0,E3267/L3267)</f>
        <v>70.285714285714292</v>
      </c>
      <c r="Q3267" t="str">
        <f t="shared" ref="Q3267:Q3330" si="308">LEFT(N3267, SEARCH("/",N3267)-1)</f>
        <v>theater</v>
      </c>
      <c r="R3267" t="str">
        <f t="shared" ref="R3267:R3330" si="309">RIGHT(N3267,LEN(N3267)-SEARCH("/",N3267))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306"/>
        <v>131.28333333333333</v>
      </c>
      <c r="P3268" s="11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306"/>
        <v>102.1</v>
      </c>
      <c r="P3269" s="11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306"/>
        <v>128</v>
      </c>
      <c r="P3270" s="11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306"/>
        <v>101.49999999999999</v>
      </c>
      <c r="P3271" s="11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306"/>
        <v>101.66666666666666</v>
      </c>
      <c r="P3272" s="11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306"/>
        <v>130</v>
      </c>
      <c r="P3273" s="11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306"/>
        <v>154.43</v>
      </c>
      <c r="P3274" s="11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306"/>
        <v>107.4</v>
      </c>
      <c r="P3275" s="11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306"/>
        <v>101.32258064516128</v>
      </c>
      <c r="P3276" s="11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306"/>
        <v>100.27777777777777</v>
      </c>
      <c r="P3277" s="11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306"/>
        <v>116.84444444444443</v>
      </c>
      <c r="P3278" s="11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306"/>
        <v>108.60000000000001</v>
      </c>
      <c r="P3279" s="11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306"/>
        <v>103.4</v>
      </c>
      <c r="P3280" s="11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306"/>
        <v>114.27586206896552</v>
      </c>
      <c r="P3281" s="1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306"/>
        <v>103</v>
      </c>
      <c r="P3282" s="11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306"/>
        <v>121.6</v>
      </c>
      <c r="P3283" s="11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306"/>
        <v>102.6467741935484</v>
      </c>
      <c r="P3284" s="11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306"/>
        <v>104.75000000000001</v>
      </c>
      <c r="P3285" s="11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306"/>
        <v>101.6</v>
      </c>
      <c r="P3286" s="11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306"/>
        <v>112.10242048409683</v>
      </c>
      <c r="P3287" s="11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306"/>
        <v>101.76666666666667</v>
      </c>
      <c r="P3288" s="11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306"/>
        <v>100</v>
      </c>
      <c r="P3289" s="11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306"/>
        <v>100.26489999999998</v>
      </c>
      <c r="P3290" s="11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306"/>
        <v>133.04200000000003</v>
      </c>
      <c r="P3291" s="1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306"/>
        <v>121.2</v>
      </c>
      <c r="P3292" s="11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306"/>
        <v>113.99999999999999</v>
      </c>
      <c r="P3293" s="11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306"/>
        <v>286.13861386138615</v>
      </c>
      <c r="P3294" s="11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306"/>
        <v>170.44444444444446</v>
      </c>
      <c r="P3295" s="11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306"/>
        <v>118.33333333333333</v>
      </c>
      <c r="P3296" s="11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306"/>
        <v>102.85857142857142</v>
      </c>
      <c r="P3297" s="11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306"/>
        <v>144.06666666666666</v>
      </c>
      <c r="P3298" s="11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306"/>
        <v>100.07272727272726</v>
      </c>
      <c r="P3299" s="11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306"/>
        <v>101.73</v>
      </c>
      <c r="P3300" s="11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306"/>
        <v>116.19999999999999</v>
      </c>
      <c r="P3301" s="1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306"/>
        <v>136.16666666666666</v>
      </c>
      <c r="P3302" s="11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306"/>
        <v>133.46666666666667</v>
      </c>
      <c r="P3303" s="11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306"/>
        <v>103.39285714285715</v>
      </c>
      <c r="P3304" s="11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306"/>
        <v>115.88888888888889</v>
      </c>
      <c r="P3305" s="11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306"/>
        <v>104.51666666666665</v>
      </c>
      <c r="P3306" s="11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306"/>
        <v>102.02500000000001</v>
      </c>
      <c r="P3307" s="11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306"/>
        <v>175.33333333333334</v>
      </c>
      <c r="P3308" s="11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306"/>
        <v>106.67999999999999</v>
      </c>
      <c r="P3309" s="11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306"/>
        <v>122.28571428571429</v>
      </c>
      <c r="P3310" s="11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306"/>
        <v>159.42857142857144</v>
      </c>
      <c r="P3311" s="11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306"/>
        <v>100.07692307692308</v>
      </c>
      <c r="P3312" s="11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306"/>
        <v>109.84</v>
      </c>
      <c r="P3313" s="11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306"/>
        <v>100.03999999999999</v>
      </c>
      <c r="P3314" s="11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306"/>
        <v>116.05000000000001</v>
      </c>
      <c r="P3315" s="11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306"/>
        <v>210.75</v>
      </c>
      <c r="P3316" s="11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306"/>
        <v>110.00000000000001</v>
      </c>
      <c r="P3317" s="11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306"/>
        <v>100.08673425918037</v>
      </c>
      <c r="P3318" s="11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306"/>
        <v>106.19047619047619</v>
      </c>
      <c r="P3319" s="11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306"/>
        <v>125.6</v>
      </c>
      <c r="P3320" s="11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306"/>
        <v>108</v>
      </c>
      <c r="P3321" s="1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306"/>
        <v>101</v>
      </c>
      <c r="P3322" s="11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306"/>
        <v>107.4</v>
      </c>
      <c r="P3323" s="11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306"/>
        <v>101.51515151515152</v>
      </c>
      <c r="P3324" s="11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306"/>
        <v>125.89999999999999</v>
      </c>
      <c r="P3325" s="11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306"/>
        <v>101.66666666666666</v>
      </c>
      <c r="P3326" s="11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306"/>
        <v>112.5</v>
      </c>
      <c r="P3327" s="11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306"/>
        <v>101.375</v>
      </c>
      <c r="P3328" s="11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306"/>
        <v>101.25</v>
      </c>
      <c r="P3329" s="11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306"/>
        <v>146.38888888888889</v>
      </c>
      <c r="P3330" s="11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312">(E3331/D3331)*100</f>
        <v>116.8</v>
      </c>
      <c r="P3331" s="11">
        <f t="shared" ref="P3331:P3394" si="313">IF(L3331=0,0,E3331/L3331)</f>
        <v>44.92307692307692</v>
      </c>
      <c r="Q3331" t="str">
        <f t="shared" ref="Q3331:Q3394" si="314">LEFT(N3331, SEARCH("/",N3331)-1)</f>
        <v>theater</v>
      </c>
      <c r="R3331" t="str">
        <f t="shared" ref="R3331:R3394" si="315">RIGHT(N3331,LEN(N3331)-SEARCH("/",N3331))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312"/>
        <v>106.26666666666667</v>
      </c>
      <c r="P3332" s="11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312"/>
        <v>104.52</v>
      </c>
      <c r="P3333" s="11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312"/>
        <v>100</v>
      </c>
      <c r="P3334" s="11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312"/>
        <v>104.57142857142858</v>
      </c>
      <c r="P3335" s="11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312"/>
        <v>138.62051149573753</v>
      </c>
      <c r="P3336" s="11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312"/>
        <v>100.32000000000001</v>
      </c>
      <c r="P3337" s="11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312"/>
        <v>100</v>
      </c>
      <c r="P3338" s="11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312"/>
        <v>110.2</v>
      </c>
      <c r="P3339" s="11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312"/>
        <v>102.18</v>
      </c>
      <c r="P3340" s="11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312"/>
        <v>104.35000000000001</v>
      </c>
      <c r="P3341" s="1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312"/>
        <v>138.16666666666666</v>
      </c>
      <c r="P3342" s="11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312"/>
        <v>100</v>
      </c>
      <c r="P3343" s="11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312"/>
        <v>101.66666666666666</v>
      </c>
      <c r="P3344" s="11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312"/>
        <v>171.42857142857142</v>
      </c>
      <c r="P3345" s="11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312"/>
        <v>101.44444444444444</v>
      </c>
      <c r="P3346" s="11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312"/>
        <v>130</v>
      </c>
      <c r="P3347" s="11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312"/>
        <v>110.00000000000001</v>
      </c>
      <c r="P3348" s="11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312"/>
        <v>119.44999999999999</v>
      </c>
      <c r="P3349" s="11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312"/>
        <v>100.2909090909091</v>
      </c>
      <c r="P3350" s="11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312"/>
        <v>153.4</v>
      </c>
      <c r="P3351" s="1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312"/>
        <v>104.42857142857143</v>
      </c>
      <c r="P3352" s="11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312"/>
        <v>101.1</v>
      </c>
      <c r="P3353" s="11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312"/>
        <v>107.52</v>
      </c>
      <c r="P3354" s="11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312"/>
        <v>315</v>
      </c>
      <c r="P3355" s="11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312"/>
        <v>101.93333333333334</v>
      </c>
      <c r="P3356" s="11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312"/>
        <v>126.28571428571429</v>
      </c>
      <c r="P3357" s="11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312"/>
        <v>101.4</v>
      </c>
      <c r="P3358" s="11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312"/>
        <v>101</v>
      </c>
      <c r="P3359" s="11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312"/>
        <v>102.99000000000001</v>
      </c>
      <c r="P3360" s="11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312"/>
        <v>106.25</v>
      </c>
      <c r="P3361" s="1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312"/>
        <v>101.37777777777779</v>
      </c>
      <c r="P3362" s="11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312"/>
        <v>113.46000000000001</v>
      </c>
      <c r="P3363" s="11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312"/>
        <v>218.00000000000003</v>
      </c>
      <c r="P3364" s="11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312"/>
        <v>101.41935483870968</v>
      </c>
      <c r="P3365" s="11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312"/>
        <v>105.93333333333332</v>
      </c>
      <c r="P3366" s="11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312"/>
        <v>104</v>
      </c>
      <c r="P3367" s="11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312"/>
        <v>221</v>
      </c>
      <c r="P3368" s="11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312"/>
        <v>118.66666666666667</v>
      </c>
      <c r="P3369" s="11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312"/>
        <v>104.60000000000001</v>
      </c>
      <c r="P3370" s="11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312"/>
        <v>103.89999999999999</v>
      </c>
      <c r="P3371" s="1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312"/>
        <v>117.73333333333333</v>
      </c>
      <c r="P3372" s="11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312"/>
        <v>138.5</v>
      </c>
      <c r="P3373" s="11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312"/>
        <v>103.49999999999999</v>
      </c>
      <c r="P3374" s="11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312"/>
        <v>100.25</v>
      </c>
      <c r="P3375" s="11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312"/>
        <v>106.57142857142856</v>
      </c>
      <c r="P3376" s="11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312"/>
        <v>100</v>
      </c>
      <c r="P3377" s="11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312"/>
        <v>100.01249999999999</v>
      </c>
      <c r="P3378" s="11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312"/>
        <v>101.05</v>
      </c>
      <c r="P3379" s="11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312"/>
        <v>107.63636363636364</v>
      </c>
      <c r="P3380" s="11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312"/>
        <v>103.64999999999999</v>
      </c>
      <c r="P3381" s="1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312"/>
        <v>104.43333333333334</v>
      </c>
      <c r="P3382" s="11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312"/>
        <v>102.25</v>
      </c>
      <c r="P3383" s="11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312"/>
        <v>100.74285714285713</v>
      </c>
      <c r="P3384" s="11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312"/>
        <v>111.71428571428572</v>
      </c>
      <c r="P3385" s="11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312"/>
        <v>100.01100000000001</v>
      </c>
      <c r="P3386" s="11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312"/>
        <v>100</v>
      </c>
      <c r="P3387" s="11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312"/>
        <v>105</v>
      </c>
      <c r="P3388" s="11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312"/>
        <v>116.86666666666667</v>
      </c>
      <c r="P3389" s="11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312"/>
        <v>103.8</v>
      </c>
      <c r="P3390" s="11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312"/>
        <v>114.5</v>
      </c>
      <c r="P3391" s="1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312"/>
        <v>102.4</v>
      </c>
      <c r="P3392" s="11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312"/>
        <v>223</v>
      </c>
      <c r="P3393" s="11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312"/>
        <v>100</v>
      </c>
      <c r="P3394" s="11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318">(E3395/D3395)*100</f>
        <v>105.80000000000001</v>
      </c>
      <c r="P3395" s="11">
        <f t="shared" ref="P3395:P3458" si="319">IF(L3395=0,0,E3395/L3395)</f>
        <v>36.06818181818182</v>
      </c>
      <c r="Q3395" t="str">
        <f t="shared" ref="Q3395:Q3458" si="320">LEFT(N3395, SEARCH("/",N3395)-1)</f>
        <v>theater</v>
      </c>
      <c r="R3395" t="str">
        <f t="shared" ref="R3395:R3458" si="321">RIGHT(N3395,LEN(N3395)-SEARCH("/",N3395))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318"/>
        <v>142.36363636363635</v>
      </c>
      <c r="P3396" s="11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318"/>
        <v>184</v>
      </c>
      <c r="P3397" s="11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318"/>
        <v>104.33333333333333</v>
      </c>
      <c r="P3398" s="11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318"/>
        <v>112.00000000000001</v>
      </c>
      <c r="P3399" s="11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318"/>
        <v>111.07499999999999</v>
      </c>
      <c r="P3400" s="11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318"/>
        <v>103.75000000000001</v>
      </c>
      <c r="P3401" s="1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318"/>
        <v>100.41</v>
      </c>
      <c r="P3402" s="11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318"/>
        <v>101.86206896551724</v>
      </c>
      <c r="P3403" s="11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318"/>
        <v>109.76666666666665</v>
      </c>
      <c r="P3404" s="11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318"/>
        <v>100</v>
      </c>
      <c r="P3405" s="11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318"/>
        <v>122</v>
      </c>
      <c r="P3406" s="11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318"/>
        <v>137.57142857142856</v>
      </c>
      <c r="P3407" s="11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318"/>
        <v>100.31000000000002</v>
      </c>
      <c r="P3408" s="11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318"/>
        <v>107.1</v>
      </c>
      <c r="P3409" s="11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318"/>
        <v>211</v>
      </c>
      <c r="P3410" s="11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318"/>
        <v>123.6</v>
      </c>
      <c r="P3411" s="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318"/>
        <v>108.5</v>
      </c>
      <c r="P3412" s="11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318"/>
        <v>103.56666666666668</v>
      </c>
      <c r="P3413" s="11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318"/>
        <v>100</v>
      </c>
      <c r="P3414" s="11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318"/>
        <v>130</v>
      </c>
      <c r="P3415" s="11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318"/>
        <v>103.49999999999999</v>
      </c>
      <c r="P3416" s="11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318"/>
        <v>100</v>
      </c>
      <c r="P3417" s="11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318"/>
        <v>119.6</v>
      </c>
      <c r="P3418" s="11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318"/>
        <v>100.00058823529412</v>
      </c>
      <c r="P3419" s="11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318"/>
        <v>100.875</v>
      </c>
      <c r="P3420" s="11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318"/>
        <v>106.54545454545455</v>
      </c>
      <c r="P3421" s="1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318"/>
        <v>138</v>
      </c>
      <c r="P3422" s="11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318"/>
        <v>101.15</v>
      </c>
      <c r="P3423" s="11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318"/>
        <v>109.1</v>
      </c>
      <c r="P3424" s="11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318"/>
        <v>140</v>
      </c>
      <c r="P3425" s="11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318"/>
        <v>103.58333333333334</v>
      </c>
      <c r="P3426" s="11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318"/>
        <v>102.97033333333331</v>
      </c>
      <c r="P3427" s="11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318"/>
        <v>108.13333333333333</v>
      </c>
      <c r="P3428" s="11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318"/>
        <v>100</v>
      </c>
      <c r="P3429" s="11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318"/>
        <v>102.75000000000001</v>
      </c>
      <c r="P3430" s="11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318"/>
        <v>130</v>
      </c>
      <c r="P3431" s="1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318"/>
        <v>108.54949999999999</v>
      </c>
      <c r="P3432" s="11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318"/>
        <v>100</v>
      </c>
      <c r="P3433" s="11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318"/>
        <v>109.65</v>
      </c>
      <c r="P3434" s="11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318"/>
        <v>100.26315789473684</v>
      </c>
      <c r="P3435" s="11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318"/>
        <v>105.55000000000001</v>
      </c>
      <c r="P3436" s="11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318"/>
        <v>112.00000000000001</v>
      </c>
      <c r="P3437" s="11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318"/>
        <v>105.89999999999999</v>
      </c>
      <c r="P3438" s="11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318"/>
        <v>101</v>
      </c>
      <c r="P3439" s="11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318"/>
        <v>104.2</v>
      </c>
      <c r="P3440" s="11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318"/>
        <v>134.67833333333334</v>
      </c>
      <c r="P3441" s="1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318"/>
        <v>105.2184</v>
      </c>
      <c r="P3442" s="11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318"/>
        <v>102.60000000000001</v>
      </c>
      <c r="P3443" s="11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318"/>
        <v>100</v>
      </c>
      <c r="P3444" s="11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318"/>
        <v>185.5</v>
      </c>
      <c r="P3445" s="11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318"/>
        <v>289</v>
      </c>
      <c r="P3446" s="11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318"/>
        <v>100</v>
      </c>
      <c r="P3447" s="11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318"/>
        <v>108.2</v>
      </c>
      <c r="P3448" s="11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318"/>
        <v>107.80000000000001</v>
      </c>
      <c r="P3449" s="11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318"/>
        <v>109.76190476190477</v>
      </c>
      <c r="P3450" s="11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318"/>
        <v>170.625</v>
      </c>
      <c r="P3451" s="1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318"/>
        <v>152</v>
      </c>
      <c r="P3452" s="11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318"/>
        <v>101.23076923076924</v>
      </c>
      <c r="P3453" s="11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318"/>
        <v>153.19999999999999</v>
      </c>
      <c r="P3454" s="11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318"/>
        <v>128.33333333333334</v>
      </c>
      <c r="P3455" s="11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318"/>
        <v>100.71428571428571</v>
      </c>
      <c r="P3456" s="11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318"/>
        <v>100.64999999999999</v>
      </c>
      <c r="P3457" s="11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318"/>
        <v>191.3</v>
      </c>
      <c r="P3458" s="11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324">(E3459/D3459)*100</f>
        <v>140.19999999999999</v>
      </c>
      <c r="P3459" s="11">
        <f t="shared" ref="P3459:P3522" si="325">IF(L3459=0,0,E3459/L3459)</f>
        <v>50.981818181818184</v>
      </c>
      <c r="Q3459" t="str">
        <f t="shared" ref="Q3459:Q3522" si="326">LEFT(N3459, SEARCH("/",N3459)-1)</f>
        <v>theater</v>
      </c>
      <c r="R3459" t="str">
        <f t="shared" ref="R3459:R3522" si="327">RIGHT(N3459,LEN(N3459)-SEARCH("/",N3459))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324"/>
        <v>124.33537832310839</v>
      </c>
      <c r="P3460" s="11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324"/>
        <v>126.2</v>
      </c>
      <c r="P3461" s="1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324"/>
        <v>190</v>
      </c>
      <c r="P3462" s="11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324"/>
        <v>139</v>
      </c>
      <c r="P3463" s="11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324"/>
        <v>202</v>
      </c>
      <c r="P3464" s="11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324"/>
        <v>103.38000000000001</v>
      </c>
      <c r="P3465" s="11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324"/>
        <v>102.3236</v>
      </c>
      <c r="P3466" s="11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324"/>
        <v>103</v>
      </c>
      <c r="P3467" s="11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324"/>
        <v>127.14285714285714</v>
      </c>
      <c r="P3468" s="11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324"/>
        <v>101</v>
      </c>
      <c r="P3469" s="11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324"/>
        <v>121.78</v>
      </c>
      <c r="P3470" s="11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324"/>
        <v>113.39285714285714</v>
      </c>
      <c r="P3471" s="1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324"/>
        <v>150</v>
      </c>
      <c r="P3472" s="11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324"/>
        <v>214.6</v>
      </c>
      <c r="P3473" s="11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324"/>
        <v>102.05</v>
      </c>
      <c r="P3474" s="11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324"/>
        <v>100</v>
      </c>
      <c r="P3475" s="11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324"/>
        <v>101</v>
      </c>
      <c r="P3476" s="11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324"/>
        <v>113.33333333333333</v>
      </c>
      <c r="P3477" s="11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324"/>
        <v>104</v>
      </c>
      <c r="P3478" s="11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324"/>
        <v>115.33333333333333</v>
      </c>
      <c r="P3479" s="11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324"/>
        <v>112.85000000000001</v>
      </c>
      <c r="P3480" s="11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324"/>
        <v>127.86666666666666</v>
      </c>
      <c r="P3481" s="1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324"/>
        <v>142.66666666666669</v>
      </c>
      <c r="P3482" s="11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324"/>
        <v>118.8</v>
      </c>
      <c r="P3483" s="11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324"/>
        <v>138.33333333333334</v>
      </c>
      <c r="P3484" s="11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324"/>
        <v>159.9402985074627</v>
      </c>
      <c r="P3485" s="11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324"/>
        <v>114.24000000000001</v>
      </c>
      <c r="P3486" s="11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324"/>
        <v>100.60606060606061</v>
      </c>
      <c r="P3487" s="11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324"/>
        <v>155.20000000000002</v>
      </c>
      <c r="P3488" s="11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324"/>
        <v>127.75000000000001</v>
      </c>
      <c r="P3489" s="11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324"/>
        <v>121.2</v>
      </c>
      <c r="P3490" s="11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324"/>
        <v>112.7</v>
      </c>
      <c r="P3491" s="1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324"/>
        <v>127.49999999999999</v>
      </c>
      <c r="P3492" s="11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324"/>
        <v>158.20000000000002</v>
      </c>
      <c r="P3493" s="11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324"/>
        <v>105.26894736842105</v>
      </c>
      <c r="P3494" s="11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324"/>
        <v>100</v>
      </c>
      <c r="P3495" s="11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324"/>
        <v>100</v>
      </c>
      <c r="P3496" s="11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324"/>
        <v>106.86</v>
      </c>
      <c r="P3497" s="11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324"/>
        <v>124.4</v>
      </c>
      <c r="P3498" s="11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324"/>
        <v>108.70406189555126</v>
      </c>
      <c r="P3499" s="11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324"/>
        <v>102.42424242424242</v>
      </c>
      <c r="P3500" s="11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324"/>
        <v>105.5</v>
      </c>
      <c r="P3501" s="1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324"/>
        <v>106.3</v>
      </c>
      <c r="P3502" s="11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324"/>
        <v>100.66666666666666</v>
      </c>
      <c r="P3503" s="11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324"/>
        <v>105.4</v>
      </c>
      <c r="P3504" s="11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324"/>
        <v>107.55999999999999</v>
      </c>
      <c r="P3505" s="11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324"/>
        <v>100</v>
      </c>
      <c r="P3506" s="11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324"/>
        <v>103.76</v>
      </c>
      <c r="P3507" s="11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324"/>
        <v>101.49999999999999</v>
      </c>
      <c r="P3508" s="11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324"/>
        <v>104.4</v>
      </c>
      <c r="P3509" s="11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324"/>
        <v>180</v>
      </c>
      <c r="P3510" s="11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324"/>
        <v>106.33333333333333</v>
      </c>
      <c r="P3511" s="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324"/>
        <v>100.55555555555556</v>
      </c>
      <c r="P3512" s="11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324"/>
        <v>101.2</v>
      </c>
      <c r="P3513" s="11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324"/>
        <v>100</v>
      </c>
      <c r="P3514" s="11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324"/>
        <v>118.39285714285714</v>
      </c>
      <c r="P3515" s="11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324"/>
        <v>110.00000000000001</v>
      </c>
      <c r="P3516" s="11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324"/>
        <v>102.66666666666666</v>
      </c>
      <c r="P3517" s="11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324"/>
        <v>100</v>
      </c>
      <c r="P3518" s="11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324"/>
        <v>100</v>
      </c>
      <c r="P3519" s="11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324"/>
        <v>110.04599999999999</v>
      </c>
      <c r="P3520" s="11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324"/>
        <v>101.35000000000001</v>
      </c>
      <c r="P3521" s="1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324"/>
        <v>100.75</v>
      </c>
      <c r="P3522" s="11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330">(E3523/D3523)*100</f>
        <v>169.42857142857144</v>
      </c>
      <c r="P3523" s="11">
        <f t="shared" ref="P3523:P3586" si="331">IF(L3523=0,0,E3523/L3523)</f>
        <v>45.615384615384613</v>
      </c>
      <c r="Q3523" t="str">
        <f t="shared" ref="Q3523:Q3586" si="332">LEFT(N3523, SEARCH("/",N3523)-1)</f>
        <v>theater</v>
      </c>
      <c r="R3523" t="str">
        <f t="shared" ref="R3523:R3586" si="333">RIGHT(N3523,LEN(N3523)-SEARCH("/",N3523))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330"/>
        <v>100</v>
      </c>
      <c r="P3524" s="11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330"/>
        <v>113.65</v>
      </c>
      <c r="P3525" s="11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330"/>
        <v>101.56</v>
      </c>
      <c r="P3526" s="11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330"/>
        <v>106</v>
      </c>
      <c r="P3527" s="11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330"/>
        <v>102</v>
      </c>
      <c r="P3528" s="11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330"/>
        <v>116.91666666666667</v>
      </c>
      <c r="P3529" s="11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330"/>
        <v>101.15151515151514</v>
      </c>
      <c r="P3530" s="11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330"/>
        <v>132</v>
      </c>
      <c r="P3531" s="1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330"/>
        <v>100</v>
      </c>
      <c r="P3532" s="11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330"/>
        <v>128</v>
      </c>
      <c r="P3533" s="11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330"/>
        <v>118.95833333333334</v>
      </c>
      <c r="P3534" s="11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330"/>
        <v>126.2</v>
      </c>
      <c r="P3535" s="11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330"/>
        <v>156.20000000000002</v>
      </c>
      <c r="P3536" s="11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330"/>
        <v>103.15</v>
      </c>
      <c r="P3537" s="11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330"/>
        <v>153.33333333333334</v>
      </c>
      <c r="P3538" s="11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330"/>
        <v>180.44444444444446</v>
      </c>
      <c r="P3539" s="11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330"/>
        <v>128.44999999999999</v>
      </c>
      <c r="P3540" s="11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330"/>
        <v>119.66666666666667</v>
      </c>
      <c r="P3541" s="1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330"/>
        <v>123</v>
      </c>
      <c r="P3542" s="11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330"/>
        <v>105</v>
      </c>
      <c r="P3543" s="11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330"/>
        <v>102.23636363636363</v>
      </c>
      <c r="P3544" s="11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330"/>
        <v>104.66666666666666</v>
      </c>
      <c r="P3545" s="11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330"/>
        <v>100</v>
      </c>
      <c r="P3546" s="11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330"/>
        <v>100.4</v>
      </c>
      <c r="P3547" s="11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330"/>
        <v>102.27272727272727</v>
      </c>
      <c r="P3548" s="11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330"/>
        <v>114.40928571428573</v>
      </c>
      <c r="P3549" s="11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330"/>
        <v>101.9047619047619</v>
      </c>
      <c r="P3550" s="11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330"/>
        <v>102</v>
      </c>
      <c r="P3551" s="1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330"/>
        <v>104.80000000000001</v>
      </c>
      <c r="P3552" s="11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330"/>
        <v>101.83333333333333</v>
      </c>
      <c r="P3553" s="11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330"/>
        <v>100</v>
      </c>
      <c r="P3554" s="11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330"/>
        <v>106.27272727272728</v>
      </c>
      <c r="P3555" s="11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330"/>
        <v>113.42219999999999</v>
      </c>
      <c r="P3556" s="11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330"/>
        <v>100</v>
      </c>
      <c r="P3557" s="11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330"/>
        <v>100.45454545454547</v>
      </c>
      <c r="P3558" s="11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330"/>
        <v>100.03599999999999</v>
      </c>
      <c r="P3559" s="11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330"/>
        <v>144</v>
      </c>
      <c r="P3560" s="11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330"/>
        <v>103.49999999999999</v>
      </c>
      <c r="P3561" s="1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330"/>
        <v>108.43750000000001</v>
      </c>
      <c r="P3562" s="11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330"/>
        <v>102.4</v>
      </c>
      <c r="P3563" s="11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330"/>
        <v>148.88888888888889</v>
      </c>
      <c r="P3564" s="11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330"/>
        <v>105.49000000000002</v>
      </c>
      <c r="P3565" s="11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330"/>
        <v>100.49999999999999</v>
      </c>
      <c r="P3566" s="11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330"/>
        <v>130.55555555555557</v>
      </c>
      <c r="P3567" s="11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330"/>
        <v>104.75000000000001</v>
      </c>
      <c r="P3568" s="11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330"/>
        <v>108.80000000000001</v>
      </c>
      <c r="P3569" s="11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330"/>
        <v>111.00000000000001</v>
      </c>
      <c r="P3570" s="11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330"/>
        <v>100.47999999999999</v>
      </c>
      <c r="P3571" s="1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330"/>
        <v>114.35</v>
      </c>
      <c r="P3572" s="11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330"/>
        <v>122.06666666666666</v>
      </c>
      <c r="P3573" s="11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330"/>
        <v>100</v>
      </c>
      <c r="P3574" s="11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330"/>
        <v>102.8</v>
      </c>
      <c r="P3575" s="11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330"/>
        <v>106.12068965517241</v>
      </c>
      <c r="P3576" s="11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330"/>
        <v>101.33000000000001</v>
      </c>
      <c r="P3577" s="11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330"/>
        <v>100</v>
      </c>
      <c r="P3578" s="11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330"/>
        <v>130</v>
      </c>
      <c r="P3579" s="11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330"/>
        <v>100.01333333333334</v>
      </c>
      <c r="P3580" s="11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330"/>
        <v>100</v>
      </c>
      <c r="P3581" s="1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330"/>
        <v>113.88888888888889</v>
      </c>
      <c r="P3582" s="11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330"/>
        <v>100</v>
      </c>
      <c r="P3583" s="11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330"/>
        <v>287</v>
      </c>
      <c r="P3584" s="11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330"/>
        <v>108.5</v>
      </c>
      <c r="P3585" s="11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330"/>
        <v>115.5</v>
      </c>
      <c r="P3586" s="11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336">(E3587/D3587)*100</f>
        <v>119.11764705882352</v>
      </c>
      <c r="P3587" s="11">
        <f t="shared" ref="P3587:P3650" si="337">IF(L3587=0,0,E3587/L3587)</f>
        <v>176.08695652173913</v>
      </c>
      <c r="Q3587" t="str">
        <f t="shared" ref="Q3587:Q3650" si="338">LEFT(N3587, SEARCH("/",N3587)-1)</f>
        <v>theater</v>
      </c>
      <c r="R3587" t="str">
        <f t="shared" ref="R3587:R3650" si="339">RIGHT(N3587,LEN(N3587)-SEARCH("/",N3587))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336"/>
        <v>109.42666666666668</v>
      </c>
      <c r="P3588" s="11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336"/>
        <v>126.6</v>
      </c>
      <c r="P3589" s="11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336"/>
        <v>100.49999999999999</v>
      </c>
      <c r="P3590" s="11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336"/>
        <v>127.49999999999999</v>
      </c>
      <c r="P3591" s="1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336"/>
        <v>100.05999999999999</v>
      </c>
      <c r="P3592" s="11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336"/>
        <v>175</v>
      </c>
      <c r="P3593" s="11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336"/>
        <v>127.25</v>
      </c>
      <c r="P3594" s="11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336"/>
        <v>110.63333333333334</v>
      </c>
      <c r="P3595" s="11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336"/>
        <v>125.93749999999999</v>
      </c>
      <c r="P3596" s="11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336"/>
        <v>118.5</v>
      </c>
      <c r="P3597" s="11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336"/>
        <v>107.72727272727273</v>
      </c>
      <c r="P3598" s="11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336"/>
        <v>102.60000000000001</v>
      </c>
      <c r="P3599" s="11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336"/>
        <v>110.1</v>
      </c>
      <c r="P3600" s="11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336"/>
        <v>202</v>
      </c>
      <c r="P3601" s="1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336"/>
        <v>130</v>
      </c>
      <c r="P3602" s="11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336"/>
        <v>104.35000000000001</v>
      </c>
      <c r="P3603" s="11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336"/>
        <v>100.05</v>
      </c>
      <c r="P3604" s="11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336"/>
        <v>170.66666666666669</v>
      </c>
      <c r="P3605" s="11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336"/>
        <v>112.83333333333334</v>
      </c>
      <c r="P3606" s="11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336"/>
        <v>184</v>
      </c>
      <c r="P3607" s="11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336"/>
        <v>130.26666666666665</v>
      </c>
      <c r="P3608" s="11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336"/>
        <v>105.45454545454544</v>
      </c>
      <c r="P3609" s="11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336"/>
        <v>100</v>
      </c>
      <c r="P3610" s="11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336"/>
        <v>153.31632653061226</v>
      </c>
      <c r="P3611" s="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336"/>
        <v>162.30000000000001</v>
      </c>
      <c r="P3612" s="11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336"/>
        <v>136</v>
      </c>
      <c r="P3613" s="11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336"/>
        <v>144.4</v>
      </c>
      <c r="P3614" s="11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336"/>
        <v>100</v>
      </c>
      <c r="P3615" s="11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336"/>
        <v>100.8</v>
      </c>
      <c r="P3616" s="11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336"/>
        <v>106.80000000000001</v>
      </c>
      <c r="P3617" s="11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336"/>
        <v>124.8</v>
      </c>
      <c r="P3618" s="11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336"/>
        <v>118.91891891891892</v>
      </c>
      <c r="P3619" s="11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336"/>
        <v>101</v>
      </c>
      <c r="P3620" s="11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336"/>
        <v>112.99999999999999</v>
      </c>
      <c r="P3621" s="1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336"/>
        <v>105.19047619047619</v>
      </c>
      <c r="P3622" s="11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336"/>
        <v>109.73333333333332</v>
      </c>
      <c r="P3623" s="11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336"/>
        <v>100.099</v>
      </c>
      <c r="P3624" s="11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336"/>
        <v>120</v>
      </c>
      <c r="P3625" s="11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336"/>
        <v>104.93333333333332</v>
      </c>
      <c r="P3626" s="11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336"/>
        <v>102.66666666666666</v>
      </c>
      <c r="P3627" s="11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336"/>
        <v>101.82500000000002</v>
      </c>
      <c r="P3628" s="11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336"/>
        <v>100</v>
      </c>
      <c r="P3629" s="11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336"/>
        <v>0</v>
      </c>
      <c r="P3630" s="11">
        <f t="shared" si="337"/>
        <v>0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336"/>
        <v>1.9999999999999998E-4</v>
      </c>
      <c r="P3631" s="11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336"/>
        <v>3.3333333333333333E-2</v>
      </c>
      <c r="P3632" s="11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336"/>
        <v>51.023391812865491</v>
      </c>
      <c r="P3633" s="11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336"/>
        <v>20</v>
      </c>
      <c r="P3634" s="11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336"/>
        <v>35.24</v>
      </c>
      <c r="P3635" s="11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336"/>
        <v>4.246666666666667</v>
      </c>
      <c r="P3636" s="11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336"/>
        <v>36.457142857142856</v>
      </c>
      <c r="P3637" s="11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336"/>
        <v>0</v>
      </c>
      <c r="P3638" s="11">
        <f t="shared" si="337"/>
        <v>0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336"/>
        <v>30.866666666666664</v>
      </c>
      <c r="P3639" s="11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336"/>
        <v>6.5454545454545459</v>
      </c>
      <c r="P3640" s="11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336"/>
        <v>4.0000000000000001E-3</v>
      </c>
      <c r="P3641" s="11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336"/>
        <v>5.5</v>
      </c>
      <c r="P3642" s="11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336"/>
        <v>0</v>
      </c>
      <c r="P3643" s="11">
        <f t="shared" si="337"/>
        <v>0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336"/>
        <v>2.1428571428571428</v>
      </c>
      <c r="P3644" s="11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336"/>
        <v>0</v>
      </c>
      <c r="P3645" s="11">
        <f t="shared" si="337"/>
        <v>0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336"/>
        <v>16.420000000000002</v>
      </c>
      <c r="P3646" s="11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336"/>
        <v>0.1</v>
      </c>
      <c r="P3647" s="11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336"/>
        <v>4.8099999999999996</v>
      </c>
      <c r="P3648" s="11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336"/>
        <v>6</v>
      </c>
      <c r="P3649" s="11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336"/>
        <v>100.38249999999999</v>
      </c>
      <c r="P3650" s="11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342">(E3651/D3651)*100</f>
        <v>104</v>
      </c>
      <c r="P3651" s="11">
        <f t="shared" ref="P3651:P3714" si="343">IF(L3651=0,0,E3651/L3651)</f>
        <v>97.5</v>
      </c>
      <c r="Q3651" t="str">
        <f t="shared" ref="Q3651:Q3714" si="344">LEFT(N3651, SEARCH("/",N3651)-1)</f>
        <v>theater</v>
      </c>
      <c r="R3651" t="str">
        <f t="shared" ref="R3651:R3714" si="345">RIGHT(N3651,LEN(N3651)-SEARCH("/",N3651))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342"/>
        <v>100</v>
      </c>
      <c r="P3652" s="11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342"/>
        <v>104</v>
      </c>
      <c r="P3653" s="11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342"/>
        <v>250.66666666666669</v>
      </c>
      <c r="P3654" s="11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342"/>
        <v>100.49999999999999</v>
      </c>
      <c r="P3655" s="11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342"/>
        <v>174.4</v>
      </c>
      <c r="P3656" s="11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342"/>
        <v>116.26</v>
      </c>
      <c r="P3657" s="11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342"/>
        <v>105.82000000000001</v>
      </c>
      <c r="P3658" s="11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342"/>
        <v>110.75</v>
      </c>
      <c r="P3659" s="11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342"/>
        <v>100.66666666666666</v>
      </c>
      <c r="P3660" s="11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342"/>
        <v>102.03333333333333</v>
      </c>
      <c r="P3661" s="1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342"/>
        <v>100</v>
      </c>
      <c r="P3662" s="11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342"/>
        <v>111.00000000000001</v>
      </c>
      <c r="P3663" s="11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342"/>
        <v>101.42500000000001</v>
      </c>
      <c r="P3664" s="11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342"/>
        <v>104</v>
      </c>
      <c r="P3665" s="11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342"/>
        <v>109.375</v>
      </c>
      <c r="P3666" s="11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342"/>
        <v>115.16129032258064</v>
      </c>
      <c r="P3667" s="11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342"/>
        <v>100</v>
      </c>
      <c r="P3668" s="11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342"/>
        <v>103.17033333333335</v>
      </c>
      <c r="P3669" s="11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342"/>
        <v>103.49999999999999</v>
      </c>
      <c r="P3670" s="11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342"/>
        <v>138.19999999999999</v>
      </c>
      <c r="P3671" s="1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342"/>
        <v>109.54545454545455</v>
      </c>
      <c r="P3672" s="11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342"/>
        <v>100.85714285714286</v>
      </c>
      <c r="P3673" s="11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342"/>
        <v>101.53333333333335</v>
      </c>
      <c r="P3674" s="11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342"/>
        <v>113.625</v>
      </c>
      <c r="P3675" s="11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342"/>
        <v>100</v>
      </c>
      <c r="P3676" s="11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342"/>
        <v>140</v>
      </c>
      <c r="P3677" s="11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342"/>
        <v>128.75</v>
      </c>
      <c r="P3678" s="11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342"/>
        <v>102.90416666666667</v>
      </c>
      <c r="P3679" s="11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342"/>
        <v>102.49999999999999</v>
      </c>
      <c r="P3680" s="11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342"/>
        <v>110.1</v>
      </c>
      <c r="P3681" s="1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342"/>
        <v>112.76666666666667</v>
      </c>
      <c r="P3682" s="11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342"/>
        <v>111.9</v>
      </c>
      <c r="P3683" s="11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342"/>
        <v>139.19999999999999</v>
      </c>
      <c r="P3684" s="11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342"/>
        <v>110.85714285714286</v>
      </c>
      <c r="P3685" s="11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342"/>
        <v>139.06666666666666</v>
      </c>
      <c r="P3686" s="11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342"/>
        <v>105.69999999999999</v>
      </c>
      <c r="P3687" s="11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342"/>
        <v>101.42857142857142</v>
      </c>
      <c r="P3688" s="11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342"/>
        <v>100.245</v>
      </c>
      <c r="P3689" s="11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342"/>
        <v>109.16666666666666</v>
      </c>
      <c r="P3690" s="11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342"/>
        <v>118.33333333333333</v>
      </c>
      <c r="P3691" s="1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342"/>
        <v>120</v>
      </c>
      <c r="P3692" s="11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342"/>
        <v>127.96000000000001</v>
      </c>
      <c r="P3693" s="11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342"/>
        <v>126</v>
      </c>
      <c r="P3694" s="11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342"/>
        <v>129.12912912912913</v>
      </c>
      <c r="P3695" s="11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342"/>
        <v>107.42857142857143</v>
      </c>
      <c r="P3696" s="11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342"/>
        <v>100.125</v>
      </c>
      <c r="P3697" s="11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342"/>
        <v>155</v>
      </c>
      <c r="P3698" s="11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342"/>
        <v>108</v>
      </c>
      <c r="P3699" s="11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342"/>
        <v>110.52</v>
      </c>
      <c r="P3700" s="11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342"/>
        <v>100.8</v>
      </c>
      <c r="P3701" s="11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342"/>
        <v>121.2</v>
      </c>
      <c r="P3702" s="11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342"/>
        <v>100.33333333333334</v>
      </c>
      <c r="P3703" s="11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342"/>
        <v>109.16666666666666</v>
      </c>
      <c r="P3704" s="11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342"/>
        <v>123.42857142857142</v>
      </c>
      <c r="P3705" s="11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342"/>
        <v>136.33666666666667</v>
      </c>
      <c r="P3706" s="11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342"/>
        <v>103.46657233816768</v>
      </c>
      <c r="P3707" s="11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342"/>
        <v>121.33333333333334</v>
      </c>
      <c r="P3708" s="11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342"/>
        <v>186</v>
      </c>
      <c r="P3709" s="11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342"/>
        <v>300</v>
      </c>
      <c r="P3710" s="11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342"/>
        <v>108.25</v>
      </c>
      <c r="P3711" s="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342"/>
        <v>141.15384615384616</v>
      </c>
      <c r="P3712" s="11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342"/>
        <v>113.99999999999999</v>
      </c>
      <c r="P3713" s="11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342"/>
        <v>153.73333333333335</v>
      </c>
      <c r="P3714" s="11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348">(E3715/D3715)*100</f>
        <v>101.49999999999999</v>
      </c>
      <c r="P3715" s="11">
        <f t="shared" ref="P3715:P3778" si="349">IF(L3715=0,0,E3715/L3715)</f>
        <v>106.84210526315789</v>
      </c>
      <c r="Q3715" t="str">
        <f t="shared" ref="Q3715:Q3778" si="350">LEFT(N3715, SEARCH("/",N3715)-1)</f>
        <v>theater</v>
      </c>
      <c r="R3715" t="str">
        <f t="shared" ref="R3715:R3778" si="351">RIGHT(N3715,LEN(N3715)-SEARCH("/",N3715))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348"/>
        <v>102.35000000000001</v>
      </c>
      <c r="P3716" s="11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348"/>
        <v>102.57142857142858</v>
      </c>
      <c r="P3717" s="11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348"/>
        <v>155.75</v>
      </c>
      <c r="P3718" s="11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348"/>
        <v>100.75</v>
      </c>
      <c r="P3719" s="11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348"/>
        <v>239.4</v>
      </c>
      <c r="P3720" s="11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348"/>
        <v>210</v>
      </c>
      <c r="P3721" s="11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348"/>
        <v>104.51515151515152</v>
      </c>
      <c r="P3722" s="11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348"/>
        <v>100.8</v>
      </c>
      <c r="P3723" s="11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348"/>
        <v>111.20000000000002</v>
      </c>
      <c r="P3724" s="11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348"/>
        <v>102.04444444444445</v>
      </c>
      <c r="P3725" s="11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348"/>
        <v>102.54767441860466</v>
      </c>
      <c r="P3726" s="11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348"/>
        <v>127</v>
      </c>
      <c r="P3727" s="11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348"/>
        <v>338.70588235294122</v>
      </c>
      <c r="P3728" s="11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348"/>
        <v>100.75</v>
      </c>
      <c r="P3729" s="11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348"/>
        <v>9.31</v>
      </c>
      <c r="P3730" s="11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348"/>
        <v>7.24</v>
      </c>
      <c r="P3731" s="1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348"/>
        <v>10</v>
      </c>
      <c r="P3732" s="11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348"/>
        <v>11.272727272727273</v>
      </c>
      <c r="P3733" s="11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348"/>
        <v>15.411764705882353</v>
      </c>
      <c r="P3734" s="11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348"/>
        <v>0</v>
      </c>
      <c r="P3735" s="11">
        <f t="shared" si="349"/>
        <v>0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348"/>
        <v>28.466666666666669</v>
      </c>
      <c r="P3736" s="11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348"/>
        <v>13.333333333333334</v>
      </c>
      <c r="P3737" s="11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348"/>
        <v>0.66666666666666674</v>
      </c>
      <c r="P3738" s="11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348"/>
        <v>21.428571428571427</v>
      </c>
      <c r="P3739" s="11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348"/>
        <v>18</v>
      </c>
      <c r="P3740" s="11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348"/>
        <v>20.125</v>
      </c>
      <c r="P3741" s="1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348"/>
        <v>17.899999999999999</v>
      </c>
      <c r="P3742" s="11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348"/>
        <v>0</v>
      </c>
      <c r="P3743" s="11">
        <f t="shared" si="349"/>
        <v>0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348"/>
        <v>2</v>
      </c>
      <c r="P3744" s="11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348"/>
        <v>0</v>
      </c>
      <c r="P3745" s="11">
        <f t="shared" si="349"/>
        <v>0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348"/>
        <v>0</v>
      </c>
      <c r="P3746" s="11">
        <f t="shared" si="349"/>
        <v>0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348"/>
        <v>10</v>
      </c>
      <c r="P3747" s="11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348"/>
        <v>2.3764705882352941</v>
      </c>
      <c r="P3748" s="11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348"/>
        <v>1</v>
      </c>
      <c r="P3749" s="11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348"/>
        <v>103.52</v>
      </c>
      <c r="P3750" s="11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348"/>
        <v>105</v>
      </c>
      <c r="P3751" s="11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348"/>
        <v>100.44999999999999</v>
      </c>
      <c r="P3752" s="11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348"/>
        <v>132.6</v>
      </c>
      <c r="P3753" s="11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348"/>
        <v>112.99999999999999</v>
      </c>
      <c r="P3754" s="11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348"/>
        <v>103.34</v>
      </c>
      <c r="P3755" s="11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348"/>
        <v>120</v>
      </c>
      <c r="P3756" s="11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348"/>
        <v>129.63636363636363</v>
      </c>
      <c r="P3757" s="11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348"/>
        <v>101.11111111111111</v>
      </c>
      <c r="P3758" s="11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348"/>
        <v>108.51428571428572</v>
      </c>
      <c r="P3759" s="11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348"/>
        <v>102.33333333333334</v>
      </c>
      <c r="P3760" s="11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348"/>
        <v>110.24425000000002</v>
      </c>
      <c r="P3761" s="1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348"/>
        <v>101.0154</v>
      </c>
      <c r="P3762" s="11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348"/>
        <v>100</v>
      </c>
      <c r="P3763" s="11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348"/>
        <v>106.24</v>
      </c>
      <c r="P3764" s="11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348"/>
        <v>100</v>
      </c>
      <c r="P3765" s="11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348"/>
        <v>100</v>
      </c>
      <c r="P3766" s="11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348"/>
        <v>113.45714285714286</v>
      </c>
      <c r="P3767" s="11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348"/>
        <v>102.65010000000001</v>
      </c>
      <c r="P3768" s="11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348"/>
        <v>116.75</v>
      </c>
      <c r="P3769" s="11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348"/>
        <v>107.65274999999998</v>
      </c>
      <c r="P3770" s="11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348"/>
        <v>100</v>
      </c>
      <c r="P3771" s="1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348"/>
        <v>100</v>
      </c>
      <c r="P3772" s="11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348"/>
        <v>146</v>
      </c>
      <c r="P3773" s="11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348"/>
        <v>110.2</v>
      </c>
      <c r="P3774" s="11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348"/>
        <v>108.2</v>
      </c>
      <c r="P3775" s="11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348"/>
        <v>100</v>
      </c>
      <c r="P3776" s="11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348"/>
        <v>100.25</v>
      </c>
      <c r="P3777" s="11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348"/>
        <v>106.71250000000001</v>
      </c>
      <c r="P3778" s="11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354">(E3779/D3779)*100</f>
        <v>143.19999999999999</v>
      </c>
      <c r="P3779" s="11">
        <f t="shared" ref="P3779:P3842" si="355">IF(L3779=0,0,E3779/L3779)</f>
        <v>48.542372881355931</v>
      </c>
      <c r="Q3779" t="str">
        <f t="shared" ref="Q3779:Q3842" si="356">LEFT(N3779, SEARCH("/",N3779)-1)</f>
        <v>theater</v>
      </c>
      <c r="R3779" t="str">
        <f t="shared" ref="R3779:R3842" si="357">RIGHT(N3779,LEN(N3779)-SEARCH("/",N3779))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354"/>
        <v>105.04166666666667</v>
      </c>
      <c r="P3780" s="11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354"/>
        <v>103.98</v>
      </c>
      <c r="P3781" s="1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354"/>
        <v>120</v>
      </c>
      <c r="P3782" s="11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354"/>
        <v>109.66666666666667</v>
      </c>
      <c r="P3783" s="11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354"/>
        <v>101.75</v>
      </c>
      <c r="P3784" s="11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354"/>
        <v>128.91666666666666</v>
      </c>
      <c r="P3785" s="11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354"/>
        <v>114.99999999999999</v>
      </c>
      <c r="P3786" s="11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354"/>
        <v>150.75</v>
      </c>
      <c r="P3787" s="11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354"/>
        <v>110.96666666666665</v>
      </c>
      <c r="P3788" s="11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354"/>
        <v>100.28571428571429</v>
      </c>
      <c r="P3789" s="11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354"/>
        <v>0.66666666666666674</v>
      </c>
      <c r="P3790" s="11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354"/>
        <v>3.267605633802817</v>
      </c>
      <c r="P3791" s="11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354"/>
        <v>0</v>
      </c>
      <c r="P3792" s="11">
        <f t="shared" si="355"/>
        <v>0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354"/>
        <v>0</v>
      </c>
      <c r="P3793" s="11">
        <f t="shared" si="355"/>
        <v>0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354"/>
        <v>0.27999999999999997</v>
      </c>
      <c r="P3794" s="11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354"/>
        <v>59.657142857142851</v>
      </c>
      <c r="P3795" s="11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354"/>
        <v>1</v>
      </c>
      <c r="P3796" s="11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354"/>
        <v>1.6666666666666667</v>
      </c>
      <c r="P3797" s="11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354"/>
        <v>4.4444444444444444E-3</v>
      </c>
      <c r="P3798" s="11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354"/>
        <v>89.666666666666657</v>
      </c>
      <c r="P3799" s="11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354"/>
        <v>1.4642857142857144</v>
      </c>
      <c r="P3800" s="11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354"/>
        <v>4.0199999999999996</v>
      </c>
      <c r="P3801" s="1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354"/>
        <v>4.004545454545454</v>
      </c>
      <c r="P3802" s="11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354"/>
        <v>8.52</v>
      </c>
      <c r="P3803" s="11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354"/>
        <v>0</v>
      </c>
      <c r="P3804" s="11">
        <f t="shared" si="355"/>
        <v>0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354"/>
        <v>19.650000000000002</v>
      </c>
      <c r="P3805" s="11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354"/>
        <v>0</v>
      </c>
      <c r="P3806" s="11">
        <f t="shared" si="355"/>
        <v>0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354"/>
        <v>2E-3</v>
      </c>
      <c r="P3807" s="11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354"/>
        <v>6.6666666666666666E-2</v>
      </c>
      <c r="P3808" s="11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354"/>
        <v>30.333333333333336</v>
      </c>
      <c r="P3809" s="11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354"/>
        <v>100</v>
      </c>
      <c r="P3810" s="11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354"/>
        <v>101.25</v>
      </c>
      <c r="P3811" s="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354"/>
        <v>121.73333333333333</v>
      </c>
      <c r="P3812" s="11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354"/>
        <v>330</v>
      </c>
      <c r="P3813" s="11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354"/>
        <v>109.55</v>
      </c>
      <c r="P3814" s="11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354"/>
        <v>100.95190476190474</v>
      </c>
      <c r="P3815" s="11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354"/>
        <v>140.13333333333333</v>
      </c>
      <c r="P3816" s="11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354"/>
        <v>100.001</v>
      </c>
      <c r="P3817" s="11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354"/>
        <v>119.238</v>
      </c>
      <c r="P3818" s="11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354"/>
        <v>107.25</v>
      </c>
      <c r="P3819" s="11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354"/>
        <v>227.99999999999997</v>
      </c>
      <c r="P3820" s="11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354"/>
        <v>106.4</v>
      </c>
      <c r="P3821" s="1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354"/>
        <v>143.33333333333334</v>
      </c>
      <c r="P3822" s="11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354"/>
        <v>104.54285714285714</v>
      </c>
      <c r="P3823" s="11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354"/>
        <v>110.02000000000001</v>
      </c>
      <c r="P3824" s="11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354"/>
        <v>106</v>
      </c>
      <c r="P3825" s="11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354"/>
        <v>108</v>
      </c>
      <c r="P3826" s="11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354"/>
        <v>105.42</v>
      </c>
      <c r="P3827" s="11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354"/>
        <v>119.16666666666667</v>
      </c>
      <c r="P3828" s="11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354"/>
        <v>152.66666666666666</v>
      </c>
      <c r="P3829" s="11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354"/>
        <v>100</v>
      </c>
      <c r="P3830" s="11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354"/>
        <v>100.2</v>
      </c>
      <c r="P3831" s="1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354"/>
        <v>225</v>
      </c>
      <c r="P3832" s="11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354"/>
        <v>106.02199999999999</v>
      </c>
      <c r="P3833" s="11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354"/>
        <v>104.66666666666666</v>
      </c>
      <c r="P3834" s="11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354"/>
        <v>116.66666666666667</v>
      </c>
      <c r="P3835" s="11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354"/>
        <v>109.03333333333333</v>
      </c>
      <c r="P3836" s="11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354"/>
        <v>160</v>
      </c>
      <c r="P3837" s="11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354"/>
        <v>112.5</v>
      </c>
      <c r="P3838" s="11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354"/>
        <v>102.1</v>
      </c>
      <c r="P3839" s="11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354"/>
        <v>100.824</v>
      </c>
      <c r="P3840" s="11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354"/>
        <v>101.25</v>
      </c>
      <c r="P3841" s="1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354"/>
        <v>6500</v>
      </c>
      <c r="P3842" s="11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360">(E3843/D3843)*100</f>
        <v>8.7200000000000006</v>
      </c>
      <c r="P3843" s="11">
        <f t="shared" ref="P3843:P3906" si="361">IF(L3843=0,0,E3843/L3843)</f>
        <v>25.647058823529413</v>
      </c>
      <c r="Q3843" t="str">
        <f t="shared" ref="Q3843:Q3906" si="362">LEFT(N3843, SEARCH("/",N3843)-1)</f>
        <v>theater</v>
      </c>
      <c r="R3843" t="str">
        <f t="shared" ref="R3843:R3906" si="363">RIGHT(N3843,LEN(N3843)-SEARCH("/",N3843))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360"/>
        <v>21.94</v>
      </c>
      <c r="P3844" s="11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360"/>
        <v>21.3</v>
      </c>
      <c r="P3845" s="11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360"/>
        <v>41.489795918367342</v>
      </c>
      <c r="P3846" s="11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360"/>
        <v>2.105</v>
      </c>
      <c r="P3847" s="11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360"/>
        <v>2.7</v>
      </c>
      <c r="P3848" s="11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360"/>
        <v>16.161904761904761</v>
      </c>
      <c r="P3849" s="11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360"/>
        <v>16.376923076923077</v>
      </c>
      <c r="P3850" s="11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360"/>
        <v>7.043333333333333</v>
      </c>
      <c r="P3851" s="1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360"/>
        <v>3.8</v>
      </c>
      <c r="P3852" s="11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360"/>
        <v>34.08</v>
      </c>
      <c r="P3853" s="11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360"/>
        <v>0.2</v>
      </c>
      <c r="P3854" s="11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360"/>
        <v>2.5999999999999999E-2</v>
      </c>
      <c r="P3855" s="11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360"/>
        <v>16.254545454545454</v>
      </c>
      <c r="P3856" s="11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360"/>
        <v>2.5</v>
      </c>
      <c r="P3857" s="11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360"/>
        <v>0.02</v>
      </c>
      <c r="P3858" s="11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360"/>
        <v>5.2</v>
      </c>
      <c r="P3859" s="11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360"/>
        <v>2</v>
      </c>
      <c r="P3860" s="11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360"/>
        <v>0.04</v>
      </c>
      <c r="P3861" s="11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360"/>
        <v>17.666666666666668</v>
      </c>
      <c r="P3862" s="11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360"/>
        <v>5</v>
      </c>
      <c r="P3863" s="11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360"/>
        <v>1.3333333333333334E-2</v>
      </c>
      <c r="P3864" s="11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360"/>
        <v>0</v>
      </c>
      <c r="P3865" s="11">
        <f t="shared" si="361"/>
        <v>0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360"/>
        <v>1.2</v>
      </c>
      <c r="P3866" s="11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360"/>
        <v>26.937422295897225</v>
      </c>
      <c r="P3867" s="11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360"/>
        <v>0.54999999999999993</v>
      </c>
      <c r="P3868" s="11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360"/>
        <v>12.55</v>
      </c>
      <c r="P3869" s="11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360"/>
        <v>0.2</v>
      </c>
      <c r="P3870" s="11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360"/>
        <v>3.4474868431088401</v>
      </c>
      <c r="P3871" s="1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360"/>
        <v>15</v>
      </c>
      <c r="P3872" s="11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360"/>
        <v>2.666666666666667</v>
      </c>
      <c r="P3873" s="11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360"/>
        <v>0</v>
      </c>
      <c r="P3874" s="11">
        <f t="shared" si="361"/>
        <v>0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360"/>
        <v>0</v>
      </c>
      <c r="P3875" s="11">
        <f t="shared" si="361"/>
        <v>0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360"/>
        <v>0</v>
      </c>
      <c r="P3876" s="11">
        <f t="shared" si="361"/>
        <v>0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360"/>
        <v>0</v>
      </c>
      <c r="P3877" s="11">
        <f t="shared" si="361"/>
        <v>0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360"/>
        <v>52.794871794871788</v>
      </c>
      <c r="P3878" s="11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360"/>
        <v>4.9639999999999995</v>
      </c>
      <c r="P3879" s="11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360"/>
        <v>5.5555555555555552E-2</v>
      </c>
      <c r="P3880" s="11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360"/>
        <v>0</v>
      </c>
      <c r="P3881" s="11">
        <f t="shared" si="361"/>
        <v>0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360"/>
        <v>13.066666666666665</v>
      </c>
      <c r="P3882" s="11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360"/>
        <v>5</v>
      </c>
      <c r="P3883" s="11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360"/>
        <v>0</v>
      </c>
      <c r="P3884" s="11">
        <f t="shared" si="361"/>
        <v>0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360"/>
        <v>0</v>
      </c>
      <c r="P3885" s="11">
        <f t="shared" si="361"/>
        <v>0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360"/>
        <v>0</v>
      </c>
      <c r="P3886" s="11">
        <f t="shared" si="361"/>
        <v>0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360"/>
        <v>0</v>
      </c>
      <c r="P3887" s="11">
        <f t="shared" si="361"/>
        <v>0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360"/>
        <v>0</v>
      </c>
      <c r="P3888" s="11">
        <f t="shared" si="361"/>
        <v>0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360"/>
        <v>1.7500000000000002</v>
      </c>
      <c r="P3889" s="11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360"/>
        <v>27.1</v>
      </c>
      <c r="P3890" s="11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360"/>
        <v>1.4749999999999999</v>
      </c>
      <c r="P3891" s="1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360"/>
        <v>16.826666666666668</v>
      </c>
      <c r="P3892" s="11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360"/>
        <v>32.5</v>
      </c>
      <c r="P3893" s="11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360"/>
        <v>0</v>
      </c>
      <c r="P3894" s="11">
        <f t="shared" si="361"/>
        <v>0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360"/>
        <v>21.55</v>
      </c>
      <c r="P3895" s="11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360"/>
        <v>3.4666666666666663</v>
      </c>
      <c r="P3896" s="11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360"/>
        <v>5</v>
      </c>
      <c r="P3897" s="11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360"/>
        <v>10.625</v>
      </c>
      <c r="P3898" s="11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360"/>
        <v>17.599999999999998</v>
      </c>
      <c r="P3899" s="11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360"/>
        <v>32.56</v>
      </c>
      <c r="P3900" s="11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360"/>
        <v>1.25</v>
      </c>
      <c r="P3901" s="11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360"/>
        <v>5.4</v>
      </c>
      <c r="P3902" s="11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360"/>
        <v>0.83333333333333337</v>
      </c>
      <c r="P3903" s="11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360"/>
        <v>48.833333333333336</v>
      </c>
      <c r="P3904" s="11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360"/>
        <v>0</v>
      </c>
      <c r="P3905" s="11">
        <f t="shared" si="361"/>
        <v>0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360"/>
        <v>0.03</v>
      </c>
      <c r="P3906" s="11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366">(E3907/D3907)*100</f>
        <v>11.533333333333333</v>
      </c>
      <c r="P3907" s="11">
        <f t="shared" ref="P3907:P3970" si="367">IF(L3907=0,0,E3907/L3907)</f>
        <v>24.714285714285715</v>
      </c>
      <c r="Q3907" t="str">
        <f t="shared" ref="Q3907:Q3970" si="368">LEFT(N3907, SEARCH("/",N3907)-1)</f>
        <v>theater</v>
      </c>
      <c r="R3907" t="str">
        <f t="shared" ref="R3907:R3970" si="369">RIGHT(N3907,LEN(N3907)-SEARCH("/",N3907))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366"/>
        <v>67.333333333333329</v>
      </c>
      <c r="P3908" s="11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366"/>
        <v>15.299999999999999</v>
      </c>
      <c r="P3909" s="11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366"/>
        <v>8.6666666666666679</v>
      </c>
      <c r="P3910" s="11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366"/>
        <v>0.22499999999999998</v>
      </c>
      <c r="P3911" s="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366"/>
        <v>3.0833333333333335</v>
      </c>
      <c r="P3912" s="11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366"/>
        <v>37.412500000000001</v>
      </c>
      <c r="P3913" s="11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366"/>
        <v>6.6666666666666671E-3</v>
      </c>
      <c r="P3914" s="11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366"/>
        <v>10</v>
      </c>
      <c r="P3915" s="11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366"/>
        <v>36.36</v>
      </c>
      <c r="P3916" s="11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366"/>
        <v>0.33333333333333337</v>
      </c>
      <c r="P3917" s="11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366"/>
        <v>0</v>
      </c>
      <c r="P3918" s="11">
        <f t="shared" si="367"/>
        <v>0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366"/>
        <v>0.2857142857142857</v>
      </c>
      <c r="P3919" s="11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366"/>
        <v>0.2</v>
      </c>
      <c r="P3920" s="11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366"/>
        <v>1.7999999999999998</v>
      </c>
      <c r="P3921" s="11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366"/>
        <v>5.4</v>
      </c>
      <c r="P3922" s="11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366"/>
        <v>0</v>
      </c>
      <c r="P3923" s="11">
        <f t="shared" si="367"/>
        <v>0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366"/>
        <v>8.1333333333333329</v>
      </c>
      <c r="P3924" s="11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366"/>
        <v>12.034782608695652</v>
      </c>
      <c r="P3925" s="11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366"/>
        <v>15.266666666666667</v>
      </c>
      <c r="P3926" s="11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366"/>
        <v>10</v>
      </c>
      <c r="P3927" s="11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366"/>
        <v>0.3</v>
      </c>
      <c r="P3928" s="11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366"/>
        <v>1</v>
      </c>
      <c r="P3929" s="11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366"/>
        <v>13.020000000000001</v>
      </c>
      <c r="P3930" s="11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366"/>
        <v>2.2650000000000001</v>
      </c>
      <c r="P3931" s="1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366"/>
        <v>0</v>
      </c>
      <c r="P3932" s="11">
        <f t="shared" si="367"/>
        <v>0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366"/>
        <v>0</v>
      </c>
      <c r="P3933" s="11">
        <f t="shared" si="367"/>
        <v>0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366"/>
        <v>8.3333333333333332E-3</v>
      </c>
      <c r="P3934" s="11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366"/>
        <v>15.742857142857142</v>
      </c>
      <c r="P3935" s="11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366"/>
        <v>11</v>
      </c>
      <c r="P3936" s="11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366"/>
        <v>43.833333333333336</v>
      </c>
      <c r="P3937" s="11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366"/>
        <v>0</v>
      </c>
      <c r="P3938" s="11">
        <f t="shared" si="367"/>
        <v>0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366"/>
        <v>86.135181975736558</v>
      </c>
      <c r="P3939" s="11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366"/>
        <v>12.196620583717358</v>
      </c>
      <c r="P3940" s="11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366"/>
        <v>0.1</v>
      </c>
      <c r="P3941" s="11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366"/>
        <v>0.22</v>
      </c>
      <c r="P3942" s="11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366"/>
        <v>0.90909090909090906</v>
      </c>
      <c r="P3943" s="11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366"/>
        <v>0</v>
      </c>
      <c r="P3944" s="11">
        <f t="shared" si="367"/>
        <v>0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366"/>
        <v>35.64</v>
      </c>
      <c r="P3945" s="11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366"/>
        <v>0</v>
      </c>
      <c r="P3946" s="11">
        <f t="shared" si="367"/>
        <v>0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366"/>
        <v>0.25</v>
      </c>
      <c r="P3947" s="11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366"/>
        <v>3.25</v>
      </c>
      <c r="P3948" s="11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366"/>
        <v>3.3666666666666663</v>
      </c>
      <c r="P3949" s="11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366"/>
        <v>0</v>
      </c>
      <c r="P3950" s="11">
        <f t="shared" si="367"/>
        <v>0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366"/>
        <v>15.770000000000001</v>
      </c>
      <c r="P3951" s="1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366"/>
        <v>0.625</v>
      </c>
      <c r="P3952" s="11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366"/>
        <v>5.0000000000000001E-4</v>
      </c>
      <c r="P3953" s="11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366"/>
        <v>9.6153846153846159E-2</v>
      </c>
      <c r="P3954" s="11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366"/>
        <v>0</v>
      </c>
      <c r="P3955" s="11">
        <f t="shared" si="367"/>
        <v>0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366"/>
        <v>0</v>
      </c>
      <c r="P3956" s="11">
        <f t="shared" si="367"/>
        <v>0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366"/>
        <v>24.285714285714285</v>
      </c>
      <c r="P3957" s="11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366"/>
        <v>0</v>
      </c>
      <c r="P3958" s="11">
        <f t="shared" si="367"/>
        <v>0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366"/>
        <v>2.5000000000000001E-2</v>
      </c>
      <c r="P3959" s="11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366"/>
        <v>32.049999999999997</v>
      </c>
      <c r="P3960" s="11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366"/>
        <v>24.333333333333336</v>
      </c>
      <c r="P3961" s="1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366"/>
        <v>1.5</v>
      </c>
      <c r="P3962" s="11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366"/>
        <v>0.42</v>
      </c>
      <c r="P3963" s="11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366"/>
        <v>3.214285714285714</v>
      </c>
      <c r="P3964" s="11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366"/>
        <v>0</v>
      </c>
      <c r="P3965" s="11">
        <f t="shared" si="367"/>
        <v>0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366"/>
        <v>6.3</v>
      </c>
      <c r="P3966" s="11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366"/>
        <v>14.249999999999998</v>
      </c>
      <c r="P3967" s="11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366"/>
        <v>0.6</v>
      </c>
      <c r="P3968" s="11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366"/>
        <v>24.117647058823529</v>
      </c>
      <c r="P3969" s="11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366"/>
        <v>10.54</v>
      </c>
      <c r="P3970" s="11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372">(E3971/D3971)*100</f>
        <v>7.4690265486725664</v>
      </c>
      <c r="P3971" s="11">
        <f t="shared" ref="P3971:P4034" si="373">IF(L3971=0,0,E3971/L3971)</f>
        <v>35.166666666666664</v>
      </c>
      <c r="Q3971" t="str">
        <f t="shared" ref="Q3971:Q4034" si="374">LEFT(N3971, SEARCH("/",N3971)-1)</f>
        <v>theater</v>
      </c>
      <c r="R3971" t="str">
        <f t="shared" ref="R3971:R4034" si="375">RIGHT(N3971,LEN(N3971)-SEARCH("/",N3971))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372"/>
        <v>7.3333333333333334E-2</v>
      </c>
      <c r="P3972" s="11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372"/>
        <v>0.97142857142857131</v>
      </c>
      <c r="P3973" s="11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372"/>
        <v>21.099999999999998</v>
      </c>
      <c r="P3974" s="11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372"/>
        <v>78.100000000000009</v>
      </c>
      <c r="P3975" s="11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372"/>
        <v>32</v>
      </c>
      <c r="P3976" s="11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372"/>
        <v>0</v>
      </c>
      <c r="P3977" s="11">
        <f t="shared" si="373"/>
        <v>0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372"/>
        <v>47.692307692307693</v>
      </c>
      <c r="P3978" s="11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372"/>
        <v>1.4500000000000002</v>
      </c>
      <c r="P3979" s="11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372"/>
        <v>10.7</v>
      </c>
      <c r="P3980" s="11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372"/>
        <v>1.8333333333333333</v>
      </c>
      <c r="P3981" s="1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372"/>
        <v>18</v>
      </c>
      <c r="P3982" s="11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372"/>
        <v>4.083333333333333</v>
      </c>
      <c r="P3983" s="11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372"/>
        <v>20</v>
      </c>
      <c r="P3984" s="11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372"/>
        <v>34.802513464991023</v>
      </c>
      <c r="P3985" s="11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372"/>
        <v>6.3333333333333339</v>
      </c>
      <c r="P3986" s="11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372"/>
        <v>32.049999999999997</v>
      </c>
      <c r="P3987" s="11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372"/>
        <v>9.76</v>
      </c>
      <c r="P3988" s="11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372"/>
        <v>37.75</v>
      </c>
      <c r="P3989" s="11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372"/>
        <v>2.1333333333333333</v>
      </c>
      <c r="P3990" s="11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372"/>
        <v>0</v>
      </c>
      <c r="P3991" s="11">
        <f t="shared" si="373"/>
        <v>0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372"/>
        <v>4.1818181818181817</v>
      </c>
      <c r="P3992" s="11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372"/>
        <v>20</v>
      </c>
      <c r="P3993" s="11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372"/>
        <v>5.41</v>
      </c>
      <c r="P3994" s="11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372"/>
        <v>6.0000000000000001E-3</v>
      </c>
      <c r="P3995" s="11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372"/>
        <v>0.25</v>
      </c>
      <c r="P3996" s="11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372"/>
        <v>35</v>
      </c>
      <c r="P3997" s="11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372"/>
        <v>16.566666666666666</v>
      </c>
      <c r="P3998" s="11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372"/>
        <v>0</v>
      </c>
      <c r="P3999" s="11">
        <f t="shared" si="373"/>
        <v>0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372"/>
        <v>57.199999999999996</v>
      </c>
      <c r="P4000" s="11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372"/>
        <v>16.514285714285716</v>
      </c>
      <c r="P4001" s="1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372"/>
        <v>0.125</v>
      </c>
      <c r="P4002" s="11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372"/>
        <v>37.75</v>
      </c>
      <c r="P4003" s="11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372"/>
        <v>1.8399999999999999</v>
      </c>
      <c r="P4004" s="11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372"/>
        <v>10.050000000000001</v>
      </c>
      <c r="P4005" s="11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372"/>
        <v>0.2</v>
      </c>
      <c r="P4006" s="11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372"/>
        <v>1.3333333333333335</v>
      </c>
      <c r="P4007" s="11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372"/>
        <v>6.6666666666666671E-3</v>
      </c>
      <c r="P4008" s="11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372"/>
        <v>0.25</v>
      </c>
      <c r="P4009" s="11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372"/>
        <v>6</v>
      </c>
      <c r="P4010" s="11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372"/>
        <v>3.8860103626943006</v>
      </c>
      <c r="P4011" s="11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372"/>
        <v>24.194444444444443</v>
      </c>
      <c r="P4012" s="11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372"/>
        <v>7.6</v>
      </c>
      <c r="P4013" s="11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372"/>
        <v>0</v>
      </c>
      <c r="P4014" s="11">
        <f t="shared" si="373"/>
        <v>0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372"/>
        <v>1.3</v>
      </c>
      <c r="P4015" s="11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372"/>
        <v>0</v>
      </c>
      <c r="P4016" s="11">
        <f t="shared" si="373"/>
        <v>0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372"/>
        <v>1.4285714285714287E-2</v>
      </c>
      <c r="P4017" s="11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372"/>
        <v>14.000000000000002</v>
      </c>
      <c r="P4018" s="11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372"/>
        <v>1.05</v>
      </c>
      <c r="P4019" s="11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372"/>
        <v>8.6666666666666679</v>
      </c>
      <c r="P4020" s="11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372"/>
        <v>0.82857142857142851</v>
      </c>
      <c r="P4021" s="11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372"/>
        <v>16.666666666666664</v>
      </c>
      <c r="P4022" s="11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372"/>
        <v>0.83333333333333337</v>
      </c>
      <c r="P4023" s="11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372"/>
        <v>69.561111111111103</v>
      </c>
      <c r="P4024" s="11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372"/>
        <v>0</v>
      </c>
      <c r="P4025" s="11">
        <f t="shared" si="373"/>
        <v>0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372"/>
        <v>1.25</v>
      </c>
      <c r="P4026" s="11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372"/>
        <v>5</v>
      </c>
      <c r="P4027" s="11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372"/>
        <v>0</v>
      </c>
      <c r="P4028" s="11">
        <f t="shared" si="373"/>
        <v>0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372"/>
        <v>7.166666666666667</v>
      </c>
      <c r="P4029" s="11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372"/>
        <v>28.050000000000004</v>
      </c>
      <c r="P4030" s="11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372"/>
        <v>0</v>
      </c>
      <c r="P4031" s="11">
        <f t="shared" si="373"/>
        <v>0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372"/>
        <v>16</v>
      </c>
      <c r="P4032" s="11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372"/>
        <v>0</v>
      </c>
      <c r="P4033" s="11">
        <f t="shared" si="373"/>
        <v>0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372"/>
        <v>6.8287037037037033</v>
      </c>
      <c r="P4034" s="11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378">(E4035/D4035)*100</f>
        <v>25.698702928870294</v>
      </c>
      <c r="P4035" s="11">
        <f t="shared" ref="P4035:P4098" si="379">IF(L4035=0,0,E4035/L4035)</f>
        <v>65.340319148936175</v>
      </c>
      <c r="Q4035" t="str">
        <f t="shared" ref="Q4035:Q4098" si="380">LEFT(N4035, SEARCH("/",N4035)-1)</f>
        <v>theater</v>
      </c>
      <c r="R4035" t="str">
        <f t="shared" ref="R4035:R4098" si="381">RIGHT(N4035,LEN(N4035)-SEARCH("/",N4035))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378"/>
        <v>1.4814814814814816</v>
      </c>
      <c r="P4036" s="11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378"/>
        <v>36.85</v>
      </c>
      <c r="P4037" s="11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378"/>
        <v>47.05</v>
      </c>
      <c r="P4038" s="11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378"/>
        <v>11.428571428571429</v>
      </c>
      <c r="P4039" s="11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378"/>
        <v>12.04</v>
      </c>
      <c r="P4040" s="11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378"/>
        <v>60</v>
      </c>
      <c r="P4041" s="11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378"/>
        <v>31.25</v>
      </c>
      <c r="P4042" s="11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378"/>
        <v>0.42</v>
      </c>
      <c r="P4043" s="11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378"/>
        <v>0.21</v>
      </c>
      <c r="P4044" s="11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378"/>
        <v>0</v>
      </c>
      <c r="P4045" s="11">
        <f t="shared" si="379"/>
        <v>0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378"/>
        <v>37.5</v>
      </c>
      <c r="P4046" s="11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378"/>
        <v>0.02</v>
      </c>
      <c r="P4047" s="11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378"/>
        <v>8.2142857142857135</v>
      </c>
      <c r="P4048" s="11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378"/>
        <v>2.1999999999999997</v>
      </c>
      <c r="P4049" s="11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378"/>
        <v>17.652941176470588</v>
      </c>
      <c r="P4050" s="11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378"/>
        <v>0.08</v>
      </c>
      <c r="P4051" s="11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378"/>
        <v>6.6666666666666666E-2</v>
      </c>
      <c r="P4052" s="11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378"/>
        <v>0</v>
      </c>
      <c r="P4053" s="11">
        <f t="shared" si="379"/>
        <v>0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378"/>
        <v>37.533333333333339</v>
      </c>
      <c r="P4054" s="11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378"/>
        <v>22</v>
      </c>
      <c r="P4055" s="11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378"/>
        <v>0</v>
      </c>
      <c r="P4056" s="11">
        <f t="shared" si="379"/>
        <v>0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378"/>
        <v>17.62</v>
      </c>
      <c r="P4057" s="11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378"/>
        <v>53</v>
      </c>
      <c r="P4058" s="11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378"/>
        <v>22.142857142857142</v>
      </c>
      <c r="P4059" s="11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378"/>
        <v>2.5333333333333332</v>
      </c>
      <c r="P4060" s="11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378"/>
        <v>2.5</v>
      </c>
      <c r="P4061" s="1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378"/>
        <v>2.85</v>
      </c>
      <c r="P4062" s="11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378"/>
        <v>0</v>
      </c>
      <c r="P4063" s="11">
        <f t="shared" si="379"/>
        <v>0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378"/>
        <v>2.4500000000000002</v>
      </c>
      <c r="P4064" s="11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378"/>
        <v>1.4210526315789473</v>
      </c>
      <c r="P4065" s="11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378"/>
        <v>19.25</v>
      </c>
      <c r="P4066" s="11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378"/>
        <v>0.67500000000000004</v>
      </c>
      <c r="P4067" s="11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378"/>
        <v>0.16666666666666669</v>
      </c>
      <c r="P4068" s="11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378"/>
        <v>60.9</v>
      </c>
      <c r="P4069" s="11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378"/>
        <v>1</v>
      </c>
      <c r="P4070" s="11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378"/>
        <v>34.4</v>
      </c>
      <c r="P4071" s="1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378"/>
        <v>16.5</v>
      </c>
      <c r="P4072" s="11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378"/>
        <v>0</v>
      </c>
      <c r="P4073" s="11">
        <f t="shared" si="379"/>
        <v>0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378"/>
        <v>0.4</v>
      </c>
      <c r="P4074" s="11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378"/>
        <v>1.0571428571428572</v>
      </c>
      <c r="P4075" s="11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378"/>
        <v>26.727272727272727</v>
      </c>
      <c r="P4076" s="11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378"/>
        <v>28.799999999999997</v>
      </c>
      <c r="P4077" s="11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378"/>
        <v>0</v>
      </c>
      <c r="P4078" s="11">
        <f t="shared" si="379"/>
        <v>0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378"/>
        <v>8.9</v>
      </c>
      <c r="P4079" s="11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378"/>
        <v>0</v>
      </c>
      <c r="P4080" s="11">
        <f t="shared" si="379"/>
        <v>0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378"/>
        <v>0.16666666666666669</v>
      </c>
      <c r="P4081" s="11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378"/>
        <v>0</v>
      </c>
      <c r="P4082" s="11">
        <f t="shared" si="379"/>
        <v>0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378"/>
        <v>15.737410071942445</v>
      </c>
      <c r="P4083" s="11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378"/>
        <v>2</v>
      </c>
      <c r="P4084" s="11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378"/>
        <v>21.685714285714287</v>
      </c>
      <c r="P4085" s="11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378"/>
        <v>0.33333333333333337</v>
      </c>
      <c r="P4086" s="11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378"/>
        <v>0.2857142857142857</v>
      </c>
      <c r="P4087" s="11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378"/>
        <v>4.7</v>
      </c>
      <c r="P4088" s="11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378"/>
        <v>0</v>
      </c>
      <c r="P4089" s="11">
        <f t="shared" si="379"/>
        <v>0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378"/>
        <v>10.8</v>
      </c>
      <c r="P4090" s="11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378"/>
        <v>4.8</v>
      </c>
      <c r="P4091" s="11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378"/>
        <v>3.2</v>
      </c>
      <c r="P4092" s="11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378"/>
        <v>12.75</v>
      </c>
      <c r="P4093" s="11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378"/>
        <v>1.8181818181818181E-2</v>
      </c>
      <c r="P4094" s="11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378"/>
        <v>2.4</v>
      </c>
      <c r="P4095" s="11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378"/>
        <v>36.5</v>
      </c>
      <c r="P4096" s="11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378"/>
        <v>2.666666666666667</v>
      </c>
      <c r="P4097" s="11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378"/>
        <v>11.428571428571429</v>
      </c>
      <c r="P4098" s="11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384">(E4099/D4099)*100</f>
        <v>0</v>
      </c>
      <c r="P4099" s="11">
        <f t="shared" ref="P4099:P4115" si="385">IF(L4099=0,0,E4099/L4099)</f>
        <v>0</v>
      </c>
      <c r="Q4099" t="str">
        <f t="shared" ref="Q4099:Q4115" si="386">LEFT(N4099, SEARCH("/",N4099)-1)</f>
        <v>theater</v>
      </c>
      <c r="R4099" t="str">
        <f t="shared" ref="R4099:R4115" si="387">RIGHT(N4099,LEN(N4099)-SEARCH("/",N4099))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384"/>
        <v>0</v>
      </c>
      <c r="P4100" s="11">
        <f t="shared" si="385"/>
        <v>0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384"/>
        <v>1.1111111111111112</v>
      </c>
      <c r="P4101" s="11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384"/>
        <v>0</v>
      </c>
      <c r="P4102" s="11">
        <f t="shared" si="385"/>
        <v>0</v>
      </c>
      <c r="Q4102" t="str">
        <f t="shared" si="386"/>
        <v>theater</v>
      </c>
      <c r="R4102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384"/>
        <v>0</v>
      </c>
      <c r="P4103" s="11">
        <f t="shared" si="385"/>
        <v>0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384"/>
        <v>27.400000000000002</v>
      </c>
      <c r="P4104" s="11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384"/>
        <v>10</v>
      </c>
      <c r="P4105" s="11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384"/>
        <v>21.366666666666667</v>
      </c>
      <c r="P4106" s="11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384"/>
        <v>6.9696969696969706</v>
      </c>
      <c r="P4107" s="11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384"/>
        <v>70.599999999999994</v>
      </c>
      <c r="P4108" s="11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384"/>
        <v>2.0500000000000003</v>
      </c>
      <c r="P4109" s="11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384"/>
        <v>1.9666666666666666</v>
      </c>
      <c r="P4110" s="11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384"/>
        <v>0</v>
      </c>
      <c r="P4111" s="11">
        <f t="shared" si="385"/>
        <v>0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384"/>
        <v>28.666666666666668</v>
      </c>
      <c r="P4112" s="11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384"/>
        <v>3.1333333333333333</v>
      </c>
      <c r="P4113" s="11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384"/>
        <v>0.04</v>
      </c>
      <c r="P4114" s="11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384"/>
        <v>0.2</v>
      </c>
      <c r="P4115" s="11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conditionalFormatting sqref="F1:F1048576">
    <cfRule type="cellIs" dxfId="2" priority="5" operator="equal">
      <formula>"failed"</formula>
    </cfRule>
    <cfRule type="cellIs" dxfId="1" priority="6" operator="equal">
      <formula>"canceled"</formula>
    </cfRule>
    <cfRule type="cellIs" dxfId="0" priority="7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0D77A-AD41-4BAB-B590-9B27E15930F1}">
  <sheetPr codeName="Sheet2"/>
  <dimension ref="A1:F14"/>
  <sheetViews>
    <sheetView topLeftCell="A4" zoomScale="110" zoomScaleNormal="110" workbookViewId="0">
      <selection activeCell="F30" sqref="F30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" bestFit="1" customWidth="1"/>
    <col min="7" max="7" width="13.6640625" bestFit="1" customWidth="1"/>
    <col min="8" max="8" width="118.33203125" bestFit="1" customWidth="1"/>
    <col min="9" max="9" width="110" bestFit="1" customWidth="1"/>
    <col min="10" max="10" width="117.6640625" bestFit="1" customWidth="1"/>
    <col min="11" max="11" width="60.5546875" bestFit="1" customWidth="1"/>
    <col min="12" max="12" width="107.77734375" bestFit="1" customWidth="1"/>
    <col min="13" max="13" width="60.21875" bestFit="1" customWidth="1"/>
    <col min="14" max="14" width="103.33203125" bestFit="1" customWidth="1"/>
    <col min="15" max="15" width="116.6640625" bestFit="1" customWidth="1"/>
    <col min="16" max="16" width="110.77734375" bestFit="1" customWidth="1"/>
    <col min="17" max="17" width="112.21875" bestFit="1" customWidth="1"/>
    <col min="18" max="18" width="97.77734375" bestFit="1" customWidth="1"/>
    <col min="19" max="19" width="116.77734375" bestFit="1" customWidth="1"/>
    <col min="20" max="20" width="91" bestFit="1" customWidth="1"/>
    <col min="21" max="21" width="119.33203125" bestFit="1" customWidth="1"/>
    <col min="22" max="22" width="119.109375" bestFit="1" customWidth="1"/>
    <col min="23" max="23" width="117.33203125" bestFit="1" customWidth="1"/>
    <col min="24" max="24" width="118" bestFit="1" customWidth="1"/>
    <col min="25" max="25" width="73.44140625" bestFit="1" customWidth="1"/>
    <col min="26" max="26" width="69.5546875" bestFit="1" customWidth="1"/>
    <col min="27" max="27" width="101.21875" bestFit="1" customWidth="1"/>
    <col min="28" max="28" width="60.6640625" bestFit="1" customWidth="1"/>
    <col min="29" max="29" width="109.88671875" bestFit="1" customWidth="1"/>
    <col min="30" max="30" width="85.77734375" bestFit="1" customWidth="1"/>
    <col min="31" max="31" width="114.21875" bestFit="1" customWidth="1"/>
    <col min="32" max="32" width="76.6640625" bestFit="1" customWidth="1"/>
    <col min="33" max="33" width="116.5546875" bestFit="1" customWidth="1"/>
    <col min="34" max="34" width="113.33203125" bestFit="1" customWidth="1"/>
    <col min="35" max="35" width="108.77734375" bestFit="1" customWidth="1"/>
    <col min="36" max="36" width="108.88671875" bestFit="1" customWidth="1"/>
    <col min="37" max="37" width="54.5546875" bestFit="1" customWidth="1"/>
    <col min="38" max="38" width="110.21875" bestFit="1" customWidth="1"/>
    <col min="39" max="39" width="110.5546875" bestFit="1" customWidth="1"/>
    <col min="40" max="40" width="115.6640625" bestFit="1" customWidth="1"/>
    <col min="41" max="41" width="117.6640625" bestFit="1" customWidth="1"/>
    <col min="42" max="42" width="112.109375" bestFit="1" customWidth="1"/>
    <col min="43" max="43" width="112.88671875" bestFit="1" customWidth="1"/>
    <col min="44" max="44" width="92.33203125" bestFit="1" customWidth="1"/>
    <col min="45" max="45" width="115.44140625" bestFit="1" customWidth="1"/>
    <col min="46" max="46" width="108.6640625" bestFit="1" customWidth="1"/>
    <col min="47" max="47" width="110.77734375" bestFit="1" customWidth="1"/>
    <col min="48" max="48" width="115.44140625" bestFit="1" customWidth="1"/>
    <col min="49" max="49" width="89.88671875" bestFit="1" customWidth="1"/>
    <col min="50" max="50" width="105.21875" bestFit="1" customWidth="1"/>
    <col min="51" max="51" width="110.21875" bestFit="1" customWidth="1"/>
    <col min="52" max="52" width="115.44140625" bestFit="1" customWidth="1"/>
    <col min="53" max="53" width="58.77734375" bestFit="1" customWidth="1"/>
    <col min="54" max="54" width="111.21875" bestFit="1" customWidth="1"/>
    <col min="55" max="55" width="84.21875" bestFit="1" customWidth="1"/>
    <col min="56" max="56" width="111.44140625" bestFit="1" customWidth="1"/>
    <col min="57" max="57" width="117.33203125" bestFit="1" customWidth="1"/>
    <col min="58" max="58" width="103.77734375" bestFit="1" customWidth="1"/>
    <col min="59" max="59" width="109.6640625" bestFit="1" customWidth="1"/>
    <col min="60" max="60" width="84.44140625" bestFit="1" customWidth="1"/>
    <col min="61" max="61" width="116.77734375" bestFit="1" customWidth="1"/>
    <col min="62" max="62" width="113.6640625" bestFit="1" customWidth="1"/>
    <col min="63" max="63" width="119.5546875" bestFit="1" customWidth="1"/>
    <col min="64" max="64" width="115.109375" bestFit="1" customWidth="1"/>
    <col min="65" max="65" width="49.109375" bestFit="1" customWidth="1"/>
    <col min="66" max="66" width="110.88671875" bestFit="1" customWidth="1"/>
    <col min="67" max="67" width="114.33203125" bestFit="1" customWidth="1"/>
    <col min="68" max="68" width="117" bestFit="1" customWidth="1"/>
    <col min="69" max="69" width="114" bestFit="1" customWidth="1"/>
    <col min="70" max="70" width="89.77734375" bestFit="1" customWidth="1"/>
    <col min="71" max="71" width="117.88671875" bestFit="1" customWidth="1"/>
    <col min="72" max="72" width="114.33203125" bestFit="1" customWidth="1"/>
    <col min="73" max="73" width="61.109375" bestFit="1" customWidth="1"/>
    <col min="74" max="74" width="115.5546875" bestFit="1" customWidth="1"/>
    <col min="75" max="75" width="124.5546875" bestFit="1" customWidth="1"/>
    <col min="76" max="76" width="42.44140625" bestFit="1" customWidth="1"/>
    <col min="77" max="77" width="117.6640625" bestFit="1" customWidth="1"/>
    <col min="78" max="78" width="127.5546875" bestFit="1" customWidth="1"/>
    <col min="79" max="79" width="98.6640625" bestFit="1" customWidth="1"/>
    <col min="80" max="80" width="122.44140625" bestFit="1" customWidth="1"/>
    <col min="81" max="81" width="112.33203125" bestFit="1" customWidth="1"/>
    <col min="82" max="82" width="91.5546875" bestFit="1" customWidth="1"/>
    <col min="83" max="83" width="119.21875" bestFit="1" customWidth="1"/>
    <col min="84" max="84" width="116.6640625" bestFit="1" customWidth="1"/>
    <col min="85" max="85" width="25.5546875" bestFit="1" customWidth="1"/>
    <col min="86" max="86" width="112.5546875" bestFit="1" customWidth="1"/>
    <col min="87" max="87" width="109.21875" bestFit="1" customWidth="1"/>
    <col min="88" max="88" width="68.109375" bestFit="1" customWidth="1"/>
    <col min="89" max="89" width="100.77734375" bestFit="1" customWidth="1"/>
    <col min="90" max="90" width="85.33203125" bestFit="1" customWidth="1"/>
    <col min="91" max="91" width="114.44140625" bestFit="1" customWidth="1"/>
    <col min="92" max="92" width="122.88671875" bestFit="1" customWidth="1"/>
    <col min="93" max="93" width="79.6640625" bestFit="1" customWidth="1"/>
    <col min="94" max="94" width="112.5546875" bestFit="1" customWidth="1"/>
    <col min="95" max="95" width="84" bestFit="1" customWidth="1"/>
    <col min="96" max="96" width="120.5546875" bestFit="1" customWidth="1"/>
    <col min="97" max="97" width="114.44140625" bestFit="1" customWidth="1"/>
    <col min="98" max="98" width="106.21875" bestFit="1" customWidth="1"/>
    <col min="99" max="99" width="117" bestFit="1" customWidth="1"/>
    <col min="100" max="100" width="108.6640625" bestFit="1" customWidth="1"/>
    <col min="101" max="101" width="105.77734375" bestFit="1" customWidth="1"/>
    <col min="102" max="102" width="106" bestFit="1" customWidth="1"/>
    <col min="103" max="103" width="57" bestFit="1" customWidth="1"/>
    <col min="104" max="104" width="116.6640625" bestFit="1" customWidth="1"/>
    <col min="105" max="105" width="105.5546875" bestFit="1" customWidth="1"/>
    <col min="106" max="106" width="43.44140625" bestFit="1" customWidth="1"/>
    <col min="107" max="107" width="121.21875" bestFit="1" customWidth="1"/>
    <col min="108" max="108" width="99.5546875" bestFit="1" customWidth="1"/>
    <col min="109" max="109" width="113.33203125" bestFit="1" customWidth="1"/>
    <col min="110" max="110" width="102.44140625" bestFit="1" customWidth="1"/>
    <col min="111" max="111" width="38.109375" bestFit="1" customWidth="1"/>
    <col min="112" max="112" width="117.88671875" bestFit="1" customWidth="1"/>
    <col min="113" max="113" width="109.33203125" bestFit="1" customWidth="1"/>
    <col min="114" max="114" width="115.33203125" bestFit="1" customWidth="1"/>
    <col min="115" max="115" width="109.5546875" bestFit="1" customWidth="1"/>
    <col min="116" max="116" width="107.109375" bestFit="1" customWidth="1"/>
    <col min="117" max="117" width="79" bestFit="1" customWidth="1"/>
    <col min="118" max="118" width="52.21875" bestFit="1" customWidth="1"/>
    <col min="119" max="119" width="114.77734375" bestFit="1" customWidth="1"/>
    <col min="120" max="120" width="119.44140625" bestFit="1" customWidth="1"/>
    <col min="121" max="121" width="100.77734375" bestFit="1" customWidth="1"/>
    <col min="122" max="122" width="76.88671875" bestFit="1" customWidth="1"/>
    <col min="123" max="123" width="109.6640625" bestFit="1" customWidth="1"/>
    <col min="124" max="124" width="93.77734375" bestFit="1" customWidth="1"/>
    <col min="125" max="125" width="97.21875" bestFit="1" customWidth="1"/>
    <col min="126" max="126" width="102.44140625" bestFit="1" customWidth="1"/>
    <col min="127" max="127" width="49" bestFit="1" customWidth="1"/>
    <col min="128" max="128" width="116" bestFit="1" customWidth="1"/>
    <col min="129" max="129" width="104.88671875" bestFit="1" customWidth="1"/>
    <col min="130" max="130" width="106.88671875" bestFit="1" customWidth="1"/>
    <col min="131" max="131" width="118.109375" bestFit="1" customWidth="1"/>
    <col min="132" max="132" width="72.109375" bestFit="1" customWidth="1"/>
    <col min="133" max="133" width="69.77734375" bestFit="1" customWidth="1"/>
    <col min="134" max="134" width="118.6640625" bestFit="1" customWidth="1"/>
    <col min="135" max="135" width="111.33203125" bestFit="1" customWidth="1"/>
    <col min="136" max="136" width="111.5546875" bestFit="1" customWidth="1"/>
    <col min="137" max="137" width="116.77734375" bestFit="1" customWidth="1"/>
    <col min="138" max="138" width="119.77734375" bestFit="1" customWidth="1"/>
    <col min="139" max="139" width="113.33203125" bestFit="1" customWidth="1"/>
    <col min="140" max="140" width="114.5546875" bestFit="1" customWidth="1"/>
    <col min="141" max="141" width="116.44140625" bestFit="1" customWidth="1"/>
    <col min="142" max="142" width="112.33203125" bestFit="1" customWidth="1"/>
    <col min="143" max="143" width="85" bestFit="1" customWidth="1"/>
    <col min="144" max="144" width="113" bestFit="1" customWidth="1"/>
    <col min="145" max="145" width="1.5546875" bestFit="1" customWidth="1"/>
    <col min="146" max="146" width="114.6640625" bestFit="1" customWidth="1"/>
    <col min="147" max="147" width="95.77734375" bestFit="1" customWidth="1"/>
    <col min="148" max="148" width="74.21875" bestFit="1" customWidth="1"/>
    <col min="149" max="149" width="95.44140625" bestFit="1" customWidth="1"/>
    <col min="150" max="150" width="87.5546875" bestFit="1" customWidth="1"/>
    <col min="151" max="151" width="113.21875" bestFit="1" customWidth="1"/>
    <col min="152" max="152" width="81.6640625" bestFit="1" customWidth="1"/>
    <col min="153" max="153" width="116.5546875" bestFit="1" customWidth="1"/>
    <col min="154" max="154" width="104.21875" bestFit="1" customWidth="1"/>
    <col min="155" max="155" width="112.5546875" bestFit="1" customWidth="1"/>
    <col min="156" max="156" width="100" bestFit="1" customWidth="1"/>
    <col min="157" max="157" width="98.77734375" bestFit="1" customWidth="1"/>
    <col min="158" max="158" width="90.6640625" bestFit="1" customWidth="1"/>
    <col min="159" max="159" width="104.109375" bestFit="1" customWidth="1"/>
    <col min="160" max="160" width="109.44140625" bestFit="1" customWidth="1"/>
    <col min="161" max="161" width="112" bestFit="1" customWidth="1"/>
    <col min="162" max="162" width="113.5546875" bestFit="1" customWidth="1"/>
    <col min="163" max="163" width="93.21875" bestFit="1" customWidth="1"/>
    <col min="164" max="164" width="113.33203125" bestFit="1" customWidth="1"/>
    <col min="165" max="165" width="109.5546875" bestFit="1" customWidth="1"/>
    <col min="166" max="166" width="111.21875" bestFit="1" customWidth="1"/>
    <col min="167" max="167" width="109.44140625" bestFit="1" customWidth="1"/>
    <col min="168" max="168" width="78.33203125" bestFit="1" customWidth="1"/>
    <col min="169" max="169" width="115.21875" bestFit="1" customWidth="1"/>
    <col min="170" max="170" width="95.44140625" bestFit="1" customWidth="1"/>
    <col min="171" max="171" width="104.33203125" bestFit="1" customWidth="1"/>
    <col min="172" max="172" width="105.109375" bestFit="1" customWidth="1"/>
    <col min="173" max="173" width="110.6640625" bestFit="1" customWidth="1"/>
    <col min="174" max="174" width="113.21875" bestFit="1" customWidth="1"/>
    <col min="175" max="175" width="109.6640625" bestFit="1" customWidth="1"/>
    <col min="176" max="176" width="89.6640625" bestFit="1" customWidth="1"/>
    <col min="177" max="177" width="96.33203125" bestFit="1" customWidth="1"/>
    <col min="178" max="178" width="116.44140625" bestFit="1" customWidth="1"/>
    <col min="179" max="179" width="88.21875" bestFit="1" customWidth="1"/>
    <col min="180" max="180" width="84.44140625" bestFit="1" customWidth="1"/>
    <col min="181" max="181" width="124.33203125" bestFit="1" customWidth="1"/>
    <col min="182" max="182" width="95.44140625" bestFit="1" customWidth="1"/>
    <col min="183" max="183" width="120.33203125" bestFit="1" customWidth="1"/>
    <col min="184" max="184" width="111.44140625" bestFit="1" customWidth="1"/>
    <col min="185" max="185" width="111.5546875" bestFit="1" customWidth="1"/>
    <col min="186" max="186" width="118.77734375" bestFit="1" customWidth="1"/>
    <col min="187" max="187" width="116" bestFit="1" customWidth="1"/>
    <col min="188" max="188" width="120.77734375" bestFit="1" customWidth="1"/>
    <col min="189" max="189" width="106.109375" bestFit="1" customWidth="1"/>
    <col min="190" max="190" width="111" bestFit="1" customWidth="1"/>
    <col min="191" max="191" width="114.33203125" bestFit="1" customWidth="1"/>
    <col min="192" max="192" width="116.5546875" bestFit="1" customWidth="1"/>
    <col min="193" max="193" width="79.21875" bestFit="1" customWidth="1"/>
    <col min="194" max="194" width="99.5546875" bestFit="1" customWidth="1"/>
    <col min="195" max="195" width="116.6640625" bestFit="1" customWidth="1"/>
    <col min="196" max="196" width="90.88671875" bestFit="1" customWidth="1"/>
    <col min="197" max="197" width="115.109375" bestFit="1" customWidth="1"/>
    <col min="198" max="198" width="53.88671875" bestFit="1" customWidth="1"/>
    <col min="199" max="199" width="120.21875" bestFit="1" customWidth="1"/>
    <col min="200" max="200" width="110.21875" bestFit="1" customWidth="1"/>
    <col min="201" max="201" width="67.21875" bestFit="1" customWidth="1"/>
    <col min="202" max="202" width="86.5546875" bestFit="1" customWidth="1"/>
    <col min="203" max="203" width="114.44140625" bestFit="1" customWidth="1"/>
    <col min="204" max="204" width="51.21875" bestFit="1" customWidth="1"/>
    <col min="205" max="205" width="120.33203125" bestFit="1" customWidth="1"/>
    <col min="206" max="206" width="79.33203125" bestFit="1" customWidth="1"/>
    <col min="207" max="207" width="110.109375" bestFit="1" customWidth="1"/>
    <col min="208" max="208" width="121.6640625" bestFit="1" customWidth="1"/>
    <col min="209" max="209" width="110" bestFit="1" customWidth="1"/>
    <col min="210" max="210" width="4.44140625" bestFit="1" customWidth="1"/>
    <col min="211" max="211" width="123" bestFit="1" customWidth="1"/>
    <col min="212" max="212" width="119.5546875" bestFit="1" customWidth="1"/>
    <col min="213" max="213" width="51.5546875" bestFit="1" customWidth="1"/>
    <col min="214" max="214" width="39.109375" bestFit="1" customWidth="1"/>
    <col min="215" max="215" width="116.5546875" bestFit="1" customWidth="1"/>
    <col min="216" max="216" width="118.21875" bestFit="1" customWidth="1"/>
    <col min="217" max="217" width="119.33203125" bestFit="1" customWidth="1"/>
    <col min="218" max="218" width="119.5546875" bestFit="1" customWidth="1"/>
    <col min="219" max="219" width="116.44140625" bestFit="1" customWidth="1"/>
    <col min="220" max="220" width="3.33203125" bestFit="1" customWidth="1"/>
    <col min="221" max="221" width="117.88671875" bestFit="1" customWidth="1"/>
    <col min="222" max="222" width="112.77734375" bestFit="1" customWidth="1"/>
    <col min="223" max="223" width="107.109375" bestFit="1" customWidth="1"/>
    <col min="224" max="224" width="78.6640625" bestFit="1" customWidth="1"/>
    <col min="225" max="225" width="99.44140625" bestFit="1" customWidth="1"/>
    <col min="226" max="226" width="81" bestFit="1" customWidth="1"/>
    <col min="227" max="227" width="99.109375" bestFit="1" customWidth="1"/>
    <col min="228" max="228" width="90.6640625" bestFit="1" customWidth="1"/>
    <col min="229" max="229" width="106.44140625" bestFit="1" customWidth="1"/>
    <col min="230" max="230" width="97.44140625" bestFit="1" customWidth="1"/>
    <col min="231" max="231" width="99.6640625" bestFit="1" customWidth="1"/>
    <col min="232" max="232" width="110.5546875" bestFit="1" customWidth="1"/>
    <col min="233" max="233" width="110.44140625" bestFit="1" customWidth="1"/>
    <col min="234" max="234" width="102.77734375" bestFit="1" customWidth="1"/>
    <col min="235" max="235" width="56.109375" bestFit="1" customWidth="1"/>
    <col min="236" max="236" width="110.88671875" bestFit="1" customWidth="1"/>
    <col min="237" max="237" width="106.44140625" bestFit="1" customWidth="1"/>
    <col min="238" max="238" width="126.88671875" bestFit="1" customWidth="1"/>
    <col min="239" max="239" width="113.109375" bestFit="1" customWidth="1"/>
    <col min="240" max="240" width="40.5546875" bestFit="1" customWidth="1"/>
    <col min="241" max="241" width="122.44140625" bestFit="1" customWidth="1"/>
    <col min="242" max="242" width="114.5546875" bestFit="1" customWidth="1"/>
    <col min="243" max="243" width="96.109375" bestFit="1" customWidth="1"/>
    <col min="244" max="244" width="102.44140625" bestFit="1" customWidth="1"/>
    <col min="245" max="245" width="119.44140625" bestFit="1" customWidth="1"/>
    <col min="246" max="246" width="88.44140625" bestFit="1" customWidth="1"/>
    <col min="247" max="247" width="64.33203125" bestFit="1" customWidth="1"/>
    <col min="248" max="248" width="44.21875" bestFit="1" customWidth="1"/>
    <col min="249" max="249" width="41.109375" bestFit="1" customWidth="1"/>
    <col min="250" max="250" width="72.109375" bestFit="1" customWidth="1"/>
    <col min="251" max="251" width="96.33203125" bestFit="1" customWidth="1"/>
    <col min="252" max="252" width="82" bestFit="1" customWidth="1"/>
    <col min="253" max="253" width="101" bestFit="1" customWidth="1"/>
    <col min="254" max="254" width="75.77734375" bestFit="1" customWidth="1"/>
    <col min="255" max="255" width="118.77734375" bestFit="1" customWidth="1"/>
    <col min="256" max="256" width="118.21875" bestFit="1" customWidth="1"/>
    <col min="257" max="257" width="118.109375" bestFit="1" customWidth="1"/>
    <col min="258" max="258" width="116" bestFit="1" customWidth="1"/>
    <col min="259" max="259" width="89.109375" bestFit="1" customWidth="1"/>
    <col min="260" max="260" width="113.33203125" bestFit="1" customWidth="1"/>
    <col min="261" max="261" width="99.21875" bestFit="1" customWidth="1"/>
    <col min="262" max="262" width="75.21875" bestFit="1" customWidth="1"/>
    <col min="263" max="263" width="110.109375" bestFit="1" customWidth="1"/>
    <col min="264" max="264" width="37" bestFit="1" customWidth="1"/>
    <col min="265" max="265" width="114.6640625" bestFit="1" customWidth="1"/>
    <col min="266" max="266" width="101.109375" bestFit="1" customWidth="1"/>
    <col min="267" max="267" width="75.5546875" bestFit="1" customWidth="1"/>
    <col min="268" max="268" width="83.33203125" bestFit="1" customWidth="1"/>
    <col min="269" max="269" width="4.109375" bestFit="1" customWidth="1"/>
    <col min="270" max="270" width="25.109375" bestFit="1" customWidth="1"/>
    <col min="271" max="271" width="98" bestFit="1" customWidth="1"/>
    <col min="272" max="272" width="116" bestFit="1" customWidth="1"/>
    <col min="273" max="273" width="99" bestFit="1" customWidth="1"/>
    <col min="274" max="274" width="116" bestFit="1" customWidth="1"/>
    <col min="275" max="275" width="120.21875" bestFit="1" customWidth="1"/>
    <col min="276" max="276" width="110.21875" bestFit="1" customWidth="1"/>
    <col min="277" max="277" width="113.88671875" bestFit="1" customWidth="1"/>
    <col min="278" max="278" width="87.5546875" bestFit="1" customWidth="1"/>
    <col min="279" max="279" width="99.109375" bestFit="1" customWidth="1"/>
    <col min="280" max="280" width="114.44140625" bestFit="1" customWidth="1"/>
    <col min="281" max="281" width="81.5546875" bestFit="1" customWidth="1"/>
    <col min="282" max="282" width="66.88671875" bestFit="1" customWidth="1"/>
    <col min="283" max="283" width="89.33203125" bestFit="1" customWidth="1"/>
    <col min="284" max="284" width="116.77734375" bestFit="1" customWidth="1"/>
    <col min="285" max="285" width="112.33203125" bestFit="1" customWidth="1"/>
    <col min="286" max="286" width="114.6640625" bestFit="1" customWidth="1"/>
    <col min="287" max="287" width="112.6640625" bestFit="1" customWidth="1"/>
    <col min="288" max="288" width="118.5546875" bestFit="1" customWidth="1"/>
    <col min="289" max="289" width="100.44140625" bestFit="1" customWidth="1"/>
    <col min="290" max="290" width="121.88671875" bestFit="1" customWidth="1"/>
    <col min="291" max="291" width="111.21875" bestFit="1" customWidth="1"/>
    <col min="292" max="292" width="92.21875" bestFit="1" customWidth="1"/>
    <col min="293" max="293" width="97.33203125" bestFit="1" customWidth="1"/>
    <col min="294" max="294" width="121.5546875" bestFit="1" customWidth="1"/>
    <col min="295" max="295" width="96.44140625" bestFit="1" customWidth="1"/>
    <col min="296" max="296" width="91.88671875" bestFit="1" customWidth="1"/>
    <col min="297" max="297" width="29.77734375" bestFit="1" customWidth="1"/>
    <col min="298" max="298" width="107.44140625" bestFit="1" customWidth="1"/>
    <col min="299" max="299" width="110.77734375" bestFit="1" customWidth="1"/>
    <col min="300" max="300" width="117.44140625" bestFit="1" customWidth="1"/>
    <col min="301" max="301" width="111.5546875" bestFit="1" customWidth="1"/>
    <col min="302" max="302" width="113" bestFit="1" customWidth="1"/>
    <col min="303" max="303" width="105.33203125" bestFit="1" customWidth="1"/>
    <col min="304" max="304" width="87.88671875" bestFit="1" customWidth="1"/>
    <col min="305" max="305" width="104.77734375" bestFit="1" customWidth="1"/>
    <col min="306" max="306" width="13.44140625" bestFit="1" customWidth="1"/>
    <col min="307" max="307" width="93.6640625" bestFit="1" customWidth="1"/>
    <col min="308" max="308" width="113.77734375" bestFit="1" customWidth="1"/>
    <col min="309" max="309" width="111.88671875" bestFit="1" customWidth="1"/>
    <col min="310" max="310" width="29.21875" bestFit="1" customWidth="1"/>
    <col min="311" max="311" width="105" bestFit="1" customWidth="1"/>
    <col min="312" max="312" width="109.21875" bestFit="1" customWidth="1"/>
    <col min="313" max="313" width="61.44140625" bestFit="1" customWidth="1"/>
    <col min="314" max="314" width="111.109375" bestFit="1" customWidth="1"/>
    <col min="315" max="315" width="100.6640625" bestFit="1" customWidth="1"/>
    <col min="316" max="316" width="108.44140625" bestFit="1" customWidth="1"/>
    <col min="317" max="317" width="92.109375" bestFit="1" customWidth="1"/>
    <col min="318" max="318" width="112" bestFit="1" customWidth="1"/>
    <col min="319" max="319" width="108.6640625" bestFit="1" customWidth="1"/>
    <col min="320" max="320" width="121.109375" bestFit="1" customWidth="1"/>
    <col min="321" max="321" width="77.88671875" bestFit="1" customWidth="1"/>
    <col min="322" max="322" width="119.21875" bestFit="1" customWidth="1"/>
    <col min="323" max="323" width="116.21875" bestFit="1" customWidth="1"/>
    <col min="324" max="324" width="113" bestFit="1" customWidth="1"/>
    <col min="325" max="325" width="106.5546875" bestFit="1" customWidth="1"/>
    <col min="326" max="326" width="59.88671875" bestFit="1" customWidth="1"/>
    <col min="327" max="327" width="117.77734375" bestFit="1" customWidth="1"/>
    <col min="328" max="328" width="105.44140625" bestFit="1" customWidth="1"/>
    <col min="329" max="329" width="104.88671875" bestFit="1" customWidth="1"/>
    <col min="330" max="330" width="112.44140625" bestFit="1" customWidth="1"/>
    <col min="331" max="331" width="89.88671875" bestFit="1" customWidth="1"/>
    <col min="332" max="332" width="119.77734375" bestFit="1" customWidth="1"/>
    <col min="333" max="333" width="104.77734375" bestFit="1" customWidth="1"/>
    <col min="334" max="334" width="108.6640625" bestFit="1" customWidth="1"/>
    <col min="335" max="335" width="106.88671875" bestFit="1" customWidth="1"/>
    <col min="336" max="336" width="117.109375" bestFit="1" customWidth="1"/>
    <col min="337" max="337" width="84.44140625" bestFit="1" customWidth="1"/>
    <col min="338" max="338" width="122.109375" bestFit="1" customWidth="1"/>
    <col min="339" max="339" width="87.33203125" bestFit="1" customWidth="1"/>
    <col min="340" max="340" width="85.77734375" bestFit="1" customWidth="1"/>
    <col min="341" max="341" width="114.5546875" bestFit="1" customWidth="1"/>
    <col min="342" max="342" width="114.88671875" bestFit="1" customWidth="1"/>
    <col min="343" max="343" width="91.5546875" bestFit="1" customWidth="1"/>
    <col min="344" max="344" width="52.5546875" bestFit="1" customWidth="1"/>
    <col min="345" max="345" width="107.77734375" bestFit="1" customWidth="1"/>
    <col min="346" max="346" width="107.21875" bestFit="1" customWidth="1"/>
    <col min="347" max="347" width="89.5546875" bestFit="1" customWidth="1"/>
    <col min="348" max="348" width="109.33203125" bestFit="1" customWidth="1"/>
    <col min="349" max="349" width="74.5546875" bestFit="1" customWidth="1"/>
    <col min="350" max="350" width="13.21875" bestFit="1" customWidth="1"/>
    <col min="351" max="351" width="111.33203125" bestFit="1" customWidth="1"/>
    <col min="352" max="352" width="110.77734375" bestFit="1" customWidth="1"/>
    <col min="353" max="353" width="103.77734375" bestFit="1" customWidth="1"/>
    <col min="354" max="354" width="41.21875" bestFit="1" customWidth="1"/>
    <col min="355" max="355" width="117.88671875" bestFit="1" customWidth="1"/>
    <col min="356" max="356" width="114.44140625" bestFit="1" customWidth="1"/>
    <col min="357" max="357" width="98.109375" bestFit="1" customWidth="1"/>
    <col min="358" max="358" width="119.21875" bestFit="1" customWidth="1"/>
    <col min="359" max="359" width="108.88671875" bestFit="1" customWidth="1"/>
    <col min="360" max="360" width="107.77734375" bestFit="1" customWidth="1"/>
    <col min="361" max="361" width="103.77734375" bestFit="1" customWidth="1"/>
    <col min="362" max="362" width="80.77734375" bestFit="1" customWidth="1"/>
    <col min="363" max="363" width="100" bestFit="1" customWidth="1"/>
    <col min="364" max="364" width="107.6640625" bestFit="1" customWidth="1"/>
    <col min="365" max="365" width="116" bestFit="1" customWidth="1"/>
    <col min="366" max="366" width="96.21875" bestFit="1" customWidth="1"/>
    <col min="367" max="367" width="108.21875" bestFit="1" customWidth="1"/>
    <col min="368" max="368" width="73" bestFit="1" customWidth="1"/>
    <col min="369" max="369" width="94.77734375" bestFit="1" customWidth="1"/>
    <col min="370" max="370" width="110.88671875" bestFit="1" customWidth="1"/>
    <col min="371" max="371" width="84.88671875" bestFit="1" customWidth="1"/>
    <col min="372" max="372" width="113.109375" bestFit="1" customWidth="1"/>
    <col min="373" max="373" width="70" bestFit="1" customWidth="1"/>
    <col min="374" max="374" width="120.109375" bestFit="1" customWidth="1"/>
    <col min="375" max="375" width="115.44140625" bestFit="1" customWidth="1"/>
    <col min="376" max="377" width="110.44140625" bestFit="1" customWidth="1"/>
    <col min="378" max="378" width="112.21875" bestFit="1" customWidth="1"/>
    <col min="379" max="379" width="109.33203125" bestFit="1" customWidth="1"/>
    <col min="380" max="380" width="119.21875" bestFit="1" customWidth="1"/>
    <col min="381" max="381" width="110" bestFit="1" customWidth="1"/>
    <col min="382" max="382" width="14.33203125" bestFit="1" customWidth="1"/>
    <col min="383" max="383" width="108.6640625" bestFit="1" customWidth="1"/>
    <col min="384" max="384" width="100.77734375" bestFit="1" customWidth="1"/>
    <col min="385" max="385" width="116.21875" bestFit="1" customWidth="1"/>
    <col min="386" max="386" width="120.77734375" bestFit="1" customWidth="1"/>
    <col min="387" max="387" width="118.44140625" bestFit="1" customWidth="1"/>
    <col min="388" max="388" width="110.77734375" bestFit="1" customWidth="1"/>
    <col min="389" max="389" width="107.109375" bestFit="1" customWidth="1"/>
    <col min="390" max="390" width="114.21875" bestFit="1" customWidth="1"/>
    <col min="391" max="391" width="120.5546875" bestFit="1" customWidth="1"/>
    <col min="392" max="392" width="114.44140625" bestFit="1" customWidth="1"/>
    <col min="393" max="393" width="114.5546875" bestFit="1" customWidth="1"/>
    <col min="394" max="394" width="117.21875" bestFit="1" customWidth="1"/>
    <col min="395" max="395" width="90.88671875" bestFit="1" customWidth="1"/>
    <col min="396" max="396" width="116.33203125" bestFit="1" customWidth="1"/>
    <col min="397" max="397" width="113" bestFit="1" customWidth="1"/>
    <col min="398" max="398" width="67.21875" bestFit="1" customWidth="1"/>
    <col min="399" max="399" width="115.88671875" bestFit="1" customWidth="1"/>
    <col min="400" max="400" width="109.109375" bestFit="1" customWidth="1"/>
    <col min="401" max="401" width="99.44140625" bestFit="1" customWidth="1"/>
    <col min="402" max="402" width="119.6640625" bestFit="1" customWidth="1"/>
    <col min="403" max="403" width="111" bestFit="1" customWidth="1"/>
    <col min="404" max="404" width="102.6640625" bestFit="1" customWidth="1"/>
    <col min="405" max="405" width="60.5546875" bestFit="1" customWidth="1"/>
    <col min="406" max="406" width="113.33203125" bestFit="1" customWidth="1"/>
    <col min="407" max="407" width="92.44140625" bestFit="1" customWidth="1"/>
    <col min="408" max="408" width="73" bestFit="1" customWidth="1"/>
    <col min="409" max="409" width="100.33203125" bestFit="1" customWidth="1"/>
    <col min="410" max="410" width="109.44140625" bestFit="1" customWidth="1"/>
    <col min="411" max="411" width="118.33203125" bestFit="1" customWidth="1"/>
    <col min="412" max="412" width="105.5546875" bestFit="1" customWidth="1"/>
    <col min="413" max="413" width="110.6640625" bestFit="1" customWidth="1"/>
    <col min="414" max="414" width="118.44140625" bestFit="1" customWidth="1"/>
    <col min="415" max="415" width="112.5546875" bestFit="1" customWidth="1"/>
    <col min="416" max="416" width="112.77734375" bestFit="1" customWidth="1"/>
    <col min="417" max="417" width="100.5546875" bestFit="1" customWidth="1"/>
    <col min="418" max="418" width="116.44140625" bestFit="1" customWidth="1"/>
    <col min="419" max="419" width="112.5546875" bestFit="1" customWidth="1"/>
    <col min="420" max="420" width="86.77734375" bestFit="1" customWidth="1"/>
    <col min="421" max="421" width="46.5546875" bestFit="1" customWidth="1"/>
    <col min="422" max="422" width="116" bestFit="1" customWidth="1"/>
    <col min="423" max="423" width="77.6640625" bestFit="1" customWidth="1"/>
    <col min="424" max="424" width="86.33203125" bestFit="1" customWidth="1"/>
    <col min="425" max="425" width="107.88671875" bestFit="1" customWidth="1"/>
    <col min="426" max="426" width="64.88671875" bestFit="1" customWidth="1"/>
    <col min="427" max="427" width="115.109375" bestFit="1" customWidth="1"/>
    <col min="428" max="428" width="63.33203125" bestFit="1" customWidth="1"/>
    <col min="429" max="429" width="116.21875" bestFit="1" customWidth="1"/>
    <col min="430" max="430" width="104.6640625" bestFit="1" customWidth="1"/>
    <col min="431" max="431" width="87.109375" bestFit="1" customWidth="1"/>
    <col min="432" max="432" width="108.77734375" bestFit="1" customWidth="1"/>
    <col min="433" max="433" width="118.5546875" bestFit="1" customWidth="1"/>
    <col min="434" max="434" width="50.33203125" bestFit="1" customWidth="1"/>
    <col min="435" max="435" width="106.77734375" bestFit="1" customWidth="1"/>
    <col min="436" max="436" width="106.44140625" bestFit="1" customWidth="1"/>
    <col min="437" max="437" width="109.88671875" bestFit="1" customWidth="1"/>
    <col min="438" max="438" width="61.33203125" bestFit="1" customWidth="1"/>
    <col min="439" max="439" width="97.88671875" bestFit="1" customWidth="1"/>
    <col min="440" max="440" width="115.6640625" bestFit="1" customWidth="1"/>
    <col min="441" max="441" width="104.6640625" bestFit="1" customWidth="1"/>
    <col min="442" max="442" width="111.109375" bestFit="1" customWidth="1"/>
    <col min="443" max="443" width="104.33203125" bestFit="1" customWidth="1"/>
    <col min="444" max="444" width="121.44140625" bestFit="1" customWidth="1"/>
    <col min="445" max="445" width="79.21875" bestFit="1" customWidth="1"/>
    <col min="446" max="446" width="116" bestFit="1" customWidth="1"/>
    <col min="447" max="447" width="83.77734375" bestFit="1" customWidth="1"/>
    <col min="448" max="448" width="115" bestFit="1" customWidth="1"/>
    <col min="449" max="449" width="113.109375" bestFit="1" customWidth="1"/>
    <col min="450" max="450" width="123.44140625" bestFit="1" customWidth="1"/>
    <col min="451" max="451" width="91.6640625" bestFit="1" customWidth="1"/>
    <col min="452" max="452" width="123.88671875" bestFit="1" customWidth="1"/>
    <col min="453" max="453" width="107.44140625" bestFit="1" customWidth="1"/>
    <col min="454" max="454" width="117.77734375" bestFit="1" customWidth="1"/>
    <col min="455" max="455" width="96" bestFit="1" customWidth="1"/>
    <col min="456" max="456" width="63.88671875" bestFit="1" customWidth="1"/>
    <col min="457" max="457" width="109.77734375" bestFit="1" customWidth="1"/>
    <col min="458" max="458" width="104.21875" bestFit="1" customWidth="1"/>
    <col min="459" max="459" width="74.44140625" bestFit="1" customWidth="1"/>
    <col min="460" max="460" width="110" bestFit="1" customWidth="1"/>
    <col min="461" max="461" width="111.77734375" bestFit="1" customWidth="1"/>
    <col min="462" max="462" width="82.109375" bestFit="1" customWidth="1"/>
    <col min="463" max="463" width="109.33203125" bestFit="1" customWidth="1"/>
    <col min="464" max="464" width="112.21875" bestFit="1" customWidth="1"/>
    <col min="465" max="465" width="108.5546875" bestFit="1" customWidth="1"/>
    <col min="466" max="466" width="78.88671875" bestFit="1" customWidth="1"/>
    <col min="467" max="467" width="96.44140625" bestFit="1" customWidth="1"/>
    <col min="468" max="468" width="59.44140625" bestFit="1" customWidth="1"/>
    <col min="469" max="469" width="119.21875" bestFit="1" customWidth="1"/>
    <col min="470" max="470" width="59.5546875" bestFit="1" customWidth="1"/>
    <col min="471" max="471" width="116.77734375" bestFit="1" customWidth="1"/>
    <col min="472" max="472" width="116.33203125" bestFit="1" customWidth="1"/>
    <col min="473" max="473" width="76.88671875" bestFit="1" customWidth="1"/>
    <col min="474" max="474" width="67.6640625" bestFit="1" customWidth="1"/>
    <col min="475" max="475" width="90" bestFit="1" customWidth="1"/>
    <col min="476" max="476" width="112.109375" bestFit="1" customWidth="1"/>
    <col min="477" max="477" width="109" bestFit="1" customWidth="1"/>
    <col min="478" max="478" width="84.6640625" bestFit="1" customWidth="1"/>
    <col min="479" max="479" width="119.33203125" bestFit="1" customWidth="1"/>
    <col min="480" max="480" width="109.77734375" bestFit="1" customWidth="1"/>
    <col min="481" max="481" width="89.33203125" bestFit="1" customWidth="1"/>
    <col min="482" max="482" width="110.88671875" bestFit="1" customWidth="1"/>
    <col min="483" max="483" width="81.21875" bestFit="1" customWidth="1"/>
    <col min="484" max="484" width="65.33203125" bestFit="1" customWidth="1"/>
    <col min="485" max="485" width="92.33203125" bestFit="1" customWidth="1"/>
    <col min="486" max="486" width="102.88671875" bestFit="1" customWidth="1"/>
    <col min="487" max="487" width="110.5546875" bestFit="1" customWidth="1"/>
    <col min="488" max="488" width="88.21875" bestFit="1" customWidth="1"/>
    <col min="489" max="489" width="110.77734375" bestFit="1" customWidth="1"/>
    <col min="490" max="490" width="73.21875" bestFit="1" customWidth="1"/>
    <col min="491" max="491" width="106.77734375" bestFit="1" customWidth="1"/>
    <col min="492" max="492" width="113" bestFit="1" customWidth="1"/>
    <col min="493" max="493" width="56.77734375" bestFit="1" customWidth="1"/>
    <col min="494" max="494" width="114" bestFit="1" customWidth="1"/>
    <col min="495" max="495" width="76.5546875" bestFit="1" customWidth="1"/>
    <col min="496" max="496" width="113.44140625" bestFit="1" customWidth="1"/>
    <col min="497" max="497" width="99.44140625" bestFit="1" customWidth="1"/>
    <col min="498" max="498" width="72.44140625" bestFit="1" customWidth="1"/>
    <col min="499" max="499" width="83.5546875" bestFit="1" customWidth="1"/>
    <col min="500" max="500" width="21.77734375" bestFit="1" customWidth="1"/>
    <col min="501" max="501" width="120.77734375" bestFit="1" customWidth="1"/>
    <col min="502" max="502" width="98" bestFit="1" customWidth="1"/>
    <col min="503" max="503" width="105.21875" bestFit="1" customWidth="1"/>
    <col min="504" max="504" width="118.33203125" bestFit="1" customWidth="1"/>
    <col min="505" max="505" width="118.21875" bestFit="1" customWidth="1"/>
    <col min="506" max="506" width="111.88671875" bestFit="1" customWidth="1"/>
    <col min="507" max="507" width="65.21875" bestFit="1" customWidth="1"/>
    <col min="508" max="508" width="89.21875" bestFit="1" customWidth="1"/>
    <col min="509" max="509" width="106" bestFit="1" customWidth="1"/>
    <col min="510" max="510" width="112.44140625" bestFit="1" customWidth="1"/>
    <col min="511" max="511" width="101.6640625" bestFit="1" customWidth="1"/>
    <col min="512" max="512" width="105.33203125" bestFit="1" customWidth="1"/>
    <col min="513" max="513" width="89.5546875" bestFit="1" customWidth="1"/>
    <col min="514" max="514" width="116.33203125" bestFit="1" customWidth="1"/>
    <col min="515" max="515" width="110.5546875" bestFit="1" customWidth="1"/>
    <col min="516" max="516" width="108" bestFit="1" customWidth="1"/>
    <col min="517" max="517" width="111.21875" bestFit="1" customWidth="1"/>
    <col min="518" max="518" width="125.21875" bestFit="1" customWidth="1"/>
    <col min="519" max="519" width="113.109375" bestFit="1" customWidth="1"/>
    <col min="520" max="520" width="98.21875" bestFit="1" customWidth="1"/>
    <col min="521" max="521" width="112.21875" bestFit="1" customWidth="1"/>
    <col min="522" max="522" width="117.6640625" bestFit="1" customWidth="1"/>
    <col min="523" max="523" width="87.6640625" bestFit="1" customWidth="1"/>
    <col min="524" max="524" width="112.88671875" bestFit="1" customWidth="1"/>
    <col min="525" max="525" width="114.109375" bestFit="1" customWidth="1"/>
    <col min="526" max="526" width="86.109375" bestFit="1" customWidth="1"/>
    <col min="527" max="527" width="113.5546875" bestFit="1" customWidth="1"/>
    <col min="528" max="528" width="114.88671875" bestFit="1" customWidth="1"/>
    <col min="529" max="529" width="79.33203125" bestFit="1" customWidth="1"/>
    <col min="530" max="530" width="110.88671875" bestFit="1" customWidth="1"/>
    <col min="531" max="531" width="92.21875" bestFit="1" customWidth="1"/>
    <col min="532" max="532" width="103.5546875" bestFit="1" customWidth="1"/>
    <col min="533" max="533" width="36.5546875" bestFit="1" customWidth="1"/>
    <col min="534" max="534" width="117.5546875" bestFit="1" customWidth="1"/>
    <col min="535" max="535" width="90.109375" bestFit="1" customWidth="1"/>
    <col min="536" max="536" width="100.88671875" bestFit="1" customWidth="1"/>
    <col min="537" max="537" width="117.5546875" bestFit="1" customWidth="1"/>
    <col min="538" max="538" width="60.21875" bestFit="1" customWidth="1"/>
    <col min="539" max="539" width="114.44140625" bestFit="1" customWidth="1"/>
    <col min="540" max="540" width="42.5546875" bestFit="1" customWidth="1"/>
    <col min="541" max="541" width="87.44140625" bestFit="1" customWidth="1"/>
    <col min="542" max="542" width="35.5546875" bestFit="1" customWidth="1"/>
    <col min="543" max="543" width="74.21875" bestFit="1" customWidth="1"/>
    <col min="544" max="544" width="113.44140625" bestFit="1" customWidth="1"/>
    <col min="545" max="545" width="111" bestFit="1" customWidth="1"/>
    <col min="546" max="546" width="118.5546875" bestFit="1" customWidth="1"/>
    <col min="547" max="547" width="103.77734375" bestFit="1" customWidth="1"/>
    <col min="548" max="548" width="117.44140625" bestFit="1" customWidth="1"/>
    <col min="549" max="549" width="93" bestFit="1" customWidth="1"/>
    <col min="550" max="550" width="74" bestFit="1" customWidth="1"/>
    <col min="551" max="551" width="93.109375" bestFit="1" customWidth="1"/>
    <col min="552" max="552" width="64.21875" bestFit="1" customWidth="1"/>
    <col min="553" max="553" width="114.88671875" bestFit="1" customWidth="1"/>
    <col min="554" max="554" width="101.33203125" bestFit="1" customWidth="1"/>
    <col min="555" max="555" width="123.109375" bestFit="1" customWidth="1"/>
    <col min="556" max="556" width="114.77734375" bestFit="1" customWidth="1"/>
    <col min="557" max="557" width="117.77734375" bestFit="1" customWidth="1"/>
    <col min="558" max="558" width="114.77734375" bestFit="1" customWidth="1"/>
    <col min="559" max="559" width="113.21875" bestFit="1" customWidth="1"/>
    <col min="560" max="560" width="89.33203125" bestFit="1" customWidth="1"/>
    <col min="561" max="561" width="18.5546875" bestFit="1" customWidth="1"/>
    <col min="562" max="562" width="71.77734375" bestFit="1" customWidth="1"/>
    <col min="563" max="563" width="97.109375" bestFit="1" customWidth="1"/>
    <col min="564" max="564" width="86.88671875" bestFit="1" customWidth="1"/>
    <col min="565" max="565" width="116.6640625" bestFit="1" customWidth="1"/>
    <col min="566" max="566" width="103.6640625" bestFit="1" customWidth="1"/>
    <col min="567" max="567" width="111.88671875" bestFit="1" customWidth="1"/>
    <col min="568" max="568" width="80.77734375" bestFit="1" customWidth="1"/>
    <col min="569" max="569" width="114" bestFit="1" customWidth="1"/>
    <col min="570" max="570" width="114.88671875" bestFit="1" customWidth="1"/>
    <col min="571" max="571" width="106.88671875" bestFit="1" customWidth="1"/>
    <col min="572" max="572" width="101" bestFit="1" customWidth="1"/>
    <col min="573" max="573" width="102.6640625" bestFit="1" customWidth="1"/>
    <col min="574" max="574" width="114.6640625" bestFit="1" customWidth="1"/>
    <col min="575" max="575" width="110" bestFit="1" customWidth="1"/>
    <col min="576" max="576" width="91.6640625" bestFit="1" customWidth="1"/>
    <col min="577" max="577" width="115.44140625" bestFit="1" customWidth="1"/>
    <col min="578" max="578" width="101.44140625" bestFit="1" customWidth="1"/>
    <col min="579" max="579" width="115" bestFit="1" customWidth="1"/>
    <col min="580" max="580" width="97" bestFit="1" customWidth="1"/>
    <col min="581" max="581" width="119.21875" bestFit="1" customWidth="1"/>
    <col min="582" max="582" width="113.77734375" bestFit="1" customWidth="1"/>
    <col min="583" max="583" width="113.44140625" bestFit="1" customWidth="1"/>
    <col min="584" max="584" width="112.77734375" bestFit="1" customWidth="1"/>
    <col min="585" max="585" width="109.6640625" bestFit="1" customWidth="1"/>
    <col min="586" max="586" width="118.44140625" bestFit="1" customWidth="1"/>
    <col min="587" max="587" width="90" bestFit="1" customWidth="1"/>
    <col min="588" max="588" width="108.44140625" bestFit="1" customWidth="1"/>
    <col min="589" max="589" width="106.6640625" bestFit="1" customWidth="1"/>
    <col min="590" max="590" width="95.88671875" bestFit="1" customWidth="1"/>
    <col min="591" max="591" width="88.5546875" bestFit="1" customWidth="1"/>
    <col min="592" max="592" width="118" bestFit="1" customWidth="1"/>
    <col min="593" max="593" width="89.44140625" bestFit="1" customWidth="1"/>
    <col min="594" max="594" width="111.44140625" bestFit="1" customWidth="1"/>
    <col min="595" max="595" width="62.6640625" bestFit="1" customWidth="1"/>
    <col min="596" max="596" width="117.44140625" bestFit="1" customWidth="1"/>
    <col min="597" max="597" width="113.5546875" bestFit="1" customWidth="1"/>
    <col min="598" max="598" width="108.5546875" bestFit="1" customWidth="1"/>
    <col min="599" max="599" width="102.5546875" bestFit="1" customWidth="1"/>
    <col min="600" max="600" width="80.77734375" bestFit="1" customWidth="1"/>
    <col min="601" max="601" width="82.109375" bestFit="1" customWidth="1"/>
    <col min="602" max="602" width="116.109375" bestFit="1" customWidth="1"/>
    <col min="603" max="603" width="84.33203125" bestFit="1" customWidth="1"/>
    <col min="604" max="604" width="117.5546875" bestFit="1" customWidth="1"/>
    <col min="605" max="605" width="115.33203125" bestFit="1" customWidth="1"/>
    <col min="606" max="606" width="113.109375" bestFit="1" customWidth="1"/>
    <col min="607" max="607" width="111.5546875" bestFit="1" customWidth="1"/>
    <col min="608" max="608" width="74.77734375" bestFit="1" customWidth="1"/>
    <col min="609" max="609" width="86.21875" bestFit="1" customWidth="1"/>
    <col min="610" max="610" width="113.44140625" bestFit="1" customWidth="1"/>
    <col min="611" max="611" width="77.33203125" bestFit="1" customWidth="1"/>
    <col min="612" max="612" width="96.33203125" bestFit="1" customWidth="1"/>
    <col min="613" max="613" width="111.77734375" bestFit="1" customWidth="1"/>
    <col min="614" max="614" width="83.88671875" bestFit="1" customWidth="1"/>
    <col min="615" max="615" width="109.33203125" bestFit="1" customWidth="1"/>
    <col min="616" max="616" width="96.77734375" bestFit="1" customWidth="1"/>
    <col min="617" max="617" width="106.109375" bestFit="1" customWidth="1"/>
    <col min="618" max="618" width="96.33203125" bestFit="1" customWidth="1"/>
    <col min="619" max="619" width="105.5546875" bestFit="1" customWidth="1"/>
    <col min="620" max="620" width="120.44140625" bestFit="1" customWidth="1"/>
    <col min="621" max="621" width="118.77734375" bestFit="1" customWidth="1"/>
    <col min="622" max="622" width="108.33203125" bestFit="1" customWidth="1"/>
    <col min="623" max="623" width="82.77734375" bestFit="1" customWidth="1"/>
    <col min="624" max="624" width="98.6640625" bestFit="1" customWidth="1"/>
    <col min="625" max="625" width="118.33203125" bestFit="1" customWidth="1"/>
    <col min="626" max="626" width="108.33203125" bestFit="1" customWidth="1"/>
    <col min="627" max="627" width="98.109375" bestFit="1" customWidth="1"/>
    <col min="628" max="628" width="117.88671875" bestFit="1" customWidth="1"/>
    <col min="629" max="629" width="104.5546875" bestFit="1" customWidth="1"/>
    <col min="630" max="630" width="68.33203125" bestFit="1" customWidth="1"/>
    <col min="631" max="631" width="110.21875" bestFit="1" customWidth="1"/>
    <col min="632" max="632" width="102.33203125" bestFit="1" customWidth="1"/>
    <col min="633" max="633" width="89.44140625" bestFit="1" customWidth="1"/>
    <col min="634" max="634" width="110.44140625" bestFit="1" customWidth="1"/>
    <col min="635" max="635" width="29.77734375" bestFit="1" customWidth="1"/>
    <col min="636" max="636" width="121.88671875" bestFit="1" customWidth="1"/>
    <col min="637" max="637" width="107.6640625" bestFit="1" customWidth="1"/>
    <col min="638" max="638" width="119.33203125" bestFit="1" customWidth="1"/>
    <col min="639" max="639" width="75" bestFit="1" customWidth="1"/>
    <col min="640" max="640" width="104.109375" bestFit="1" customWidth="1"/>
    <col min="641" max="641" width="111.33203125" bestFit="1" customWidth="1"/>
    <col min="642" max="642" width="119.109375" bestFit="1" customWidth="1"/>
    <col min="643" max="643" width="121" bestFit="1" customWidth="1"/>
    <col min="644" max="644" width="116.21875" bestFit="1" customWidth="1"/>
    <col min="645" max="645" width="115.88671875" bestFit="1" customWidth="1"/>
    <col min="646" max="646" width="116.44140625" bestFit="1" customWidth="1"/>
    <col min="647" max="648" width="112.33203125" bestFit="1" customWidth="1"/>
    <col min="649" max="649" width="105.33203125" bestFit="1" customWidth="1"/>
    <col min="650" max="650" width="118.6640625" bestFit="1" customWidth="1"/>
    <col min="651" max="651" width="102.33203125" bestFit="1" customWidth="1"/>
    <col min="652" max="652" width="116.77734375" bestFit="1" customWidth="1"/>
    <col min="653" max="653" width="114.33203125" bestFit="1" customWidth="1"/>
    <col min="654" max="654" width="111.33203125" bestFit="1" customWidth="1"/>
    <col min="655" max="655" width="108.44140625" bestFit="1" customWidth="1"/>
    <col min="656" max="656" width="90.33203125" bestFit="1" customWidth="1"/>
    <col min="657" max="657" width="109.21875" bestFit="1" customWidth="1"/>
    <col min="658" max="658" width="110.109375" bestFit="1" customWidth="1"/>
    <col min="659" max="659" width="68.21875" bestFit="1" customWidth="1"/>
    <col min="660" max="660" width="114.33203125" bestFit="1" customWidth="1"/>
    <col min="661" max="661" width="112.5546875" bestFit="1" customWidth="1"/>
    <col min="662" max="662" width="115.6640625" bestFit="1" customWidth="1"/>
    <col min="663" max="663" width="118" bestFit="1" customWidth="1"/>
    <col min="664" max="664" width="109.44140625" bestFit="1" customWidth="1"/>
    <col min="665" max="665" width="97.77734375" bestFit="1" customWidth="1"/>
    <col min="666" max="666" width="113.33203125" bestFit="1" customWidth="1"/>
    <col min="667" max="667" width="93.5546875" bestFit="1" customWidth="1"/>
    <col min="668" max="668" width="112.6640625" bestFit="1" customWidth="1"/>
    <col min="669" max="669" width="119.44140625" bestFit="1" customWidth="1"/>
    <col min="670" max="670" width="118.21875" bestFit="1" customWidth="1"/>
    <col min="671" max="671" width="93.6640625" bestFit="1" customWidth="1"/>
    <col min="672" max="672" width="117.5546875" bestFit="1" customWidth="1"/>
    <col min="673" max="673" width="106.21875" bestFit="1" customWidth="1"/>
    <col min="674" max="674" width="56.77734375" bestFit="1" customWidth="1"/>
    <col min="675" max="675" width="106.33203125" bestFit="1" customWidth="1"/>
    <col min="676" max="676" width="104.88671875" bestFit="1" customWidth="1"/>
    <col min="677" max="677" width="112.88671875" bestFit="1" customWidth="1"/>
    <col min="678" max="678" width="106" bestFit="1" customWidth="1"/>
    <col min="679" max="679" width="91.88671875" bestFit="1" customWidth="1"/>
    <col min="680" max="680" width="114.6640625" bestFit="1" customWidth="1"/>
    <col min="681" max="681" width="116.5546875" bestFit="1" customWidth="1"/>
    <col min="682" max="682" width="56" bestFit="1" customWidth="1"/>
    <col min="683" max="683" width="110.5546875" bestFit="1" customWidth="1"/>
    <col min="684" max="684" width="42.21875" bestFit="1" customWidth="1"/>
    <col min="685" max="685" width="101.44140625" bestFit="1" customWidth="1"/>
    <col min="686" max="686" width="62.88671875" bestFit="1" customWidth="1"/>
    <col min="687" max="687" width="47.44140625" bestFit="1" customWidth="1"/>
    <col min="688" max="688" width="116.21875" bestFit="1" customWidth="1"/>
    <col min="689" max="689" width="69.21875" bestFit="1" customWidth="1"/>
    <col min="690" max="690" width="77.109375" bestFit="1" customWidth="1"/>
    <col min="691" max="691" width="123.6640625" bestFit="1" customWidth="1"/>
    <col min="692" max="692" width="92.88671875" bestFit="1" customWidth="1"/>
    <col min="693" max="693" width="116.109375" bestFit="1" customWidth="1"/>
    <col min="694" max="694" width="118.6640625" bestFit="1" customWidth="1"/>
    <col min="695" max="695" width="93.44140625" bestFit="1" customWidth="1"/>
    <col min="696" max="696" width="115.88671875" bestFit="1" customWidth="1"/>
    <col min="697" max="697" width="115.33203125" bestFit="1" customWidth="1"/>
    <col min="698" max="698" width="115.109375" bestFit="1" customWidth="1"/>
    <col min="699" max="699" width="116" bestFit="1" customWidth="1"/>
    <col min="700" max="700" width="93.5546875" bestFit="1" customWidth="1"/>
    <col min="701" max="701" width="81.44140625" bestFit="1" customWidth="1"/>
    <col min="702" max="702" width="112.33203125" bestFit="1" customWidth="1"/>
    <col min="703" max="703" width="99.5546875" bestFit="1" customWidth="1"/>
    <col min="704" max="704" width="86.33203125" bestFit="1" customWidth="1"/>
    <col min="705" max="705" width="114.33203125" bestFit="1" customWidth="1"/>
    <col min="706" max="706" width="113.5546875" bestFit="1" customWidth="1"/>
    <col min="707" max="707" width="116" bestFit="1" customWidth="1"/>
    <col min="708" max="708" width="118.77734375" bestFit="1" customWidth="1"/>
    <col min="709" max="709" width="107.33203125" bestFit="1" customWidth="1"/>
    <col min="710" max="710" width="45.5546875" bestFit="1" customWidth="1"/>
    <col min="711" max="711" width="101.109375" bestFit="1" customWidth="1"/>
    <col min="712" max="712" width="100.5546875" bestFit="1" customWidth="1"/>
    <col min="713" max="713" width="110.88671875" bestFit="1" customWidth="1"/>
    <col min="714" max="714" width="106.77734375" bestFit="1" customWidth="1"/>
    <col min="715" max="715" width="33.6640625" bestFit="1" customWidth="1"/>
    <col min="716" max="716" width="117.44140625" bestFit="1" customWidth="1"/>
    <col min="717" max="717" width="107.44140625" bestFit="1" customWidth="1"/>
    <col min="718" max="718" width="94.33203125" bestFit="1" customWidth="1"/>
    <col min="719" max="719" width="110.44140625" bestFit="1" customWidth="1"/>
    <col min="720" max="720" width="94.33203125" bestFit="1" customWidth="1"/>
    <col min="721" max="721" width="106.77734375" bestFit="1" customWidth="1"/>
    <col min="722" max="722" width="110" bestFit="1" customWidth="1"/>
    <col min="723" max="723" width="107.6640625" bestFit="1" customWidth="1"/>
    <col min="724" max="724" width="65.88671875" bestFit="1" customWidth="1"/>
    <col min="725" max="725" width="118.109375" bestFit="1" customWidth="1"/>
    <col min="726" max="726" width="114.109375" bestFit="1" customWidth="1"/>
    <col min="727" max="727" width="97.33203125" bestFit="1" customWidth="1"/>
    <col min="728" max="728" width="118.109375" bestFit="1" customWidth="1"/>
    <col min="729" max="729" width="111.44140625" bestFit="1" customWidth="1"/>
    <col min="730" max="730" width="96" bestFit="1" customWidth="1"/>
    <col min="731" max="731" width="124.21875" bestFit="1" customWidth="1"/>
    <col min="732" max="732" width="85.21875" bestFit="1" customWidth="1"/>
    <col min="733" max="733" width="112.21875" bestFit="1" customWidth="1"/>
    <col min="734" max="734" width="114.33203125" bestFit="1" customWidth="1"/>
    <col min="735" max="735" width="122.21875" bestFit="1" customWidth="1"/>
    <col min="736" max="736" width="115" bestFit="1" customWidth="1"/>
    <col min="737" max="737" width="120.5546875" bestFit="1" customWidth="1"/>
    <col min="738" max="738" width="125" bestFit="1" customWidth="1"/>
    <col min="739" max="739" width="111.77734375" bestFit="1" customWidth="1"/>
    <col min="740" max="740" width="106" bestFit="1" customWidth="1"/>
    <col min="741" max="741" width="116.109375" bestFit="1" customWidth="1"/>
    <col min="742" max="742" width="83.5546875" bestFit="1" customWidth="1"/>
    <col min="743" max="743" width="104" bestFit="1" customWidth="1"/>
    <col min="744" max="744" width="99.77734375" bestFit="1" customWidth="1"/>
    <col min="745" max="745" width="73.6640625" bestFit="1" customWidth="1"/>
    <col min="746" max="746" width="31.77734375" bestFit="1" customWidth="1"/>
    <col min="747" max="747" width="91.88671875" bestFit="1" customWidth="1"/>
    <col min="748" max="748" width="119" bestFit="1" customWidth="1"/>
    <col min="749" max="749" width="115.109375" bestFit="1" customWidth="1"/>
    <col min="750" max="750" width="86.33203125" bestFit="1" customWidth="1"/>
    <col min="751" max="751" width="79.21875" bestFit="1" customWidth="1"/>
    <col min="752" max="752" width="106.6640625" bestFit="1" customWidth="1"/>
    <col min="753" max="753" width="114.21875" bestFit="1" customWidth="1"/>
    <col min="754" max="754" width="110" bestFit="1" customWidth="1"/>
    <col min="755" max="755" width="116.5546875" bestFit="1" customWidth="1"/>
    <col min="756" max="756" width="118.5546875" bestFit="1" customWidth="1"/>
    <col min="757" max="757" width="106.88671875" bestFit="1" customWidth="1"/>
    <col min="758" max="758" width="49.77734375" bestFit="1" customWidth="1"/>
    <col min="759" max="759" width="64.5546875" bestFit="1" customWidth="1"/>
    <col min="760" max="760" width="116.21875" bestFit="1" customWidth="1"/>
    <col min="761" max="761" width="81.33203125" bestFit="1" customWidth="1"/>
    <col min="762" max="762" width="104.88671875" bestFit="1" customWidth="1"/>
    <col min="763" max="763" width="42.33203125" bestFit="1" customWidth="1"/>
    <col min="764" max="764" width="85.33203125" bestFit="1" customWidth="1"/>
    <col min="765" max="765" width="43" bestFit="1" customWidth="1"/>
    <col min="766" max="766" width="121.5546875" bestFit="1" customWidth="1"/>
    <col min="767" max="767" width="107.6640625" bestFit="1" customWidth="1"/>
    <col min="768" max="768" width="63.109375" bestFit="1" customWidth="1"/>
    <col min="769" max="769" width="105.88671875" bestFit="1" customWidth="1"/>
    <col min="770" max="770" width="113.109375" bestFit="1" customWidth="1"/>
    <col min="771" max="771" width="113.44140625" bestFit="1" customWidth="1"/>
    <col min="772" max="772" width="92.109375" bestFit="1" customWidth="1"/>
    <col min="773" max="773" width="84.109375" bestFit="1" customWidth="1"/>
    <col min="774" max="774" width="117" bestFit="1" customWidth="1"/>
    <col min="775" max="775" width="115.88671875" bestFit="1" customWidth="1"/>
    <col min="776" max="776" width="87.5546875" bestFit="1" customWidth="1"/>
    <col min="777" max="777" width="120.109375" bestFit="1" customWidth="1"/>
    <col min="778" max="778" width="106" bestFit="1" customWidth="1"/>
    <col min="779" max="779" width="9.109375" bestFit="1" customWidth="1"/>
    <col min="780" max="780" width="119.109375" bestFit="1" customWidth="1"/>
    <col min="781" max="781" width="85.5546875" bestFit="1" customWidth="1"/>
    <col min="782" max="782" width="85.21875" bestFit="1" customWidth="1"/>
    <col min="783" max="783" width="104.109375" bestFit="1" customWidth="1"/>
    <col min="784" max="784" width="110.44140625" bestFit="1" customWidth="1"/>
    <col min="785" max="785" width="87.6640625" bestFit="1" customWidth="1"/>
    <col min="786" max="786" width="116.33203125" bestFit="1" customWidth="1"/>
    <col min="787" max="787" width="112.21875" bestFit="1" customWidth="1"/>
    <col min="788" max="788" width="113.21875" bestFit="1" customWidth="1"/>
    <col min="789" max="789" width="81" bestFit="1" customWidth="1"/>
    <col min="790" max="790" width="116" bestFit="1" customWidth="1"/>
    <col min="791" max="791" width="116.109375" bestFit="1" customWidth="1"/>
    <col min="792" max="792" width="103.77734375" bestFit="1" customWidth="1"/>
    <col min="793" max="793" width="116.21875" bestFit="1" customWidth="1"/>
    <col min="794" max="794" width="109.33203125" bestFit="1" customWidth="1"/>
    <col min="795" max="795" width="113.33203125" bestFit="1" customWidth="1"/>
    <col min="796" max="796" width="114.33203125" bestFit="1" customWidth="1"/>
    <col min="797" max="797" width="112.88671875" bestFit="1" customWidth="1"/>
    <col min="798" max="798" width="104.44140625" bestFit="1" customWidth="1"/>
    <col min="799" max="799" width="105" bestFit="1" customWidth="1"/>
    <col min="800" max="800" width="100.44140625" bestFit="1" customWidth="1"/>
    <col min="801" max="801" width="86.21875" bestFit="1" customWidth="1"/>
    <col min="802" max="802" width="71.77734375" bestFit="1" customWidth="1"/>
    <col min="803" max="803" width="123.44140625" bestFit="1" customWidth="1"/>
    <col min="804" max="804" width="17.33203125" bestFit="1" customWidth="1"/>
    <col min="805" max="805" width="116" bestFit="1" customWidth="1"/>
    <col min="806" max="806" width="93" bestFit="1" customWidth="1"/>
    <col min="807" max="807" width="115.44140625" bestFit="1" customWidth="1"/>
    <col min="808" max="808" width="108.88671875" bestFit="1" customWidth="1"/>
    <col min="809" max="809" width="112.88671875" bestFit="1" customWidth="1"/>
    <col min="810" max="810" width="120.21875" bestFit="1" customWidth="1"/>
    <col min="811" max="811" width="100.77734375" bestFit="1" customWidth="1"/>
    <col min="812" max="812" width="114.44140625" bestFit="1" customWidth="1"/>
    <col min="813" max="813" width="114.6640625" bestFit="1" customWidth="1"/>
    <col min="814" max="814" width="41" bestFit="1" customWidth="1"/>
    <col min="815" max="815" width="31.33203125" bestFit="1" customWidth="1"/>
    <col min="816" max="816" width="111.77734375" bestFit="1" customWidth="1"/>
    <col min="817" max="817" width="123.88671875" bestFit="1" customWidth="1"/>
    <col min="818" max="818" width="100.33203125" bestFit="1" customWidth="1"/>
    <col min="819" max="819" width="85.33203125" bestFit="1" customWidth="1"/>
    <col min="820" max="820" width="62.88671875" bestFit="1" customWidth="1"/>
    <col min="821" max="821" width="110.77734375" bestFit="1" customWidth="1"/>
    <col min="822" max="822" width="113.6640625" bestFit="1" customWidth="1"/>
    <col min="823" max="823" width="93.77734375" bestFit="1" customWidth="1"/>
    <col min="824" max="824" width="55" bestFit="1" customWidth="1"/>
    <col min="825" max="825" width="98.109375" bestFit="1" customWidth="1"/>
    <col min="826" max="826" width="66.88671875" bestFit="1" customWidth="1"/>
    <col min="827" max="827" width="96.21875" bestFit="1" customWidth="1"/>
    <col min="828" max="828" width="80.44140625" bestFit="1" customWidth="1"/>
    <col min="829" max="829" width="106.33203125" bestFit="1" customWidth="1"/>
    <col min="830" max="830" width="115.21875" bestFit="1" customWidth="1"/>
    <col min="831" max="831" width="114.44140625" bestFit="1" customWidth="1"/>
    <col min="832" max="832" width="111.21875" bestFit="1" customWidth="1"/>
    <col min="833" max="833" width="117" bestFit="1" customWidth="1"/>
    <col min="834" max="834" width="111.109375" bestFit="1" customWidth="1"/>
    <col min="835" max="835" width="117.44140625" bestFit="1" customWidth="1"/>
    <col min="836" max="836" width="109.88671875" bestFit="1" customWidth="1"/>
    <col min="837" max="837" width="110.33203125" bestFit="1" customWidth="1"/>
    <col min="838" max="838" width="117.88671875" bestFit="1" customWidth="1"/>
    <col min="839" max="839" width="114.109375" bestFit="1" customWidth="1"/>
    <col min="840" max="840" width="112.44140625" bestFit="1" customWidth="1"/>
    <col min="841" max="841" width="103.6640625" bestFit="1" customWidth="1"/>
    <col min="842" max="842" width="101.77734375" bestFit="1" customWidth="1"/>
    <col min="843" max="843" width="114.44140625" bestFit="1" customWidth="1"/>
    <col min="844" max="844" width="111.88671875" bestFit="1" customWidth="1"/>
    <col min="845" max="845" width="97.33203125" bestFit="1" customWidth="1"/>
    <col min="846" max="846" width="111.5546875" bestFit="1" customWidth="1"/>
    <col min="847" max="847" width="77.77734375" bestFit="1" customWidth="1"/>
    <col min="848" max="848" width="107.44140625" bestFit="1" customWidth="1"/>
    <col min="849" max="849" width="109.33203125" bestFit="1" customWidth="1"/>
    <col min="850" max="850" width="32" bestFit="1" customWidth="1"/>
    <col min="851" max="851" width="117.109375" bestFit="1" customWidth="1"/>
    <col min="852" max="852" width="114.109375" bestFit="1" customWidth="1"/>
    <col min="853" max="853" width="97.21875" bestFit="1" customWidth="1"/>
    <col min="854" max="854" width="116.88671875" bestFit="1" customWidth="1"/>
    <col min="855" max="855" width="118.77734375" bestFit="1" customWidth="1"/>
    <col min="856" max="856" width="114.44140625" bestFit="1" customWidth="1"/>
    <col min="857" max="857" width="28.77734375" bestFit="1" customWidth="1"/>
    <col min="858" max="858" width="16" bestFit="1" customWidth="1"/>
    <col min="859" max="859" width="67.77734375" bestFit="1" customWidth="1"/>
    <col min="860" max="860" width="115.88671875" bestFit="1" customWidth="1"/>
    <col min="861" max="861" width="116" bestFit="1" customWidth="1"/>
    <col min="862" max="862" width="96.21875" bestFit="1" customWidth="1"/>
    <col min="863" max="863" width="113.88671875" bestFit="1" customWidth="1"/>
    <col min="864" max="864" width="92.6640625" bestFit="1" customWidth="1"/>
    <col min="865" max="865" width="117.33203125" bestFit="1" customWidth="1"/>
    <col min="866" max="866" width="75.88671875" bestFit="1" customWidth="1"/>
    <col min="867" max="867" width="114.5546875" bestFit="1" customWidth="1"/>
    <col min="868" max="868" width="118.44140625" bestFit="1" customWidth="1"/>
    <col min="869" max="869" width="118.33203125" bestFit="1" customWidth="1"/>
    <col min="870" max="870" width="82.5546875" bestFit="1" customWidth="1"/>
    <col min="871" max="871" width="90.109375" bestFit="1" customWidth="1"/>
    <col min="872" max="872" width="120.44140625" bestFit="1" customWidth="1"/>
    <col min="873" max="873" width="81.88671875" bestFit="1" customWidth="1"/>
    <col min="874" max="874" width="120.88671875" bestFit="1" customWidth="1"/>
    <col min="875" max="875" width="116.44140625" bestFit="1" customWidth="1"/>
    <col min="876" max="876" width="118.109375" bestFit="1" customWidth="1"/>
    <col min="877" max="877" width="86.44140625" bestFit="1" customWidth="1"/>
    <col min="878" max="878" width="116.88671875" bestFit="1" customWidth="1"/>
    <col min="879" max="879" width="117.44140625" bestFit="1" customWidth="1"/>
    <col min="880" max="880" width="114.33203125" bestFit="1" customWidth="1"/>
    <col min="881" max="881" width="109.44140625" bestFit="1" customWidth="1"/>
    <col min="882" max="882" width="113.88671875" bestFit="1" customWidth="1"/>
    <col min="883" max="883" width="119.33203125" bestFit="1" customWidth="1"/>
    <col min="884" max="884" width="122.6640625" bestFit="1" customWidth="1"/>
    <col min="885" max="885" width="117.44140625" bestFit="1" customWidth="1"/>
    <col min="886" max="886" width="91.77734375" bestFit="1" customWidth="1"/>
    <col min="887" max="887" width="117.44140625" bestFit="1" customWidth="1"/>
    <col min="888" max="888" width="89.21875" bestFit="1" customWidth="1"/>
    <col min="889" max="889" width="23.6640625" bestFit="1" customWidth="1"/>
    <col min="890" max="890" width="119.44140625" bestFit="1" customWidth="1"/>
    <col min="891" max="891" width="111.88671875" bestFit="1" customWidth="1"/>
    <col min="892" max="892" width="117.6640625" bestFit="1" customWidth="1"/>
    <col min="893" max="893" width="71" bestFit="1" customWidth="1"/>
    <col min="894" max="894" width="108.109375" bestFit="1" customWidth="1"/>
    <col min="895" max="895" width="116.5546875" bestFit="1" customWidth="1"/>
    <col min="896" max="896" width="53.6640625" bestFit="1" customWidth="1"/>
    <col min="897" max="897" width="66.77734375" bestFit="1" customWidth="1"/>
    <col min="898" max="898" width="107.21875" bestFit="1" customWidth="1"/>
    <col min="899" max="899" width="121.88671875" bestFit="1" customWidth="1"/>
    <col min="900" max="900" width="119.5546875" bestFit="1" customWidth="1"/>
    <col min="901" max="901" width="63.109375" bestFit="1" customWidth="1"/>
    <col min="902" max="902" width="113.6640625" bestFit="1" customWidth="1"/>
    <col min="903" max="903" width="97.5546875" bestFit="1" customWidth="1"/>
    <col min="904" max="904" width="112.21875" bestFit="1" customWidth="1"/>
    <col min="905" max="905" width="104.77734375" bestFit="1" customWidth="1"/>
    <col min="906" max="906" width="93.109375" bestFit="1" customWidth="1"/>
    <col min="907" max="907" width="112.88671875" bestFit="1" customWidth="1"/>
    <col min="908" max="908" width="39.5546875" bestFit="1" customWidth="1"/>
    <col min="909" max="909" width="81.6640625" bestFit="1" customWidth="1"/>
    <col min="910" max="910" width="112.109375" bestFit="1" customWidth="1"/>
    <col min="911" max="911" width="103.109375" bestFit="1" customWidth="1"/>
    <col min="912" max="912" width="117.77734375" bestFit="1" customWidth="1"/>
    <col min="913" max="913" width="104.33203125" bestFit="1" customWidth="1"/>
    <col min="914" max="914" width="113.33203125" bestFit="1" customWidth="1"/>
    <col min="915" max="915" width="92.21875" bestFit="1" customWidth="1"/>
    <col min="916" max="916" width="111.88671875" bestFit="1" customWidth="1"/>
    <col min="917" max="917" width="118" bestFit="1" customWidth="1"/>
    <col min="918" max="918" width="120.44140625" bestFit="1" customWidth="1"/>
    <col min="919" max="919" width="116" bestFit="1" customWidth="1"/>
    <col min="920" max="920" width="107.109375" bestFit="1" customWidth="1"/>
    <col min="921" max="921" width="100.44140625" bestFit="1" customWidth="1"/>
    <col min="922" max="922" width="104.88671875" bestFit="1" customWidth="1"/>
    <col min="923" max="923" width="111.33203125" bestFit="1" customWidth="1"/>
    <col min="924" max="924" width="113.109375" bestFit="1" customWidth="1"/>
    <col min="925" max="925" width="77.88671875" bestFit="1" customWidth="1"/>
    <col min="926" max="926" width="113.6640625" bestFit="1" customWidth="1"/>
    <col min="927" max="927" width="109.44140625" bestFit="1" customWidth="1"/>
    <col min="928" max="928" width="92.33203125" bestFit="1" customWidth="1"/>
    <col min="929" max="929" width="114.6640625" bestFit="1" customWidth="1"/>
    <col min="930" max="930" width="88.88671875" bestFit="1" customWidth="1"/>
    <col min="931" max="931" width="110.77734375" bestFit="1" customWidth="1"/>
    <col min="932" max="932" width="116.5546875" bestFit="1" customWidth="1"/>
    <col min="933" max="933" width="106.6640625" bestFit="1" customWidth="1"/>
    <col min="934" max="934" width="59.21875" bestFit="1" customWidth="1"/>
    <col min="935" max="935" width="114.44140625" bestFit="1" customWidth="1"/>
    <col min="936" max="936" width="97.88671875" bestFit="1" customWidth="1"/>
    <col min="937" max="937" width="73.44140625" bestFit="1" customWidth="1"/>
    <col min="938" max="938" width="117.5546875" bestFit="1" customWidth="1"/>
    <col min="939" max="939" width="98.33203125" bestFit="1" customWidth="1"/>
    <col min="940" max="940" width="74.44140625" bestFit="1" customWidth="1"/>
    <col min="941" max="941" width="71.88671875" bestFit="1" customWidth="1"/>
    <col min="942" max="942" width="40.21875" bestFit="1" customWidth="1"/>
    <col min="943" max="943" width="55.5546875" bestFit="1" customWidth="1"/>
    <col min="944" max="944" width="53" bestFit="1" customWidth="1"/>
    <col min="945" max="945" width="37.77734375" bestFit="1" customWidth="1"/>
    <col min="946" max="946" width="114" bestFit="1" customWidth="1"/>
    <col min="947" max="947" width="120.21875" bestFit="1" customWidth="1"/>
    <col min="948" max="948" width="133" bestFit="1" customWidth="1"/>
    <col min="949" max="949" width="114.5546875" bestFit="1" customWidth="1"/>
    <col min="950" max="950" width="109.5546875" bestFit="1" customWidth="1"/>
    <col min="951" max="951" width="110.6640625" bestFit="1" customWidth="1"/>
    <col min="952" max="952" width="107.77734375" bestFit="1" customWidth="1"/>
    <col min="953" max="953" width="61.33203125" bestFit="1" customWidth="1"/>
    <col min="954" max="954" width="117.44140625" bestFit="1" customWidth="1"/>
    <col min="955" max="955" width="120.77734375" bestFit="1" customWidth="1"/>
    <col min="956" max="956" width="93" bestFit="1" customWidth="1"/>
    <col min="957" max="957" width="63.5546875" bestFit="1" customWidth="1"/>
    <col min="958" max="958" width="80.5546875" bestFit="1" customWidth="1"/>
    <col min="959" max="959" width="111.5546875" bestFit="1" customWidth="1"/>
    <col min="960" max="960" width="102.6640625" bestFit="1" customWidth="1"/>
    <col min="961" max="961" width="118.109375" bestFit="1" customWidth="1"/>
    <col min="962" max="962" width="117.44140625" bestFit="1" customWidth="1"/>
    <col min="963" max="963" width="117.109375" bestFit="1" customWidth="1"/>
    <col min="964" max="964" width="83" bestFit="1" customWidth="1"/>
    <col min="965" max="965" width="114.88671875" bestFit="1" customWidth="1"/>
    <col min="966" max="966" width="71.44140625" bestFit="1" customWidth="1"/>
    <col min="967" max="967" width="104.33203125" bestFit="1" customWidth="1"/>
    <col min="968" max="968" width="118.44140625" bestFit="1" customWidth="1"/>
    <col min="969" max="969" width="116.77734375" bestFit="1" customWidth="1"/>
    <col min="970" max="970" width="112.6640625" bestFit="1" customWidth="1"/>
    <col min="971" max="971" width="109.77734375" bestFit="1" customWidth="1"/>
    <col min="972" max="972" width="113.44140625" bestFit="1" customWidth="1"/>
    <col min="973" max="973" width="111.109375" bestFit="1" customWidth="1"/>
    <col min="974" max="974" width="106.77734375" bestFit="1" customWidth="1"/>
    <col min="975" max="975" width="114.5546875" bestFit="1" customWidth="1"/>
    <col min="976" max="976" width="114.44140625" bestFit="1" customWidth="1"/>
    <col min="977" max="977" width="112.44140625" bestFit="1" customWidth="1"/>
    <col min="978" max="978" width="113.88671875" bestFit="1" customWidth="1"/>
    <col min="979" max="979" width="118.88671875" bestFit="1" customWidth="1"/>
    <col min="980" max="980" width="109.33203125" bestFit="1" customWidth="1"/>
    <col min="981" max="981" width="92.77734375" bestFit="1" customWidth="1"/>
    <col min="982" max="982" width="117.33203125" bestFit="1" customWidth="1"/>
    <col min="983" max="983" width="118.44140625" bestFit="1" customWidth="1"/>
    <col min="984" max="984" width="107.21875" bestFit="1" customWidth="1"/>
    <col min="985" max="985" width="89.33203125" bestFit="1" customWidth="1"/>
    <col min="986" max="986" width="83.88671875" bestFit="1" customWidth="1"/>
    <col min="987" max="987" width="105.21875" bestFit="1" customWidth="1"/>
    <col min="988" max="988" width="111.21875" bestFit="1" customWidth="1"/>
    <col min="989" max="989" width="109.44140625" bestFit="1" customWidth="1"/>
    <col min="990" max="990" width="103.109375" bestFit="1" customWidth="1"/>
    <col min="991" max="991" width="112.5546875" bestFit="1" customWidth="1"/>
    <col min="992" max="992" width="116.21875" bestFit="1" customWidth="1"/>
    <col min="993" max="993" width="120.109375" bestFit="1" customWidth="1"/>
    <col min="994" max="994" width="76" bestFit="1" customWidth="1"/>
    <col min="995" max="995" width="37.77734375" bestFit="1" customWidth="1"/>
    <col min="996" max="996" width="44.33203125" bestFit="1" customWidth="1"/>
    <col min="997" max="997" width="76.33203125" bestFit="1" customWidth="1"/>
    <col min="998" max="998" width="86.21875" bestFit="1" customWidth="1"/>
    <col min="999" max="999" width="53.33203125" bestFit="1" customWidth="1"/>
    <col min="1000" max="1000" width="89.88671875" bestFit="1" customWidth="1"/>
    <col min="1001" max="1001" width="92.88671875" bestFit="1" customWidth="1"/>
    <col min="1002" max="1002" width="118.21875" bestFit="1" customWidth="1"/>
    <col min="1003" max="1003" width="110.6640625" bestFit="1" customWidth="1"/>
    <col min="1004" max="1004" width="48.44140625" bestFit="1" customWidth="1"/>
    <col min="1005" max="1005" width="72.109375" bestFit="1" customWidth="1"/>
    <col min="1006" max="1006" width="123.21875" bestFit="1" customWidth="1"/>
    <col min="1007" max="1007" width="111.21875" bestFit="1" customWidth="1"/>
    <col min="1008" max="1008" width="105.21875" bestFit="1" customWidth="1"/>
    <col min="1009" max="1009" width="115.88671875" bestFit="1" customWidth="1"/>
    <col min="1010" max="1010" width="98.109375" bestFit="1" customWidth="1"/>
    <col min="1011" max="1011" width="115.21875" bestFit="1" customWidth="1"/>
    <col min="1012" max="1012" width="84.5546875" bestFit="1" customWidth="1"/>
    <col min="1013" max="1013" width="112.5546875" bestFit="1" customWidth="1"/>
    <col min="1014" max="1014" width="117.109375" bestFit="1" customWidth="1"/>
    <col min="1015" max="1015" width="110.21875" bestFit="1" customWidth="1"/>
    <col min="1016" max="1016" width="105.33203125" bestFit="1" customWidth="1"/>
    <col min="1017" max="1017" width="110.33203125" bestFit="1" customWidth="1"/>
    <col min="1018" max="1018" width="114.44140625" bestFit="1" customWidth="1"/>
    <col min="1019" max="1019" width="68.5546875" bestFit="1" customWidth="1"/>
    <col min="1020" max="1020" width="108.44140625" bestFit="1" customWidth="1"/>
    <col min="1021" max="1021" width="113" bestFit="1" customWidth="1"/>
    <col min="1022" max="1022" width="107.33203125" bestFit="1" customWidth="1"/>
    <col min="1023" max="1023" width="112.44140625" bestFit="1" customWidth="1"/>
    <col min="1024" max="1024" width="114.109375" bestFit="1" customWidth="1"/>
    <col min="1025" max="1025" width="110" bestFit="1" customWidth="1"/>
    <col min="1026" max="1026" width="114" bestFit="1" customWidth="1"/>
    <col min="1027" max="1027" width="113" bestFit="1" customWidth="1"/>
    <col min="1028" max="1028" width="55.109375" bestFit="1" customWidth="1"/>
    <col min="1029" max="1029" width="71.5546875" bestFit="1" customWidth="1"/>
    <col min="1030" max="1030" width="113.44140625" bestFit="1" customWidth="1"/>
    <col min="1031" max="1031" width="110.5546875" bestFit="1" customWidth="1"/>
    <col min="1032" max="1032" width="114.21875" bestFit="1" customWidth="1"/>
    <col min="1033" max="1033" width="113.109375" bestFit="1" customWidth="1"/>
    <col min="1034" max="1034" width="96.5546875" bestFit="1" customWidth="1"/>
    <col min="1035" max="1035" width="120.5546875" bestFit="1" customWidth="1"/>
    <col min="1036" max="1036" width="110.6640625" bestFit="1" customWidth="1"/>
    <col min="1037" max="1037" width="98.21875" bestFit="1" customWidth="1"/>
    <col min="1038" max="1038" width="105" bestFit="1" customWidth="1"/>
    <col min="1039" max="1039" width="109.33203125" bestFit="1" customWidth="1"/>
    <col min="1040" max="1040" width="99" bestFit="1" customWidth="1"/>
    <col min="1041" max="1041" width="116.33203125" bestFit="1" customWidth="1"/>
    <col min="1042" max="1042" width="111.77734375" bestFit="1" customWidth="1"/>
    <col min="1043" max="1043" width="114.44140625" bestFit="1" customWidth="1"/>
    <col min="1044" max="1044" width="104.44140625" bestFit="1" customWidth="1"/>
    <col min="1045" max="1045" width="105.77734375" bestFit="1" customWidth="1"/>
    <col min="1046" max="1046" width="80.88671875" bestFit="1" customWidth="1"/>
    <col min="1047" max="1047" width="68.88671875" bestFit="1" customWidth="1"/>
    <col min="1048" max="1048" width="93.33203125" bestFit="1" customWidth="1"/>
    <col min="1049" max="1049" width="83.88671875" bestFit="1" customWidth="1"/>
    <col min="1050" max="1050" width="27.77734375" bestFit="1" customWidth="1"/>
    <col min="1051" max="1051" width="74.109375" bestFit="1" customWidth="1"/>
    <col min="1052" max="1052" width="108.5546875" bestFit="1" customWidth="1"/>
    <col min="1053" max="1053" width="76.21875" bestFit="1" customWidth="1"/>
    <col min="1054" max="1054" width="113.21875" bestFit="1" customWidth="1"/>
    <col min="1055" max="1055" width="133.88671875" bestFit="1" customWidth="1"/>
    <col min="1056" max="1056" width="115.109375" bestFit="1" customWidth="1"/>
    <col min="1057" max="1057" width="115.21875" bestFit="1" customWidth="1"/>
    <col min="1058" max="1058" width="109.6640625" bestFit="1" customWidth="1"/>
    <col min="1059" max="1059" width="80.88671875" bestFit="1" customWidth="1"/>
    <col min="1060" max="1060" width="118.33203125" bestFit="1" customWidth="1"/>
    <col min="1061" max="1061" width="107.109375" bestFit="1" customWidth="1"/>
    <col min="1062" max="1062" width="117.33203125" bestFit="1" customWidth="1"/>
    <col min="1063" max="1063" width="86.33203125" bestFit="1" customWidth="1"/>
    <col min="1064" max="1064" width="63.33203125" bestFit="1" customWidth="1"/>
    <col min="1065" max="1065" width="118.88671875" bestFit="1" customWidth="1"/>
    <col min="1066" max="1066" width="114.21875" bestFit="1" customWidth="1"/>
    <col min="1067" max="1067" width="117.109375" bestFit="1" customWidth="1"/>
    <col min="1068" max="1068" width="99.5546875" bestFit="1" customWidth="1"/>
    <col min="1069" max="1069" width="101.88671875" bestFit="1" customWidth="1"/>
    <col min="1070" max="1070" width="91.5546875" bestFit="1" customWidth="1"/>
    <col min="1071" max="1071" width="114.44140625" bestFit="1" customWidth="1"/>
    <col min="1072" max="1072" width="101.33203125" bestFit="1" customWidth="1"/>
    <col min="1073" max="1073" width="94.21875" bestFit="1" customWidth="1"/>
    <col min="1074" max="1074" width="109.88671875" bestFit="1" customWidth="1"/>
    <col min="1075" max="1075" width="112.21875" bestFit="1" customWidth="1"/>
    <col min="1076" max="1076" width="110.109375" bestFit="1" customWidth="1"/>
    <col min="1077" max="1077" width="114.77734375" bestFit="1" customWidth="1"/>
    <col min="1078" max="1078" width="88.77734375" bestFit="1" customWidth="1"/>
    <col min="1079" max="1079" width="33" bestFit="1" customWidth="1"/>
    <col min="1080" max="1080" width="118.21875" bestFit="1" customWidth="1"/>
    <col min="1081" max="1081" width="123.44140625" bestFit="1" customWidth="1"/>
    <col min="1082" max="1082" width="56.21875" bestFit="1" customWidth="1"/>
    <col min="1083" max="1083" width="102.6640625" bestFit="1" customWidth="1"/>
    <col min="1084" max="1084" width="101.33203125" bestFit="1" customWidth="1"/>
    <col min="1085" max="1085" width="106.33203125" bestFit="1" customWidth="1"/>
    <col min="1086" max="1086" width="108.21875" bestFit="1" customWidth="1"/>
    <col min="1087" max="1087" width="116" bestFit="1" customWidth="1"/>
    <col min="1088" max="1088" width="104.5546875" bestFit="1" customWidth="1"/>
    <col min="1089" max="1089" width="96.6640625" bestFit="1" customWidth="1"/>
    <col min="1090" max="1091" width="111.109375" bestFit="1" customWidth="1"/>
    <col min="1092" max="1092" width="114.109375" bestFit="1" customWidth="1"/>
    <col min="1093" max="1093" width="112.21875" bestFit="1" customWidth="1"/>
    <col min="1094" max="1094" width="120.21875" bestFit="1" customWidth="1"/>
    <col min="1095" max="1095" width="114.21875" bestFit="1" customWidth="1"/>
    <col min="1096" max="1096" width="79.33203125" bestFit="1" customWidth="1"/>
    <col min="1097" max="1097" width="117" bestFit="1" customWidth="1"/>
    <col min="1098" max="1098" width="103.5546875" bestFit="1" customWidth="1"/>
    <col min="1099" max="1099" width="110.88671875" bestFit="1" customWidth="1"/>
    <col min="1100" max="1100" width="115.5546875" bestFit="1" customWidth="1"/>
    <col min="1101" max="1101" width="28" bestFit="1" customWidth="1"/>
    <col min="1102" max="1102" width="104.77734375" bestFit="1" customWidth="1"/>
    <col min="1103" max="1103" width="87.21875" bestFit="1" customWidth="1"/>
    <col min="1104" max="1104" width="69.33203125" bestFit="1" customWidth="1"/>
    <col min="1105" max="1105" width="107.77734375" bestFit="1" customWidth="1"/>
    <col min="1106" max="1106" width="116.21875" bestFit="1" customWidth="1"/>
    <col min="1107" max="1107" width="114.88671875" bestFit="1" customWidth="1"/>
    <col min="1108" max="1108" width="113.6640625" bestFit="1" customWidth="1"/>
    <col min="1109" max="1109" width="115.5546875" bestFit="1" customWidth="1"/>
    <col min="1110" max="1110" width="120.33203125" bestFit="1" customWidth="1"/>
    <col min="1111" max="1111" width="54" bestFit="1" customWidth="1"/>
    <col min="1112" max="1112" width="116.33203125" bestFit="1" customWidth="1"/>
    <col min="1113" max="1113" width="111.44140625" bestFit="1" customWidth="1"/>
    <col min="1114" max="1114" width="109.33203125" bestFit="1" customWidth="1"/>
    <col min="1115" max="1115" width="111.77734375" bestFit="1" customWidth="1"/>
    <col min="1116" max="1116" width="115.33203125" bestFit="1" customWidth="1"/>
    <col min="1117" max="1117" width="33.77734375" bestFit="1" customWidth="1"/>
    <col min="1118" max="1118" width="37.21875" bestFit="1" customWidth="1"/>
    <col min="1119" max="1119" width="97.5546875" bestFit="1" customWidth="1"/>
    <col min="1120" max="1120" width="114.33203125" bestFit="1" customWidth="1"/>
    <col min="1121" max="1121" width="75.77734375" bestFit="1" customWidth="1"/>
    <col min="1122" max="1122" width="112.6640625" bestFit="1" customWidth="1"/>
    <col min="1123" max="1123" width="114.44140625" bestFit="1" customWidth="1"/>
    <col min="1124" max="1124" width="107.109375" bestFit="1" customWidth="1"/>
    <col min="1125" max="1125" width="112.33203125" bestFit="1" customWidth="1"/>
    <col min="1126" max="1126" width="116.6640625" bestFit="1" customWidth="1"/>
    <col min="1127" max="1127" width="109" bestFit="1" customWidth="1"/>
    <col min="1128" max="1128" width="118.77734375" bestFit="1" customWidth="1"/>
    <col min="1129" max="1129" width="92.88671875" bestFit="1" customWidth="1"/>
    <col min="1130" max="1130" width="113" bestFit="1" customWidth="1"/>
    <col min="1131" max="1131" width="114.77734375" bestFit="1" customWidth="1"/>
    <col min="1132" max="1132" width="108" bestFit="1" customWidth="1"/>
    <col min="1133" max="1133" width="113.21875" bestFit="1" customWidth="1"/>
    <col min="1134" max="1134" width="101.33203125" bestFit="1" customWidth="1"/>
    <col min="1135" max="1135" width="31.6640625" bestFit="1" customWidth="1"/>
    <col min="1136" max="1136" width="119" bestFit="1" customWidth="1"/>
    <col min="1137" max="1137" width="112.109375" bestFit="1" customWidth="1"/>
    <col min="1138" max="1138" width="102.21875" bestFit="1" customWidth="1"/>
    <col min="1139" max="1139" width="47" bestFit="1" customWidth="1"/>
    <col min="1140" max="1140" width="113.109375" bestFit="1" customWidth="1"/>
    <col min="1141" max="1141" width="112.6640625" bestFit="1" customWidth="1"/>
    <col min="1142" max="1142" width="114.33203125" bestFit="1" customWidth="1"/>
    <col min="1143" max="1143" width="64.88671875" bestFit="1" customWidth="1"/>
    <col min="1144" max="1144" width="84.77734375" bestFit="1" customWidth="1"/>
    <col min="1145" max="1145" width="115.5546875" bestFit="1" customWidth="1"/>
    <col min="1146" max="1146" width="85.44140625" bestFit="1" customWidth="1"/>
    <col min="1147" max="1147" width="115" bestFit="1" customWidth="1"/>
    <col min="1148" max="1148" width="108.88671875" bestFit="1" customWidth="1"/>
    <col min="1149" max="1149" width="100.5546875" bestFit="1" customWidth="1"/>
    <col min="1150" max="1150" width="75.77734375" bestFit="1" customWidth="1"/>
    <col min="1151" max="1151" width="117.88671875" bestFit="1" customWidth="1"/>
    <col min="1152" max="1152" width="88.21875" bestFit="1" customWidth="1"/>
    <col min="1153" max="1153" width="120.21875" bestFit="1" customWidth="1"/>
    <col min="1154" max="1154" width="109.5546875" bestFit="1" customWidth="1"/>
    <col min="1155" max="1155" width="79.77734375" bestFit="1" customWidth="1"/>
    <col min="1156" max="1156" width="113.6640625" bestFit="1" customWidth="1"/>
    <col min="1157" max="1157" width="117" bestFit="1" customWidth="1"/>
    <col min="1158" max="1158" width="113" bestFit="1" customWidth="1"/>
    <col min="1159" max="1159" width="119.77734375" bestFit="1" customWidth="1"/>
    <col min="1160" max="1160" width="113.33203125" bestFit="1" customWidth="1"/>
    <col min="1161" max="1161" width="106.33203125" bestFit="1" customWidth="1"/>
    <col min="1162" max="1162" width="108.77734375" bestFit="1" customWidth="1"/>
    <col min="1163" max="1163" width="114.77734375" bestFit="1" customWidth="1"/>
    <col min="1164" max="1164" width="139.6640625" bestFit="1" customWidth="1"/>
    <col min="1165" max="1165" width="111.77734375" bestFit="1" customWidth="1"/>
    <col min="1166" max="1166" width="80.21875" bestFit="1" customWidth="1"/>
    <col min="1167" max="1167" width="124.33203125" bestFit="1" customWidth="1"/>
    <col min="1168" max="1168" width="85.44140625" bestFit="1" customWidth="1"/>
    <col min="1169" max="1169" width="100" bestFit="1" customWidth="1"/>
    <col min="1170" max="1170" width="116.77734375" bestFit="1" customWidth="1"/>
    <col min="1171" max="1171" width="126.5546875" bestFit="1" customWidth="1"/>
    <col min="1172" max="1172" width="112.5546875" bestFit="1" customWidth="1"/>
    <col min="1173" max="1173" width="110.77734375" bestFit="1" customWidth="1"/>
    <col min="1174" max="1174" width="104.77734375" bestFit="1" customWidth="1"/>
    <col min="1175" max="1175" width="114.21875" bestFit="1" customWidth="1"/>
    <col min="1176" max="1176" width="83.33203125" bestFit="1" customWidth="1"/>
    <col min="1177" max="1177" width="106.6640625" bestFit="1" customWidth="1"/>
    <col min="1178" max="1178" width="108.33203125" bestFit="1" customWidth="1"/>
    <col min="1179" max="1179" width="101.5546875" bestFit="1" customWidth="1"/>
    <col min="1180" max="1180" width="108.109375" bestFit="1" customWidth="1"/>
    <col min="1181" max="1181" width="93" bestFit="1" customWidth="1"/>
    <col min="1182" max="1182" width="99.88671875" bestFit="1" customWidth="1"/>
    <col min="1183" max="1183" width="111.44140625" bestFit="1" customWidth="1"/>
    <col min="1184" max="1184" width="119.21875" bestFit="1" customWidth="1"/>
    <col min="1185" max="1185" width="113.109375" bestFit="1" customWidth="1"/>
    <col min="1186" max="1186" width="112.109375" bestFit="1" customWidth="1"/>
    <col min="1187" max="1187" width="115.109375" bestFit="1" customWidth="1"/>
    <col min="1188" max="1188" width="83.109375" bestFit="1" customWidth="1"/>
    <col min="1189" max="1189" width="111.5546875" bestFit="1" customWidth="1"/>
    <col min="1190" max="1190" width="112.109375" bestFit="1" customWidth="1"/>
    <col min="1191" max="1191" width="107.88671875" bestFit="1" customWidth="1"/>
    <col min="1192" max="1192" width="131.33203125" bestFit="1" customWidth="1"/>
    <col min="1193" max="1193" width="117.5546875" bestFit="1" customWidth="1"/>
    <col min="1194" max="1194" width="113.44140625" bestFit="1" customWidth="1"/>
    <col min="1195" max="1195" width="105" bestFit="1" customWidth="1"/>
    <col min="1196" max="1196" width="115" bestFit="1" customWidth="1"/>
    <col min="1197" max="1197" width="117.21875" bestFit="1" customWidth="1"/>
    <col min="1198" max="1198" width="115.44140625" bestFit="1" customWidth="1"/>
    <col min="1199" max="1199" width="103.109375" bestFit="1" customWidth="1"/>
    <col min="1200" max="1200" width="113.44140625" bestFit="1" customWidth="1"/>
    <col min="1201" max="1201" width="104.6640625" bestFit="1" customWidth="1"/>
    <col min="1202" max="1202" width="100.21875" bestFit="1" customWidth="1"/>
    <col min="1203" max="1203" width="118.109375" bestFit="1" customWidth="1"/>
    <col min="1204" max="1204" width="83.33203125" bestFit="1" customWidth="1"/>
    <col min="1205" max="1205" width="93.5546875" bestFit="1" customWidth="1"/>
    <col min="1206" max="1206" width="116.5546875" bestFit="1" customWidth="1"/>
    <col min="1207" max="1207" width="115.88671875" bestFit="1" customWidth="1"/>
    <col min="1208" max="1208" width="115" bestFit="1" customWidth="1"/>
    <col min="1209" max="1209" width="121.88671875" bestFit="1" customWidth="1"/>
    <col min="1210" max="1210" width="99.6640625" bestFit="1" customWidth="1"/>
    <col min="1211" max="1211" width="104.77734375" bestFit="1" customWidth="1"/>
    <col min="1212" max="1212" width="114" bestFit="1" customWidth="1"/>
    <col min="1213" max="1213" width="99.44140625" bestFit="1" customWidth="1"/>
    <col min="1214" max="1214" width="103.88671875" bestFit="1" customWidth="1"/>
    <col min="1215" max="1215" width="101.77734375" bestFit="1" customWidth="1"/>
    <col min="1216" max="1216" width="119.6640625" bestFit="1" customWidth="1"/>
    <col min="1217" max="1217" width="117.21875" bestFit="1" customWidth="1"/>
    <col min="1218" max="1218" width="66.5546875" bestFit="1" customWidth="1"/>
    <col min="1219" max="1219" width="109.88671875" bestFit="1" customWidth="1"/>
    <col min="1220" max="1220" width="109.44140625" bestFit="1" customWidth="1"/>
    <col min="1221" max="1221" width="107.77734375" bestFit="1" customWidth="1"/>
    <col min="1222" max="1222" width="108.5546875" bestFit="1" customWidth="1"/>
    <col min="1223" max="1223" width="111.109375" bestFit="1" customWidth="1"/>
    <col min="1224" max="1224" width="116.6640625" bestFit="1" customWidth="1"/>
    <col min="1225" max="1225" width="98.88671875" bestFit="1" customWidth="1"/>
    <col min="1226" max="1226" width="121.6640625" bestFit="1" customWidth="1"/>
    <col min="1227" max="1227" width="79.6640625" bestFit="1" customWidth="1"/>
    <col min="1228" max="1228" width="93" bestFit="1" customWidth="1"/>
    <col min="1229" max="1229" width="106.21875" bestFit="1" customWidth="1"/>
    <col min="1230" max="1230" width="79.109375" bestFit="1" customWidth="1"/>
    <col min="1231" max="1231" width="117.109375" bestFit="1" customWidth="1"/>
    <col min="1232" max="1232" width="126.5546875" bestFit="1" customWidth="1"/>
    <col min="1233" max="1233" width="119.21875" bestFit="1" customWidth="1"/>
    <col min="1234" max="1234" width="34.88671875" bestFit="1" customWidth="1"/>
    <col min="1235" max="1235" width="89.21875" bestFit="1" customWidth="1"/>
    <col min="1236" max="1236" width="117.33203125" bestFit="1" customWidth="1"/>
    <col min="1237" max="1237" width="67.33203125" bestFit="1" customWidth="1"/>
    <col min="1238" max="1238" width="95.6640625" bestFit="1" customWidth="1"/>
    <col min="1239" max="1239" width="109.109375" bestFit="1" customWidth="1"/>
    <col min="1240" max="1240" width="104.21875" bestFit="1" customWidth="1"/>
    <col min="1241" max="1241" width="29" bestFit="1" customWidth="1"/>
    <col min="1242" max="1242" width="89.88671875" bestFit="1" customWidth="1"/>
    <col min="1243" max="1243" width="117.5546875" bestFit="1" customWidth="1"/>
    <col min="1244" max="1244" width="94.21875" bestFit="1" customWidth="1"/>
    <col min="1245" max="1245" width="81" bestFit="1" customWidth="1"/>
    <col min="1246" max="1246" width="117.33203125" bestFit="1" customWidth="1"/>
    <col min="1247" max="1247" width="84.109375" bestFit="1" customWidth="1"/>
    <col min="1248" max="1248" width="110.44140625" bestFit="1" customWidth="1"/>
    <col min="1249" max="1249" width="102.6640625" bestFit="1" customWidth="1"/>
    <col min="1250" max="1250" width="109.44140625" bestFit="1" customWidth="1"/>
    <col min="1251" max="1251" width="56.33203125" bestFit="1" customWidth="1"/>
    <col min="1252" max="1252" width="90" bestFit="1" customWidth="1"/>
    <col min="1253" max="1253" width="107.21875" bestFit="1" customWidth="1"/>
    <col min="1254" max="1254" width="115.88671875" bestFit="1" customWidth="1"/>
    <col min="1255" max="1255" width="21.88671875" bestFit="1" customWidth="1"/>
    <col min="1256" max="1256" width="108.77734375" bestFit="1" customWidth="1"/>
    <col min="1257" max="1257" width="120.21875" bestFit="1" customWidth="1"/>
    <col min="1258" max="1258" width="99" bestFit="1" customWidth="1"/>
    <col min="1259" max="1259" width="93" bestFit="1" customWidth="1"/>
    <col min="1260" max="1260" width="108.33203125" bestFit="1" customWidth="1"/>
    <col min="1261" max="1261" width="108.5546875" bestFit="1" customWidth="1"/>
    <col min="1262" max="1262" width="99.88671875" bestFit="1" customWidth="1"/>
    <col min="1263" max="1263" width="112.88671875" bestFit="1" customWidth="1"/>
    <col min="1264" max="1264" width="116.109375" bestFit="1" customWidth="1"/>
    <col min="1265" max="1265" width="42.6640625" bestFit="1" customWidth="1"/>
    <col min="1266" max="1266" width="109.77734375" bestFit="1" customWidth="1"/>
    <col min="1267" max="1267" width="115.6640625" bestFit="1" customWidth="1"/>
    <col min="1268" max="1268" width="114.88671875" bestFit="1" customWidth="1"/>
    <col min="1269" max="1269" width="65.33203125" bestFit="1" customWidth="1"/>
    <col min="1270" max="1270" width="99.5546875" bestFit="1" customWidth="1"/>
    <col min="1271" max="1271" width="115" bestFit="1" customWidth="1"/>
    <col min="1272" max="1272" width="83.6640625" bestFit="1" customWidth="1"/>
    <col min="1273" max="1273" width="108" bestFit="1" customWidth="1"/>
    <col min="1274" max="1274" width="101.88671875" bestFit="1" customWidth="1"/>
    <col min="1275" max="1275" width="122.109375" bestFit="1" customWidth="1"/>
    <col min="1276" max="1276" width="87.21875" bestFit="1" customWidth="1"/>
    <col min="1277" max="1277" width="101.88671875" bestFit="1" customWidth="1"/>
    <col min="1278" max="1278" width="104.33203125" bestFit="1" customWidth="1"/>
    <col min="1279" max="1279" width="114.88671875" bestFit="1" customWidth="1"/>
    <col min="1280" max="1280" width="109.44140625" bestFit="1" customWidth="1"/>
    <col min="1281" max="1281" width="113.6640625" bestFit="1" customWidth="1"/>
    <col min="1282" max="1282" width="112.33203125" bestFit="1" customWidth="1"/>
    <col min="1283" max="1283" width="116.21875" bestFit="1" customWidth="1"/>
    <col min="1284" max="1284" width="100.109375" bestFit="1" customWidth="1"/>
    <col min="1285" max="1285" width="89.5546875" bestFit="1" customWidth="1"/>
    <col min="1286" max="1286" width="117.5546875" bestFit="1" customWidth="1"/>
    <col min="1287" max="1287" width="115.21875" bestFit="1" customWidth="1"/>
    <col min="1288" max="1288" width="114" bestFit="1" customWidth="1"/>
    <col min="1289" max="1289" width="112.33203125" bestFit="1" customWidth="1"/>
    <col min="1290" max="1290" width="73.33203125" bestFit="1" customWidth="1"/>
    <col min="1291" max="1291" width="109.33203125" bestFit="1" customWidth="1"/>
    <col min="1292" max="1292" width="108.44140625" bestFit="1" customWidth="1"/>
    <col min="1293" max="1293" width="110" bestFit="1" customWidth="1"/>
    <col min="1294" max="1294" width="107.77734375" bestFit="1" customWidth="1"/>
    <col min="1295" max="1295" width="107.21875" bestFit="1" customWidth="1"/>
    <col min="1296" max="1296" width="113.109375" bestFit="1" customWidth="1"/>
    <col min="1297" max="1297" width="104.6640625" bestFit="1" customWidth="1"/>
    <col min="1298" max="1298" width="93.33203125" bestFit="1" customWidth="1"/>
    <col min="1299" max="1299" width="101.44140625" bestFit="1" customWidth="1"/>
    <col min="1300" max="1300" width="100.44140625" bestFit="1" customWidth="1"/>
    <col min="1301" max="1301" width="114.33203125" bestFit="1" customWidth="1"/>
    <col min="1302" max="1302" width="115" bestFit="1" customWidth="1"/>
    <col min="1303" max="1303" width="109.109375" bestFit="1" customWidth="1"/>
    <col min="1304" max="1304" width="89.33203125" bestFit="1" customWidth="1"/>
    <col min="1305" max="1305" width="101.6640625" bestFit="1" customWidth="1"/>
    <col min="1306" max="1306" width="115.88671875" bestFit="1" customWidth="1"/>
    <col min="1307" max="1307" width="106.109375" bestFit="1" customWidth="1"/>
    <col min="1308" max="1308" width="117.109375" bestFit="1" customWidth="1"/>
    <col min="1309" max="1309" width="67.6640625" bestFit="1" customWidth="1"/>
    <col min="1310" max="1310" width="120.5546875" bestFit="1" customWidth="1"/>
    <col min="1311" max="1311" width="117.88671875" bestFit="1" customWidth="1"/>
    <col min="1312" max="1312" width="34.44140625" bestFit="1" customWidth="1"/>
    <col min="1313" max="1313" width="105.21875" bestFit="1" customWidth="1"/>
    <col min="1314" max="1314" width="118" bestFit="1" customWidth="1"/>
    <col min="1315" max="1315" width="112.5546875" bestFit="1" customWidth="1"/>
    <col min="1316" max="1316" width="113.109375" bestFit="1" customWidth="1"/>
    <col min="1317" max="1317" width="108" bestFit="1" customWidth="1"/>
    <col min="1318" max="1318" width="55.44140625" bestFit="1" customWidth="1"/>
    <col min="1319" max="1319" width="108.33203125" bestFit="1" customWidth="1"/>
    <col min="1320" max="1320" width="107.77734375" bestFit="1" customWidth="1"/>
    <col min="1321" max="1321" width="114.77734375" bestFit="1" customWidth="1"/>
    <col min="1322" max="1322" width="112.88671875" bestFit="1" customWidth="1"/>
    <col min="1323" max="1323" width="112.109375" bestFit="1" customWidth="1"/>
    <col min="1324" max="1324" width="115.21875" bestFit="1" customWidth="1"/>
    <col min="1325" max="1325" width="86.33203125" bestFit="1" customWidth="1"/>
    <col min="1326" max="1326" width="81.33203125" bestFit="1" customWidth="1"/>
    <col min="1327" max="1327" width="106.5546875" bestFit="1" customWidth="1"/>
    <col min="1328" max="1328" width="125.6640625" bestFit="1" customWidth="1"/>
    <col min="1329" max="1329" width="99.44140625" bestFit="1" customWidth="1"/>
    <col min="1330" max="1330" width="119.33203125" bestFit="1" customWidth="1"/>
    <col min="1331" max="1331" width="112" bestFit="1" customWidth="1"/>
    <col min="1332" max="1332" width="114.77734375" bestFit="1" customWidth="1"/>
    <col min="1333" max="1333" width="110.6640625" bestFit="1" customWidth="1"/>
    <col min="1334" max="1334" width="116.33203125" bestFit="1" customWidth="1"/>
    <col min="1335" max="1335" width="86" bestFit="1" customWidth="1"/>
    <col min="1336" max="1336" width="92" bestFit="1" customWidth="1"/>
    <col min="1337" max="1337" width="121.33203125" bestFit="1" customWidth="1"/>
    <col min="1338" max="1338" width="111" bestFit="1" customWidth="1"/>
    <col min="1339" max="1339" width="98.44140625" bestFit="1" customWidth="1"/>
    <col min="1340" max="1340" width="115.88671875" bestFit="1" customWidth="1"/>
    <col min="1341" max="1341" width="104.88671875" bestFit="1" customWidth="1"/>
    <col min="1342" max="1342" width="102.109375" bestFit="1" customWidth="1"/>
    <col min="1343" max="1343" width="103" bestFit="1" customWidth="1"/>
    <col min="1344" max="1344" width="91" bestFit="1" customWidth="1"/>
    <col min="1345" max="1345" width="113.44140625" bestFit="1" customWidth="1"/>
    <col min="1346" max="1346" width="109.88671875" bestFit="1" customWidth="1"/>
    <col min="1347" max="1347" width="115.33203125" bestFit="1" customWidth="1"/>
    <col min="1348" max="1348" width="119.21875" bestFit="1" customWidth="1"/>
    <col min="1349" max="1349" width="87.77734375" bestFit="1" customWidth="1"/>
    <col min="1350" max="1350" width="122.88671875" bestFit="1" customWidth="1"/>
    <col min="1351" max="1351" width="115.33203125" bestFit="1" customWidth="1"/>
    <col min="1352" max="1352" width="114.77734375" bestFit="1" customWidth="1"/>
    <col min="1353" max="1353" width="117.33203125" bestFit="1" customWidth="1"/>
    <col min="1354" max="1354" width="116.33203125" bestFit="1" customWidth="1"/>
    <col min="1355" max="1355" width="116.88671875" bestFit="1" customWidth="1"/>
    <col min="1356" max="1356" width="92.6640625" bestFit="1" customWidth="1"/>
    <col min="1357" max="1357" width="111.5546875" bestFit="1" customWidth="1"/>
    <col min="1358" max="1358" width="87.44140625" bestFit="1" customWidth="1"/>
    <col min="1359" max="1359" width="120.77734375" bestFit="1" customWidth="1"/>
    <col min="1360" max="1360" width="100.77734375" bestFit="1" customWidth="1"/>
    <col min="1361" max="1361" width="104.77734375" bestFit="1" customWidth="1"/>
    <col min="1362" max="1362" width="120" bestFit="1" customWidth="1"/>
    <col min="1363" max="1363" width="106.21875" bestFit="1" customWidth="1"/>
    <col min="1364" max="1364" width="99.5546875" bestFit="1" customWidth="1"/>
    <col min="1365" max="1365" width="108.109375" bestFit="1" customWidth="1"/>
    <col min="1366" max="1366" width="32.44140625" bestFit="1" customWidth="1"/>
    <col min="1367" max="1367" width="107" bestFit="1" customWidth="1"/>
    <col min="1368" max="1368" width="97.21875" bestFit="1" customWidth="1"/>
    <col min="1369" max="1369" width="118.5546875" bestFit="1" customWidth="1"/>
    <col min="1370" max="1370" width="114.44140625" bestFit="1" customWidth="1"/>
    <col min="1371" max="1371" width="108.21875" bestFit="1" customWidth="1"/>
    <col min="1372" max="1372" width="113.77734375" bestFit="1" customWidth="1"/>
    <col min="1373" max="1373" width="108.88671875" bestFit="1" customWidth="1"/>
    <col min="1374" max="1374" width="110.21875" bestFit="1" customWidth="1"/>
    <col min="1375" max="1375" width="109.109375" bestFit="1" customWidth="1"/>
    <col min="1376" max="1376" width="86.33203125" bestFit="1" customWidth="1"/>
    <col min="1377" max="1377" width="121.77734375" bestFit="1" customWidth="1"/>
    <col min="1378" max="1378" width="116.88671875" bestFit="1" customWidth="1"/>
    <col min="1379" max="1379" width="111.21875" bestFit="1" customWidth="1"/>
    <col min="1380" max="1380" width="112.77734375" bestFit="1" customWidth="1"/>
    <col min="1381" max="1381" width="111.109375" bestFit="1" customWidth="1"/>
    <col min="1382" max="1382" width="113.44140625" bestFit="1" customWidth="1"/>
    <col min="1383" max="1383" width="113.5546875" bestFit="1" customWidth="1"/>
    <col min="1384" max="1384" width="94" bestFit="1" customWidth="1"/>
    <col min="1385" max="1385" width="107.21875" bestFit="1" customWidth="1"/>
    <col min="1386" max="1386" width="105.44140625" bestFit="1" customWidth="1"/>
    <col min="1387" max="1387" width="111.5546875" bestFit="1" customWidth="1"/>
    <col min="1388" max="1388" width="85" bestFit="1" customWidth="1"/>
    <col min="1389" max="1389" width="107.21875" bestFit="1" customWidth="1"/>
    <col min="1390" max="1390" width="108.5546875" bestFit="1" customWidth="1"/>
    <col min="1391" max="1391" width="100.44140625" bestFit="1" customWidth="1"/>
    <col min="1392" max="1392" width="75.77734375" bestFit="1" customWidth="1"/>
    <col min="1393" max="1393" width="96" bestFit="1" customWidth="1"/>
    <col min="1394" max="1394" width="119.21875" bestFit="1" customWidth="1"/>
    <col min="1395" max="1395" width="111.44140625" bestFit="1" customWidth="1"/>
    <col min="1396" max="1396" width="117.33203125" bestFit="1" customWidth="1"/>
    <col min="1397" max="1397" width="103" bestFit="1" customWidth="1"/>
    <col min="1398" max="1398" width="84.6640625" bestFit="1" customWidth="1"/>
    <col min="1399" max="1399" width="105.21875" bestFit="1" customWidth="1"/>
    <col min="1400" max="1400" width="107.44140625" bestFit="1" customWidth="1"/>
    <col min="1401" max="1401" width="115.6640625" bestFit="1" customWidth="1"/>
    <col min="1402" max="1402" width="111.44140625" bestFit="1" customWidth="1"/>
    <col min="1403" max="1403" width="111.88671875" bestFit="1" customWidth="1"/>
    <col min="1404" max="1404" width="102.77734375" bestFit="1" customWidth="1"/>
    <col min="1405" max="1405" width="100.77734375" bestFit="1" customWidth="1"/>
    <col min="1406" max="1406" width="116.44140625" bestFit="1" customWidth="1"/>
    <col min="1407" max="1407" width="102" bestFit="1" customWidth="1"/>
    <col min="1408" max="1408" width="89.88671875" bestFit="1" customWidth="1"/>
    <col min="1409" max="1409" width="122.33203125" bestFit="1" customWidth="1"/>
    <col min="1410" max="1410" width="110.6640625" bestFit="1" customWidth="1"/>
    <col min="1411" max="1411" width="98.109375" bestFit="1" customWidth="1"/>
    <col min="1412" max="1412" width="108" bestFit="1" customWidth="1"/>
    <col min="1413" max="1413" width="115.5546875" bestFit="1" customWidth="1"/>
    <col min="1414" max="1414" width="110.44140625" bestFit="1" customWidth="1"/>
    <col min="1415" max="1416" width="111.44140625" bestFit="1" customWidth="1"/>
    <col min="1417" max="1417" width="104.44140625" bestFit="1" customWidth="1"/>
    <col min="1418" max="1418" width="121.88671875" bestFit="1" customWidth="1"/>
    <col min="1419" max="1419" width="117.33203125" bestFit="1" customWidth="1"/>
    <col min="1420" max="1420" width="120.88671875" bestFit="1" customWidth="1"/>
    <col min="1421" max="1421" width="105" bestFit="1" customWidth="1"/>
    <col min="1422" max="1422" width="112.77734375" bestFit="1" customWidth="1"/>
    <col min="1423" max="1423" width="37.33203125" bestFit="1" customWidth="1"/>
    <col min="1424" max="1424" width="77.6640625" bestFit="1" customWidth="1"/>
    <col min="1425" max="1425" width="94" bestFit="1" customWidth="1"/>
    <col min="1426" max="1426" width="116" bestFit="1" customWidth="1"/>
    <col min="1427" max="1427" width="99.77734375" bestFit="1" customWidth="1"/>
    <col min="1428" max="1428" width="113.6640625" bestFit="1" customWidth="1"/>
    <col min="1429" max="1429" width="121.33203125" bestFit="1" customWidth="1"/>
    <col min="1430" max="1430" width="117.5546875" bestFit="1" customWidth="1"/>
    <col min="1431" max="1431" width="116.21875" bestFit="1" customWidth="1"/>
    <col min="1432" max="1432" width="115.109375" bestFit="1" customWidth="1"/>
    <col min="1433" max="1433" width="117.109375" bestFit="1" customWidth="1"/>
    <col min="1434" max="1434" width="112.77734375" bestFit="1" customWidth="1"/>
    <col min="1435" max="1435" width="116.21875" bestFit="1" customWidth="1"/>
    <col min="1436" max="1436" width="118.21875" bestFit="1" customWidth="1"/>
    <col min="1437" max="1437" width="117.5546875" bestFit="1" customWidth="1"/>
    <col min="1438" max="1438" width="25.21875" bestFit="1" customWidth="1"/>
    <col min="1439" max="1439" width="108.33203125" bestFit="1" customWidth="1"/>
    <col min="1440" max="1440" width="75.5546875" bestFit="1" customWidth="1"/>
    <col min="1441" max="1441" width="65.6640625" bestFit="1" customWidth="1"/>
    <col min="1442" max="1442" width="119.21875" bestFit="1" customWidth="1"/>
    <col min="1443" max="1443" width="89.33203125" bestFit="1" customWidth="1"/>
    <col min="1444" max="1444" width="113.88671875" bestFit="1" customWidth="1"/>
    <col min="1445" max="1445" width="80.88671875" bestFit="1" customWidth="1"/>
    <col min="1446" max="1446" width="84.6640625" bestFit="1" customWidth="1"/>
    <col min="1447" max="1447" width="111.44140625" bestFit="1" customWidth="1"/>
    <col min="1448" max="1448" width="99.109375" bestFit="1" customWidth="1"/>
    <col min="1449" max="1449" width="116" bestFit="1" customWidth="1"/>
    <col min="1450" max="1450" width="30.88671875" bestFit="1" customWidth="1"/>
    <col min="1451" max="1451" width="28" bestFit="1" customWidth="1"/>
    <col min="1452" max="1452" width="112.21875" bestFit="1" customWidth="1"/>
    <col min="1453" max="1453" width="110.109375" bestFit="1" customWidth="1"/>
    <col min="1454" max="1454" width="113.21875" bestFit="1" customWidth="1"/>
    <col min="1455" max="1455" width="112.88671875" bestFit="1" customWidth="1"/>
    <col min="1456" max="1456" width="111.77734375" bestFit="1" customWidth="1"/>
    <col min="1457" max="1457" width="113.109375" bestFit="1" customWidth="1"/>
    <col min="1458" max="1458" width="113.5546875" bestFit="1" customWidth="1"/>
    <col min="1459" max="1459" width="118.5546875" bestFit="1" customWidth="1"/>
    <col min="1460" max="1460" width="90.5546875" bestFit="1" customWidth="1"/>
    <col min="1461" max="1461" width="114.5546875" bestFit="1" customWidth="1"/>
    <col min="1462" max="1462" width="117.44140625" bestFit="1" customWidth="1"/>
    <col min="1463" max="1463" width="105.44140625" bestFit="1" customWidth="1"/>
    <col min="1464" max="1464" width="76.44140625" bestFit="1" customWidth="1"/>
    <col min="1465" max="1465" width="117.44140625" bestFit="1" customWidth="1"/>
    <col min="1466" max="1466" width="117.21875" bestFit="1" customWidth="1"/>
    <col min="1467" max="1467" width="50.33203125" bestFit="1" customWidth="1"/>
    <col min="1468" max="1468" width="64" bestFit="1" customWidth="1"/>
    <col min="1469" max="1469" width="115.109375" bestFit="1" customWidth="1"/>
    <col min="1470" max="1470" width="113.21875" bestFit="1" customWidth="1"/>
    <col min="1471" max="1471" width="123.5546875" bestFit="1" customWidth="1"/>
    <col min="1472" max="1472" width="64.109375" bestFit="1" customWidth="1"/>
    <col min="1473" max="1473" width="96.33203125" bestFit="1" customWidth="1"/>
    <col min="1474" max="1474" width="119.109375" bestFit="1" customWidth="1"/>
    <col min="1475" max="1475" width="116.6640625" bestFit="1" customWidth="1"/>
    <col min="1476" max="1476" width="111.44140625" bestFit="1" customWidth="1"/>
    <col min="1477" max="1477" width="102.44140625" bestFit="1" customWidth="1"/>
    <col min="1478" max="1478" width="110.88671875" bestFit="1" customWidth="1"/>
    <col min="1479" max="1479" width="76.77734375" bestFit="1" customWidth="1"/>
    <col min="1480" max="1480" width="109.44140625" bestFit="1" customWidth="1"/>
    <col min="1481" max="1481" width="41.33203125" bestFit="1" customWidth="1"/>
    <col min="1482" max="1482" width="90.88671875" bestFit="1" customWidth="1"/>
    <col min="1483" max="1483" width="115.109375" bestFit="1" customWidth="1"/>
    <col min="1484" max="1484" width="117" bestFit="1" customWidth="1"/>
    <col min="1485" max="1485" width="115.109375" bestFit="1" customWidth="1"/>
    <col min="1486" max="1486" width="84.44140625" bestFit="1" customWidth="1"/>
    <col min="1487" max="1487" width="119.77734375" bestFit="1" customWidth="1"/>
    <col min="1488" max="1488" width="95.5546875" bestFit="1" customWidth="1"/>
    <col min="1489" max="1489" width="101" bestFit="1" customWidth="1"/>
    <col min="1490" max="1490" width="122.5546875" bestFit="1" customWidth="1"/>
    <col min="1491" max="1491" width="113" bestFit="1" customWidth="1"/>
    <col min="1492" max="1492" width="114.77734375" bestFit="1" customWidth="1"/>
    <col min="1493" max="1493" width="56" bestFit="1" customWidth="1"/>
    <col min="1494" max="1494" width="103.109375" bestFit="1" customWidth="1"/>
    <col min="1495" max="1495" width="117" bestFit="1" customWidth="1"/>
    <col min="1496" max="1496" width="69.21875" bestFit="1" customWidth="1"/>
    <col min="1497" max="1497" width="113.88671875" bestFit="1" customWidth="1"/>
    <col min="1498" max="1498" width="114.6640625" bestFit="1" customWidth="1"/>
    <col min="1499" max="1499" width="116.109375" bestFit="1" customWidth="1"/>
    <col min="1500" max="1500" width="68" bestFit="1" customWidth="1"/>
    <col min="1501" max="1501" width="106.33203125" bestFit="1" customWidth="1"/>
    <col min="1502" max="1502" width="109.5546875" bestFit="1" customWidth="1"/>
    <col min="1503" max="1503" width="57.5546875" bestFit="1" customWidth="1"/>
    <col min="1504" max="1504" width="81.88671875" bestFit="1" customWidth="1"/>
    <col min="1505" max="1505" width="89.44140625" bestFit="1" customWidth="1"/>
    <col min="1506" max="1506" width="120.33203125" bestFit="1" customWidth="1"/>
    <col min="1507" max="1507" width="111.88671875" bestFit="1" customWidth="1"/>
    <col min="1508" max="1508" width="108.109375" bestFit="1" customWidth="1"/>
    <col min="1509" max="1509" width="106.21875" bestFit="1" customWidth="1"/>
    <col min="1510" max="1510" width="115" bestFit="1" customWidth="1"/>
    <col min="1511" max="1511" width="121.5546875" bestFit="1" customWidth="1"/>
    <col min="1512" max="1512" width="112.44140625" bestFit="1" customWidth="1"/>
    <col min="1513" max="1513" width="116.88671875" bestFit="1" customWidth="1"/>
    <col min="1514" max="1514" width="76.109375" bestFit="1" customWidth="1"/>
    <col min="1515" max="1515" width="88.33203125" bestFit="1" customWidth="1"/>
    <col min="1516" max="1516" width="111.44140625" bestFit="1" customWidth="1"/>
    <col min="1517" max="1517" width="96.5546875" bestFit="1" customWidth="1"/>
    <col min="1518" max="1518" width="120" bestFit="1" customWidth="1"/>
    <col min="1519" max="1519" width="106" bestFit="1" customWidth="1"/>
    <col min="1520" max="1520" width="111.33203125" bestFit="1" customWidth="1"/>
    <col min="1521" max="1521" width="111.44140625" bestFit="1" customWidth="1"/>
    <col min="1522" max="1522" width="104.21875" bestFit="1" customWidth="1"/>
    <col min="1523" max="1523" width="101.44140625" bestFit="1" customWidth="1"/>
    <col min="1524" max="1524" width="117.44140625" bestFit="1" customWidth="1"/>
    <col min="1525" max="1525" width="67.5546875" bestFit="1" customWidth="1"/>
    <col min="1526" max="1526" width="107.88671875" bestFit="1" customWidth="1"/>
    <col min="1527" max="1527" width="100.77734375" bestFit="1" customWidth="1"/>
    <col min="1528" max="1528" width="52" bestFit="1" customWidth="1"/>
    <col min="1529" max="1529" width="115.6640625" bestFit="1" customWidth="1"/>
    <col min="1530" max="1530" width="85" bestFit="1" customWidth="1"/>
    <col min="1531" max="1531" width="120.88671875" bestFit="1" customWidth="1"/>
    <col min="1532" max="1532" width="115.109375" bestFit="1" customWidth="1"/>
    <col min="1533" max="1533" width="114.77734375" bestFit="1" customWidth="1"/>
    <col min="1534" max="1534" width="117.6640625" bestFit="1" customWidth="1"/>
    <col min="1535" max="1535" width="102.33203125" bestFit="1" customWidth="1"/>
    <col min="1536" max="1536" width="103.33203125" bestFit="1" customWidth="1"/>
    <col min="1537" max="1537" width="86.44140625" bestFit="1" customWidth="1"/>
    <col min="1538" max="1538" width="117.33203125" bestFit="1" customWidth="1"/>
    <col min="1539" max="1539" width="116.44140625" bestFit="1" customWidth="1"/>
    <col min="1540" max="1540" width="104.6640625" bestFit="1" customWidth="1"/>
    <col min="1541" max="1541" width="115.109375" bestFit="1" customWidth="1"/>
    <col min="1542" max="1542" width="55.21875" bestFit="1" customWidth="1"/>
    <col min="1543" max="1543" width="24.33203125" bestFit="1" customWidth="1"/>
    <col min="1544" max="1544" width="118.77734375" bestFit="1" customWidth="1"/>
    <col min="1545" max="1545" width="104.44140625" bestFit="1" customWidth="1"/>
    <col min="1546" max="1546" width="103" bestFit="1" customWidth="1"/>
    <col min="1547" max="1547" width="104.77734375" bestFit="1" customWidth="1"/>
    <col min="1548" max="1548" width="120" bestFit="1" customWidth="1"/>
    <col min="1549" max="1549" width="55.21875" bestFit="1" customWidth="1"/>
    <col min="1550" max="1550" width="115.44140625" bestFit="1" customWidth="1"/>
    <col min="1551" max="1551" width="112.44140625" bestFit="1" customWidth="1"/>
    <col min="1552" max="1552" width="78.88671875" bestFit="1" customWidth="1"/>
    <col min="1553" max="1553" width="110.88671875" bestFit="1" customWidth="1"/>
    <col min="1554" max="1554" width="112.21875" bestFit="1" customWidth="1"/>
    <col min="1555" max="1555" width="112.44140625" bestFit="1" customWidth="1"/>
    <col min="1556" max="1556" width="116.88671875" bestFit="1" customWidth="1"/>
    <col min="1557" max="1557" width="130.5546875" bestFit="1" customWidth="1"/>
    <col min="1558" max="1558" width="76.5546875" bestFit="1" customWidth="1"/>
    <col min="1559" max="1559" width="112.6640625" bestFit="1" customWidth="1"/>
    <col min="1560" max="1560" width="120.6640625" bestFit="1" customWidth="1"/>
    <col min="1561" max="1561" width="114.109375" bestFit="1" customWidth="1"/>
    <col min="1562" max="1562" width="63.6640625" bestFit="1" customWidth="1"/>
    <col min="1563" max="1563" width="119.33203125" bestFit="1" customWidth="1"/>
    <col min="1564" max="1564" width="84.109375" bestFit="1" customWidth="1"/>
    <col min="1565" max="1565" width="111.77734375" bestFit="1" customWidth="1"/>
    <col min="1566" max="1566" width="117.88671875" bestFit="1" customWidth="1"/>
    <col min="1567" max="1567" width="75.5546875" bestFit="1" customWidth="1"/>
    <col min="1568" max="1568" width="115" bestFit="1" customWidth="1"/>
    <col min="1569" max="1569" width="115.6640625" bestFit="1" customWidth="1"/>
    <col min="1570" max="1570" width="109.33203125" bestFit="1" customWidth="1"/>
    <col min="1571" max="1571" width="92.77734375" bestFit="1" customWidth="1"/>
    <col min="1572" max="1572" width="93.88671875" bestFit="1" customWidth="1"/>
    <col min="1573" max="1573" width="110.88671875" bestFit="1" customWidth="1"/>
    <col min="1574" max="1574" width="117.109375" bestFit="1" customWidth="1"/>
    <col min="1575" max="1575" width="42.5546875" bestFit="1" customWidth="1"/>
    <col min="1576" max="1576" width="76.21875" bestFit="1" customWidth="1"/>
    <col min="1577" max="1577" width="86.109375" bestFit="1" customWidth="1"/>
    <col min="1578" max="1578" width="111.88671875" bestFit="1" customWidth="1"/>
    <col min="1579" max="1579" width="26.44140625" bestFit="1" customWidth="1"/>
    <col min="1580" max="1580" width="85.33203125" bestFit="1" customWidth="1"/>
    <col min="1581" max="1581" width="111.109375" bestFit="1" customWidth="1"/>
    <col min="1582" max="1582" width="93.33203125" bestFit="1" customWidth="1"/>
    <col min="1583" max="1583" width="65.88671875" bestFit="1" customWidth="1"/>
    <col min="1584" max="1584" width="115.6640625" bestFit="1" customWidth="1"/>
    <col min="1585" max="1585" width="114.21875" bestFit="1" customWidth="1"/>
    <col min="1586" max="1586" width="100" bestFit="1" customWidth="1"/>
    <col min="1587" max="1587" width="113.33203125" bestFit="1" customWidth="1"/>
    <col min="1588" max="1588" width="101.77734375" bestFit="1" customWidth="1"/>
    <col min="1589" max="1589" width="113.21875" bestFit="1" customWidth="1"/>
    <col min="1590" max="1590" width="112.88671875" bestFit="1" customWidth="1"/>
    <col min="1591" max="1591" width="116.5546875" bestFit="1" customWidth="1"/>
    <col min="1592" max="1592" width="48.109375" bestFit="1" customWidth="1"/>
    <col min="1593" max="1593" width="108.21875" bestFit="1" customWidth="1"/>
    <col min="1594" max="1594" width="95.6640625" bestFit="1" customWidth="1"/>
    <col min="1595" max="1595" width="110.88671875" bestFit="1" customWidth="1"/>
    <col min="1596" max="1596" width="102" bestFit="1" customWidth="1"/>
    <col min="1597" max="1597" width="122.44140625" bestFit="1" customWidth="1"/>
    <col min="1598" max="1598" width="120.77734375" bestFit="1" customWidth="1"/>
    <col min="1599" max="1599" width="104" bestFit="1" customWidth="1"/>
    <col min="1600" max="1600" width="107.77734375" bestFit="1" customWidth="1"/>
    <col min="1601" max="1601" width="110.6640625" bestFit="1" customWidth="1"/>
    <col min="1602" max="1602" width="106.109375" bestFit="1" customWidth="1"/>
    <col min="1603" max="1603" width="114.88671875" bestFit="1" customWidth="1"/>
    <col min="1604" max="1604" width="118.88671875" bestFit="1" customWidth="1"/>
    <col min="1605" max="1605" width="121.109375" bestFit="1" customWidth="1"/>
    <col min="1606" max="1606" width="99.77734375" bestFit="1" customWidth="1"/>
    <col min="1607" max="1607" width="117.21875" bestFit="1" customWidth="1"/>
    <col min="1608" max="1608" width="117.5546875" bestFit="1" customWidth="1"/>
    <col min="1609" max="1609" width="117.88671875" bestFit="1" customWidth="1"/>
    <col min="1610" max="1610" width="111.21875" bestFit="1" customWidth="1"/>
    <col min="1611" max="1611" width="113.77734375" bestFit="1" customWidth="1"/>
    <col min="1612" max="1612" width="117.88671875" bestFit="1" customWidth="1"/>
    <col min="1613" max="1613" width="95.77734375" bestFit="1" customWidth="1"/>
    <col min="1614" max="1614" width="111.109375" bestFit="1" customWidth="1"/>
    <col min="1615" max="1615" width="67.33203125" bestFit="1" customWidth="1"/>
    <col min="1616" max="1616" width="112.88671875" bestFit="1" customWidth="1"/>
    <col min="1617" max="1617" width="105.109375" bestFit="1" customWidth="1"/>
    <col min="1618" max="1618" width="114.6640625" bestFit="1" customWidth="1"/>
    <col min="1619" max="1619" width="120" bestFit="1" customWidth="1"/>
    <col min="1620" max="1620" width="117.44140625" bestFit="1" customWidth="1"/>
    <col min="1621" max="1621" width="38.6640625" bestFit="1" customWidth="1"/>
    <col min="1622" max="1622" width="119.21875" bestFit="1" customWidth="1"/>
    <col min="1623" max="1623" width="117.44140625" bestFit="1" customWidth="1"/>
    <col min="1624" max="1624" width="112.5546875" bestFit="1" customWidth="1"/>
    <col min="1625" max="1625" width="73.109375" bestFit="1" customWidth="1"/>
    <col min="1626" max="1626" width="98.77734375" bestFit="1" customWidth="1"/>
    <col min="1627" max="1627" width="108" bestFit="1" customWidth="1"/>
    <col min="1628" max="1628" width="114.109375" bestFit="1" customWidth="1"/>
    <col min="1629" max="1629" width="109.21875" bestFit="1" customWidth="1"/>
    <col min="1630" max="1630" width="104.6640625" bestFit="1" customWidth="1"/>
    <col min="1631" max="1631" width="111.77734375" bestFit="1" customWidth="1"/>
    <col min="1632" max="1632" width="113.109375" bestFit="1" customWidth="1"/>
    <col min="1633" max="1633" width="121.88671875" bestFit="1" customWidth="1"/>
    <col min="1634" max="1634" width="111.33203125" bestFit="1" customWidth="1"/>
    <col min="1635" max="1635" width="105.88671875" bestFit="1" customWidth="1"/>
    <col min="1636" max="1636" width="99" bestFit="1" customWidth="1"/>
    <col min="1637" max="1637" width="129.21875" bestFit="1" customWidth="1"/>
    <col min="1638" max="1638" width="101.33203125" bestFit="1" customWidth="1"/>
    <col min="1639" max="1639" width="108.44140625" bestFit="1" customWidth="1"/>
    <col min="1640" max="1640" width="113" bestFit="1" customWidth="1"/>
    <col min="1641" max="1641" width="112.21875" bestFit="1" customWidth="1"/>
    <col min="1642" max="1642" width="119.6640625" bestFit="1" customWidth="1"/>
    <col min="1643" max="1643" width="92.5546875" bestFit="1" customWidth="1"/>
    <col min="1644" max="1644" width="117.6640625" bestFit="1" customWidth="1"/>
    <col min="1645" max="1645" width="121.44140625" bestFit="1" customWidth="1"/>
    <col min="1646" max="1646" width="114.5546875" bestFit="1" customWidth="1"/>
    <col min="1647" max="1647" width="99.21875" bestFit="1" customWidth="1"/>
    <col min="1648" max="1648" width="104.44140625" bestFit="1" customWidth="1"/>
    <col min="1649" max="1649" width="78.21875" bestFit="1" customWidth="1"/>
    <col min="1650" max="1650" width="110.21875" bestFit="1" customWidth="1"/>
    <col min="1651" max="1651" width="118.109375" bestFit="1" customWidth="1"/>
    <col min="1652" max="1652" width="116.5546875" bestFit="1" customWidth="1"/>
    <col min="1653" max="1653" width="102.77734375" bestFit="1" customWidth="1"/>
    <col min="1654" max="1654" width="104.33203125" bestFit="1" customWidth="1"/>
    <col min="1655" max="1655" width="89.21875" bestFit="1" customWidth="1"/>
    <col min="1656" max="1656" width="85.44140625" bestFit="1" customWidth="1"/>
    <col min="1657" max="1657" width="93.21875" bestFit="1" customWidth="1"/>
    <col min="1658" max="1658" width="104.88671875" bestFit="1" customWidth="1"/>
    <col min="1659" max="1659" width="86.21875" bestFit="1" customWidth="1"/>
    <col min="1660" max="1660" width="71.88671875" bestFit="1" customWidth="1"/>
    <col min="1661" max="1661" width="109.5546875" bestFit="1" customWidth="1"/>
    <col min="1662" max="1662" width="46.77734375" bestFit="1" customWidth="1"/>
    <col min="1663" max="1663" width="112" bestFit="1" customWidth="1"/>
    <col min="1664" max="1664" width="94.109375" bestFit="1" customWidth="1"/>
    <col min="1665" max="1665" width="98.6640625" bestFit="1" customWidth="1"/>
    <col min="1666" max="1666" width="106.5546875" bestFit="1" customWidth="1"/>
    <col min="1667" max="1667" width="114.109375" bestFit="1" customWidth="1"/>
    <col min="1668" max="1668" width="115.33203125" bestFit="1" customWidth="1"/>
    <col min="1669" max="1669" width="110.33203125" bestFit="1" customWidth="1"/>
    <col min="1670" max="1670" width="121" bestFit="1" customWidth="1"/>
    <col min="1671" max="1671" width="104.6640625" bestFit="1" customWidth="1"/>
    <col min="1672" max="1672" width="108.77734375" bestFit="1" customWidth="1"/>
    <col min="1673" max="1673" width="118.21875" bestFit="1" customWidth="1"/>
    <col min="1674" max="1674" width="108.88671875" bestFit="1" customWidth="1"/>
    <col min="1675" max="1675" width="88.77734375" bestFit="1" customWidth="1"/>
    <col min="1676" max="1676" width="107.6640625" bestFit="1" customWidth="1"/>
    <col min="1677" max="1677" width="101.77734375" bestFit="1" customWidth="1"/>
    <col min="1678" max="1678" width="105.6640625" bestFit="1" customWidth="1"/>
    <col min="1679" max="1679" width="84.5546875" bestFit="1" customWidth="1"/>
    <col min="1680" max="1680" width="93.5546875" bestFit="1" customWidth="1"/>
    <col min="1681" max="1681" width="113.88671875" bestFit="1" customWidth="1"/>
    <col min="1682" max="1682" width="110" bestFit="1" customWidth="1"/>
    <col min="1683" max="1683" width="117.21875" bestFit="1" customWidth="1"/>
    <col min="1684" max="1684" width="109" bestFit="1" customWidth="1"/>
    <col min="1685" max="1685" width="114.6640625" bestFit="1" customWidth="1"/>
    <col min="1686" max="1686" width="116.33203125" bestFit="1" customWidth="1"/>
    <col min="1687" max="1687" width="106.109375" bestFit="1" customWidth="1"/>
    <col min="1688" max="1688" width="108.77734375" bestFit="1" customWidth="1"/>
    <col min="1689" max="1689" width="110.21875" bestFit="1" customWidth="1"/>
    <col min="1690" max="1690" width="77.6640625" bestFit="1" customWidth="1"/>
    <col min="1691" max="1691" width="112.88671875" bestFit="1" customWidth="1"/>
    <col min="1692" max="1692" width="98.6640625" bestFit="1" customWidth="1"/>
    <col min="1693" max="1693" width="124.88671875" bestFit="1" customWidth="1"/>
    <col min="1694" max="1694" width="106.88671875" bestFit="1" customWidth="1"/>
    <col min="1695" max="1695" width="44.6640625" bestFit="1" customWidth="1"/>
    <col min="1696" max="1696" width="64.77734375" bestFit="1" customWidth="1"/>
    <col min="1697" max="1697" width="116" bestFit="1" customWidth="1"/>
    <col min="1698" max="1698" width="108.33203125" bestFit="1" customWidth="1"/>
    <col min="1699" max="1699" width="102.6640625" bestFit="1" customWidth="1"/>
    <col min="1700" max="1700" width="116" bestFit="1" customWidth="1"/>
    <col min="1701" max="1701" width="109.88671875" bestFit="1" customWidth="1"/>
    <col min="1702" max="1702" width="106.88671875" bestFit="1" customWidth="1"/>
    <col min="1703" max="1703" width="104.109375" bestFit="1" customWidth="1"/>
    <col min="1704" max="1704" width="102.109375" bestFit="1" customWidth="1"/>
    <col min="1705" max="1705" width="117.21875" bestFit="1" customWidth="1"/>
    <col min="1706" max="1706" width="89.77734375" bestFit="1" customWidth="1"/>
    <col min="1707" max="1707" width="114.44140625" bestFit="1" customWidth="1"/>
    <col min="1708" max="1708" width="80.44140625" bestFit="1" customWidth="1"/>
    <col min="1709" max="1709" width="110" bestFit="1" customWidth="1"/>
    <col min="1710" max="1710" width="88.88671875" bestFit="1" customWidth="1"/>
    <col min="1711" max="1711" width="112.6640625" bestFit="1" customWidth="1"/>
    <col min="1712" max="1712" width="113.33203125" bestFit="1" customWidth="1"/>
    <col min="1713" max="1713" width="119.77734375" bestFit="1" customWidth="1"/>
    <col min="1714" max="1714" width="97" bestFit="1" customWidth="1"/>
    <col min="1715" max="1715" width="114.6640625" bestFit="1" customWidth="1"/>
    <col min="1716" max="1716" width="113.109375" bestFit="1" customWidth="1"/>
    <col min="1717" max="1717" width="113.21875" bestFit="1" customWidth="1"/>
    <col min="1718" max="1718" width="111" bestFit="1" customWidth="1"/>
    <col min="1719" max="1719" width="114.109375" bestFit="1" customWidth="1"/>
    <col min="1720" max="1720" width="96.109375" bestFit="1" customWidth="1"/>
    <col min="1721" max="1721" width="82.44140625" bestFit="1" customWidth="1"/>
    <col min="1722" max="1722" width="78.5546875" bestFit="1" customWidth="1"/>
    <col min="1723" max="1723" width="90" bestFit="1" customWidth="1"/>
    <col min="1724" max="1724" width="103.109375" bestFit="1" customWidth="1"/>
    <col min="1725" max="1725" width="116.109375" bestFit="1" customWidth="1"/>
    <col min="1726" max="1726" width="117.5546875" bestFit="1" customWidth="1"/>
    <col min="1727" max="1727" width="106.21875" bestFit="1" customWidth="1"/>
    <col min="1728" max="1728" width="122.6640625" bestFit="1" customWidth="1"/>
    <col min="1729" max="1729" width="99.6640625" bestFit="1" customWidth="1"/>
    <col min="1730" max="1730" width="108.21875" bestFit="1" customWidth="1"/>
    <col min="1731" max="1731" width="88.88671875" bestFit="1" customWidth="1"/>
    <col min="1732" max="1732" width="115.21875" bestFit="1" customWidth="1"/>
    <col min="1733" max="1733" width="116.33203125" bestFit="1" customWidth="1"/>
    <col min="1734" max="1734" width="116" bestFit="1" customWidth="1"/>
    <col min="1735" max="1735" width="118.44140625" bestFit="1" customWidth="1"/>
    <col min="1736" max="1736" width="115.33203125" bestFit="1" customWidth="1"/>
    <col min="1737" max="1737" width="28.5546875" bestFit="1" customWidth="1"/>
    <col min="1738" max="1738" width="115.44140625" bestFit="1" customWidth="1"/>
    <col min="1739" max="1739" width="108.6640625" bestFit="1" customWidth="1"/>
    <col min="1740" max="1740" width="115" bestFit="1" customWidth="1"/>
    <col min="1741" max="1741" width="120.109375" bestFit="1" customWidth="1"/>
    <col min="1742" max="1742" width="106.5546875" bestFit="1" customWidth="1"/>
    <col min="1743" max="1743" width="66.88671875" bestFit="1" customWidth="1"/>
    <col min="1744" max="1744" width="85.77734375" bestFit="1" customWidth="1"/>
    <col min="1745" max="1745" width="110.6640625" bestFit="1" customWidth="1"/>
    <col min="1746" max="1746" width="110.77734375" bestFit="1" customWidth="1"/>
    <col min="1747" max="1747" width="116" bestFit="1" customWidth="1"/>
    <col min="1748" max="1748" width="120.109375" bestFit="1" customWidth="1"/>
    <col min="1749" max="1749" width="88.6640625" bestFit="1" customWidth="1"/>
    <col min="1750" max="1750" width="104" bestFit="1" customWidth="1"/>
    <col min="1751" max="1751" width="123.88671875" bestFit="1" customWidth="1"/>
    <col min="1752" max="1752" width="116.109375" bestFit="1" customWidth="1"/>
    <col min="1753" max="1753" width="116.33203125" bestFit="1" customWidth="1"/>
    <col min="1754" max="1754" width="115.33203125" bestFit="1" customWidth="1"/>
    <col min="1755" max="1755" width="106.109375" bestFit="1" customWidth="1"/>
    <col min="1756" max="1756" width="120.33203125" bestFit="1" customWidth="1"/>
    <col min="1757" max="1757" width="58.77734375" bestFit="1" customWidth="1"/>
    <col min="1758" max="1758" width="117" bestFit="1" customWidth="1"/>
    <col min="1759" max="1759" width="109.109375" bestFit="1" customWidth="1"/>
    <col min="1760" max="1760" width="104.44140625" bestFit="1" customWidth="1"/>
    <col min="1761" max="1761" width="116.88671875" bestFit="1" customWidth="1"/>
    <col min="1762" max="1762" width="102.6640625" bestFit="1" customWidth="1"/>
    <col min="1763" max="1763" width="78.6640625" bestFit="1" customWidth="1"/>
    <col min="1764" max="1764" width="121.6640625" bestFit="1" customWidth="1"/>
    <col min="1765" max="1765" width="117.21875" bestFit="1" customWidth="1"/>
    <col min="1766" max="1766" width="105.88671875" bestFit="1" customWidth="1"/>
    <col min="1767" max="1767" width="94.33203125" bestFit="1" customWidth="1"/>
    <col min="1768" max="1768" width="101.77734375" bestFit="1" customWidth="1"/>
    <col min="1769" max="1769" width="115.21875" bestFit="1" customWidth="1"/>
    <col min="1770" max="1770" width="116.44140625" bestFit="1" customWidth="1"/>
    <col min="1771" max="1771" width="111.88671875" bestFit="1" customWidth="1"/>
    <col min="1772" max="1772" width="58.88671875" bestFit="1" customWidth="1"/>
    <col min="1773" max="1773" width="117.6640625" bestFit="1" customWidth="1"/>
    <col min="1774" max="1774" width="112.109375" bestFit="1" customWidth="1"/>
    <col min="1775" max="1775" width="107.109375" bestFit="1" customWidth="1"/>
    <col min="1776" max="1776" width="117.5546875" bestFit="1" customWidth="1"/>
    <col min="1777" max="1777" width="112.44140625" bestFit="1" customWidth="1"/>
    <col min="1778" max="1778" width="82.33203125" bestFit="1" customWidth="1"/>
    <col min="1779" max="1779" width="88.44140625" bestFit="1" customWidth="1"/>
    <col min="1780" max="1780" width="76.109375" bestFit="1" customWidth="1"/>
    <col min="1781" max="1781" width="106.6640625" bestFit="1" customWidth="1"/>
    <col min="1782" max="1782" width="113.44140625" bestFit="1" customWidth="1"/>
    <col min="1783" max="1783" width="80.77734375" bestFit="1" customWidth="1"/>
    <col min="1784" max="1784" width="85.33203125" bestFit="1" customWidth="1"/>
    <col min="1785" max="1785" width="107.88671875" bestFit="1" customWidth="1"/>
    <col min="1786" max="1786" width="112.33203125" bestFit="1" customWidth="1"/>
    <col min="1787" max="1787" width="115.88671875" bestFit="1" customWidth="1"/>
    <col min="1788" max="1788" width="117.109375" bestFit="1" customWidth="1"/>
    <col min="1789" max="1789" width="116.5546875" bestFit="1" customWidth="1"/>
    <col min="1790" max="1790" width="107.33203125" bestFit="1" customWidth="1"/>
    <col min="1791" max="1791" width="120.88671875" bestFit="1" customWidth="1"/>
    <col min="1792" max="1792" width="112.77734375" bestFit="1" customWidth="1"/>
    <col min="1793" max="1793" width="103.5546875" bestFit="1" customWidth="1"/>
    <col min="1794" max="1794" width="39.109375" bestFit="1" customWidth="1"/>
    <col min="1795" max="1795" width="84.77734375" bestFit="1" customWidth="1"/>
    <col min="1796" max="1796" width="106.88671875" bestFit="1" customWidth="1"/>
    <col min="1797" max="1797" width="94.88671875" bestFit="1" customWidth="1"/>
    <col min="1798" max="1798" width="108" bestFit="1" customWidth="1"/>
    <col min="1799" max="1799" width="115" bestFit="1" customWidth="1"/>
    <col min="1800" max="1800" width="78.6640625" bestFit="1" customWidth="1"/>
    <col min="1801" max="1801" width="117.5546875" bestFit="1" customWidth="1"/>
    <col min="1802" max="1802" width="123.5546875" bestFit="1" customWidth="1"/>
    <col min="1803" max="1803" width="111.33203125" bestFit="1" customWidth="1"/>
    <col min="1804" max="1804" width="113" bestFit="1" customWidth="1"/>
    <col min="1805" max="1805" width="78.5546875" bestFit="1" customWidth="1"/>
    <col min="1806" max="1806" width="68.109375" bestFit="1" customWidth="1"/>
    <col min="1807" max="1807" width="84.109375" bestFit="1" customWidth="1"/>
    <col min="1808" max="1808" width="115.33203125" bestFit="1" customWidth="1"/>
    <col min="1809" max="1809" width="108.109375" bestFit="1" customWidth="1"/>
    <col min="1810" max="1810" width="109.21875" bestFit="1" customWidth="1"/>
    <col min="1811" max="1811" width="81.44140625" bestFit="1" customWidth="1"/>
    <col min="1812" max="1812" width="116.88671875" bestFit="1" customWidth="1"/>
    <col min="1813" max="1813" width="109.5546875" bestFit="1" customWidth="1"/>
    <col min="1814" max="1814" width="127.88671875" bestFit="1" customWidth="1"/>
    <col min="1815" max="1815" width="107.77734375" bestFit="1" customWidth="1"/>
    <col min="1816" max="1816" width="105.109375" bestFit="1" customWidth="1"/>
    <col min="1817" max="1817" width="52.109375" bestFit="1" customWidth="1"/>
    <col min="1818" max="1818" width="119.44140625" bestFit="1" customWidth="1"/>
    <col min="1819" max="1819" width="80.5546875" bestFit="1" customWidth="1"/>
    <col min="1820" max="1820" width="108.44140625" bestFit="1" customWidth="1"/>
    <col min="1821" max="1821" width="104.21875" bestFit="1" customWidth="1"/>
    <col min="1822" max="1822" width="114" bestFit="1" customWidth="1"/>
    <col min="1823" max="1823" width="116" bestFit="1" customWidth="1"/>
    <col min="1824" max="1824" width="110.21875" bestFit="1" customWidth="1"/>
    <col min="1825" max="1825" width="113.44140625" bestFit="1" customWidth="1"/>
    <col min="1826" max="1826" width="103.88671875" bestFit="1" customWidth="1"/>
    <col min="1827" max="1827" width="103.77734375" bestFit="1" customWidth="1"/>
    <col min="1828" max="1828" width="106.109375" bestFit="1" customWidth="1"/>
    <col min="1829" max="1829" width="113.5546875" bestFit="1" customWidth="1"/>
    <col min="1830" max="1830" width="118.44140625" bestFit="1" customWidth="1"/>
    <col min="1831" max="1831" width="110.5546875" bestFit="1" customWidth="1"/>
    <col min="1832" max="1832" width="119.109375" bestFit="1" customWidth="1"/>
    <col min="1833" max="1833" width="86.5546875" bestFit="1" customWidth="1"/>
    <col min="1834" max="1834" width="103.109375" bestFit="1" customWidth="1"/>
    <col min="1835" max="1835" width="128.6640625" bestFit="1" customWidth="1"/>
    <col min="1836" max="1836" width="45" bestFit="1" customWidth="1"/>
    <col min="1837" max="1837" width="109.5546875" bestFit="1" customWidth="1"/>
    <col min="1838" max="1838" width="87.88671875" bestFit="1" customWidth="1"/>
    <col min="1839" max="1839" width="109.88671875" bestFit="1" customWidth="1"/>
    <col min="1840" max="1840" width="103.77734375" bestFit="1" customWidth="1"/>
    <col min="1841" max="1841" width="117.109375" bestFit="1" customWidth="1"/>
    <col min="1842" max="1842" width="113.109375" bestFit="1" customWidth="1"/>
    <col min="1843" max="1843" width="114.6640625" bestFit="1" customWidth="1"/>
    <col min="1844" max="1844" width="114.88671875" bestFit="1" customWidth="1"/>
    <col min="1845" max="1845" width="89.6640625" bestFit="1" customWidth="1"/>
    <col min="1846" max="1846" width="112.33203125" bestFit="1" customWidth="1"/>
    <col min="1847" max="1847" width="59" bestFit="1" customWidth="1"/>
    <col min="1848" max="1848" width="117" bestFit="1" customWidth="1"/>
    <col min="1849" max="1849" width="124.88671875" bestFit="1" customWidth="1"/>
    <col min="1850" max="1850" width="119" bestFit="1" customWidth="1"/>
    <col min="1851" max="1851" width="110.44140625" bestFit="1" customWidth="1"/>
    <col min="1852" max="1852" width="73.88671875" bestFit="1" customWidth="1"/>
    <col min="1853" max="1853" width="119.44140625" bestFit="1" customWidth="1"/>
    <col min="1854" max="1854" width="117.77734375" bestFit="1" customWidth="1"/>
    <col min="1855" max="1855" width="115.5546875" bestFit="1" customWidth="1"/>
    <col min="1856" max="1856" width="94.5546875" bestFit="1" customWidth="1"/>
    <col min="1857" max="1857" width="108" bestFit="1" customWidth="1"/>
    <col min="1858" max="1858" width="119.44140625" bestFit="1" customWidth="1"/>
    <col min="1859" max="1859" width="113.44140625" bestFit="1" customWidth="1"/>
    <col min="1860" max="1860" width="114.5546875" bestFit="1" customWidth="1"/>
    <col min="1861" max="1861" width="92.88671875" bestFit="1" customWidth="1"/>
    <col min="1862" max="1862" width="104.21875" bestFit="1" customWidth="1"/>
    <col min="1863" max="1863" width="93" bestFit="1" customWidth="1"/>
    <col min="1864" max="1864" width="118.21875" bestFit="1" customWidth="1"/>
    <col min="1865" max="1865" width="103.21875" bestFit="1" customWidth="1"/>
    <col min="1866" max="1866" width="118.44140625" bestFit="1" customWidth="1"/>
    <col min="1867" max="1867" width="63" bestFit="1" customWidth="1"/>
    <col min="1868" max="1868" width="116.21875" bestFit="1" customWidth="1"/>
    <col min="1869" max="1869" width="116.33203125" bestFit="1" customWidth="1"/>
    <col min="1870" max="1870" width="75.44140625" bestFit="1" customWidth="1"/>
    <col min="1871" max="1871" width="95.5546875" bestFit="1" customWidth="1"/>
    <col min="1872" max="1872" width="91.44140625" bestFit="1" customWidth="1"/>
    <col min="1873" max="1873" width="114.109375" bestFit="1" customWidth="1"/>
    <col min="1874" max="1874" width="109" bestFit="1" customWidth="1"/>
    <col min="1875" max="1875" width="105.44140625" bestFit="1" customWidth="1"/>
    <col min="1876" max="1876" width="102.88671875" bestFit="1" customWidth="1"/>
    <col min="1877" max="1877" width="10.33203125" bestFit="1" customWidth="1"/>
    <col min="1878" max="1878" width="82.5546875" bestFit="1" customWidth="1"/>
    <col min="1879" max="1879" width="88.109375" bestFit="1" customWidth="1"/>
    <col min="1880" max="1880" width="52.77734375" bestFit="1" customWidth="1"/>
    <col min="1881" max="1881" width="123.33203125" bestFit="1" customWidth="1"/>
    <col min="1882" max="1882" width="68.44140625" bestFit="1" customWidth="1"/>
    <col min="1883" max="1883" width="94.77734375" bestFit="1" customWidth="1"/>
    <col min="1884" max="1884" width="117.88671875" bestFit="1" customWidth="1"/>
    <col min="1885" max="1885" width="111" bestFit="1" customWidth="1"/>
    <col min="1886" max="1886" width="79.33203125" bestFit="1" customWidth="1"/>
    <col min="1887" max="1887" width="118.109375" bestFit="1" customWidth="1"/>
    <col min="1888" max="1888" width="115.109375" bestFit="1" customWidth="1"/>
    <col min="1889" max="1889" width="112.109375" bestFit="1" customWidth="1"/>
    <col min="1890" max="1890" width="86.21875" bestFit="1" customWidth="1"/>
    <col min="1891" max="1891" width="118.109375" bestFit="1" customWidth="1"/>
    <col min="1892" max="1892" width="110" bestFit="1" customWidth="1"/>
    <col min="1893" max="1893" width="55.33203125" bestFit="1" customWidth="1"/>
    <col min="1894" max="1894" width="108.88671875" bestFit="1" customWidth="1"/>
    <col min="1895" max="1895" width="115.33203125" bestFit="1" customWidth="1"/>
    <col min="1896" max="1896" width="115.5546875" bestFit="1" customWidth="1"/>
    <col min="1897" max="1897" width="96.109375" bestFit="1" customWidth="1"/>
    <col min="1898" max="1898" width="115.6640625" bestFit="1" customWidth="1"/>
    <col min="1899" max="1899" width="112.88671875" bestFit="1" customWidth="1"/>
    <col min="1900" max="1900" width="66.88671875" bestFit="1" customWidth="1"/>
    <col min="1901" max="1901" width="95.6640625" bestFit="1" customWidth="1"/>
    <col min="1902" max="1902" width="101.6640625" bestFit="1" customWidth="1"/>
    <col min="1903" max="1903" width="42" bestFit="1" customWidth="1"/>
    <col min="1904" max="1904" width="115.33203125" bestFit="1" customWidth="1"/>
    <col min="1905" max="1905" width="115.6640625" bestFit="1" customWidth="1"/>
    <col min="1906" max="1906" width="93" bestFit="1" customWidth="1"/>
    <col min="1907" max="1907" width="76.21875" bestFit="1" customWidth="1"/>
    <col min="1908" max="1908" width="112" bestFit="1" customWidth="1"/>
    <col min="1909" max="1909" width="114.5546875" bestFit="1" customWidth="1"/>
    <col min="1910" max="1910" width="64" bestFit="1" customWidth="1"/>
    <col min="1911" max="1911" width="81.109375" bestFit="1" customWidth="1"/>
    <col min="1912" max="1912" width="115" bestFit="1" customWidth="1"/>
    <col min="1913" max="1913" width="108.77734375" bestFit="1" customWidth="1"/>
    <col min="1914" max="1914" width="123.33203125" bestFit="1" customWidth="1"/>
    <col min="1915" max="1915" width="115.44140625" bestFit="1" customWidth="1"/>
    <col min="1916" max="1916" width="116.77734375" bestFit="1" customWidth="1"/>
    <col min="1917" max="1917" width="117.77734375" bestFit="1" customWidth="1"/>
    <col min="1918" max="1918" width="115.5546875" bestFit="1" customWidth="1"/>
    <col min="1919" max="1919" width="92.21875" bestFit="1" customWidth="1"/>
    <col min="1920" max="1920" width="117.88671875" bestFit="1" customWidth="1"/>
    <col min="1921" max="1921" width="102.6640625" bestFit="1" customWidth="1"/>
    <col min="1922" max="1922" width="120.77734375" bestFit="1" customWidth="1"/>
    <col min="1923" max="1923" width="119.21875" bestFit="1" customWidth="1"/>
    <col min="1924" max="1924" width="115.33203125" bestFit="1" customWidth="1"/>
    <col min="1925" max="1925" width="109.44140625" bestFit="1" customWidth="1"/>
    <col min="1926" max="1926" width="104.88671875" bestFit="1" customWidth="1"/>
    <col min="1927" max="1927" width="94.44140625" bestFit="1" customWidth="1"/>
    <col min="1928" max="1928" width="8.5546875" bestFit="1" customWidth="1"/>
    <col min="1929" max="1929" width="111.33203125" bestFit="1" customWidth="1"/>
    <col min="1930" max="1930" width="110.5546875" bestFit="1" customWidth="1"/>
    <col min="1931" max="1931" width="87.77734375" bestFit="1" customWidth="1"/>
    <col min="1932" max="1932" width="91.6640625" bestFit="1" customWidth="1"/>
    <col min="1933" max="1933" width="102" bestFit="1" customWidth="1"/>
    <col min="1934" max="1934" width="109" bestFit="1" customWidth="1"/>
    <col min="1935" max="1935" width="118.6640625" bestFit="1" customWidth="1"/>
    <col min="1936" max="1936" width="108.5546875" bestFit="1" customWidth="1"/>
    <col min="1937" max="1937" width="112.44140625" bestFit="1" customWidth="1"/>
    <col min="1938" max="1938" width="111" bestFit="1" customWidth="1"/>
    <col min="1939" max="1939" width="118.6640625" bestFit="1" customWidth="1"/>
    <col min="1940" max="1940" width="64.5546875" bestFit="1" customWidth="1"/>
    <col min="1941" max="1941" width="114" bestFit="1" customWidth="1"/>
    <col min="1942" max="1942" width="94" bestFit="1" customWidth="1"/>
    <col min="1943" max="1943" width="67.109375" bestFit="1" customWidth="1"/>
    <col min="1944" max="1944" width="106.109375" bestFit="1" customWidth="1"/>
    <col min="1945" max="1945" width="110.77734375" bestFit="1" customWidth="1"/>
    <col min="1946" max="1946" width="104.6640625" bestFit="1" customWidth="1"/>
    <col min="1947" max="1947" width="107.21875" bestFit="1" customWidth="1"/>
    <col min="1948" max="1948" width="111.33203125" bestFit="1" customWidth="1"/>
    <col min="1949" max="1949" width="89.33203125" bestFit="1" customWidth="1"/>
    <col min="1950" max="1950" width="117.44140625" bestFit="1" customWidth="1"/>
    <col min="1951" max="1951" width="112.44140625" bestFit="1" customWidth="1"/>
    <col min="1952" max="1952" width="115.109375" bestFit="1" customWidth="1"/>
    <col min="1953" max="1953" width="99.44140625" bestFit="1" customWidth="1"/>
    <col min="1954" max="1954" width="114" bestFit="1" customWidth="1"/>
    <col min="1955" max="1955" width="111.33203125" bestFit="1" customWidth="1"/>
    <col min="1956" max="1956" width="108.6640625" bestFit="1" customWidth="1"/>
    <col min="1957" max="1957" width="87.6640625" bestFit="1" customWidth="1"/>
    <col min="1958" max="1958" width="125.21875" bestFit="1" customWidth="1"/>
    <col min="1959" max="1959" width="112.6640625" bestFit="1" customWidth="1"/>
    <col min="1960" max="1960" width="79.88671875" bestFit="1" customWidth="1"/>
    <col min="1961" max="1961" width="101" bestFit="1" customWidth="1"/>
    <col min="1962" max="1962" width="100" bestFit="1" customWidth="1"/>
    <col min="1963" max="1963" width="93.44140625" bestFit="1" customWidth="1"/>
    <col min="1964" max="1964" width="122.88671875" bestFit="1" customWidth="1"/>
    <col min="1965" max="1965" width="98.44140625" bestFit="1" customWidth="1"/>
    <col min="1966" max="1966" width="116.109375" bestFit="1" customWidth="1"/>
    <col min="1967" max="1967" width="101.5546875" bestFit="1" customWidth="1"/>
    <col min="1968" max="1968" width="63" bestFit="1" customWidth="1"/>
    <col min="1969" max="1969" width="90.5546875" bestFit="1" customWidth="1"/>
    <col min="1970" max="1970" width="116" bestFit="1" customWidth="1"/>
    <col min="1971" max="1971" width="113.6640625" bestFit="1" customWidth="1"/>
    <col min="1972" max="1972" width="58.6640625" bestFit="1" customWidth="1"/>
    <col min="1973" max="1973" width="108.77734375" bestFit="1" customWidth="1"/>
    <col min="1974" max="1974" width="102.44140625" bestFit="1" customWidth="1"/>
    <col min="1975" max="1975" width="116.6640625" bestFit="1" customWidth="1"/>
    <col min="1976" max="1976" width="102.77734375" bestFit="1" customWidth="1"/>
    <col min="1977" max="1977" width="121.77734375" bestFit="1" customWidth="1"/>
    <col min="1978" max="1978" width="119.6640625" bestFit="1" customWidth="1"/>
    <col min="1979" max="1979" width="119.5546875" bestFit="1" customWidth="1"/>
    <col min="1980" max="1980" width="117.44140625" bestFit="1" customWidth="1"/>
    <col min="1981" max="1981" width="108.77734375" bestFit="1" customWidth="1"/>
    <col min="1982" max="1982" width="105.88671875" bestFit="1" customWidth="1"/>
    <col min="1983" max="1983" width="69.33203125" bestFit="1" customWidth="1"/>
    <col min="1984" max="1984" width="108.77734375" bestFit="1" customWidth="1"/>
    <col min="1985" max="1985" width="106" bestFit="1" customWidth="1"/>
    <col min="1986" max="1986" width="114.44140625" bestFit="1" customWidth="1"/>
    <col min="1987" max="1987" width="114.6640625" bestFit="1" customWidth="1"/>
    <col min="1988" max="1988" width="108.33203125" bestFit="1" customWidth="1"/>
    <col min="1989" max="1989" width="105.109375" bestFit="1" customWidth="1"/>
    <col min="1990" max="1990" width="110.5546875" bestFit="1" customWidth="1"/>
    <col min="1991" max="1991" width="86" bestFit="1" customWidth="1"/>
    <col min="1992" max="1992" width="51.6640625" bestFit="1" customWidth="1"/>
    <col min="1993" max="1993" width="93.6640625" bestFit="1" customWidth="1"/>
    <col min="1994" max="1994" width="121" bestFit="1" customWidth="1"/>
    <col min="1995" max="1995" width="116.33203125" bestFit="1" customWidth="1"/>
    <col min="1996" max="1996" width="73.33203125" bestFit="1" customWidth="1"/>
    <col min="1997" max="1997" width="100" bestFit="1" customWidth="1"/>
    <col min="1998" max="1998" width="79" bestFit="1" customWidth="1"/>
    <col min="1999" max="1999" width="100.109375" bestFit="1" customWidth="1"/>
    <col min="2000" max="2000" width="115.33203125" bestFit="1" customWidth="1"/>
    <col min="2001" max="2001" width="46.77734375" bestFit="1" customWidth="1"/>
    <col min="2002" max="2002" width="116.21875" bestFit="1" customWidth="1"/>
    <col min="2003" max="2003" width="115.33203125" bestFit="1" customWidth="1"/>
    <col min="2004" max="2004" width="93.5546875" bestFit="1" customWidth="1"/>
    <col min="2005" max="2005" width="105.44140625" bestFit="1" customWidth="1"/>
    <col min="2006" max="2006" width="111" bestFit="1" customWidth="1"/>
    <col min="2007" max="2007" width="109.109375" bestFit="1" customWidth="1"/>
    <col min="2008" max="2008" width="88.6640625" bestFit="1" customWidth="1"/>
    <col min="2009" max="2009" width="107.33203125" bestFit="1" customWidth="1"/>
    <col min="2010" max="2010" width="123.88671875" bestFit="1" customWidth="1"/>
    <col min="2011" max="2011" width="117" bestFit="1" customWidth="1"/>
    <col min="2012" max="2012" width="121.21875" bestFit="1" customWidth="1"/>
    <col min="2013" max="2013" width="67.33203125" bestFit="1" customWidth="1"/>
    <col min="2014" max="2014" width="115.88671875" bestFit="1" customWidth="1"/>
    <col min="2015" max="2015" width="70.77734375" bestFit="1" customWidth="1"/>
    <col min="2016" max="2016" width="117.109375" bestFit="1" customWidth="1"/>
    <col min="2017" max="2017" width="82.77734375" bestFit="1" customWidth="1"/>
    <col min="2018" max="2018" width="132.88671875" bestFit="1" customWidth="1"/>
    <col min="2019" max="2019" width="29.6640625" bestFit="1" customWidth="1"/>
    <col min="2020" max="2020" width="101.5546875" bestFit="1" customWidth="1"/>
    <col min="2021" max="2021" width="98.88671875" bestFit="1" customWidth="1"/>
    <col min="2022" max="2022" width="118.44140625" bestFit="1" customWidth="1"/>
    <col min="2023" max="2023" width="115.44140625" bestFit="1" customWidth="1"/>
    <col min="2024" max="2024" width="115.109375" bestFit="1" customWidth="1"/>
    <col min="2025" max="2025" width="120.33203125" bestFit="1" customWidth="1"/>
    <col min="2026" max="2026" width="112.77734375" bestFit="1" customWidth="1"/>
    <col min="2027" max="2027" width="113.21875" bestFit="1" customWidth="1"/>
    <col min="2028" max="2028" width="107.6640625" bestFit="1" customWidth="1"/>
    <col min="2029" max="2029" width="115.44140625" bestFit="1" customWidth="1"/>
    <col min="2030" max="2030" width="104.33203125" bestFit="1" customWidth="1"/>
    <col min="2031" max="2031" width="87.44140625" bestFit="1" customWidth="1"/>
    <col min="2032" max="2032" width="90.109375" bestFit="1" customWidth="1"/>
    <col min="2033" max="2033" width="102.5546875" bestFit="1" customWidth="1"/>
    <col min="2034" max="2034" width="89" bestFit="1" customWidth="1"/>
    <col min="2035" max="2035" width="118.21875" bestFit="1" customWidth="1"/>
    <col min="2036" max="2036" width="115.33203125" bestFit="1" customWidth="1"/>
    <col min="2037" max="2037" width="116.21875" bestFit="1" customWidth="1"/>
    <col min="2038" max="2038" width="107.33203125" bestFit="1" customWidth="1"/>
    <col min="2039" max="2039" width="92.44140625" bestFit="1" customWidth="1"/>
    <col min="2040" max="2040" width="113.21875" bestFit="1" customWidth="1"/>
    <col min="2041" max="2041" width="110.5546875" bestFit="1" customWidth="1"/>
    <col min="2042" max="2042" width="117" bestFit="1" customWidth="1"/>
    <col min="2043" max="2043" width="109" bestFit="1" customWidth="1"/>
    <col min="2044" max="2044" width="65.109375" bestFit="1" customWidth="1"/>
    <col min="2045" max="2045" width="116.109375" bestFit="1" customWidth="1"/>
    <col min="2046" max="2046" width="114.44140625" bestFit="1" customWidth="1"/>
    <col min="2047" max="2047" width="113.77734375" bestFit="1" customWidth="1"/>
    <col min="2048" max="2048" width="94.5546875" bestFit="1" customWidth="1"/>
    <col min="2049" max="2049" width="111.109375" bestFit="1" customWidth="1"/>
    <col min="2050" max="2050" width="110" bestFit="1" customWidth="1"/>
    <col min="2051" max="2051" width="108.33203125" bestFit="1" customWidth="1"/>
    <col min="2052" max="2052" width="96.33203125" bestFit="1" customWidth="1"/>
    <col min="2053" max="2053" width="119.33203125" bestFit="1" customWidth="1"/>
    <col min="2054" max="2054" width="66.6640625" bestFit="1" customWidth="1"/>
    <col min="2055" max="2055" width="112.21875" bestFit="1" customWidth="1"/>
    <col min="2056" max="2056" width="75.88671875" bestFit="1" customWidth="1"/>
    <col min="2057" max="2057" width="117.5546875" bestFit="1" customWidth="1"/>
    <col min="2058" max="2058" width="104.33203125" bestFit="1" customWidth="1"/>
    <col min="2059" max="2059" width="116.33203125" bestFit="1" customWidth="1"/>
    <col min="2060" max="2060" width="118.88671875" bestFit="1" customWidth="1"/>
    <col min="2061" max="2061" width="107.44140625" bestFit="1" customWidth="1"/>
    <col min="2062" max="2062" width="81.21875" bestFit="1" customWidth="1"/>
    <col min="2063" max="2063" width="118.33203125" bestFit="1" customWidth="1"/>
    <col min="2064" max="2064" width="116.5546875" bestFit="1" customWidth="1"/>
    <col min="2065" max="2065" width="81.6640625" bestFit="1" customWidth="1"/>
    <col min="2066" max="2066" width="117.5546875" bestFit="1" customWidth="1"/>
    <col min="2067" max="2067" width="98" bestFit="1" customWidth="1"/>
    <col min="2068" max="2068" width="116.77734375" bestFit="1" customWidth="1"/>
    <col min="2069" max="2069" width="108.33203125" bestFit="1" customWidth="1"/>
    <col min="2070" max="2070" width="84.33203125" bestFit="1" customWidth="1"/>
    <col min="2071" max="2071" width="101" bestFit="1" customWidth="1"/>
    <col min="2072" max="2072" width="112.44140625" bestFit="1" customWidth="1"/>
    <col min="2073" max="2073" width="98.109375" bestFit="1" customWidth="1"/>
    <col min="2074" max="2074" width="97.33203125" bestFit="1" customWidth="1"/>
    <col min="2075" max="2075" width="132" bestFit="1" customWidth="1"/>
    <col min="2076" max="2076" width="114" bestFit="1" customWidth="1"/>
    <col min="2077" max="2077" width="90.6640625" bestFit="1" customWidth="1"/>
    <col min="2078" max="2078" width="79.109375" bestFit="1" customWidth="1"/>
    <col min="2079" max="2079" width="107.88671875" bestFit="1" customWidth="1"/>
    <col min="2080" max="2080" width="105" bestFit="1" customWidth="1"/>
    <col min="2081" max="2081" width="91.77734375" bestFit="1" customWidth="1"/>
    <col min="2082" max="2082" width="109.109375" bestFit="1" customWidth="1"/>
    <col min="2083" max="2083" width="109.77734375" bestFit="1" customWidth="1"/>
    <col min="2084" max="2084" width="111.109375" bestFit="1" customWidth="1"/>
    <col min="2085" max="2085" width="110" bestFit="1" customWidth="1"/>
    <col min="2086" max="2086" width="119" bestFit="1" customWidth="1"/>
    <col min="2087" max="2087" width="115.6640625" bestFit="1" customWidth="1"/>
    <col min="2088" max="2088" width="116" bestFit="1" customWidth="1"/>
    <col min="2089" max="2089" width="117" bestFit="1" customWidth="1"/>
    <col min="2090" max="2090" width="105" bestFit="1" customWidth="1"/>
    <col min="2091" max="2091" width="81.21875" bestFit="1" customWidth="1"/>
    <col min="2092" max="2092" width="107.44140625" bestFit="1" customWidth="1"/>
    <col min="2093" max="2093" width="116" bestFit="1" customWidth="1"/>
    <col min="2094" max="2094" width="135" bestFit="1" customWidth="1"/>
    <col min="2095" max="2095" width="67.109375" bestFit="1" customWidth="1"/>
    <col min="2096" max="2096" width="110.33203125" bestFit="1" customWidth="1"/>
    <col min="2097" max="2097" width="69.21875" bestFit="1" customWidth="1"/>
    <col min="2098" max="2098" width="116" bestFit="1" customWidth="1"/>
    <col min="2099" max="2099" width="110.77734375" bestFit="1" customWidth="1"/>
    <col min="2100" max="2100" width="119.6640625" bestFit="1" customWidth="1"/>
    <col min="2101" max="2101" width="98.77734375" bestFit="1" customWidth="1"/>
    <col min="2102" max="2102" width="98.88671875" bestFit="1" customWidth="1"/>
    <col min="2103" max="2103" width="100.21875" bestFit="1" customWidth="1"/>
    <col min="2104" max="2104" width="90.6640625" bestFit="1" customWidth="1"/>
    <col min="2105" max="2105" width="68.33203125" bestFit="1" customWidth="1"/>
    <col min="2106" max="2106" width="78.88671875" bestFit="1" customWidth="1"/>
    <col min="2107" max="2107" width="44.109375" bestFit="1" customWidth="1"/>
    <col min="2108" max="2108" width="101.77734375" bestFit="1" customWidth="1"/>
    <col min="2109" max="2109" width="117.5546875" bestFit="1" customWidth="1"/>
    <col min="2110" max="2110" width="116.109375" bestFit="1" customWidth="1"/>
    <col min="2111" max="2111" width="109.88671875" bestFit="1" customWidth="1"/>
    <col min="2112" max="2112" width="111.33203125" bestFit="1" customWidth="1"/>
    <col min="2113" max="2113" width="102.21875" bestFit="1" customWidth="1"/>
    <col min="2114" max="2114" width="58.33203125" bestFit="1" customWidth="1"/>
    <col min="2115" max="2115" width="111" bestFit="1" customWidth="1"/>
    <col min="2116" max="2116" width="108.5546875" bestFit="1" customWidth="1"/>
    <col min="2117" max="2117" width="106.33203125" bestFit="1" customWidth="1"/>
    <col min="2118" max="2118" width="81.6640625" bestFit="1" customWidth="1"/>
    <col min="2119" max="2119" width="109.21875" bestFit="1" customWidth="1"/>
    <col min="2120" max="2120" width="64.109375" bestFit="1" customWidth="1"/>
    <col min="2121" max="2121" width="49.6640625" bestFit="1" customWidth="1"/>
    <col min="2122" max="2122" width="108.109375" bestFit="1" customWidth="1"/>
    <col min="2123" max="2123" width="104.5546875" bestFit="1" customWidth="1"/>
    <col min="2124" max="2124" width="85.77734375" bestFit="1" customWidth="1"/>
    <col min="2125" max="2125" width="115.88671875" bestFit="1" customWidth="1"/>
    <col min="2126" max="2126" width="113.5546875" bestFit="1" customWidth="1"/>
    <col min="2127" max="2127" width="104.21875" bestFit="1" customWidth="1"/>
    <col min="2128" max="2128" width="111.88671875" bestFit="1" customWidth="1"/>
    <col min="2129" max="2129" width="116" bestFit="1" customWidth="1"/>
    <col min="2130" max="2130" width="116.5546875" bestFit="1" customWidth="1"/>
    <col min="2131" max="2132" width="99.109375" bestFit="1" customWidth="1"/>
    <col min="2133" max="2133" width="63.44140625" bestFit="1" customWidth="1"/>
    <col min="2134" max="2134" width="111.77734375" bestFit="1" customWidth="1"/>
    <col min="2135" max="2135" width="70.109375" bestFit="1" customWidth="1"/>
    <col min="2136" max="2136" width="114" bestFit="1" customWidth="1"/>
    <col min="2137" max="2137" width="102.33203125" bestFit="1" customWidth="1"/>
    <col min="2138" max="2138" width="111.21875" bestFit="1" customWidth="1"/>
    <col min="2139" max="2139" width="114.5546875" bestFit="1" customWidth="1"/>
    <col min="2140" max="2140" width="84.77734375" bestFit="1" customWidth="1"/>
    <col min="2141" max="2141" width="47.77734375" bestFit="1" customWidth="1"/>
    <col min="2142" max="2142" width="113.77734375" bestFit="1" customWidth="1"/>
    <col min="2143" max="2143" width="74.88671875" bestFit="1" customWidth="1"/>
    <col min="2144" max="2144" width="71.77734375" bestFit="1" customWidth="1"/>
    <col min="2145" max="2145" width="97.33203125" bestFit="1" customWidth="1"/>
    <col min="2146" max="2146" width="107.6640625" bestFit="1" customWidth="1"/>
    <col min="2147" max="2147" width="70.44140625" bestFit="1" customWidth="1"/>
    <col min="2148" max="2148" width="97.5546875" bestFit="1" customWidth="1"/>
    <col min="2149" max="2149" width="79.21875" bestFit="1" customWidth="1"/>
    <col min="2150" max="2150" width="116.109375" bestFit="1" customWidth="1"/>
    <col min="2151" max="2151" width="58.44140625" bestFit="1" customWidth="1"/>
    <col min="2152" max="2152" width="58.88671875" bestFit="1" customWidth="1"/>
    <col min="2153" max="2153" width="118.21875" bestFit="1" customWidth="1"/>
    <col min="2154" max="2154" width="116.21875" bestFit="1" customWidth="1"/>
    <col min="2155" max="2155" width="54.88671875" bestFit="1" customWidth="1"/>
    <col min="2156" max="2156" width="114" bestFit="1" customWidth="1"/>
    <col min="2157" max="2157" width="116.88671875" bestFit="1" customWidth="1"/>
    <col min="2158" max="2158" width="109.21875" bestFit="1" customWidth="1"/>
    <col min="2159" max="2159" width="131.5546875" bestFit="1" customWidth="1"/>
    <col min="2160" max="2160" width="101.109375" bestFit="1" customWidth="1"/>
    <col min="2161" max="2161" width="104.6640625" bestFit="1" customWidth="1"/>
    <col min="2162" max="2162" width="90.109375" bestFit="1" customWidth="1"/>
    <col min="2163" max="2163" width="103.88671875" bestFit="1" customWidth="1"/>
    <col min="2164" max="2164" width="116.5546875" bestFit="1" customWidth="1"/>
    <col min="2165" max="2165" width="75.21875" bestFit="1" customWidth="1"/>
    <col min="2166" max="2166" width="111.21875" bestFit="1" customWidth="1"/>
    <col min="2167" max="2167" width="56.88671875" bestFit="1" customWidth="1"/>
    <col min="2168" max="2168" width="115.21875" bestFit="1" customWidth="1"/>
    <col min="2169" max="2169" width="57.5546875" bestFit="1" customWidth="1"/>
    <col min="2170" max="2170" width="75.21875" bestFit="1" customWidth="1"/>
    <col min="2171" max="2171" width="117.88671875" bestFit="1" customWidth="1"/>
    <col min="2172" max="2172" width="48.33203125" bestFit="1" customWidth="1"/>
    <col min="2173" max="2173" width="119.5546875" bestFit="1" customWidth="1"/>
    <col min="2174" max="2174" width="103" bestFit="1" customWidth="1"/>
    <col min="2175" max="2175" width="68.33203125" bestFit="1" customWidth="1"/>
    <col min="2176" max="2176" width="99.44140625" bestFit="1" customWidth="1"/>
    <col min="2177" max="2177" width="116.33203125" bestFit="1" customWidth="1"/>
    <col min="2178" max="2178" width="83.5546875" bestFit="1" customWidth="1"/>
    <col min="2179" max="2179" width="68.109375" bestFit="1" customWidth="1"/>
    <col min="2180" max="2180" width="105.109375" bestFit="1" customWidth="1"/>
    <col min="2181" max="2181" width="33.77734375" bestFit="1" customWidth="1"/>
    <col min="2182" max="2182" width="109.109375" bestFit="1" customWidth="1"/>
    <col min="2183" max="2183" width="102.88671875" bestFit="1" customWidth="1"/>
    <col min="2184" max="2184" width="105.33203125" bestFit="1" customWidth="1"/>
    <col min="2185" max="2185" width="108.44140625" bestFit="1" customWidth="1"/>
    <col min="2186" max="2186" width="113" bestFit="1" customWidth="1"/>
    <col min="2187" max="2187" width="122.6640625" bestFit="1" customWidth="1"/>
    <col min="2188" max="2188" width="104.109375" bestFit="1" customWidth="1"/>
    <col min="2189" max="2189" width="94.44140625" bestFit="1" customWidth="1"/>
    <col min="2190" max="2190" width="93.109375" bestFit="1" customWidth="1"/>
    <col min="2191" max="2191" width="54.6640625" bestFit="1" customWidth="1"/>
    <col min="2192" max="2192" width="109.6640625" bestFit="1" customWidth="1"/>
    <col min="2193" max="2193" width="76.44140625" bestFit="1" customWidth="1"/>
    <col min="2194" max="2194" width="109.77734375" bestFit="1" customWidth="1"/>
    <col min="2195" max="2195" width="34.77734375" bestFit="1" customWidth="1"/>
    <col min="2196" max="2196" width="99.44140625" bestFit="1" customWidth="1"/>
    <col min="2197" max="2197" width="107.6640625" bestFit="1" customWidth="1"/>
    <col min="2198" max="2198" width="26.88671875" bestFit="1" customWidth="1"/>
    <col min="2199" max="2199" width="104.21875" bestFit="1" customWidth="1"/>
    <col min="2200" max="2200" width="99.44140625" bestFit="1" customWidth="1"/>
    <col min="2201" max="2201" width="109.21875" bestFit="1" customWidth="1"/>
    <col min="2202" max="2202" width="120.33203125" bestFit="1" customWidth="1"/>
    <col min="2203" max="2203" width="68.33203125" bestFit="1" customWidth="1"/>
    <col min="2204" max="2204" width="107.21875" bestFit="1" customWidth="1"/>
    <col min="2205" max="2205" width="55.88671875" bestFit="1" customWidth="1"/>
    <col min="2206" max="2206" width="117.5546875" bestFit="1" customWidth="1"/>
    <col min="2207" max="2207" width="94" bestFit="1" customWidth="1"/>
    <col min="2208" max="2208" width="58.44140625" bestFit="1" customWidth="1"/>
    <col min="2209" max="2209" width="106.44140625" bestFit="1" customWidth="1"/>
    <col min="2210" max="2210" width="113" bestFit="1" customWidth="1"/>
    <col min="2211" max="2211" width="95.6640625" bestFit="1" customWidth="1"/>
    <col min="2212" max="2212" width="114.5546875" bestFit="1" customWidth="1"/>
    <col min="2213" max="2213" width="93.6640625" bestFit="1" customWidth="1"/>
    <col min="2214" max="2214" width="117.6640625" bestFit="1" customWidth="1"/>
    <col min="2215" max="2215" width="104" bestFit="1" customWidth="1"/>
    <col min="2216" max="2216" width="121.88671875" bestFit="1" customWidth="1"/>
    <col min="2217" max="2217" width="123" bestFit="1" customWidth="1"/>
    <col min="2218" max="2218" width="116.77734375" bestFit="1" customWidth="1"/>
    <col min="2219" max="2219" width="66.6640625" bestFit="1" customWidth="1"/>
    <col min="2220" max="2220" width="79.6640625" bestFit="1" customWidth="1"/>
    <col min="2221" max="2221" width="71.6640625" bestFit="1" customWidth="1"/>
    <col min="2222" max="2222" width="115.5546875" bestFit="1" customWidth="1"/>
    <col min="2223" max="2223" width="120.5546875" bestFit="1" customWidth="1"/>
    <col min="2224" max="2224" width="112.77734375" bestFit="1" customWidth="1"/>
    <col min="2225" max="2225" width="67.5546875" bestFit="1" customWidth="1"/>
    <col min="2226" max="2226" width="113.109375" bestFit="1" customWidth="1"/>
    <col min="2227" max="2227" width="88" bestFit="1" customWidth="1"/>
    <col min="2228" max="2228" width="119.109375" bestFit="1" customWidth="1"/>
    <col min="2229" max="2229" width="65" bestFit="1" customWidth="1"/>
    <col min="2230" max="2230" width="92.44140625" bestFit="1" customWidth="1"/>
    <col min="2231" max="2231" width="96.88671875" bestFit="1" customWidth="1"/>
    <col min="2232" max="2232" width="81.6640625" bestFit="1" customWidth="1"/>
    <col min="2233" max="2233" width="117.33203125" bestFit="1" customWidth="1"/>
    <col min="2234" max="2234" width="108.33203125" bestFit="1" customWidth="1"/>
    <col min="2235" max="2235" width="107.109375" bestFit="1" customWidth="1"/>
    <col min="2236" max="2236" width="99.5546875" bestFit="1" customWidth="1"/>
    <col min="2237" max="2237" width="118.88671875" bestFit="1" customWidth="1"/>
    <col min="2238" max="2238" width="99.77734375" bestFit="1" customWidth="1"/>
    <col min="2239" max="2239" width="116.109375" bestFit="1" customWidth="1"/>
    <col min="2240" max="2240" width="121.88671875" bestFit="1" customWidth="1"/>
    <col min="2241" max="2241" width="112.21875" bestFit="1" customWidth="1"/>
    <col min="2242" max="2242" width="90.21875" bestFit="1" customWidth="1"/>
    <col min="2243" max="2243" width="111.21875" bestFit="1" customWidth="1"/>
    <col min="2244" max="2244" width="107.109375" bestFit="1" customWidth="1"/>
    <col min="2245" max="2245" width="109.109375" bestFit="1" customWidth="1"/>
    <col min="2246" max="2246" width="114.33203125" bestFit="1" customWidth="1"/>
    <col min="2247" max="2247" width="117.88671875" bestFit="1" customWidth="1"/>
    <col min="2248" max="2248" width="111" bestFit="1" customWidth="1"/>
    <col min="2249" max="2249" width="37.44140625" bestFit="1" customWidth="1"/>
    <col min="2250" max="2250" width="108.5546875" bestFit="1" customWidth="1"/>
    <col min="2251" max="2251" width="75" bestFit="1" customWidth="1"/>
    <col min="2252" max="2252" width="121.21875" bestFit="1" customWidth="1"/>
    <col min="2253" max="2253" width="119.109375" bestFit="1" customWidth="1"/>
    <col min="2254" max="2254" width="93.5546875" bestFit="1" customWidth="1"/>
    <col min="2255" max="2255" width="65.5546875" bestFit="1" customWidth="1"/>
    <col min="2256" max="2256" width="136.88671875" bestFit="1" customWidth="1"/>
    <col min="2257" max="2257" width="50.44140625" bestFit="1" customWidth="1"/>
    <col min="2258" max="2258" width="99.5546875" bestFit="1" customWidth="1"/>
    <col min="2259" max="2259" width="98.88671875" bestFit="1" customWidth="1"/>
    <col min="2260" max="2260" width="115.33203125" bestFit="1" customWidth="1"/>
    <col min="2261" max="2261" width="113.88671875" bestFit="1" customWidth="1"/>
    <col min="2262" max="2262" width="32.5546875" bestFit="1" customWidth="1"/>
    <col min="2263" max="2263" width="112" bestFit="1" customWidth="1"/>
    <col min="2264" max="2264" width="107.21875" bestFit="1" customWidth="1"/>
    <col min="2265" max="2265" width="118.44140625" bestFit="1" customWidth="1"/>
    <col min="2266" max="2266" width="95.33203125" bestFit="1" customWidth="1"/>
    <col min="2267" max="2267" width="118.77734375" bestFit="1" customWidth="1"/>
    <col min="2268" max="2268" width="39.88671875" bestFit="1" customWidth="1"/>
    <col min="2269" max="2269" width="112.44140625" bestFit="1" customWidth="1"/>
    <col min="2270" max="2270" width="111.77734375" bestFit="1" customWidth="1"/>
    <col min="2271" max="2271" width="51.33203125" bestFit="1" customWidth="1"/>
    <col min="2272" max="2272" width="106.88671875" bestFit="1" customWidth="1"/>
    <col min="2273" max="2273" width="113.109375" bestFit="1" customWidth="1"/>
    <col min="2274" max="2274" width="80.33203125" bestFit="1" customWidth="1"/>
    <col min="2275" max="2275" width="53" bestFit="1" customWidth="1"/>
    <col min="2276" max="2276" width="108.5546875" bestFit="1" customWidth="1"/>
    <col min="2277" max="2277" width="46.21875" bestFit="1" customWidth="1"/>
    <col min="2278" max="2278" width="115.33203125" bestFit="1" customWidth="1"/>
    <col min="2279" max="2279" width="114.109375" bestFit="1" customWidth="1"/>
    <col min="2280" max="2280" width="76.6640625" bestFit="1" customWidth="1"/>
    <col min="2281" max="2281" width="116.77734375" bestFit="1" customWidth="1"/>
    <col min="2282" max="2282" width="70.21875" bestFit="1" customWidth="1"/>
    <col min="2283" max="2283" width="80.5546875" bestFit="1" customWidth="1"/>
    <col min="2284" max="2284" width="94.21875" bestFit="1" customWidth="1"/>
    <col min="2285" max="2285" width="112.33203125" bestFit="1" customWidth="1"/>
    <col min="2286" max="2286" width="109.6640625" bestFit="1" customWidth="1"/>
    <col min="2287" max="2287" width="110.44140625" bestFit="1" customWidth="1"/>
    <col min="2288" max="2288" width="120.109375" bestFit="1" customWidth="1"/>
    <col min="2289" max="2289" width="111.5546875" bestFit="1" customWidth="1"/>
    <col min="2290" max="2290" width="108.44140625" bestFit="1" customWidth="1"/>
    <col min="2291" max="2291" width="114.77734375" bestFit="1" customWidth="1"/>
    <col min="2292" max="2292" width="113.44140625" bestFit="1" customWidth="1"/>
    <col min="2293" max="2293" width="116.77734375" bestFit="1" customWidth="1"/>
    <col min="2294" max="2294" width="111.44140625" bestFit="1" customWidth="1"/>
    <col min="2295" max="2295" width="62.109375" bestFit="1" customWidth="1"/>
    <col min="2296" max="2296" width="123" bestFit="1" customWidth="1"/>
    <col min="2297" max="2297" width="124.88671875" bestFit="1" customWidth="1"/>
    <col min="2298" max="2298" width="99.6640625" bestFit="1" customWidth="1"/>
    <col min="2299" max="2299" width="119.77734375" bestFit="1" customWidth="1"/>
    <col min="2300" max="2300" width="93.109375" bestFit="1" customWidth="1"/>
    <col min="2301" max="2301" width="100.88671875" bestFit="1" customWidth="1"/>
    <col min="2302" max="2302" width="111" bestFit="1" customWidth="1"/>
    <col min="2303" max="2303" width="98.6640625" bestFit="1" customWidth="1"/>
    <col min="2304" max="2304" width="113.88671875" bestFit="1" customWidth="1"/>
    <col min="2305" max="2305" width="116.44140625" bestFit="1" customWidth="1"/>
    <col min="2306" max="2306" width="118" bestFit="1" customWidth="1"/>
    <col min="2307" max="2307" width="113" bestFit="1" customWidth="1"/>
    <col min="2308" max="2308" width="116.109375" bestFit="1" customWidth="1"/>
    <col min="2309" max="2309" width="125.21875" bestFit="1" customWidth="1"/>
    <col min="2310" max="2310" width="110.33203125" bestFit="1" customWidth="1"/>
    <col min="2311" max="2311" width="115.44140625" bestFit="1" customWidth="1"/>
    <col min="2312" max="2312" width="91.21875" bestFit="1" customWidth="1"/>
    <col min="2313" max="2313" width="116.88671875" bestFit="1" customWidth="1"/>
    <col min="2314" max="2314" width="65.6640625" bestFit="1" customWidth="1"/>
    <col min="2315" max="2315" width="115" bestFit="1" customWidth="1"/>
    <col min="2316" max="2316" width="107.109375" bestFit="1" customWidth="1"/>
    <col min="2317" max="2317" width="107.88671875" bestFit="1" customWidth="1"/>
    <col min="2318" max="2318" width="120.77734375" bestFit="1" customWidth="1"/>
    <col min="2319" max="2319" width="119" bestFit="1" customWidth="1"/>
    <col min="2320" max="2320" width="91.44140625" bestFit="1" customWidth="1"/>
    <col min="2321" max="2321" width="105.33203125" bestFit="1" customWidth="1"/>
    <col min="2322" max="2322" width="113.77734375" bestFit="1" customWidth="1"/>
    <col min="2323" max="2323" width="114.21875" bestFit="1" customWidth="1"/>
    <col min="2324" max="2324" width="117.33203125" bestFit="1" customWidth="1"/>
    <col min="2325" max="2325" width="98.6640625" bestFit="1" customWidth="1"/>
    <col min="2326" max="2326" width="85" bestFit="1" customWidth="1"/>
    <col min="2327" max="2327" width="84.5546875" bestFit="1" customWidth="1"/>
    <col min="2328" max="2328" width="82.109375" bestFit="1" customWidth="1"/>
    <col min="2329" max="2329" width="117.44140625" bestFit="1" customWidth="1"/>
    <col min="2330" max="2330" width="114.88671875" bestFit="1" customWidth="1"/>
    <col min="2331" max="2331" width="75.77734375" bestFit="1" customWidth="1"/>
    <col min="2332" max="2332" width="102.77734375" bestFit="1" customWidth="1"/>
    <col min="2333" max="2333" width="125.33203125" bestFit="1" customWidth="1"/>
    <col min="2334" max="2334" width="84.21875" bestFit="1" customWidth="1"/>
    <col min="2335" max="2335" width="119.77734375" bestFit="1" customWidth="1"/>
    <col min="2336" max="2336" width="115.44140625" bestFit="1" customWidth="1"/>
    <col min="2337" max="2337" width="103.21875" bestFit="1" customWidth="1"/>
    <col min="2338" max="2338" width="112.77734375" bestFit="1" customWidth="1"/>
    <col min="2339" max="2339" width="113.44140625" bestFit="1" customWidth="1"/>
    <col min="2340" max="2340" width="113" bestFit="1" customWidth="1"/>
    <col min="2341" max="2341" width="98.5546875" bestFit="1" customWidth="1"/>
    <col min="2342" max="2342" width="114.44140625" bestFit="1" customWidth="1"/>
    <col min="2343" max="2343" width="108.109375" bestFit="1" customWidth="1"/>
    <col min="2344" max="2344" width="116.88671875" bestFit="1" customWidth="1"/>
    <col min="2345" max="2345" width="96.6640625" bestFit="1" customWidth="1"/>
    <col min="2346" max="2346" width="119.21875" bestFit="1" customWidth="1"/>
    <col min="2347" max="2347" width="83.88671875" bestFit="1" customWidth="1"/>
    <col min="2348" max="2348" width="97.77734375" bestFit="1" customWidth="1"/>
    <col min="2349" max="2349" width="115.109375" bestFit="1" customWidth="1"/>
    <col min="2350" max="2350" width="96.44140625" bestFit="1" customWidth="1"/>
    <col min="2351" max="2351" width="116.88671875" bestFit="1" customWidth="1"/>
    <col min="2352" max="2353" width="112" bestFit="1" customWidth="1"/>
    <col min="2354" max="2354" width="107.21875" bestFit="1" customWidth="1"/>
    <col min="2355" max="2355" width="116.33203125" bestFit="1" customWidth="1"/>
    <col min="2356" max="2356" width="116.77734375" bestFit="1" customWidth="1"/>
    <col min="2357" max="2357" width="120.44140625" bestFit="1" customWidth="1"/>
    <col min="2358" max="2358" width="107.88671875" bestFit="1" customWidth="1"/>
    <col min="2359" max="2359" width="116.6640625" bestFit="1" customWidth="1"/>
    <col min="2360" max="2360" width="114.88671875" bestFit="1" customWidth="1"/>
    <col min="2361" max="2361" width="107.88671875" bestFit="1" customWidth="1"/>
    <col min="2362" max="2362" width="116" bestFit="1" customWidth="1"/>
    <col min="2363" max="2363" width="110.109375" bestFit="1" customWidth="1"/>
    <col min="2364" max="2364" width="106" bestFit="1" customWidth="1"/>
    <col min="2365" max="2365" width="83.109375" bestFit="1" customWidth="1"/>
    <col min="2366" max="2366" width="118.109375" bestFit="1" customWidth="1"/>
    <col min="2367" max="2367" width="105.6640625" bestFit="1" customWidth="1"/>
    <col min="2368" max="2368" width="112.33203125" bestFit="1" customWidth="1"/>
    <col min="2369" max="2369" width="111.109375" bestFit="1" customWidth="1"/>
    <col min="2370" max="2370" width="101.33203125" bestFit="1" customWidth="1"/>
    <col min="2371" max="2371" width="106.109375" bestFit="1" customWidth="1"/>
    <col min="2372" max="2372" width="112.77734375" bestFit="1" customWidth="1"/>
    <col min="2373" max="2373" width="84.33203125" bestFit="1" customWidth="1"/>
    <col min="2374" max="2374" width="95.5546875" bestFit="1" customWidth="1"/>
    <col min="2375" max="2375" width="108.33203125" bestFit="1" customWidth="1"/>
    <col min="2376" max="2376" width="107" bestFit="1" customWidth="1"/>
    <col min="2377" max="2377" width="102.21875" bestFit="1" customWidth="1"/>
    <col min="2378" max="2378" width="109.5546875" bestFit="1" customWidth="1"/>
    <col min="2379" max="2379" width="91.88671875" bestFit="1" customWidth="1"/>
    <col min="2380" max="2380" width="99.88671875" bestFit="1" customWidth="1"/>
    <col min="2381" max="2381" width="107.44140625" bestFit="1" customWidth="1"/>
    <col min="2382" max="2382" width="112.44140625" bestFit="1" customWidth="1"/>
    <col min="2383" max="2383" width="112.77734375" bestFit="1" customWidth="1"/>
    <col min="2384" max="2384" width="114.88671875" bestFit="1" customWidth="1"/>
    <col min="2385" max="2385" width="105.33203125" bestFit="1" customWidth="1"/>
    <col min="2386" max="2386" width="131.44140625" bestFit="1" customWidth="1"/>
    <col min="2387" max="2387" width="106.88671875" bestFit="1" customWidth="1"/>
    <col min="2388" max="2388" width="123.109375" bestFit="1" customWidth="1"/>
    <col min="2389" max="2389" width="102.21875" bestFit="1" customWidth="1"/>
    <col min="2390" max="2390" width="88.21875" bestFit="1" customWidth="1"/>
    <col min="2391" max="2391" width="119.109375" bestFit="1" customWidth="1"/>
    <col min="2392" max="2392" width="111.88671875" bestFit="1" customWidth="1"/>
    <col min="2393" max="2393" width="102.88671875" bestFit="1" customWidth="1"/>
    <col min="2394" max="2394" width="116.109375" bestFit="1" customWidth="1"/>
    <col min="2395" max="2395" width="118.33203125" bestFit="1" customWidth="1"/>
    <col min="2396" max="2396" width="24.21875" bestFit="1" customWidth="1"/>
    <col min="2397" max="2397" width="113.109375" bestFit="1" customWidth="1"/>
    <col min="2398" max="2398" width="105.109375" bestFit="1" customWidth="1"/>
    <col min="2399" max="2399" width="89.33203125" bestFit="1" customWidth="1"/>
    <col min="2400" max="2400" width="116.77734375" bestFit="1" customWidth="1"/>
    <col min="2401" max="2401" width="108" bestFit="1" customWidth="1"/>
    <col min="2402" max="2402" width="117" bestFit="1" customWidth="1"/>
    <col min="2403" max="2403" width="96.44140625" bestFit="1" customWidth="1"/>
    <col min="2404" max="2404" width="34.6640625" bestFit="1" customWidth="1"/>
    <col min="2405" max="2405" width="128" bestFit="1" customWidth="1"/>
    <col min="2406" max="2406" width="73.21875" bestFit="1" customWidth="1"/>
    <col min="2407" max="2407" width="60.88671875" bestFit="1" customWidth="1"/>
    <col min="2408" max="2408" width="98" bestFit="1" customWidth="1"/>
    <col min="2409" max="2409" width="110.6640625" bestFit="1" customWidth="1"/>
    <col min="2410" max="2410" width="112.77734375" bestFit="1" customWidth="1"/>
    <col min="2411" max="2411" width="116.109375" bestFit="1" customWidth="1"/>
    <col min="2412" max="2412" width="110" bestFit="1" customWidth="1"/>
    <col min="2413" max="2413" width="109" bestFit="1" customWidth="1"/>
    <col min="2414" max="2414" width="112.33203125" bestFit="1" customWidth="1"/>
    <col min="2415" max="2415" width="76.21875" bestFit="1" customWidth="1"/>
    <col min="2416" max="2416" width="83" bestFit="1" customWidth="1"/>
    <col min="2417" max="2417" width="80.109375" bestFit="1" customWidth="1"/>
    <col min="2418" max="2418" width="114.33203125" bestFit="1" customWidth="1"/>
    <col min="2419" max="2419" width="120.5546875" bestFit="1" customWidth="1"/>
    <col min="2420" max="2420" width="118.109375" bestFit="1" customWidth="1"/>
    <col min="2421" max="2421" width="108.21875" bestFit="1" customWidth="1"/>
    <col min="2422" max="2422" width="108.88671875" bestFit="1" customWidth="1"/>
    <col min="2423" max="2423" width="104" bestFit="1" customWidth="1"/>
    <col min="2424" max="2424" width="108.21875" bestFit="1" customWidth="1"/>
    <col min="2425" max="2425" width="115.88671875" bestFit="1" customWidth="1"/>
    <col min="2426" max="2426" width="77.109375" bestFit="1" customWidth="1"/>
    <col min="2427" max="2427" width="114" bestFit="1" customWidth="1"/>
    <col min="2428" max="2428" width="114.21875" bestFit="1" customWidth="1"/>
    <col min="2429" max="2429" width="115.5546875" bestFit="1" customWidth="1"/>
    <col min="2430" max="2430" width="116.77734375" bestFit="1" customWidth="1"/>
    <col min="2431" max="2431" width="89.6640625" bestFit="1" customWidth="1"/>
    <col min="2432" max="2432" width="117.5546875" bestFit="1" customWidth="1"/>
    <col min="2433" max="2433" width="88.77734375" bestFit="1" customWidth="1"/>
    <col min="2434" max="2434" width="87.5546875" bestFit="1" customWidth="1"/>
    <col min="2435" max="2435" width="111.5546875" bestFit="1" customWidth="1"/>
    <col min="2436" max="2436" width="80.33203125" bestFit="1" customWidth="1"/>
    <col min="2437" max="2437" width="115.21875" bestFit="1" customWidth="1"/>
    <col min="2438" max="2438" width="118.77734375" bestFit="1" customWidth="1"/>
    <col min="2439" max="2439" width="114.21875" bestFit="1" customWidth="1"/>
    <col min="2440" max="2440" width="105.109375" bestFit="1" customWidth="1"/>
    <col min="2441" max="2441" width="74.44140625" bestFit="1" customWidth="1"/>
    <col min="2442" max="2442" width="103" bestFit="1" customWidth="1"/>
    <col min="2443" max="2443" width="116.109375" bestFit="1" customWidth="1"/>
    <col min="2444" max="2444" width="110.5546875" bestFit="1" customWidth="1"/>
    <col min="2445" max="2445" width="118.77734375" bestFit="1" customWidth="1"/>
    <col min="2446" max="2446" width="103.33203125" bestFit="1" customWidth="1"/>
    <col min="2447" max="2447" width="111.88671875" bestFit="1" customWidth="1"/>
    <col min="2448" max="2448" width="114.44140625" bestFit="1" customWidth="1"/>
    <col min="2449" max="2449" width="108" bestFit="1" customWidth="1"/>
    <col min="2450" max="2450" width="115.88671875" bestFit="1" customWidth="1"/>
    <col min="2451" max="2451" width="112.88671875" bestFit="1" customWidth="1"/>
    <col min="2452" max="2452" width="107.44140625" bestFit="1" customWidth="1"/>
    <col min="2453" max="2453" width="60.109375" bestFit="1" customWidth="1"/>
    <col min="2454" max="2454" width="116.109375" bestFit="1" customWidth="1"/>
    <col min="2455" max="2455" width="70.77734375" bestFit="1" customWidth="1"/>
    <col min="2456" max="2456" width="113.88671875" bestFit="1" customWidth="1"/>
    <col min="2457" max="2457" width="115.44140625" bestFit="1" customWidth="1"/>
    <col min="2458" max="2458" width="99" bestFit="1" customWidth="1"/>
    <col min="2459" max="2459" width="83.88671875" bestFit="1" customWidth="1"/>
    <col min="2460" max="2460" width="119" bestFit="1" customWidth="1"/>
    <col min="2461" max="2461" width="112" bestFit="1" customWidth="1"/>
    <col min="2462" max="2462" width="79" bestFit="1" customWidth="1"/>
    <col min="2463" max="2463" width="100.44140625" bestFit="1" customWidth="1"/>
    <col min="2464" max="2464" width="104.21875" bestFit="1" customWidth="1"/>
    <col min="2465" max="2465" width="111.33203125" bestFit="1" customWidth="1"/>
    <col min="2466" max="2466" width="122.21875" bestFit="1" customWidth="1"/>
    <col min="2467" max="2467" width="93.44140625" bestFit="1" customWidth="1"/>
    <col min="2468" max="2468" width="94.21875" bestFit="1" customWidth="1"/>
    <col min="2469" max="2469" width="114.109375" bestFit="1" customWidth="1"/>
    <col min="2470" max="2470" width="118.33203125" bestFit="1" customWidth="1"/>
    <col min="2471" max="2471" width="114.6640625" bestFit="1" customWidth="1"/>
    <col min="2472" max="2472" width="104.6640625" bestFit="1" customWidth="1"/>
    <col min="2473" max="2473" width="110.33203125" bestFit="1" customWidth="1"/>
    <col min="2474" max="2474" width="83.88671875" bestFit="1" customWidth="1"/>
    <col min="2475" max="2475" width="121.6640625" bestFit="1" customWidth="1"/>
    <col min="2476" max="2476" width="113.77734375" bestFit="1" customWidth="1"/>
    <col min="2477" max="2477" width="121.44140625" bestFit="1" customWidth="1"/>
    <col min="2478" max="2478" width="98.21875" bestFit="1" customWidth="1"/>
    <col min="2479" max="2479" width="88.88671875" bestFit="1" customWidth="1"/>
    <col min="2480" max="2480" width="87.6640625" bestFit="1" customWidth="1"/>
    <col min="2481" max="2481" width="107.109375" bestFit="1" customWidth="1"/>
    <col min="2482" max="2482" width="107.33203125" bestFit="1" customWidth="1"/>
    <col min="2483" max="2483" width="112.6640625" bestFit="1" customWidth="1"/>
    <col min="2484" max="2484" width="42.88671875" bestFit="1" customWidth="1"/>
    <col min="2485" max="2485" width="120.44140625" bestFit="1" customWidth="1"/>
    <col min="2486" max="2486" width="110.5546875" bestFit="1" customWidth="1"/>
    <col min="2487" max="2487" width="91.44140625" bestFit="1" customWidth="1"/>
    <col min="2488" max="2488" width="120.109375" bestFit="1" customWidth="1"/>
    <col min="2489" max="2489" width="86.33203125" bestFit="1" customWidth="1"/>
    <col min="2490" max="2490" width="114.6640625" bestFit="1" customWidth="1"/>
    <col min="2491" max="2491" width="121.5546875" bestFit="1" customWidth="1"/>
    <col min="2492" max="2492" width="116.5546875" bestFit="1" customWidth="1"/>
    <col min="2493" max="2493" width="113" bestFit="1" customWidth="1"/>
    <col min="2494" max="2494" width="110.6640625" bestFit="1" customWidth="1"/>
    <col min="2495" max="2495" width="116.109375" bestFit="1" customWidth="1"/>
    <col min="2496" max="2496" width="78.21875" bestFit="1" customWidth="1"/>
    <col min="2497" max="2497" width="106.109375" bestFit="1" customWidth="1"/>
    <col min="2498" max="2498" width="116.44140625" bestFit="1" customWidth="1"/>
    <col min="2499" max="2499" width="108.5546875" bestFit="1" customWidth="1"/>
    <col min="2500" max="2500" width="107.33203125" bestFit="1" customWidth="1"/>
    <col min="2501" max="2501" width="113.21875" bestFit="1" customWidth="1"/>
    <col min="2502" max="2502" width="74.88671875" bestFit="1" customWidth="1"/>
    <col min="2503" max="2503" width="65.109375" bestFit="1" customWidth="1"/>
    <col min="2504" max="2504" width="76.88671875" bestFit="1" customWidth="1"/>
    <col min="2505" max="2505" width="110.6640625" bestFit="1" customWidth="1"/>
    <col min="2506" max="2506" width="118.44140625" bestFit="1" customWidth="1"/>
    <col min="2507" max="2507" width="120.5546875" bestFit="1" customWidth="1"/>
    <col min="2508" max="2508" width="114" bestFit="1" customWidth="1"/>
    <col min="2509" max="2509" width="106.33203125" bestFit="1" customWidth="1"/>
    <col min="2510" max="2510" width="115.109375" bestFit="1" customWidth="1"/>
    <col min="2511" max="2511" width="106.33203125" bestFit="1" customWidth="1"/>
    <col min="2512" max="2512" width="88" bestFit="1" customWidth="1"/>
    <col min="2513" max="2513" width="113.109375" bestFit="1" customWidth="1"/>
    <col min="2514" max="2515" width="103.21875" bestFit="1" customWidth="1"/>
    <col min="2516" max="2516" width="98.5546875" bestFit="1" customWidth="1"/>
    <col min="2517" max="2517" width="110.33203125" bestFit="1" customWidth="1"/>
    <col min="2518" max="2518" width="104.6640625" bestFit="1" customWidth="1"/>
    <col min="2519" max="2519" width="120.21875" bestFit="1" customWidth="1"/>
    <col min="2520" max="2520" width="124.109375" bestFit="1" customWidth="1"/>
    <col min="2521" max="2521" width="115.88671875" bestFit="1" customWidth="1"/>
    <col min="2522" max="2522" width="101.21875" bestFit="1" customWidth="1"/>
    <col min="2523" max="2523" width="122.33203125" bestFit="1" customWidth="1"/>
    <col min="2524" max="2524" width="105" bestFit="1" customWidth="1"/>
    <col min="2525" max="2525" width="53.88671875" bestFit="1" customWidth="1"/>
    <col min="2526" max="2526" width="62.109375" bestFit="1" customWidth="1"/>
    <col min="2527" max="2527" width="104.44140625" bestFit="1" customWidth="1"/>
    <col min="2528" max="2528" width="118.21875" bestFit="1" customWidth="1"/>
    <col min="2529" max="2529" width="118.44140625" bestFit="1" customWidth="1"/>
    <col min="2530" max="2530" width="87.5546875" bestFit="1" customWidth="1"/>
    <col min="2531" max="2531" width="97.6640625" bestFit="1" customWidth="1"/>
    <col min="2532" max="2532" width="103" bestFit="1" customWidth="1"/>
    <col min="2533" max="2533" width="119.77734375" bestFit="1" customWidth="1"/>
    <col min="2534" max="2534" width="133.88671875" bestFit="1" customWidth="1"/>
    <col min="2535" max="2535" width="110.109375" bestFit="1" customWidth="1"/>
    <col min="2536" max="2536" width="113.5546875" bestFit="1" customWidth="1"/>
    <col min="2537" max="2537" width="93" bestFit="1" customWidth="1"/>
    <col min="2538" max="2538" width="76.21875" bestFit="1" customWidth="1"/>
    <col min="2539" max="2539" width="111.21875" bestFit="1" customWidth="1"/>
    <col min="2540" max="2540" width="79.6640625" bestFit="1" customWidth="1"/>
    <col min="2541" max="2541" width="114.77734375" bestFit="1" customWidth="1"/>
    <col min="2542" max="2542" width="99.5546875" bestFit="1" customWidth="1"/>
    <col min="2543" max="2543" width="112" bestFit="1" customWidth="1"/>
    <col min="2544" max="2544" width="111.88671875" bestFit="1" customWidth="1"/>
    <col min="2545" max="2545" width="109" bestFit="1" customWidth="1"/>
    <col min="2546" max="2546" width="89.88671875" bestFit="1" customWidth="1"/>
    <col min="2547" max="2547" width="114.44140625" bestFit="1" customWidth="1"/>
    <col min="2548" max="2548" width="101.21875" bestFit="1" customWidth="1"/>
    <col min="2549" max="2549" width="114.33203125" bestFit="1" customWidth="1"/>
    <col min="2550" max="2550" width="103.109375" bestFit="1" customWidth="1"/>
    <col min="2551" max="2551" width="116.6640625" bestFit="1" customWidth="1"/>
    <col min="2552" max="2552" width="118.88671875" bestFit="1" customWidth="1"/>
    <col min="2553" max="2553" width="114.5546875" bestFit="1" customWidth="1"/>
    <col min="2554" max="2554" width="56.109375" bestFit="1" customWidth="1"/>
    <col min="2555" max="2555" width="102.88671875" bestFit="1" customWidth="1"/>
    <col min="2556" max="2556" width="114.6640625" bestFit="1" customWidth="1"/>
    <col min="2557" max="2557" width="117.44140625" bestFit="1" customWidth="1"/>
    <col min="2558" max="2558" width="92.77734375" bestFit="1" customWidth="1"/>
    <col min="2559" max="2559" width="90.33203125" bestFit="1" customWidth="1"/>
    <col min="2560" max="2560" width="98" bestFit="1" customWidth="1"/>
    <col min="2561" max="2561" width="67.77734375" bestFit="1" customWidth="1"/>
    <col min="2562" max="2562" width="113.109375" bestFit="1" customWidth="1"/>
    <col min="2563" max="2563" width="53.21875" bestFit="1" customWidth="1"/>
    <col min="2564" max="2564" width="57.5546875" bestFit="1" customWidth="1"/>
    <col min="2565" max="2565" width="91.33203125" bestFit="1" customWidth="1"/>
    <col min="2566" max="2566" width="68.6640625" bestFit="1" customWidth="1"/>
    <col min="2567" max="2567" width="112.109375" bestFit="1" customWidth="1"/>
    <col min="2568" max="2568" width="121" bestFit="1" customWidth="1"/>
    <col min="2569" max="2569" width="111.77734375" bestFit="1" customWidth="1"/>
    <col min="2570" max="2570" width="114.33203125" bestFit="1" customWidth="1"/>
    <col min="2571" max="2571" width="35" bestFit="1" customWidth="1"/>
    <col min="2572" max="2572" width="120.77734375" bestFit="1" customWidth="1"/>
    <col min="2573" max="2573" width="111.5546875" bestFit="1" customWidth="1"/>
    <col min="2574" max="2574" width="84.44140625" bestFit="1" customWidth="1"/>
    <col min="2575" max="2575" width="70.44140625" bestFit="1" customWidth="1"/>
    <col min="2576" max="2576" width="119.21875" bestFit="1" customWidth="1"/>
    <col min="2577" max="2577" width="108.109375" bestFit="1" customWidth="1"/>
    <col min="2578" max="2578" width="39.77734375" bestFit="1" customWidth="1"/>
    <col min="2579" max="2579" width="116.44140625" bestFit="1" customWidth="1"/>
    <col min="2580" max="2580" width="69.44140625" bestFit="1" customWidth="1"/>
    <col min="2581" max="2581" width="113.88671875" bestFit="1" customWidth="1"/>
    <col min="2582" max="2582" width="113.77734375" bestFit="1" customWidth="1"/>
    <col min="2583" max="2583" width="114.109375" bestFit="1" customWidth="1"/>
    <col min="2584" max="2584" width="113.44140625" bestFit="1" customWidth="1"/>
    <col min="2585" max="2585" width="114" bestFit="1" customWidth="1"/>
    <col min="2586" max="2586" width="75" bestFit="1" customWidth="1"/>
    <col min="2587" max="2587" width="102.44140625" bestFit="1" customWidth="1"/>
    <col min="2588" max="2588" width="56.6640625" bestFit="1" customWidth="1"/>
    <col min="2589" max="2589" width="70.44140625" bestFit="1" customWidth="1"/>
    <col min="2590" max="2590" width="112" bestFit="1" customWidth="1"/>
    <col min="2591" max="2591" width="110.109375" bestFit="1" customWidth="1"/>
    <col min="2592" max="2592" width="112.5546875" bestFit="1" customWidth="1"/>
    <col min="2593" max="2593" width="119.109375" bestFit="1" customWidth="1"/>
    <col min="2594" max="2594" width="115.33203125" bestFit="1" customWidth="1"/>
    <col min="2595" max="2595" width="97.77734375" bestFit="1" customWidth="1"/>
    <col min="2596" max="2596" width="124.77734375" bestFit="1" customWidth="1"/>
    <col min="2597" max="2597" width="113.21875" bestFit="1" customWidth="1"/>
    <col min="2598" max="2598" width="61.21875" bestFit="1" customWidth="1"/>
    <col min="2599" max="2599" width="49.5546875" bestFit="1" customWidth="1"/>
    <col min="2600" max="2600" width="108" bestFit="1" customWidth="1"/>
    <col min="2601" max="2601" width="117.44140625" bestFit="1" customWidth="1"/>
    <col min="2602" max="2602" width="113.5546875" bestFit="1" customWidth="1"/>
    <col min="2603" max="2603" width="108" bestFit="1" customWidth="1"/>
    <col min="2604" max="2604" width="119.33203125" bestFit="1" customWidth="1"/>
    <col min="2605" max="2605" width="88.33203125" bestFit="1" customWidth="1"/>
    <col min="2606" max="2606" width="118.77734375" bestFit="1" customWidth="1"/>
    <col min="2607" max="2607" width="114.44140625" bestFit="1" customWidth="1"/>
    <col min="2608" max="2608" width="12.44140625" bestFit="1" customWidth="1"/>
    <col min="2609" max="2609" width="120.44140625" bestFit="1" customWidth="1"/>
    <col min="2610" max="2610" width="117" bestFit="1" customWidth="1"/>
    <col min="2611" max="2611" width="114" bestFit="1" customWidth="1"/>
    <col min="2612" max="2612" width="109.6640625" bestFit="1" customWidth="1"/>
    <col min="2613" max="2613" width="112.6640625" bestFit="1" customWidth="1"/>
    <col min="2614" max="2614" width="95.44140625" bestFit="1" customWidth="1"/>
    <col min="2615" max="2615" width="94.88671875" bestFit="1" customWidth="1"/>
    <col min="2616" max="2616" width="113.5546875" bestFit="1" customWidth="1"/>
    <col min="2617" max="2617" width="107" bestFit="1" customWidth="1"/>
    <col min="2618" max="2618" width="108.6640625" bestFit="1" customWidth="1"/>
    <col min="2619" max="2619" width="105.88671875" bestFit="1" customWidth="1"/>
    <col min="2620" max="2620" width="104.44140625" bestFit="1" customWidth="1"/>
    <col min="2621" max="2621" width="98.109375" bestFit="1" customWidth="1"/>
    <col min="2622" max="2622" width="98.21875" bestFit="1" customWidth="1"/>
    <col min="2623" max="2623" width="106.33203125" bestFit="1" customWidth="1"/>
    <col min="2624" max="2624" width="115.88671875" bestFit="1" customWidth="1"/>
    <col min="2625" max="2625" width="112.88671875" bestFit="1" customWidth="1"/>
    <col min="2626" max="2626" width="60.44140625" bestFit="1" customWidth="1"/>
    <col min="2627" max="2627" width="112.33203125" bestFit="1" customWidth="1"/>
    <col min="2628" max="2628" width="77.21875" bestFit="1" customWidth="1"/>
    <col min="2629" max="2629" width="107" bestFit="1" customWidth="1"/>
    <col min="2630" max="2630" width="102.88671875" bestFit="1" customWidth="1"/>
    <col min="2631" max="2631" width="112.77734375" bestFit="1" customWidth="1"/>
    <col min="2632" max="2632" width="48.5546875" bestFit="1" customWidth="1"/>
    <col min="2633" max="2633" width="114.5546875" bestFit="1" customWidth="1"/>
    <col min="2634" max="2634" width="110.88671875" bestFit="1" customWidth="1"/>
    <col min="2635" max="2635" width="112.88671875" bestFit="1" customWidth="1"/>
    <col min="2636" max="2636" width="104.33203125" bestFit="1" customWidth="1"/>
    <col min="2637" max="2637" width="106" bestFit="1" customWidth="1"/>
    <col min="2638" max="2638" width="118.109375" bestFit="1" customWidth="1"/>
    <col min="2639" max="2639" width="68.33203125" bestFit="1" customWidth="1"/>
    <col min="2640" max="2640" width="47" bestFit="1" customWidth="1"/>
    <col min="2641" max="2641" width="105.21875" bestFit="1" customWidth="1"/>
    <col min="2642" max="2642" width="113.6640625" bestFit="1" customWidth="1"/>
    <col min="2643" max="2643" width="112.5546875" bestFit="1" customWidth="1"/>
    <col min="2644" max="2644" width="104.21875" bestFit="1" customWidth="1"/>
    <col min="2645" max="2645" width="115.109375" bestFit="1" customWidth="1"/>
    <col min="2646" max="2646" width="115.5546875" bestFit="1" customWidth="1"/>
    <col min="2647" max="2647" width="119.21875" bestFit="1" customWidth="1"/>
    <col min="2648" max="2648" width="115.44140625" bestFit="1" customWidth="1"/>
    <col min="2649" max="2649" width="103.109375" bestFit="1" customWidth="1"/>
    <col min="2650" max="2650" width="119.6640625" bestFit="1" customWidth="1"/>
    <col min="2651" max="2651" width="111.21875" bestFit="1" customWidth="1"/>
    <col min="2652" max="2652" width="99" bestFit="1" customWidth="1"/>
    <col min="2653" max="2653" width="123" bestFit="1" customWidth="1"/>
    <col min="2654" max="2654" width="100.21875" bestFit="1" customWidth="1"/>
    <col min="2655" max="2655" width="119.33203125" bestFit="1" customWidth="1"/>
    <col min="2656" max="2656" width="91.44140625" bestFit="1" customWidth="1"/>
    <col min="2657" max="2657" width="114" bestFit="1" customWidth="1"/>
    <col min="2658" max="2658" width="105.44140625" bestFit="1" customWidth="1"/>
    <col min="2659" max="2659" width="68.6640625" bestFit="1" customWidth="1"/>
    <col min="2660" max="2660" width="118.77734375" bestFit="1" customWidth="1"/>
    <col min="2661" max="2661" width="109.88671875" bestFit="1" customWidth="1"/>
    <col min="2662" max="2662" width="119.33203125" bestFit="1" customWidth="1"/>
    <col min="2663" max="2663" width="76.77734375" bestFit="1" customWidth="1"/>
    <col min="2664" max="2664" width="46.88671875" bestFit="1" customWidth="1"/>
    <col min="2665" max="2665" width="71.77734375" bestFit="1" customWidth="1"/>
    <col min="2666" max="2666" width="117.6640625" bestFit="1" customWidth="1"/>
    <col min="2667" max="2667" width="111.33203125" bestFit="1" customWidth="1"/>
    <col min="2668" max="2668" width="62" bestFit="1" customWidth="1"/>
    <col min="2669" max="2669" width="108.33203125" bestFit="1" customWidth="1"/>
    <col min="2670" max="2670" width="105.33203125" bestFit="1" customWidth="1"/>
    <col min="2671" max="2671" width="114.88671875" bestFit="1" customWidth="1"/>
    <col min="2672" max="2672" width="115.33203125" bestFit="1" customWidth="1"/>
    <col min="2673" max="2673" width="104.44140625" bestFit="1" customWidth="1"/>
    <col min="2674" max="2674" width="116.6640625" bestFit="1" customWidth="1"/>
    <col min="2675" max="2675" width="78.5546875" bestFit="1" customWidth="1"/>
    <col min="2676" max="2676" width="116.88671875" bestFit="1" customWidth="1"/>
    <col min="2677" max="2677" width="73.33203125" bestFit="1" customWidth="1"/>
    <col min="2678" max="2678" width="108.21875" bestFit="1" customWidth="1"/>
    <col min="2679" max="2679" width="109.88671875" bestFit="1" customWidth="1"/>
    <col min="2680" max="2680" width="113.33203125" bestFit="1" customWidth="1"/>
    <col min="2681" max="2681" width="60.88671875" bestFit="1" customWidth="1"/>
    <col min="2682" max="2682" width="114.33203125" bestFit="1" customWidth="1"/>
    <col min="2683" max="2683" width="107.77734375" bestFit="1" customWidth="1"/>
    <col min="2684" max="2684" width="116" bestFit="1" customWidth="1"/>
    <col min="2685" max="2685" width="40.21875" bestFit="1" customWidth="1"/>
    <col min="2686" max="2686" width="123" bestFit="1" customWidth="1"/>
    <col min="2687" max="2687" width="118.88671875" bestFit="1" customWidth="1"/>
    <col min="2688" max="2688" width="121" bestFit="1" customWidth="1"/>
    <col min="2689" max="2689" width="117.44140625" bestFit="1" customWidth="1"/>
    <col min="2690" max="2690" width="65.6640625" bestFit="1" customWidth="1"/>
    <col min="2691" max="2691" width="104.109375" bestFit="1" customWidth="1"/>
    <col min="2692" max="2692" width="115.6640625" bestFit="1" customWidth="1"/>
    <col min="2693" max="2693" width="109.88671875" bestFit="1" customWidth="1"/>
    <col min="2694" max="2694" width="95.88671875" bestFit="1" customWidth="1"/>
    <col min="2695" max="2695" width="120.5546875" bestFit="1" customWidth="1"/>
    <col min="2696" max="2696" width="108.21875" bestFit="1" customWidth="1"/>
    <col min="2697" max="2697" width="87.21875" bestFit="1" customWidth="1"/>
    <col min="2698" max="2698" width="105.109375" bestFit="1" customWidth="1"/>
    <col min="2699" max="2699" width="118.5546875" bestFit="1" customWidth="1"/>
    <col min="2700" max="2700" width="93.44140625" bestFit="1" customWidth="1"/>
    <col min="2701" max="2701" width="115.21875" bestFit="1" customWidth="1"/>
    <col min="2702" max="2702" width="110.44140625" bestFit="1" customWidth="1"/>
    <col min="2703" max="2703" width="39.33203125" bestFit="1" customWidth="1"/>
    <col min="2704" max="2704" width="119.33203125" bestFit="1" customWidth="1"/>
    <col min="2705" max="2705" width="78.5546875" bestFit="1" customWidth="1"/>
    <col min="2706" max="2706" width="120.5546875" bestFit="1" customWidth="1"/>
    <col min="2707" max="2707" width="51.33203125" bestFit="1" customWidth="1"/>
    <col min="2708" max="2708" width="115.6640625" bestFit="1" customWidth="1"/>
    <col min="2709" max="2709" width="111.88671875" bestFit="1" customWidth="1"/>
    <col min="2710" max="2710" width="112" bestFit="1" customWidth="1"/>
    <col min="2711" max="2711" width="107.44140625" bestFit="1" customWidth="1"/>
    <col min="2712" max="2712" width="85.88671875" bestFit="1" customWidth="1"/>
    <col min="2713" max="2713" width="114" bestFit="1" customWidth="1"/>
    <col min="2714" max="2714" width="115.33203125" bestFit="1" customWidth="1"/>
    <col min="2715" max="2715" width="112.44140625" bestFit="1" customWidth="1"/>
    <col min="2716" max="2716" width="127.6640625" bestFit="1" customWidth="1"/>
    <col min="2717" max="2717" width="63" bestFit="1" customWidth="1"/>
    <col min="2718" max="2718" width="104.109375" bestFit="1" customWidth="1"/>
    <col min="2719" max="2719" width="114.109375" bestFit="1" customWidth="1"/>
    <col min="2720" max="2720" width="109.6640625" bestFit="1" customWidth="1"/>
    <col min="2721" max="2721" width="96.44140625" bestFit="1" customWidth="1"/>
    <col min="2722" max="2722" width="90" bestFit="1" customWidth="1"/>
    <col min="2723" max="2723" width="103.6640625" bestFit="1" customWidth="1"/>
    <col min="2724" max="2724" width="115" bestFit="1" customWidth="1"/>
    <col min="2725" max="2725" width="93.88671875" bestFit="1" customWidth="1"/>
    <col min="2726" max="2726" width="114.44140625" bestFit="1" customWidth="1"/>
    <col min="2727" max="2727" width="76.33203125" bestFit="1" customWidth="1"/>
    <col min="2728" max="2728" width="96.77734375" bestFit="1" customWidth="1"/>
    <col min="2729" max="2729" width="115.109375" bestFit="1" customWidth="1"/>
    <col min="2730" max="2730" width="73.5546875" bestFit="1" customWidth="1"/>
    <col min="2731" max="2731" width="78.21875" bestFit="1" customWidth="1"/>
    <col min="2732" max="2732" width="114.6640625" bestFit="1" customWidth="1"/>
    <col min="2733" max="2733" width="110.77734375" bestFit="1" customWidth="1"/>
    <col min="2734" max="2734" width="110.21875" bestFit="1" customWidth="1"/>
    <col min="2735" max="2735" width="116.5546875" bestFit="1" customWidth="1"/>
    <col min="2736" max="2736" width="115.88671875" bestFit="1" customWidth="1"/>
    <col min="2737" max="2737" width="110.33203125" bestFit="1" customWidth="1"/>
    <col min="2738" max="2738" width="113.6640625" bestFit="1" customWidth="1"/>
    <col min="2739" max="2739" width="91.6640625" bestFit="1" customWidth="1"/>
    <col min="2740" max="2740" width="108.21875" bestFit="1" customWidth="1"/>
    <col min="2741" max="2741" width="106.5546875" bestFit="1" customWidth="1"/>
    <col min="2742" max="2742" width="118.5546875" bestFit="1" customWidth="1"/>
    <col min="2743" max="2743" width="24.5546875" bestFit="1" customWidth="1"/>
    <col min="2744" max="2744" width="94.5546875" bestFit="1" customWidth="1"/>
    <col min="2745" max="2745" width="113.33203125" bestFit="1" customWidth="1"/>
    <col min="2746" max="2746" width="108.33203125" bestFit="1" customWidth="1"/>
    <col min="2747" max="2747" width="60.33203125" bestFit="1" customWidth="1"/>
    <col min="2748" max="2748" width="113.5546875" bestFit="1" customWidth="1"/>
    <col min="2749" max="2749" width="117" bestFit="1" customWidth="1"/>
    <col min="2750" max="2750" width="104.44140625" bestFit="1" customWidth="1"/>
    <col min="2751" max="2751" width="109.44140625" bestFit="1" customWidth="1"/>
    <col min="2752" max="2752" width="102.109375" bestFit="1" customWidth="1"/>
    <col min="2753" max="2753" width="117.77734375" bestFit="1" customWidth="1"/>
    <col min="2754" max="2754" width="96.21875" bestFit="1" customWidth="1"/>
    <col min="2755" max="2755" width="88.33203125" bestFit="1" customWidth="1"/>
    <col min="2756" max="2756" width="113.77734375" bestFit="1" customWidth="1"/>
    <col min="2757" max="2757" width="98.33203125" bestFit="1" customWidth="1"/>
    <col min="2758" max="2758" width="88" bestFit="1" customWidth="1"/>
    <col min="2759" max="2759" width="106" bestFit="1" customWidth="1"/>
    <col min="2760" max="2760" width="118.77734375" bestFit="1" customWidth="1"/>
    <col min="2761" max="2761" width="113.77734375" bestFit="1" customWidth="1"/>
    <col min="2762" max="2762" width="120.6640625" bestFit="1" customWidth="1"/>
    <col min="2763" max="2763" width="111.77734375" bestFit="1" customWidth="1"/>
    <col min="2764" max="2764" width="113.77734375" bestFit="1" customWidth="1"/>
    <col min="2765" max="2765" width="93.5546875" bestFit="1" customWidth="1"/>
    <col min="2766" max="2766" width="46.5546875" bestFit="1" customWidth="1"/>
    <col min="2767" max="2767" width="105.109375" bestFit="1" customWidth="1"/>
    <col min="2768" max="2768" width="83.88671875" bestFit="1" customWidth="1"/>
    <col min="2769" max="2769" width="109" bestFit="1" customWidth="1"/>
    <col min="2770" max="2770" width="105" bestFit="1" customWidth="1"/>
    <col min="2771" max="2771" width="101.109375" bestFit="1" customWidth="1"/>
    <col min="2772" max="2772" width="116.5546875" bestFit="1" customWidth="1"/>
    <col min="2773" max="2773" width="77.33203125" bestFit="1" customWidth="1"/>
    <col min="2774" max="2774" width="98.88671875" bestFit="1" customWidth="1"/>
    <col min="2775" max="2775" width="107.109375" bestFit="1" customWidth="1"/>
    <col min="2776" max="2776" width="121.44140625" bestFit="1" customWidth="1"/>
    <col min="2777" max="2777" width="80.5546875" bestFit="1" customWidth="1"/>
    <col min="2778" max="2778" width="123.21875" bestFit="1" customWidth="1"/>
    <col min="2779" max="2779" width="116.5546875" bestFit="1" customWidth="1"/>
    <col min="2780" max="2780" width="109.21875" bestFit="1" customWidth="1"/>
    <col min="2781" max="2781" width="112.109375" bestFit="1" customWidth="1"/>
    <col min="2782" max="2782" width="113.77734375" bestFit="1" customWidth="1"/>
    <col min="2783" max="2783" width="111.5546875" bestFit="1" customWidth="1"/>
    <col min="2784" max="2784" width="119" bestFit="1" customWidth="1"/>
    <col min="2785" max="2785" width="107.6640625" bestFit="1" customWidth="1"/>
    <col min="2786" max="2786" width="117.88671875" bestFit="1" customWidth="1"/>
    <col min="2787" max="2787" width="53" bestFit="1" customWidth="1"/>
    <col min="2788" max="2788" width="114.5546875" bestFit="1" customWidth="1"/>
    <col min="2789" max="2789" width="111.109375" bestFit="1" customWidth="1"/>
    <col min="2790" max="2790" width="83.5546875" bestFit="1" customWidth="1"/>
    <col min="2791" max="2791" width="112.6640625" bestFit="1" customWidth="1"/>
    <col min="2792" max="2792" width="110.5546875" bestFit="1" customWidth="1"/>
    <col min="2793" max="2793" width="99.109375" bestFit="1" customWidth="1"/>
    <col min="2794" max="2794" width="96.21875" bestFit="1" customWidth="1"/>
    <col min="2795" max="2795" width="109.88671875" bestFit="1" customWidth="1"/>
    <col min="2796" max="2796" width="116.33203125" bestFit="1" customWidth="1"/>
    <col min="2797" max="2797" width="115.5546875" bestFit="1" customWidth="1"/>
    <col min="2798" max="2798" width="113.109375" bestFit="1" customWidth="1"/>
    <col min="2799" max="2799" width="112.21875" bestFit="1" customWidth="1"/>
    <col min="2800" max="2800" width="101.21875" bestFit="1" customWidth="1"/>
    <col min="2801" max="2801" width="112" bestFit="1" customWidth="1"/>
    <col min="2802" max="2802" width="81.6640625" bestFit="1" customWidth="1"/>
    <col min="2803" max="2803" width="105.88671875" bestFit="1" customWidth="1"/>
    <col min="2804" max="2804" width="80.44140625" bestFit="1" customWidth="1"/>
    <col min="2805" max="2805" width="102.88671875" bestFit="1" customWidth="1"/>
    <col min="2806" max="2806" width="118.21875" bestFit="1" customWidth="1"/>
    <col min="2807" max="2807" width="115.5546875" bestFit="1" customWidth="1"/>
    <col min="2808" max="2808" width="115.33203125" bestFit="1" customWidth="1"/>
    <col min="2809" max="2809" width="27.5546875" bestFit="1" customWidth="1"/>
    <col min="2810" max="2810" width="113.6640625" bestFit="1" customWidth="1"/>
    <col min="2811" max="2811" width="114.77734375" bestFit="1" customWidth="1"/>
    <col min="2812" max="2812" width="113.88671875" bestFit="1" customWidth="1"/>
    <col min="2813" max="2813" width="31.77734375" bestFit="1" customWidth="1"/>
    <col min="2814" max="2814" width="124.44140625" bestFit="1" customWidth="1"/>
    <col min="2815" max="2815" width="110.88671875" bestFit="1" customWidth="1"/>
    <col min="2816" max="2816" width="91.44140625" bestFit="1" customWidth="1"/>
    <col min="2817" max="2817" width="73.44140625" bestFit="1" customWidth="1"/>
    <col min="2818" max="2818" width="117" bestFit="1" customWidth="1"/>
    <col min="2819" max="2819" width="126.6640625" bestFit="1" customWidth="1"/>
    <col min="2820" max="2820" width="71.5546875" bestFit="1" customWidth="1"/>
    <col min="2821" max="2821" width="44.44140625" bestFit="1" customWidth="1"/>
    <col min="2822" max="2822" width="115.5546875" bestFit="1" customWidth="1"/>
    <col min="2823" max="2823" width="74.33203125" bestFit="1" customWidth="1"/>
    <col min="2824" max="2824" width="87.109375" bestFit="1" customWidth="1"/>
    <col min="2825" max="2825" width="70.77734375" bestFit="1" customWidth="1"/>
    <col min="2826" max="2826" width="109.21875" bestFit="1" customWidth="1"/>
    <col min="2827" max="2827" width="111.44140625" bestFit="1" customWidth="1"/>
    <col min="2828" max="2828" width="125.88671875" bestFit="1" customWidth="1"/>
    <col min="2829" max="2829" width="75.6640625" bestFit="1" customWidth="1"/>
    <col min="2830" max="2830" width="76.88671875" bestFit="1" customWidth="1"/>
    <col min="2831" max="2831" width="90.109375" bestFit="1" customWidth="1"/>
    <col min="2832" max="2832" width="112.109375" bestFit="1" customWidth="1"/>
    <col min="2833" max="2833" width="110.88671875" bestFit="1" customWidth="1"/>
    <col min="2834" max="2834" width="89" bestFit="1" customWidth="1"/>
    <col min="2835" max="2835" width="99.88671875" bestFit="1" customWidth="1"/>
    <col min="2836" max="2836" width="103.21875" bestFit="1" customWidth="1"/>
    <col min="2837" max="2837" width="108.44140625" bestFit="1" customWidth="1"/>
    <col min="2838" max="2838" width="111.88671875" bestFit="1" customWidth="1"/>
    <col min="2839" max="2839" width="73.77734375" bestFit="1" customWidth="1"/>
    <col min="2840" max="2840" width="115.88671875" bestFit="1" customWidth="1"/>
    <col min="2841" max="2841" width="117.109375" bestFit="1" customWidth="1"/>
    <col min="2842" max="2842" width="86.33203125" bestFit="1" customWidth="1"/>
    <col min="2843" max="2843" width="77.33203125" bestFit="1" customWidth="1"/>
    <col min="2844" max="2844" width="97.5546875" bestFit="1" customWidth="1"/>
    <col min="2845" max="2845" width="42.88671875" bestFit="1" customWidth="1"/>
    <col min="2846" max="2846" width="110.21875" bestFit="1" customWidth="1"/>
    <col min="2847" max="2847" width="113.21875" bestFit="1" customWidth="1"/>
    <col min="2848" max="2848" width="96.88671875" bestFit="1" customWidth="1"/>
    <col min="2849" max="2849" width="55.6640625" bestFit="1" customWidth="1"/>
    <col min="2850" max="2850" width="59.77734375" bestFit="1" customWidth="1"/>
    <col min="2851" max="2851" width="49.88671875" bestFit="1" customWidth="1"/>
    <col min="2852" max="2852" width="77.33203125" bestFit="1" customWidth="1"/>
    <col min="2853" max="2853" width="71.6640625" bestFit="1" customWidth="1"/>
    <col min="2854" max="2854" width="109.88671875" bestFit="1" customWidth="1"/>
    <col min="2855" max="2855" width="66.5546875" bestFit="1" customWidth="1"/>
    <col min="2856" max="2856" width="106.5546875" bestFit="1" customWidth="1"/>
    <col min="2857" max="2857" width="39.6640625" bestFit="1" customWidth="1"/>
    <col min="2858" max="2858" width="104.88671875" bestFit="1" customWidth="1"/>
    <col min="2859" max="2859" width="111.21875" bestFit="1" customWidth="1"/>
    <col min="2860" max="2860" width="80.77734375" bestFit="1" customWidth="1"/>
    <col min="2861" max="2861" width="111.5546875" bestFit="1" customWidth="1"/>
    <col min="2862" max="2862" width="77.77734375" bestFit="1" customWidth="1"/>
    <col min="2863" max="2863" width="94.6640625" bestFit="1" customWidth="1"/>
    <col min="2864" max="2864" width="105.21875" bestFit="1" customWidth="1"/>
    <col min="2865" max="2865" width="111.109375" bestFit="1" customWidth="1"/>
    <col min="2866" max="2866" width="109.77734375" bestFit="1" customWidth="1"/>
    <col min="2867" max="2867" width="111.88671875" bestFit="1" customWidth="1"/>
    <col min="2868" max="2868" width="112" bestFit="1" customWidth="1"/>
    <col min="2869" max="2869" width="77.44140625" bestFit="1" customWidth="1"/>
    <col min="2870" max="2870" width="89.44140625" bestFit="1" customWidth="1"/>
    <col min="2871" max="2871" width="54.44140625" bestFit="1" customWidth="1"/>
    <col min="2872" max="2872" width="84.44140625" bestFit="1" customWidth="1"/>
    <col min="2873" max="2873" width="98.5546875" bestFit="1" customWidth="1"/>
    <col min="2874" max="2874" width="72.88671875" bestFit="1" customWidth="1"/>
    <col min="2875" max="2875" width="59" bestFit="1" customWidth="1"/>
    <col min="2876" max="2876" width="109" bestFit="1" customWidth="1"/>
    <col min="2877" max="2877" width="132.44140625" bestFit="1" customWidth="1"/>
    <col min="2878" max="2878" width="101.5546875" bestFit="1" customWidth="1"/>
    <col min="2879" max="2879" width="38.5546875" bestFit="1" customWidth="1"/>
    <col min="2880" max="2880" width="99.6640625" bestFit="1" customWidth="1"/>
    <col min="2881" max="2881" width="114.77734375" bestFit="1" customWidth="1"/>
    <col min="2882" max="2882" width="115.5546875" bestFit="1" customWidth="1"/>
    <col min="2883" max="2883" width="118.77734375" bestFit="1" customWidth="1"/>
    <col min="2884" max="2884" width="80.6640625" bestFit="1" customWidth="1"/>
    <col min="2885" max="2885" width="76" bestFit="1" customWidth="1"/>
    <col min="2886" max="2886" width="116.77734375" bestFit="1" customWidth="1"/>
    <col min="2887" max="2887" width="111.21875" bestFit="1" customWidth="1"/>
    <col min="2888" max="2888" width="103.6640625" bestFit="1" customWidth="1"/>
    <col min="2889" max="2889" width="97.109375" bestFit="1" customWidth="1"/>
    <col min="2890" max="2890" width="108.5546875" bestFit="1" customWidth="1"/>
    <col min="2891" max="2891" width="95.109375" bestFit="1" customWidth="1"/>
    <col min="2892" max="2892" width="85.5546875" bestFit="1" customWidth="1"/>
    <col min="2893" max="2893" width="100.88671875" bestFit="1" customWidth="1"/>
    <col min="2894" max="2894" width="83" bestFit="1" customWidth="1"/>
    <col min="2895" max="2895" width="69.5546875" bestFit="1" customWidth="1"/>
    <col min="2896" max="2896" width="106.77734375" bestFit="1" customWidth="1"/>
    <col min="2897" max="2897" width="110.6640625" bestFit="1" customWidth="1"/>
    <col min="2898" max="2898" width="31.109375" bestFit="1" customWidth="1"/>
    <col min="2899" max="2899" width="71.21875" bestFit="1" customWidth="1"/>
    <col min="2900" max="2900" width="117.33203125" bestFit="1" customWidth="1"/>
    <col min="2901" max="2901" width="45.44140625" bestFit="1" customWidth="1"/>
    <col min="2902" max="2902" width="114.109375" bestFit="1" customWidth="1"/>
    <col min="2903" max="2903" width="48.5546875" bestFit="1" customWidth="1"/>
    <col min="2904" max="2904" width="109.88671875" bestFit="1" customWidth="1"/>
    <col min="2905" max="2905" width="93.77734375" bestFit="1" customWidth="1"/>
    <col min="2906" max="2906" width="109.5546875" bestFit="1" customWidth="1"/>
    <col min="2907" max="2907" width="65.44140625" bestFit="1" customWidth="1"/>
    <col min="2908" max="2908" width="116.77734375" bestFit="1" customWidth="1"/>
    <col min="2909" max="2909" width="117.6640625" bestFit="1" customWidth="1"/>
    <col min="2910" max="2910" width="123.5546875" bestFit="1" customWidth="1"/>
    <col min="2911" max="2911" width="61.33203125" bestFit="1" customWidth="1"/>
    <col min="2912" max="2912" width="93.21875" bestFit="1" customWidth="1"/>
    <col min="2913" max="2913" width="116.5546875" bestFit="1" customWidth="1"/>
    <col min="2914" max="2914" width="41.88671875" bestFit="1" customWidth="1"/>
    <col min="2915" max="2915" width="102.21875" bestFit="1" customWidth="1"/>
    <col min="2916" max="2916" width="93.5546875" bestFit="1" customWidth="1"/>
    <col min="2917" max="2917" width="118.77734375" bestFit="1" customWidth="1"/>
    <col min="2918" max="2918" width="116.21875" bestFit="1" customWidth="1"/>
    <col min="2919" max="2919" width="54.6640625" bestFit="1" customWidth="1"/>
    <col min="2920" max="2920" width="108.109375" bestFit="1" customWidth="1"/>
    <col min="2921" max="2921" width="83.21875" bestFit="1" customWidth="1"/>
    <col min="2922" max="2922" width="112.44140625" bestFit="1" customWidth="1"/>
    <col min="2923" max="2923" width="118.77734375" bestFit="1" customWidth="1"/>
    <col min="2924" max="2924" width="114.6640625" bestFit="1" customWidth="1"/>
    <col min="2925" max="2925" width="91.6640625" bestFit="1" customWidth="1"/>
    <col min="2926" max="2926" width="118.88671875" bestFit="1" customWidth="1"/>
    <col min="2927" max="2927" width="116" bestFit="1" customWidth="1"/>
    <col min="2928" max="2928" width="109.5546875" bestFit="1" customWidth="1"/>
    <col min="2929" max="2929" width="96.33203125" bestFit="1" customWidth="1"/>
    <col min="2930" max="2930" width="126.5546875" bestFit="1" customWidth="1"/>
    <col min="2931" max="2931" width="111.33203125" bestFit="1" customWidth="1"/>
    <col min="2932" max="2932" width="104.6640625" bestFit="1" customWidth="1"/>
    <col min="2933" max="2933" width="117.5546875" bestFit="1" customWidth="1"/>
    <col min="2934" max="2934" width="91.6640625" bestFit="1" customWidth="1"/>
    <col min="2935" max="2935" width="109" bestFit="1" customWidth="1"/>
    <col min="2936" max="2936" width="114.44140625" bestFit="1" customWidth="1"/>
    <col min="2937" max="2937" width="80.5546875" bestFit="1" customWidth="1"/>
    <col min="2938" max="2938" width="117.77734375" bestFit="1" customWidth="1"/>
    <col min="2939" max="2939" width="115.5546875" bestFit="1" customWidth="1"/>
    <col min="2940" max="2940" width="102.33203125" bestFit="1" customWidth="1"/>
    <col min="2941" max="2941" width="115.21875" bestFit="1" customWidth="1"/>
    <col min="2942" max="2942" width="110.33203125" bestFit="1" customWidth="1"/>
    <col min="2943" max="2943" width="110.44140625" bestFit="1" customWidth="1"/>
    <col min="2944" max="2944" width="113.109375" bestFit="1" customWidth="1"/>
    <col min="2945" max="2945" width="55" bestFit="1" customWidth="1"/>
    <col min="2946" max="2946" width="114.6640625" bestFit="1" customWidth="1"/>
    <col min="2947" max="2947" width="97.88671875" bestFit="1" customWidth="1"/>
    <col min="2948" max="2948" width="107.88671875" bestFit="1" customWidth="1"/>
    <col min="2949" max="2949" width="112" bestFit="1" customWidth="1"/>
    <col min="2950" max="2950" width="107.77734375" bestFit="1" customWidth="1"/>
    <col min="2951" max="2951" width="97.21875" bestFit="1" customWidth="1"/>
    <col min="2952" max="2952" width="82" bestFit="1" customWidth="1"/>
    <col min="2953" max="2953" width="116.21875" bestFit="1" customWidth="1"/>
    <col min="2954" max="2954" width="95.77734375" bestFit="1" customWidth="1"/>
    <col min="2955" max="2955" width="112.33203125" bestFit="1" customWidth="1"/>
    <col min="2956" max="2956" width="113.21875" bestFit="1" customWidth="1"/>
    <col min="2957" max="2957" width="93.21875" bestFit="1" customWidth="1"/>
    <col min="2958" max="2958" width="116" bestFit="1" customWidth="1"/>
    <col min="2959" max="2959" width="120.33203125" bestFit="1" customWidth="1"/>
    <col min="2960" max="2960" width="89.109375" bestFit="1" customWidth="1"/>
    <col min="2961" max="2961" width="84.21875" bestFit="1" customWidth="1"/>
    <col min="2962" max="2962" width="76.109375" bestFit="1" customWidth="1"/>
    <col min="2963" max="2963" width="105.77734375" bestFit="1" customWidth="1"/>
    <col min="2964" max="2964" width="67.6640625" bestFit="1" customWidth="1"/>
    <col min="2965" max="2965" width="107.21875" bestFit="1" customWidth="1"/>
    <col min="2966" max="2966" width="107.77734375" bestFit="1" customWidth="1"/>
    <col min="2967" max="2967" width="96.77734375" bestFit="1" customWidth="1"/>
    <col min="2968" max="2968" width="105.33203125" bestFit="1" customWidth="1"/>
    <col min="2969" max="2969" width="112.109375" bestFit="1" customWidth="1"/>
    <col min="2970" max="2970" width="113.5546875" bestFit="1" customWidth="1"/>
    <col min="2971" max="2971" width="113" bestFit="1" customWidth="1"/>
    <col min="2972" max="2972" width="116.33203125" bestFit="1" customWidth="1"/>
    <col min="2973" max="2973" width="109.88671875" bestFit="1" customWidth="1"/>
    <col min="2974" max="2974" width="108.109375" bestFit="1" customWidth="1"/>
    <col min="2975" max="2975" width="109.77734375" bestFit="1" customWidth="1"/>
    <col min="2976" max="2976" width="113.109375" bestFit="1" customWidth="1"/>
    <col min="2977" max="2977" width="80" bestFit="1" customWidth="1"/>
    <col min="2978" max="2978" width="110.44140625" bestFit="1" customWidth="1"/>
    <col min="2979" max="2979" width="104.21875" bestFit="1" customWidth="1"/>
    <col min="2980" max="2980" width="118.21875" bestFit="1" customWidth="1"/>
    <col min="2981" max="2981" width="70.33203125" bestFit="1" customWidth="1"/>
    <col min="2982" max="2982" width="96.77734375" bestFit="1" customWidth="1"/>
    <col min="2983" max="2983" width="72.5546875" bestFit="1" customWidth="1"/>
    <col min="2984" max="2984" width="68.33203125" bestFit="1" customWidth="1"/>
    <col min="2985" max="2985" width="112.44140625" bestFit="1" customWidth="1"/>
    <col min="2986" max="2986" width="116.6640625" bestFit="1" customWidth="1"/>
    <col min="2987" max="2987" width="83.44140625" bestFit="1" customWidth="1"/>
    <col min="2988" max="2988" width="119" bestFit="1" customWidth="1"/>
    <col min="2989" max="2989" width="136.44140625" bestFit="1" customWidth="1"/>
    <col min="2990" max="2990" width="125" bestFit="1" customWidth="1"/>
    <col min="2991" max="2991" width="34.33203125" bestFit="1" customWidth="1"/>
    <col min="2992" max="2992" width="115.5546875" bestFit="1" customWidth="1"/>
    <col min="2993" max="2993" width="125.44140625" bestFit="1" customWidth="1"/>
    <col min="2994" max="2994" width="114.44140625" bestFit="1" customWidth="1"/>
    <col min="2995" max="2995" width="97" bestFit="1" customWidth="1"/>
    <col min="2996" max="2996" width="112.5546875" bestFit="1" customWidth="1"/>
    <col min="2997" max="2997" width="117.109375" bestFit="1" customWidth="1"/>
    <col min="2998" max="2998" width="113" bestFit="1" customWidth="1"/>
    <col min="2999" max="2999" width="108.88671875" bestFit="1" customWidth="1"/>
    <col min="3000" max="3000" width="64.6640625" bestFit="1" customWidth="1"/>
    <col min="3001" max="3001" width="114.5546875" bestFit="1" customWidth="1"/>
    <col min="3002" max="3002" width="117.6640625" bestFit="1" customWidth="1"/>
    <col min="3003" max="3003" width="81.5546875" bestFit="1" customWidth="1"/>
    <col min="3004" max="3004" width="98" bestFit="1" customWidth="1"/>
    <col min="3005" max="3005" width="117.33203125" bestFit="1" customWidth="1"/>
    <col min="3006" max="3006" width="44" bestFit="1" customWidth="1"/>
    <col min="3007" max="3007" width="112.6640625" bestFit="1" customWidth="1"/>
    <col min="3008" max="3008" width="120.77734375" bestFit="1" customWidth="1"/>
    <col min="3009" max="3009" width="90.6640625" bestFit="1" customWidth="1"/>
    <col min="3010" max="3010" width="116.77734375" bestFit="1" customWidth="1"/>
    <col min="3011" max="3011" width="112.88671875" bestFit="1" customWidth="1"/>
    <col min="3012" max="3012" width="119.44140625" bestFit="1" customWidth="1"/>
    <col min="3013" max="3013" width="113.88671875" bestFit="1" customWidth="1"/>
    <col min="3014" max="3014" width="111.77734375" bestFit="1" customWidth="1"/>
    <col min="3015" max="3015" width="113.21875" bestFit="1" customWidth="1"/>
    <col min="3016" max="3016" width="115.5546875" bestFit="1" customWidth="1"/>
    <col min="3017" max="3017" width="127.21875" bestFit="1" customWidth="1"/>
    <col min="3018" max="3018" width="94.6640625" bestFit="1" customWidth="1"/>
    <col min="3019" max="3019" width="87.88671875" bestFit="1" customWidth="1"/>
    <col min="3020" max="3020" width="118.5546875" bestFit="1" customWidth="1"/>
    <col min="3021" max="3021" width="101.33203125" bestFit="1" customWidth="1"/>
    <col min="3022" max="3022" width="87.44140625" bestFit="1" customWidth="1"/>
    <col min="3023" max="3023" width="114.88671875" bestFit="1" customWidth="1"/>
    <col min="3024" max="3024" width="117.21875" bestFit="1" customWidth="1"/>
    <col min="3025" max="3025" width="108.6640625" bestFit="1" customWidth="1"/>
    <col min="3026" max="3026" width="72.6640625" bestFit="1" customWidth="1"/>
    <col min="3027" max="3027" width="110.6640625" bestFit="1" customWidth="1"/>
    <col min="3028" max="3028" width="56.33203125" bestFit="1" customWidth="1"/>
    <col min="3029" max="3029" width="108.88671875" bestFit="1" customWidth="1"/>
    <col min="3030" max="3030" width="114" bestFit="1" customWidth="1"/>
    <col min="3031" max="3031" width="113.88671875" bestFit="1" customWidth="1"/>
    <col min="3032" max="3032" width="112" bestFit="1" customWidth="1"/>
    <col min="3033" max="3033" width="110.44140625" bestFit="1" customWidth="1"/>
    <col min="3034" max="3034" width="113.5546875" bestFit="1" customWidth="1"/>
    <col min="3035" max="3035" width="111.109375" bestFit="1" customWidth="1"/>
    <col min="3036" max="3036" width="116.6640625" bestFit="1" customWidth="1"/>
    <col min="3037" max="3037" width="105" bestFit="1" customWidth="1"/>
    <col min="3038" max="3038" width="111.77734375" bestFit="1" customWidth="1"/>
    <col min="3039" max="3039" width="116.6640625" bestFit="1" customWidth="1"/>
    <col min="3040" max="3040" width="113.88671875" bestFit="1" customWidth="1"/>
    <col min="3041" max="3041" width="101.21875" bestFit="1" customWidth="1"/>
    <col min="3042" max="3042" width="109" bestFit="1" customWidth="1"/>
    <col min="3043" max="3043" width="120.77734375" bestFit="1" customWidth="1"/>
    <col min="3044" max="3044" width="129.5546875" bestFit="1" customWidth="1"/>
    <col min="3045" max="3045" width="113.88671875" bestFit="1" customWidth="1"/>
    <col min="3046" max="3047" width="111" bestFit="1" customWidth="1"/>
    <col min="3048" max="3048" width="108.77734375" bestFit="1" customWidth="1"/>
    <col min="3049" max="3049" width="105" bestFit="1" customWidth="1"/>
    <col min="3050" max="3050" width="116.77734375" bestFit="1" customWidth="1"/>
    <col min="3051" max="3051" width="110.21875" bestFit="1" customWidth="1"/>
    <col min="3052" max="3052" width="97.5546875" bestFit="1" customWidth="1"/>
    <col min="3053" max="3053" width="116.44140625" bestFit="1" customWidth="1"/>
    <col min="3054" max="3054" width="103.6640625" bestFit="1" customWidth="1"/>
    <col min="3055" max="3055" width="101.5546875" bestFit="1" customWidth="1"/>
    <col min="3056" max="3056" width="110.21875" bestFit="1" customWidth="1"/>
    <col min="3057" max="3057" width="117.33203125" bestFit="1" customWidth="1"/>
    <col min="3058" max="3058" width="119.5546875" bestFit="1" customWidth="1"/>
    <col min="3059" max="3059" width="111.44140625" bestFit="1" customWidth="1"/>
    <col min="3060" max="3060" width="97.5546875" bestFit="1" customWidth="1"/>
    <col min="3061" max="3061" width="78.88671875" bestFit="1" customWidth="1"/>
    <col min="3062" max="3062" width="103.77734375" bestFit="1" customWidth="1"/>
    <col min="3063" max="3063" width="82.5546875" bestFit="1" customWidth="1"/>
    <col min="3064" max="3064" width="117" bestFit="1" customWidth="1"/>
    <col min="3065" max="3065" width="111.44140625" bestFit="1" customWidth="1"/>
    <col min="3066" max="3066" width="93.33203125" bestFit="1" customWidth="1"/>
    <col min="3067" max="3067" width="105.5546875" bestFit="1" customWidth="1"/>
    <col min="3068" max="3068" width="98.21875" bestFit="1" customWidth="1"/>
    <col min="3069" max="3069" width="126.77734375" bestFit="1" customWidth="1"/>
    <col min="3070" max="3070" width="107.44140625" bestFit="1" customWidth="1"/>
    <col min="3071" max="3071" width="85" bestFit="1" customWidth="1"/>
    <col min="3072" max="3072" width="108.77734375" bestFit="1" customWidth="1"/>
    <col min="3073" max="3073" width="66.21875" bestFit="1" customWidth="1"/>
    <col min="3074" max="3074" width="101.21875" bestFit="1" customWidth="1"/>
    <col min="3075" max="3075" width="67.77734375" bestFit="1" customWidth="1"/>
    <col min="3076" max="3076" width="116.88671875" bestFit="1" customWidth="1"/>
    <col min="3077" max="3077" width="103.88671875" bestFit="1" customWidth="1"/>
    <col min="3078" max="3078" width="82" bestFit="1" customWidth="1"/>
    <col min="3079" max="3079" width="116.109375" bestFit="1" customWidth="1"/>
    <col min="3080" max="3080" width="57.6640625" bestFit="1" customWidth="1"/>
    <col min="3081" max="3081" width="92" bestFit="1" customWidth="1"/>
    <col min="3082" max="3082" width="98.6640625" bestFit="1" customWidth="1"/>
    <col min="3083" max="3083" width="117.109375" bestFit="1" customWidth="1"/>
    <col min="3084" max="3084" width="95.77734375" bestFit="1" customWidth="1"/>
    <col min="3085" max="3085" width="97.21875" bestFit="1" customWidth="1"/>
    <col min="3086" max="3086" width="114" bestFit="1" customWidth="1"/>
    <col min="3087" max="3087" width="99.6640625" bestFit="1" customWidth="1"/>
    <col min="3088" max="3088" width="100.21875" bestFit="1" customWidth="1"/>
    <col min="3089" max="3089" width="111" bestFit="1" customWidth="1"/>
    <col min="3090" max="3090" width="105" bestFit="1" customWidth="1"/>
    <col min="3091" max="3091" width="103" bestFit="1" customWidth="1"/>
    <col min="3092" max="3092" width="114.5546875" bestFit="1" customWidth="1"/>
    <col min="3093" max="3093" width="111.109375" bestFit="1" customWidth="1"/>
    <col min="3094" max="3094" width="115.88671875" bestFit="1" customWidth="1"/>
    <col min="3095" max="3095" width="32.77734375" bestFit="1" customWidth="1"/>
    <col min="3096" max="3096" width="114.109375" bestFit="1" customWidth="1"/>
    <col min="3097" max="3097" width="78.6640625" bestFit="1" customWidth="1"/>
    <col min="3098" max="3098" width="62.109375" bestFit="1" customWidth="1"/>
    <col min="3099" max="3099" width="115.33203125" bestFit="1" customWidth="1"/>
    <col min="3100" max="3100" width="118.77734375" bestFit="1" customWidth="1"/>
    <col min="3101" max="3101" width="113.109375" bestFit="1" customWidth="1"/>
    <col min="3102" max="3102" width="117.77734375" bestFit="1" customWidth="1"/>
    <col min="3103" max="3103" width="107.77734375" bestFit="1" customWidth="1"/>
    <col min="3104" max="3104" width="100.5546875" bestFit="1" customWidth="1"/>
    <col min="3105" max="3105" width="32.88671875" bestFit="1" customWidth="1"/>
    <col min="3106" max="3106" width="113.109375" bestFit="1" customWidth="1"/>
    <col min="3107" max="3107" width="111.5546875" bestFit="1" customWidth="1"/>
    <col min="3108" max="3108" width="116.33203125" bestFit="1" customWidth="1"/>
    <col min="3109" max="3109" width="118.77734375" bestFit="1" customWidth="1"/>
    <col min="3110" max="3110" width="120.21875" bestFit="1" customWidth="1"/>
    <col min="3111" max="3111" width="113" bestFit="1" customWidth="1"/>
    <col min="3112" max="3112" width="103.88671875" bestFit="1" customWidth="1"/>
    <col min="3113" max="3113" width="109.88671875" bestFit="1" customWidth="1"/>
    <col min="3114" max="3114" width="115.21875" bestFit="1" customWidth="1"/>
    <col min="3115" max="3115" width="101.77734375" bestFit="1" customWidth="1"/>
    <col min="3116" max="3116" width="119.109375" bestFit="1" customWidth="1"/>
    <col min="3117" max="3117" width="115.109375" bestFit="1" customWidth="1"/>
    <col min="3118" max="3118" width="110.6640625" bestFit="1" customWidth="1"/>
    <col min="3119" max="3119" width="115" bestFit="1" customWidth="1"/>
    <col min="3120" max="3120" width="96.6640625" bestFit="1" customWidth="1"/>
    <col min="3121" max="3121" width="118.21875" bestFit="1" customWidth="1"/>
    <col min="3122" max="3122" width="108.88671875" bestFit="1" customWidth="1"/>
    <col min="3123" max="3123" width="60.109375" bestFit="1" customWidth="1"/>
    <col min="3124" max="3124" width="112.33203125" bestFit="1" customWidth="1"/>
    <col min="3125" max="3125" width="90.5546875" bestFit="1" customWidth="1"/>
    <col min="3126" max="3126" width="73.77734375" bestFit="1" customWidth="1"/>
    <col min="3127" max="3127" width="87.88671875" bestFit="1" customWidth="1"/>
    <col min="3128" max="3128" width="115.21875" bestFit="1" customWidth="1"/>
    <col min="3129" max="3129" width="114.88671875" bestFit="1" customWidth="1"/>
    <col min="3130" max="3130" width="70.21875" bestFit="1" customWidth="1"/>
    <col min="3131" max="3131" width="111.77734375" bestFit="1" customWidth="1"/>
    <col min="3132" max="3132" width="116.33203125" bestFit="1" customWidth="1"/>
    <col min="3133" max="3133" width="118" bestFit="1" customWidth="1"/>
    <col min="3134" max="3134" width="106.33203125" bestFit="1" customWidth="1"/>
    <col min="3135" max="3135" width="81.88671875" bestFit="1" customWidth="1"/>
    <col min="3136" max="3136" width="114.88671875" bestFit="1" customWidth="1"/>
    <col min="3137" max="3137" width="125" bestFit="1" customWidth="1"/>
    <col min="3138" max="3138" width="95.44140625" bestFit="1" customWidth="1"/>
    <col min="3139" max="3139" width="112" bestFit="1" customWidth="1"/>
    <col min="3140" max="3140" width="113.5546875" bestFit="1" customWidth="1"/>
    <col min="3141" max="3141" width="117.44140625" bestFit="1" customWidth="1"/>
    <col min="3142" max="3142" width="93.44140625" bestFit="1" customWidth="1"/>
    <col min="3143" max="3143" width="110.44140625" bestFit="1" customWidth="1"/>
    <col min="3144" max="3144" width="113" bestFit="1" customWidth="1"/>
    <col min="3145" max="3145" width="45.77734375" bestFit="1" customWidth="1"/>
    <col min="3146" max="3146" width="48.77734375" bestFit="1" customWidth="1"/>
    <col min="3147" max="3147" width="84" bestFit="1" customWidth="1"/>
    <col min="3148" max="3148" width="117.109375" bestFit="1" customWidth="1"/>
    <col min="3149" max="3149" width="116.33203125" bestFit="1" customWidth="1"/>
    <col min="3150" max="3150" width="108.44140625" bestFit="1" customWidth="1"/>
    <col min="3151" max="3151" width="118" bestFit="1" customWidth="1"/>
    <col min="3152" max="3152" width="111.88671875" bestFit="1" customWidth="1"/>
    <col min="3153" max="3153" width="119.21875" bestFit="1" customWidth="1"/>
    <col min="3154" max="3154" width="70.88671875" bestFit="1" customWidth="1"/>
    <col min="3155" max="3155" width="109.6640625" bestFit="1" customWidth="1"/>
    <col min="3156" max="3156" width="111.5546875" bestFit="1" customWidth="1"/>
    <col min="3157" max="3157" width="114" bestFit="1" customWidth="1"/>
    <col min="3158" max="3158" width="57" bestFit="1" customWidth="1"/>
    <col min="3159" max="3159" width="100.109375" bestFit="1" customWidth="1"/>
    <col min="3160" max="3160" width="112.77734375" bestFit="1" customWidth="1"/>
    <col min="3161" max="3161" width="121.44140625" bestFit="1" customWidth="1"/>
    <col min="3162" max="3162" width="87.33203125" bestFit="1" customWidth="1"/>
    <col min="3163" max="3163" width="116.88671875" bestFit="1" customWidth="1"/>
    <col min="3164" max="3164" width="28.6640625" bestFit="1" customWidth="1"/>
    <col min="3165" max="3165" width="99.5546875" bestFit="1" customWidth="1"/>
    <col min="3166" max="3166" width="111.44140625" bestFit="1" customWidth="1"/>
    <col min="3167" max="3167" width="98.109375" bestFit="1" customWidth="1"/>
    <col min="3168" max="3168" width="104.88671875" bestFit="1" customWidth="1"/>
    <col min="3169" max="3169" width="108.6640625" bestFit="1" customWidth="1"/>
    <col min="3170" max="3170" width="104.109375" bestFit="1" customWidth="1"/>
    <col min="3171" max="3171" width="110.33203125" bestFit="1" customWidth="1"/>
    <col min="3172" max="3172" width="112.88671875" bestFit="1" customWidth="1"/>
    <col min="3173" max="3173" width="72" bestFit="1" customWidth="1"/>
    <col min="3174" max="3174" width="95.77734375" bestFit="1" customWidth="1"/>
    <col min="3175" max="3175" width="103.109375" bestFit="1" customWidth="1"/>
    <col min="3176" max="3176" width="117.21875" bestFit="1" customWidth="1"/>
    <col min="3177" max="3177" width="101.5546875" bestFit="1" customWidth="1"/>
    <col min="3178" max="3178" width="121.88671875" bestFit="1" customWidth="1"/>
    <col min="3179" max="3179" width="118.44140625" bestFit="1" customWidth="1"/>
    <col min="3180" max="3180" width="114" bestFit="1" customWidth="1"/>
    <col min="3181" max="3181" width="51.88671875" bestFit="1" customWidth="1"/>
    <col min="3182" max="3182" width="109.5546875" bestFit="1" customWidth="1"/>
    <col min="3183" max="3183" width="63.77734375" bestFit="1" customWidth="1"/>
    <col min="3184" max="3184" width="120.6640625" bestFit="1" customWidth="1"/>
    <col min="3185" max="3185" width="111.88671875" bestFit="1" customWidth="1"/>
    <col min="3186" max="3186" width="113.5546875" bestFit="1" customWidth="1"/>
    <col min="3187" max="3187" width="115.44140625" bestFit="1" customWidth="1"/>
    <col min="3188" max="3188" width="109.33203125" bestFit="1" customWidth="1"/>
    <col min="3189" max="3189" width="76.77734375" bestFit="1" customWidth="1"/>
    <col min="3190" max="3190" width="101.88671875" bestFit="1" customWidth="1"/>
    <col min="3191" max="3191" width="119" bestFit="1" customWidth="1"/>
    <col min="3192" max="3192" width="105.77734375" bestFit="1" customWidth="1"/>
    <col min="3193" max="3193" width="102.77734375" bestFit="1" customWidth="1"/>
    <col min="3194" max="3194" width="118.6640625" bestFit="1" customWidth="1"/>
    <col min="3195" max="3195" width="109.33203125" bestFit="1" customWidth="1"/>
    <col min="3196" max="3196" width="118.88671875" bestFit="1" customWidth="1"/>
    <col min="3197" max="3197" width="107" bestFit="1" customWidth="1"/>
    <col min="3198" max="3198" width="126.21875" bestFit="1" customWidth="1"/>
    <col min="3199" max="3199" width="117.88671875" bestFit="1" customWidth="1"/>
    <col min="3200" max="3200" width="88.21875" bestFit="1" customWidth="1"/>
    <col min="3201" max="3201" width="76.21875" bestFit="1" customWidth="1"/>
    <col min="3202" max="3202" width="107.21875" bestFit="1" customWidth="1"/>
    <col min="3203" max="3203" width="57.77734375" bestFit="1" customWidth="1"/>
    <col min="3204" max="3204" width="82.77734375" bestFit="1" customWidth="1"/>
    <col min="3205" max="3205" width="96.109375" bestFit="1" customWidth="1"/>
    <col min="3206" max="3206" width="54" bestFit="1" customWidth="1"/>
    <col min="3207" max="3207" width="44.33203125" bestFit="1" customWidth="1"/>
    <col min="3208" max="3208" width="102.109375" bestFit="1" customWidth="1"/>
    <col min="3209" max="3209" width="117.33203125" bestFit="1" customWidth="1"/>
    <col min="3210" max="3210" width="100" bestFit="1" customWidth="1"/>
    <col min="3211" max="3211" width="111.44140625" bestFit="1" customWidth="1"/>
    <col min="3212" max="3212" width="115" bestFit="1" customWidth="1"/>
    <col min="3213" max="3213" width="100.44140625" bestFit="1" customWidth="1"/>
    <col min="3214" max="3214" width="110.88671875" bestFit="1" customWidth="1"/>
    <col min="3215" max="3215" width="114.6640625" bestFit="1" customWidth="1"/>
    <col min="3216" max="3216" width="87.77734375" bestFit="1" customWidth="1"/>
    <col min="3217" max="3217" width="120.44140625" bestFit="1" customWidth="1"/>
    <col min="3218" max="3218" width="115.5546875" bestFit="1" customWidth="1"/>
    <col min="3219" max="3219" width="121.109375" bestFit="1" customWidth="1"/>
    <col min="3220" max="3220" width="110.44140625" bestFit="1" customWidth="1"/>
    <col min="3221" max="3221" width="100.88671875" bestFit="1" customWidth="1"/>
    <col min="3222" max="3222" width="113.109375" bestFit="1" customWidth="1"/>
    <col min="3223" max="3223" width="115.109375" bestFit="1" customWidth="1"/>
    <col min="3224" max="3224" width="118.44140625" bestFit="1" customWidth="1"/>
    <col min="3225" max="3225" width="114" bestFit="1" customWidth="1"/>
    <col min="3226" max="3226" width="111.44140625" bestFit="1" customWidth="1"/>
    <col min="3227" max="3227" width="105.109375" bestFit="1" customWidth="1"/>
    <col min="3228" max="3228" width="103.88671875" bestFit="1" customWidth="1"/>
    <col min="3229" max="3229" width="105" bestFit="1" customWidth="1"/>
    <col min="3230" max="3230" width="112.33203125" bestFit="1" customWidth="1"/>
    <col min="3231" max="3231" width="87.77734375" bestFit="1" customWidth="1"/>
    <col min="3232" max="3232" width="102.21875" bestFit="1" customWidth="1"/>
    <col min="3233" max="3233" width="40.44140625" bestFit="1" customWidth="1"/>
    <col min="3234" max="3234" width="101.21875" bestFit="1" customWidth="1"/>
    <col min="3235" max="3235" width="114.5546875" bestFit="1" customWidth="1"/>
    <col min="3236" max="3236" width="71.21875" bestFit="1" customWidth="1"/>
    <col min="3237" max="3237" width="102.109375" bestFit="1" customWidth="1"/>
    <col min="3238" max="3238" width="115.44140625" bestFit="1" customWidth="1"/>
    <col min="3239" max="3239" width="113.6640625" bestFit="1" customWidth="1"/>
    <col min="3240" max="3240" width="98.109375" bestFit="1" customWidth="1"/>
    <col min="3241" max="3241" width="117.33203125" bestFit="1" customWidth="1"/>
    <col min="3242" max="3242" width="116" bestFit="1" customWidth="1"/>
    <col min="3243" max="3243" width="109.33203125" bestFit="1" customWidth="1"/>
    <col min="3244" max="3244" width="75.109375" bestFit="1" customWidth="1"/>
    <col min="3245" max="3245" width="100.44140625" bestFit="1" customWidth="1"/>
    <col min="3246" max="3246" width="112.88671875" bestFit="1" customWidth="1"/>
    <col min="3247" max="3247" width="113.77734375" bestFit="1" customWidth="1"/>
    <col min="3248" max="3248" width="121.33203125" bestFit="1" customWidth="1"/>
    <col min="3249" max="3249" width="123.5546875" bestFit="1" customWidth="1"/>
    <col min="3250" max="3250" width="97.5546875" bestFit="1" customWidth="1"/>
    <col min="3251" max="3251" width="86" bestFit="1" customWidth="1"/>
    <col min="3252" max="3252" width="112.44140625" bestFit="1" customWidth="1"/>
    <col min="3253" max="3253" width="112.5546875" bestFit="1" customWidth="1"/>
    <col min="3254" max="3254" width="113.6640625" bestFit="1" customWidth="1"/>
    <col min="3255" max="3255" width="114.6640625" bestFit="1" customWidth="1"/>
    <col min="3256" max="3256" width="120.5546875" bestFit="1" customWidth="1"/>
    <col min="3257" max="3257" width="103" bestFit="1" customWidth="1"/>
    <col min="3258" max="3258" width="102.44140625" bestFit="1" customWidth="1"/>
    <col min="3259" max="3259" width="119.6640625" bestFit="1" customWidth="1"/>
    <col min="3260" max="3260" width="98.77734375" bestFit="1" customWidth="1"/>
    <col min="3261" max="3261" width="116.44140625" bestFit="1" customWidth="1"/>
    <col min="3262" max="3262" width="102.109375" bestFit="1" customWidth="1"/>
    <col min="3263" max="3263" width="112" bestFit="1" customWidth="1"/>
    <col min="3264" max="3264" width="113.21875" bestFit="1" customWidth="1"/>
    <col min="3265" max="3265" width="109.6640625" bestFit="1" customWidth="1"/>
    <col min="3266" max="3266" width="119.5546875" bestFit="1" customWidth="1"/>
    <col min="3267" max="3267" width="122.88671875" bestFit="1" customWidth="1"/>
    <col min="3268" max="3269" width="108.109375" bestFit="1" customWidth="1"/>
    <col min="3270" max="3270" width="114.21875" bestFit="1" customWidth="1"/>
    <col min="3271" max="3271" width="109" bestFit="1" customWidth="1"/>
    <col min="3272" max="3272" width="116.21875" bestFit="1" customWidth="1"/>
    <col min="3273" max="3273" width="78.33203125" bestFit="1" customWidth="1"/>
    <col min="3274" max="3274" width="107.33203125" bestFit="1" customWidth="1"/>
    <col min="3275" max="3275" width="102.88671875" bestFit="1" customWidth="1"/>
    <col min="3276" max="3276" width="17.21875" bestFit="1" customWidth="1"/>
    <col min="3277" max="3277" width="54.77734375" bestFit="1" customWidth="1"/>
    <col min="3278" max="3278" width="118.6640625" bestFit="1" customWidth="1"/>
    <col min="3279" max="3279" width="111.21875" bestFit="1" customWidth="1"/>
    <col min="3280" max="3280" width="113.33203125" bestFit="1" customWidth="1"/>
    <col min="3281" max="3281" width="102.77734375" bestFit="1" customWidth="1"/>
    <col min="3282" max="3282" width="113.88671875" bestFit="1" customWidth="1"/>
    <col min="3283" max="3283" width="134.6640625" bestFit="1" customWidth="1"/>
    <col min="3284" max="3284" width="91" bestFit="1" customWidth="1"/>
    <col min="3285" max="3285" width="105.5546875" bestFit="1" customWidth="1"/>
    <col min="3286" max="3286" width="89.33203125" bestFit="1" customWidth="1"/>
    <col min="3287" max="3287" width="121.77734375" bestFit="1" customWidth="1"/>
    <col min="3288" max="3288" width="99" bestFit="1" customWidth="1"/>
    <col min="3289" max="3289" width="112.33203125" bestFit="1" customWidth="1"/>
    <col min="3290" max="3290" width="115.6640625" bestFit="1" customWidth="1"/>
    <col min="3291" max="3291" width="114.6640625" bestFit="1" customWidth="1"/>
    <col min="3292" max="3292" width="112.33203125" bestFit="1" customWidth="1"/>
    <col min="3293" max="3293" width="100.6640625" bestFit="1" customWidth="1"/>
    <col min="3294" max="3294" width="119.77734375" bestFit="1" customWidth="1"/>
    <col min="3295" max="3295" width="114.44140625" bestFit="1" customWidth="1"/>
    <col min="3296" max="3296" width="100.109375" bestFit="1" customWidth="1"/>
    <col min="3297" max="3297" width="108.5546875" bestFit="1" customWidth="1"/>
    <col min="3298" max="3298" width="103" bestFit="1" customWidth="1"/>
    <col min="3299" max="3299" width="118" bestFit="1" customWidth="1"/>
    <col min="3300" max="3300" width="120.33203125" bestFit="1" customWidth="1"/>
    <col min="3301" max="3301" width="93" bestFit="1" customWidth="1"/>
    <col min="3302" max="3302" width="29.109375" bestFit="1" customWidth="1"/>
    <col min="3303" max="3303" width="120.109375" bestFit="1" customWidth="1"/>
    <col min="3304" max="3304" width="109.5546875" bestFit="1" customWidth="1"/>
    <col min="3305" max="3305" width="96.88671875" bestFit="1" customWidth="1"/>
    <col min="3306" max="3306" width="107.33203125" bestFit="1" customWidth="1"/>
    <col min="3307" max="3307" width="117.88671875" bestFit="1" customWidth="1"/>
    <col min="3308" max="3308" width="112.77734375" bestFit="1" customWidth="1"/>
    <col min="3309" max="3309" width="120.109375" bestFit="1" customWidth="1"/>
    <col min="3310" max="3310" width="99.21875" bestFit="1" customWidth="1"/>
    <col min="3311" max="3311" width="113.5546875" bestFit="1" customWidth="1"/>
    <col min="3312" max="3312" width="121.21875" bestFit="1" customWidth="1"/>
    <col min="3313" max="3313" width="110.5546875" bestFit="1" customWidth="1"/>
    <col min="3314" max="3314" width="113.6640625" bestFit="1" customWidth="1"/>
    <col min="3315" max="3315" width="114" bestFit="1" customWidth="1"/>
    <col min="3316" max="3316" width="112.109375" bestFit="1" customWidth="1"/>
    <col min="3317" max="3317" width="106.44140625" bestFit="1" customWidth="1"/>
    <col min="3318" max="3318" width="111.77734375" bestFit="1" customWidth="1"/>
    <col min="3319" max="3319" width="110.77734375" bestFit="1" customWidth="1"/>
    <col min="3320" max="3320" width="112.77734375" bestFit="1" customWidth="1"/>
    <col min="3321" max="3321" width="116.21875" bestFit="1" customWidth="1"/>
    <col min="3322" max="3322" width="119.21875" bestFit="1" customWidth="1"/>
    <col min="3323" max="3323" width="120.33203125" bestFit="1" customWidth="1"/>
    <col min="3324" max="3324" width="101.88671875" bestFit="1" customWidth="1"/>
    <col min="3325" max="3325" width="68.6640625" bestFit="1" customWidth="1"/>
    <col min="3326" max="3326" width="114" bestFit="1" customWidth="1"/>
    <col min="3327" max="3327" width="108.77734375" bestFit="1" customWidth="1"/>
    <col min="3328" max="3328" width="98.6640625" bestFit="1" customWidth="1"/>
    <col min="3329" max="3329" width="119" bestFit="1" customWidth="1"/>
    <col min="3330" max="3330" width="107" bestFit="1" customWidth="1"/>
    <col min="3331" max="3331" width="108.33203125" bestFit="1" customWidth="1"/>
    <col min="3332" max="3332" width="114.109375" bestFit="1" customWidth="1"/>
    <col min="3333" max="3333" width="91.77734375" bestFit="1" customWidth="1"/>
    <col min="3334" max="3334" width="81.77734375" bestFit="1" customWidth="1"/>
    <col min="3335" max="3335" width="114.33203125" bestFit="1" customWidth="1"/>
    <col min="3336" max="3336" width="84.6640625" bestFit="1" customWidth="1"/>
    <col min="3337" max="3337" width="102.5546875" bestFit="1" customWidth="1"/>
    <col min="3338" max="3338" width="108.5546875" bestFit="1" customWidth="1"/>
    <col min="3339" max="3339" width="113.6640625" bestFit="1" customWidth="1"/>
    <col min="3340" max="3340" width="40.88671875" bestFit="1" customWidth="1"/>
    <col min="3341" max="3341" width="114" bestFit="1" customWidth="1"/>
    <col min="3342" max="3342" width="113.44140625" bestFit="1" customWidth="1"/>
    <col min="3343" max="3343" width="109.6640625" bestFit="1" customWidth="1"/>
    <col min="3344" max="3344" width="115.33203125" bestFit="1" customWidth="1"/>
    <col min="3345" max="3345" width="110.33203125" bestFit="1" customWidth="1"/>
    <col min="3346" max="3346" width="112.33203125" bestFit="1" customWidth="1"/>
    <col min="3347" max="3347" width="106.6640625" bestFit="1" customWidth="1"/>
    <col min="3348" max="3348" width="118.77734375" bestFit="1" customWidth="1"/>
    <col min="3349" max="3349" width="91.33203125" bestFit="1" customWidth="1"/>
    <col min="3350" max="3350" width="103" bestFit="1" customWidth="1"/>
    <col min="3351" max="3351" width="110.109375" bestFit="1" customWidth="1"/>
    <col min="3352" max="3352" width="114.44140625" bestFit="1" customWidth="1"/>
    <col min="3353" max="3353" width="69" bestFit="1" customWidth="1"/>
    <col min="3354" max="3354" width="96" bestFit="1" customWidth="1"/>
    <col min="3355" max="3355" width="103" bestFit="1" customWidth="1"/>
    <col min="3356" max="3356" width="88.109375" bestFit="1" customWidth="1"/>
    <col min="3357" max="3357" width="100" bestFit="1" customWidth="1"/>
    <col min="3358" max="3358" width="118.88671875" bestFit="1" customWidth="1"/>
    <col min="3359" max="3359" width="80.5546875" bestFit="1" customWidth="1"/>
    <col min="3360" max="3360" width="115.6640625" bestFit="1" customWidth="1"/>
    <col min="3361" max="3361" width="118.33203125" bestFit="1" customWidth="1"/>
    <col min="3362" max="3362" width="105.88671875" bestFit="1" customWidth="1"/>
    <col min="3363" max="3363" width="69.6640625" bestFit="1" customWidth="1"/>
    <col min="3364" max="3364" width="104.33203125" bestFit="1" customWidth="1"/>
    <col min="3365" max="3365" width="110.44140625" bestFit="1" customWidth="1"/>
    <col min="3366" max="3366" width="110.77734375" bestFit="1" customWidth="1"/>
    <col min="3367" max="3367" width="117.21875" bestFit="1" customWidth="1"/>
    <col min="3368" max="3368" width="105.88671875" bestFit="1" customWidth="1"/>
    <col min="3369" max="3369" width="61.5546875" bestFit="1" customWidth="1"/>
    <col min="3370" max="3370" width="42.33203125" bestFit="1" customWidth="1"/>
    <col min="3371" max="3371" width="99" bestFit="1" customWidth="1"/>
    <col min="3372" max="3372" width="110.21875" bestFit="1" customWidth="1"/>
    <col min="3373" max="3373" width="113.88671875" bestFit="1" customWidth="1"/>
    <col min="3374" max="3374" width="114.6640625" bestFit="1" customWidth="1"/>
    <col min="3375" max="3375" width="115.44140625" bestFit="1" customWidth="1"/>
    <col min="3376" max="3376" width="118.33203125" bestFit="1" customWidth="1"/>
    <col min="3377" max="3377" width="18" bestFit="1" customWidth="1"/>
    <col min="3378" max="3378" width="102" bestFit="1" customWidth="1"/>
    <col min="3379" max="3379" width="46.77734375" bestFit="1" customWidth="1"/>
    <col min="3380" max="3380" width="109.6640625" bestFit="1" customWidth="1"/>
    <col min="3381" max="3381" width="51" bestFit="1" customWidth="1"/>
    <col min="3382" max="3382" width="115.5546875" bestFit="1" customWidth="1"/>
    <col min="3383" max="3383" width="97.88671875" bestFit="1" customWidth="1"/>
    <col min="3384" max="3384" width="113.88671875" bestFit="1" customWidth="1"/>
    <col min="3385" max="3385" width="97" bestFit="1" customWidth="1"/>
    <col min="3386" max="3386" width="111.77734375" bestFit="1" customWidth="1"/>
    <col min="3387" max="3387" width="113.77734375" bestFit="1" customWidth="1"/>
    <col min="3388" max="3388" width="70.88671875" bestFit="1" customWidth="1"/>
    <col min="3389" max="3389" width="114.44140625" bestFit="1" customWidth="1"/>
    <col min="3390" max="3390" width="92.109375" bestFit="1" customWidth="1"/>
    <col min="3391" max="3391" width="116.88671875" bestFit="1" customWidth="1"/>
    <col min="3392" max="3392" width="108.109375" bestFit="1" customWidth="1"/>
    <col min="3393" max="3393" width="114.77734375" bestFit="1" customWidth="1"/>
    <col min="3394" max="3394" width="78.44140625" bestFit="1" customWidth="1"/>
    <col min="3395" max="3395" width="89.109375" bestFit="1" customWidth="1"/>
    <col min="3396" max="3396" width="112.77734375" bestFit="1" customWidth="1"/>
    <col min="3397" max="3397" width="74.5546875" bestFit="1" customWidth="1"/>
    <col min="3398" max="3398" width="69" bestFit="1" customWidth="1"/>
    <col min="3399" max="3399" width="108.88671875" bestFit="1" customWidth="1"/>
    <col min="3400" max="3400" width="105.6640625" bestFit="1" customWidth="1"/>
    <col min="3401" max="3401" width="80.6640625" bestFit="1" customWidth="1"/>
    <col min="3402" max="3402" width="105.109375" bestFit="1" customWidth="1"/>
    <col min="3403" max="3403" width="112.44140625" bestFit="1" customWidth="1"/>
    <col min="3404" max="3404" width="83.44140625" bestFit="1" customWidth="1"/>
    <col min="3405" max="3405" width="85.6640625" bestFit="1" customWidth="1"/>
    <col min="3406" max="3406" width="92" bestFit="1" customWidth="1"/>
    <col min="3407" max="3407" width="114" bestFit="1" customWidth="1"/>
    <col min="3408" max="3408" width="60" bestFit="1" customWidth="1"/>
    <col min="3409" max="3409" width="61.21875" bestFit="1" customWidth="1"/>
    <col min="3410" max="3410" width="26" bestFit="1" customWidth="1"/>
    <col min="3411" max="3411" width="108.21875" bestFit="1" customWidth="1"/>
    <col min="3412" max="3412" width="116.21875" bestFit="1" customWidth="1"/>
    <col min="3413" max="3413" width="109.44140625" bestFit="1" customWidth="1"/>
    <col min="3414" max="3414" width="106.44140625" bestFit="1" customWidth="1"/>
    <col min="3415" max="3415" width="82.44140625" bestFit="1" customWidth="1"/>
    <col min="3416" max="3416" width="102.6640625" bestFit="1" customWidth="1"/>
    <col min="3417" max="3417" width="111.77734375" bestFit="1" customWidth="1"/>
    <col min="3418" max="3418" width="120.44140625" bestFit="1" customWidth="1"/>
    <col min="3419" max="3419" width="77.88671875" bestFit="1" customWidth="1"/>
    <col min="3420" max="3420" width="50.44140625" bestFit="1" customWidth="1"/>
    <col min="3421" max="3421" width="85.109375" bestFit="1" customWidth="1"/>
    <col min="3422" max="3422" width="121.21875" bestFit="1" customWidth="1"/>
    <col min="3423" max="3423" width="118.44140625" bestFit="1" customWidth="1"/>
    <col min="3424" max="3424" width="116.33203125" bestFit="1" customWidth="1"/>
    <col min="3425" max="3425" width="121" bestFit="1" customWidth="1"/>
    <col min="3426" max="3426" width="90.21875" bestFit="1" customWidth="1"/>
    <col min="3427" max="3427" width="104.5546875" bestFit="1" customWidth="1"/>
    <col min="3428" max="3428" width="91.5546875" bestFit="1" customWidth="1"/>
    <col min="3429" max="3429" width="92" bestFit="1" customWidth="1"/>
    <col min="3430" max="3430" width="114" bestFit="1" customWidth="1"/>
    <col min="3431" max="3431" width="114.109375" bestFit="1" customWidth="1"/>
    <col min="3432" max="3432" width="111.88671875" bestFit="1" customWidth="1"/>
    <col min="3433" max="3433" width="122.33203125" bestFit="1" customWidth="1"/>
    <col min="3434" max="3434" width="120.44140625" bestFit="1" customWidth="1"/>
    <col min="3435" max="3435" width="23.77734375" bestFit="1" customWidth="1"/>
    <col min="3436" max="3436" width="95.109375" bestFit="1" customWidth="1"/>
    <col min="3437" max="3437" width="113.109375" bestFit="1" customWidth="1"/>
    <col min="3438" max="3438" width="112.44140625" bestFit="1" customWidth="1"/>
    <col min="3439" max="3439" width="116.5546875" bestFit="1" customWidth="1"/>
    <col min="3440" max="3440" width="133.33203125" bestFit="1" customWidth="1"/>
    <col min="3441" max="3441" width="83" bestFit="1" customWidth="1"/>
    <col min="3442" max="3442" width="69.109375" bestFit="1" customWidth="1"/>
    <col min="3443" max="3443" width="97.109375" bestFit="1" customWidth="1"/>
    <col min="3444" max="3444" width="92.33203125" bestFit="1" customWidth="1"/>
    <col min="3445" max="3445" width="96.5546875" bestFit="1" customWidth="1"/>
    <col min="3446" max="3446" width="102.6640625" bestFit="1" customWidth="1"/>
    <col min="3447" max="3447" width="118.6640625" bestFit="1" customWidth="1"/>
    <col min="3448" max="3448" width="122.5546875" bestFit="1" customWidth="1"/>
    <col min="3449" max="3449" width="120.109375" bestFit="1" customWidth="1"/>
    <col min="3450" max="3450" width="117.109375" bestFit="1" customWidth="1"/>
    <col min="3451" max="3451" width="71.21875" bestFit="1" customWidth="1"/>
    <col min="3452" max="3452" width="87.21875" bestFit="1" customWidth="1"/>
    <col min="3453" max="3453" width="139.77734375" bestFit="1" customWidth="1"/>
    <col min="3454" max="3454" width="103.21875" bestFit="1" customWidth="1"/>
    <col min="3455" max="3455" width="117.77734375" bestFit="1" customWidth="1"/>
    <col min="3456" max="3456" width="99.88671875" bestFit="1" customWidth="1"/>
    <col min="3457" max="3457" width="80.6640625" bestFit="1" customWidth="1"/>
    <col min="3458" max="3458" width="112.5546875" bestFit="1" customWidth="1"/>
    <col min="3459" max="3459" width="118.77734375" bestFit="1" customWidth="1"/>
    <col min="3460" max="3460" width="114.109375" bestFit="1" customWidth="1"/>
    <col min="3461" max="3461" width="120.5546875" bestFit="1" customWidth="1"/>
    <col min="3462" max="3462" width="110.21875" bestFit="1" customWidth="1"/>
    <col min="3463" max="3463" width="115.44140625" bestFit="1" customWidth="1"/>
    <col min="3464" max="3464" width="94.21875" bestFit="1" customWidth="1"/>
    <col min="3465" max="3465" width="113.6640625" bestFit="1" customWidth="1"/>
    <col min="3466" max="3466" width="116.33203125" bestFit="1" customWidth="1"/>
    <col min="3467" max="3467" width="101.5546875" bestFit="1" customWidth="1"/>
    <col min="3468" max="3468" width="28.44140625" bestFit="1" customWidth="1"/>
    <col min="3469" max="3469" width="118.6640625" bestFit="1" customWidth="1"/>
    <col min="3470" max="3470" width="112.33203125" bestFit="1" customWidth="1"/>
    <col min="3471" max="3471" width="109.5546875" bestFit="1" customWidth="1"/>
    <col min="3472" max="3472" width="107.6640625" bestFit="1" customWidth="1"/>
    <col min="3473" max="3473" width="105.88671875" bestFit="1" customWidth="1"/>
    <col min="3474" max="3474" width="120.21875" bestFit="1" customWidth="1"/>
    <col min="3475" max="3475" width="67.77734375" bestFit="1" customWidth="1"/>
    <col min="3476" max="3476" width="55.5546875" bestFit="1" customWidth="1"/>
    <col min="3477" max="3477" width="116.109375" bestFit="1" customWidth="1"/>
    <col min="3478" max="3479" width="113.6640625" bestFit="1" customWidth="1"/>
    <col min="3480" max="3480" width="117.21875" bestFit="1" customWidth="1"/>
    <col min="3481" max="3481" width="119" bestFit="1" customWidth="1"/>
    <col min="3482" max="3482" width="50.44140625" bestFit="1" customWidth="1"/>
    <col min="3483" max="3483" width="64.109375" bestFit="1" customWidth="1"/>
    <col min="3484" max="3484" width="114.44140625" bestFit="1" customWidth="1"/>
    <col min="3485" max="3485" width="80.21875" bestFit="1" customWidth="1"/>
    <col min="3486" max="3486" width="58.6640625" bestFit="1" customWidth="1"/>
    <col min="3487" max="3487" width="116.109375" bestFit="1" customWidth="1"/>
    <col min="3488" max="3488" width="113.88671875" bestFit="1" customWidth="1"/>
    <col min="3489" max="3489" width="64.109375" bestFit="1" customWidth="1"/>
    <col min="3490" max="3490" width="70" bestFit="1" customWidth="1"/>
    <col min="3491" max="3491" width="98" bestFit="1" customWidth="1"/>
    <col min="3492" max="3492" width="104.21875" bestFit="1" customWidth="1"/>
    <col min="3493" max="3493" width="54.44140625" bestFit="1" customWidth="1"/>
    <col min="3494" max="3494" width="112.88671875" bestFit="1" customWidth="1"/>
    <col min="3495" max="3495" width="116.21875" bestFit="1" customWidth="1"/>
    <col min="3496" max="3496" width="84" bestFit="1" customWidth="1"/>
    <col min="3497" max="3497" width="116.5546875" bestFit="1" customWidth="1"/>
    <col min="3498" max="3498" width="117.88671875" bestFit="1" customWidth="1"/>
    <col min="3499" max="3499" width="111.5546875" bestFit="1" customWidth="1"/>
    <col min="3500" max="3500" width="113.33203125" bestFit="1" customWidth="1"/>
    <col min="3501" max="3501" width="96.44140625" bestFit="1" customWidth="1"/>
    <col min="3502" max="3502" width="108.77734375" bestFit="1" customWidth="1"/>
    <col min="3503" max="3503" width="65" bestFit="1" customWidth="1"/>
    <col min="3504" max="3504" width="102.6640625" bestFit="1" customWidth="1"/>
    <col min="3505" max="3505" width="100.5546875" bestFit="1" customWidth="1"/>
    <col min="3506" max="3506" width="103.77734375" bestFit="1" customWidth="1"/>
    <col min="3507" max="3507" width="117.44140625" bestFit="1" customWidth="1"/>
    <col min="3508" max="3508" width="97.44140625" bestFit="1" customWidth="1"/>
    <col min="3509" max="3509" width="116.33203125" bestFit="1" customWidth="1"/>
    <col min="3510" max="3510" width="104.6640625" bestFit="1" customWidth="1"/>
    <col min="3511" max="3511" width="86.109375" bestFit="1" customWidth="1"/>
    <col min="3512" max="3512" width="108.109375" bestFit="1" customWidth="1"/>
    <col min="3513" max="3513" width="87.6640625" bestFit="1" customWidth="1"/>
    <col min="3514" max="3514" width="117.77734375" bestFit="1" customWidth="1"/>
    <col min="3515" max="3515" width="113.77734375" bestFit="1" customWidth="1"/>
    <col min="3516" max="3516" width="83.77734375" bestFit="1" customWidth="1"/>
    <col min="3517" max="3517" width="120.5546875" bestFit="1" customWidth="1"/>
    <col min="3518" max="3518" width="112.77734375" bestFit="1" customWidth="1"/>
    <col min="3519" max="3519" width="99.77734375" bestFit="1" customWidth="1"/>
    <col min="3520" max="3520" width="105.6640625" bestFit="1" customWidth="1"/>
    <col min="3521" max="3521" width="114.6640625" bestFit="1" customWidth="1"/>
    <col min="3522" max="3522" width="95.88671875" bestFit="1" customWidth="1"/>
    <col min="3523" max="3523" width="123.109375" bestFit="1" customWidth="1"/>
    <col min="3524" max="3524" width="123" bestFit="1" customWidth="1"/>
    <col min="3525" max="3525" width="120.77734375" bestFit="1" customWidth="1"/>
    <col min="3526" max="3526" width="125.5546875" bestFit="1" customWidth="1"/>
    <col min="3527" max="3527" width="103.33203125" bestFit="1" customWidth="1"/>
    <col min="3528" max="3528" width="117.88671875" bestFit="1" customWidth="1"/>
    <col min="3529" max="3529" width="113.88671875" bestFit="1" customWidth="1"/>
    <col min="3530" max="3530" width="96.21875" bestFit="1" customWidth="1"/>
    <col min="3531" max="3531" width="106.44140625" bestFit="1" customWidth="1"/>
    <col min="3532" max="3532" width="85.6640625" bestFit="1" customWidth="1"/>
    <col min="3533" max="3533" width="80.109375" bestFit="1" customWidth="1"/>
    <col min="3534" max="3534" width="118.109375" bestFit="1" customWidth="1"/>
    <col min="3535" max="3535" width="84.33203125" bestFit="1" customWidth="1"/>
    <col min="3536" max="3536" width="121.44140625" bestFit="1" customWidth="1"/>
    <col min="3537" max="3537" width="19.109375" bestFit="1" customWidth="1"/>
    <col min="3538" max="3538" width="78.33203125" bestFit="1" customWidth="1"/>
    <col min="3539" max="3539" width="115.44140625" bestFit="1" customWidth="1"/>
    <col min="3540" max="3540" width="111.77734375" bestFit="1" customWidth="1"/>
    <col min="3541" max="3541" width="79.5546875" bestFit="1" customWidth="1"/>
    <col min="3542" max="3542" width="96.109375" bestFit="1" customWidth="1"/>
    <col min="3543" max="3543" width="113.33203125" bestFit="1" customWidth="1"/>
    <col min="3544" max="3544" width="108.109375" bestFit="1" customWidth="1"/>
    <col min="3545" max="3545" width="113.33203125" bestFit="1" customWidth="1"/>
    <col min="3546" max="3546" width="116.33203125" bestFit="1" customWidth="1"/>
    <col min="3547" max="3547" width="88.33203125" bestFit="1" customWidth="1"/>
    <col min="3548" max="3548" width="117.6640625" bestFit="1" customWidth="1"/>
    <col min="3549" max="3549" width="73.21875" bestFit="1" customWidth="1"/>
    <col min="3550" max="3550" width="107.21875" bestFit="1" customWidth="1"/>
    <col min="3551" max="3551" width="118.5546875" bestFit="1" customWidth="1"/>
    <col min="3552" max="3552" width="117.88671875" bestFit="1" customWidth="1"/>
    <col min="3553" max="3553" width="107.33203125" bestFit="1" customWidth="1"/>
    <col min="3554" max="3554" width="112.44140625" bestFit="1" customWidth="1"/>
    <col min="3555" max="3555" width="113.21875" bestFit="1" customWidth="1"/>
    <col min="3556" max="3556" width="109" bestFit="1" customWidth="1"/>
    <col min="3557" max="3557" width="98.5546875" bestFit="1" customWidth="1"/>
    <col min="3558" max="3558" width="115.33203125" bestFit="1" customWidth="1"/>
    <col min="3559" max="3559" width="106.6640625" bestFit="1" customWidth="1"/>
    <col min="3560" max="3560" width="117" bestFit="1" customWidth="1"/>
    <col min="3561" max="3561" width="92.109375" bestFit="1" customWidth="1"/>
    <col min="3562" max="3562" width="107" bestFit="1" customWidth="1"/>
    <col min="3563" max="3563" width="107.88671875" bestFit="1" customWidth="1"/>
    <col min="3564" max="3564" width="99.44140625" bestFit="1" customWidth="1"/>
    <col min="3565" max="3565" width="106.21875" bestFit="1" customWidth="1"/>
    <col min="3566" max="3566" width="104" bestFit="1" customWidth="1"/>
    <col min="3567" max="3567" width="114.109375" bestFit="1" customWidth="1"/>
    <col min="3568" max="3568" width="109.33203125" bestFit="1" customWidth="1"/>
    <col min="3569" max="3569" width="106.6640625" bestFit="1" customWidth="1"/>
    <col min="3570" max="3570" width="105.88671875" bestFit="1" customWidth="1"/>
    <col min="3571" max="3571" width="113.77734375" bestFit="1" customWidth="1"/>
    <col min="3572" max="3572" width="114.5546875" bestFit="1" customWidth="1"/>
    <col min="3573" max="3573" width="104.5546875" bestFit="1" customWidth="1"/>
    <col min="3574" max="3574" width="111.33203125" bestFit="1" customWidth="1"/>
    <col min="3575" max="3575" width="115" bestFit="1" customWidth="1"/>
    <col min="3576" max="3576" width="31.44140625" bestFit="1" customWidth="1"/>
    <col min="3577" max="3577" width="114.21875" bestFit="1" customWidth="1"/>
    <col min="3578" max="3578" width="119" bestFit="1" customWidth="1"/>
    <col min="3579" max="3579" width="112.5546875" bestFit="1" customWidth="1"/>
    <col min="3580" max="3580" width="117.21875" bestFit="1" customWidth="1"/>
    <col min="3581" max="3581" width="114.21875" bestFit="1" customWidth="1"/>
    <col min="3582" max="3582" width="119.109375" bestFit="1" customWidth="1"/>
    <col min="3583" max="3583" width="116.44140625" bestFit="1" customWidth="1"/>
    <col min="3584" max="3584" width="114.88671875" bestFit="1" customWidth="1"/>
    <col min="3585" max="3585" width="77" bestFit="1" customWidth="1"/>
    <col min="3586" max="3586" width="99.5546875" bestFit="1" customWidth="1"/>
    <col min="3587" max="3587" width="106.21875" bestFit="1" customWidth="1"/>
    <col min="3588" max="3588" width="111.88671875" bestFit="1" customWidth="1"/>
    <col min="3589" max="3589" width="122.88671875" bestFit="1" customWidth="1"/>
    <col min="3590" max="3590" width="69.21875" bestFit="1" customWidth="1"/>
    <col min="3591" max="3591" width="120.109375" bestFit="1" customWidth="1"/>
    <col min="3592" max="3592" width="106.109375" bestFit="1" customWidth="1"/>
    <col min="3593" max="3593" width="74.44140625" bestFit="1" customWidth="1"/>
    <col min="3594" max="3594" width="77.44140625" bestFit="1" customWidth="1"/>
    <col min="3595" max="3595" width="71.6640625" bestFit="1" customWidth="1"/>
    <col min="3596" max="3596" width="122.88671875" bestFit="1" customWidth="1"/>
    <col min="3597" max="3597" width="116.5546875" bestFit="1" customWidth="1"/>
    <col min="3598" max="3598" width="71" bestFit="1" customWidth="1"/>
    <col min="3599" max="3599" width="113.109375" bestFit="1" customWidth="1"/>
    <col min="3600" max="3600" width="74.88671875" bestFit="1" customWidth="1"/>
    <col min="3601" max="3601" width="93.77734375" bestFit="1" customWidth="1"/>
    <col min="3602" max="3602" width="108.88671875" bestFit="1" customWidth="1"/>
    <col min="3603" max="3603" width="78.33203125" bestFit="1" customWidth="1"/>
    <col min="3604" max="3604" width="97.5546875" bestFit="1" customWidth="1"/>
    <col min="3605" max="3605" width="117.88671875" bestFit="1" customWidth="1"/>
    <col min="3606" max="3606" width="103.5546875" bestFit="1" customWidth="1"/>
    <col min="3607" max="3607" width="111.5546875" bestFit="1" customWidth="1"/>
    <col min="3608" max="3608" width="130.21875" bestFit="1" customWidth="1"/>
    <col min="3609" max="3609" width="97.21875" bestFit="1" customWidth="1"/>
    <col min="3610" max="3610" width="53.33203125" bestFit="1" customWidth="1"/>
    <col min="3611" max="3611" width="120.5546875" bestFit="1" customWidth="1"/>
    <col min="3612" max="3612" width="117.88671875" bestFit="1" customWidth="1"/>
    <col min="3613" max="3613" width="51.21875" bestFit="1" customWidth="1"/>
    <col min="3614" max="3614" width="71.44140625" bestFit="1" customWidth="1"/>
    <col min="3615" max="3615" width="117.77734375" bestFit="1" customWidth="1"/>
    <col min="3616" max="3616" width="60.88671875" bestFit="1" customWidth="1"/>
    <col min="3617" max="3617" width="111.33203125" bestFit="1" customWidth="1"/>
    <col min="3618" max="3618" width="69.88671875" bestFit="1" customWidth="1"/>
    <col min="3619" max="3619" width="101" bestFit="1" customWidth="1"/>
    <col min="3620" max="3620" width="110.44140625" bestFit="1" customWidth="1"/>
    <col min="3621" max="3621" width="103.109375" bestFit="1" customWidth="1"/>
    <col min="3622" max="3622" width="85.88671875" bestFit="1" customWidth="1"/>
    <col min="3623" max="3623" width="121.77734375" bestFit="1" customWidth="1"/>
    <col min="3624" max="3624" width="100.44140625" bestFit="1" customWidth="1"/>
    <col min="3625" max="3625" width="72.21875" bestFit="1" customWidth="1"/>
    <col min="3626" max="3626" width="101.77734375" bestFit="1" customWidth="1"/>
    <col min="3627" max="3627" width="109" bestFit="1" customWidth="1"/>
    <col min="3628" max="3628" width="108" bestFit="1" customWidth="1"/>
    <col min="3629" max="3629" width="114.21875" bestFit="1" customWidth="1"/>
    <col min="3630" max="3630" width="108" bestFit="1" customWidth="1"/>
    <col min="3631" max="3631" width="117" bestFit="1" customWidth="1"/>
    <col min="3632" max="3632" width="120.21875" bestFit="1" customWidth="1"/>
    <col min="3633" max="3633" width="84.77734375" bestFit="1" customWidth="1"/>
    <col min="3634" max="3634" width="112.6640625" bestFit="1" customWidth="1"/>
    <col min="3635" max="3635" width="107.21875" bestFit="1" customWidth="1"/>
    <col min="3636" max="3636" width="111.88671875" bestFit="1" customWidth="1"/>
    <col min="3637" max="3637" width="101.77734375" bestFit="1" customWidth="1"/>
    <col min="3638" max="3638" width="111.5546875" bestFit="1" customWidth="1"/>
    <col min="3639" max="3639" width="108.109375" bestFit="1" customWidth="1"/>
    <col min="3640" max="3640" width="112.109375" bestFit="1" customWidth="1"/>
    <col min="3641" max="3641" width="121.21875" bestFit="1" customWidth="1"/>
    <col min="3642" max="3642" width="101.88671875" bestFit="1" customWidth="1"/>
    <col min="3643" max="3643" width="115.5546875" bestFit="1" customWidth="1"/>
    <col min="3644" max="3644" width="101.44140625" bestFit="1" customWidth="1"/>
    <col min="3645" max="3645" width="116.44140625" bestFit="1" customWidth="1"/>
    <col min="3646" max="3646" width="106.5546875" bestFit="1" customWidth="1"/>
    <col min="3647" max="3647" width="58.44140625" bestFit="1" customWidth="1"/>
    <col min="3648" max="3648" width="116.77734375" bestFit="1" customWidth="1"/>
    <col min="3649" max="3649" width="115.5546875" bestFit="1" customWidth="1"/>
    <col min="3650" max="3650" width="114.77734375" bestFit="1" customWidth="1"/>
    <col min="3651" max="3651" width="97.33203125" bestFit="1" customWidth="1"/>
    <col min="3652" max="3652" width="107.77734375" bestFit="1" customWidth="1"/>
    <col min="3653" max="3653" width="113.5546875" bestFit="1" customWidth="1"/>
    <col min="3654" max="3654" width="115.109375" bestFit="1" customWidth="1"/>
    <col min="3655" max="3655" width="115.33203125" bestFit="1" customWidth="1"/>
    <col min="3656" max="3656" width="119.109375" bestFit="1" customWidth="1"/>
    <col min="3657" max="3657" width="117.33203125" bestFit="1" customWidth="1"/>
    <col min="3658" max="3658" width="87.77734375" bestFit="1" customWidth="1"/>
    <col min="3659" max="3659" width="117.6640625" bestFit="1" customWidth="1"/>
    <col min="3660" max="3660" width="111.109375" bestFit="1" customWidth="1"/>
    <col min="3661" max="3661" width="121.44140625" bestFit="1" customWidth="1"/>
    <col min="3662" max="3662" width="107.109375" bestFit="1" customWidth="1"/>
    <col min="3663" max="3663" width="113" bestFit="1" customWidth="1"/>
    <col min="3664" max="3664" width="112.44140625" bestFit="1" customWidth="1"/>
    <col min="3665" max="3665" width="82.109375" bestFit="1" customWidth="1"/>
    <col min="3666" max="3666" width="124.88671875" bestFit="1" customWidth="1"/>
    <col min="3667" max="3667" width="79.21875" bestFit="1" customWidth="1"/>
    <col min="3668" max="3668" width="113.77734375" bestFit="1" customWidth="1"/>
    <col min="3669" max="3669" width="85" bestFit="1" customWidth="1"/>
    <col min="3670" max="3670" width="92.88671875" bestFit="1" customWidth="1"/>
    <col min="3671" max="3671" width="107" bestFit="1" customWidth="1"/>
    <col min="3672" max="3672" width="104" bestFit="1" customWidth="1"/>
    <col min="3673" max="3673" width="109.33203125" bestFit="1" customWidth="1"/>
    <col min="3674" max="3674" width="113.77734375" bestFit="1" customWidth="1"/>
    <col min="3675" max="3675" width="113.6640625" bestFit="1" customWidth="1"/>
    <col min="3676" max="3676" width="103.6640625" bestFit="1" customWidth="1"/>
    <col min="3677" max="3677" width="83.5546875" bestFit="1" customWidth="1"/>
    <col min="3678" max="3678" width="115" bestFit="1" customWidth="1"/>
    <col min="3679" max="3679" width="108.21875" bestFit="1" customWidth="1"/>
    <col min="3680" max="3680" width="92.88671875" bestFit="1" customWidth="1"/>
    <col min="3681" max="3681" width="116.88671875" bestFit="1" customWidth="1"/>
    <col min="3682" max="3682" width="78.5546875" bestFit="1" customWidth="1"/>
    <col min="3683" max="3683" width="117.77734375" bestFit="1" customWidth="1"/>
    <col min="3684" max="3684" width="114.21875" bestFit="1" customWidth="1"/>
    <col min="3685" max="3685" width="85.88671875" bestFit="1" customWidth="1"/>
    <col min="3686" max="3686" width="113.44140625" bestFit="1" customWidth="1"/>
    <col min="3687" max="3687" width="110.88671875" bestFit="1" customWidth="1"/>
    <col min="3688" max="3688" width="106.88671875" bestFit="1" customWidth="1"/>
    <col min="3689" max="3689" width="112.88671875" bestFit="1" customWidth="1"/>
    <col min="3690" max="3690" width="75.5546875" bestFit="1" customWidth="1"/>
    <col min="3691" max="3691" width="117.21875" bestFit="1" customWidth="1"/>
    <col min="3692" max="3692" width="104.5546875" bestFit="1" customWidth="1"/>
    <col min="3693" max="3693" width="114.21875" bestFit="1" customWidth="1"/>
    <col min="3694" max="3694" width="105.5546875" bestFit="1" customWidth="1"/>
    <col min="3695" max="3695" width="115" bestFit="1" customWidth="1"/>
    <col min="3696" max="3696" width="106.21875" bestFit="1" customWidth="1"/>
    <col min="3697" max="3697" width="118.21875" bestFit="1" customWidth="1"/>
    <col min="3698" max="3698" width="112.33203125" bestFit="1" customWidth="1"/>
    <col min="3699" max="3699" width="113.44140625" bestFit="1" customWidth="1"/>
    <col min="3700" max="3700" width="101.44140625" bestFit="1" customWidth="1"/>
    <col min="3701" max="3701" width="117.88671875" bestFit="1" customWidth="1"/>
    <col min="3702" max="3702" width="83.5546875" bestFit="1" customWidth="1"/>
    <col min="3703" max="3703" width="112.21875" bestFit="1" customWidth="1"/>
    <col min="3704" max="3704" width="114.109375" bestFit="1" customWidth="1"/>
    <col min="3705" max="3705" width="113.88671875" bestFit="1" customWidth="1"/>
    <col min="3706" max="3706" width="120.88671875" bestFit="1" customWidth="1"/>
    <col min="3707" max="3707" width="116.6640625" bestFit="1" customWidth="1"/>
    <col min="3708" max="3708" width="115.44140625" bestFit="1" customWidth="1"/>
    <col min="3709" max="3709" width="83.33203125" bestFit="1" customWidth="1"/>
    <col min="3710" max="3710" width="107.109375" bestFit="1" customWidth="1"/>
    <col min="3711" max="3711" width="94.33203125" bestFit="1" customWidth="1"/>
    <col min="3712" max="3712" width="118.21875" bestFit="1" customWidth="1"/>
    <col min="3713" max="3713" width="121" bestFit="1" customWidth="1"/>
    <col min="3714" max="3714" width="75.88671875" bestFit="1" customWidth="1"/>
    <col min="3715" max="3715" width="113.33203125" bestFit="1" customWidth="1"/>
    <col min="3716" max="3716" width="68.77734375" bestFit="1" customWidth="1"/>
    <col min="3717" max="3717" width="49.21875" bestFit="1" customWidth="1"/>
    <col min="3718" max="3718" width="103.77734375" bestFit="1" customWidth="1"/>
    <col min="3719" max="3719" width="114.21875" bestFit="1" customWidth="1"/>
    <col min="3720" max="3720" width="118.77734375" bestFit="1" customWidth="1"/>
    <col min="3721" max="3721" width="84.33203125" bestFit="1" customWidth="1"/>
    <col min="3722" max="3722" width="118.6640625" bestFit="1" customWidth="1"/>
    <col min="3723" max="3723" width="115.6640625" bestFit="1" customWidth="1"/>
    <col min="3724" max="3724" width="107.109375" bestFit="1" customWidth="1"/>
    <col min="3725" max="3725" width="112.88671875" bestFit="1" customWidth="1"/>
    <col min="3726" max="3726" width="101.109375" bestFit="1" customWidth="1"/>
    <col min="3727" max="3727" width="111.33203125" bestFit="1" customWidth="1"/>
    <col min="3728" max="3728" width="84.109375" bestFit="1" customWidth="1"/>
    <col min="3729" max="3729" width="105.6640625" bestFit="1" customWidth="1"/>
    <col min="3730" max="3730" width="43" bestFit="1" customWidth="1"/>
    <col min="3731" max="3731" width="100.21875" bestFit="1" customWidth="1"/>
    <col min="3732" max="3732" width="120.5546875" bestFit="1" customWidth="1"/>
    <col min="3733" max="3733" width="97" bestFit="1" customWidth="1"/>
    <col min="3734" max="3734" width="110.44140625" bestFit="1" customWidth="1"/>
    <col min="3735" max="3735" width="113" bestFit="1" customWidth="1"/>
    <col min="3736" max="3736" width="107.44140625" bestFit="1" customWidth="1"/>
    <col min="3737" max="3737" width="113.88671875" bestFit="1" customWidth="1"/>
    <col min="3738" max="3738" width="114.44140625" bestFit="1" customWidth="1"/>
    <col min="3739" max="3739" width="108.5546875" bestFit="1" customWidth="1"/>
    <col min="3740" max="3740" width="121.6640625" bestFit="1" customWidth="1"/>
    <col min="3741" max="3741" width="119.109375" bestFit="1" customWidth="1"/>
    <col min="3742" max="3742" width="108.109375" bestFit="1" customWidth="1"/>
    <col min="3743" max="3743" width="106" bestFit="1" customWidth="1"/>
    <col min="3744" max="3744" width="92.44140625" bestFit="1" customWidth="1"/>
    <col min="3745" max="3745" width="111.5546875" bestFit="1" customWidth="1"/>
    <col min="3746" max="3746" width="110.5546875" bestFit="1" customWidth="1"/>
    <col min="3747" max="3747" width="85.21875" bestFit="1" customWidth="1"/>
    <col min="3748" max="3748" width="96.6640625" bestFit="1" customWidth="1"/>
    <col min="3749" max="3749" width="114.21875" bestFit="1" customWidth="1"/>
    <col min="3750" max="3750" width="105.77734375" bestFit="1" customWidth="1"/>
    <col min="3751" max="3751" width="119.33203125" bestFit="1" customWidth="1"/>
    <col min="3752" max="3752" width="111.88671875" bestFit="1" customWidth="1"/>
    <col min="3753" max="3753" width="96.77734375" bestFit="1" customWidth="1"/>
    <col min="3754" max="3754" width="91.33203125" bestFit="1" customWidth="1"/>
    <col min="3755" max="3755" width="115.109375" bestFit="1" customWidth="1"/>
    <col min="3756" max="3756" width="113.44140625" bestFit="1" customWidth="1"/>
    <col min="3757" max="3757" width="114.5546875" bestFit="1" customWidth="1"/>
    <col min="3758" max="3758" width="102" bestFit="1" customWidth="1"/>
    <col min="3759" max="3759" width="100.44140625" bestFit="1" customWidth="1"/>
    <col min="3760" max="3760" width="112.5546875" bestFit="1" customWidth="1"/>
    <col min="3761" max="3761" width="116.44140625" bestFit="1" customWidth="1"/>
    <col min="3762" max="3762" width="109.44140625" bestFit="1" customWidth="1"/>
    <col min="3763" max="3763" width="116" bestFit="1" customWidth="1"/>
    <col min="3764" max="3764" width="113.21875" bestFit="1" customWidth="1"/>
    <col min="3765" max="3765" width="117.109375" bestFit="1" customWidth="1"/>
    <col min="3766" max="3766" width="115.6640625" bestFit="1" customWidth="1"/>
    <col min="3767" max="3767" width="108.33203125" bestFit="1" customWidth="1"/>
    <col min="3768" max="3768" width="112.5546875" bestFit="1" customWidth="1"/>
    <col min="3769" max="3769" width="120.109375" bestFit="1" customWidth="1"/>
    <col min="3770" max="3770" width="104.109375" bestFit="1" customWidth="1"/>
    <col min="3771" max="3771" width="123.88671875" bestFit="1" customWidth="1"/>
    <col min="3772" max="3772" width="114.33203125" bestFit="1" customWidth="1"/>
    <col min="3773" max="3773" width="112.6640625" bestFit="1" customWidth="1"/>
    <col min="3774" max="3774" width="115.6640625" bestFit="1" customWidth="1"/>
    <col min="3775" max="3775" width="112.88671875" bestFit="1" customWidth="1"/>
    <col min="3776" max="3776" width="110.6640625" bestFit="1" customWidth="1"/>
    <col min="3777" max="3777" width="114" bestFit="1" customWidth="1"/>
    <col min="3778" max="3778" width="115.5546875" bestFit="1" customWidth="1"/>
    <col min="3779" max="3779" width="110.77734375" bestFit="1" customWidth="1"/>
    <col min="3780" max="3780" width="43.21875" bestFit="1" customWidth="1"/>
    <col min="3781" max="3781" width="83.77734375" bestFit="1" customWidth="1"/>
    <col min="3782" max="3782" width="53.5546875" bestFit="1" customWidth="1"/>
    <col min="3783" max="3783" width="71.21875" bestFit="1" customWidth="1"/>
    <col min="3784" max="3784" width="27.88671875" bestFit="1" customWidth="1"/>
    <col min="3785" max="3785" width="85.5546875" bestFit="1" customWidth="1"/>
    <col min="3786" max="3786" width="108.77734375" bestFit="1" customWidth="1"/>
    <col min="3787" max="3787" width="114.88671875" bestFit="1" customWidth="1"/>
    <col min="3788" max="3788" width="114.44140625" bestFit="1" customWidth="1"/>
    <col min="3789" max="3789" width="114.5546875" bestFit="1" customWidth="1"/>
    <col min="3790" max="3790" width="116.88671875" bestFit="1" customWidth="1"/>
    <col min="3791" max="3791" width="64.33203125" bestFit="1" customWidth="1"/>
    <col min="3792" max="3792" width="79.21875" bestFit="1" customWidth="1"/>
    <col min="3793" max="3793" width="102.33203125" bestFit="1" customWidth="1"/>
    <col min="3794" max="3794" width="93.109375" bestFit="1" customWidth="1"/>
    <col min="3795" max="3795" width="106.109375" bestFit="1" customWidth="1"/>
    <col min="3796" max="3796" width="91.5546875" bestFit="1" customWidth="1"/>
    <col min="3797" max="3797" width="110" bestFit="1" customWidth="1"/>
    <col min="3798" max="3798" width="116.88671875" bestFit="1" customWidth="1"/>
    <col min="3799" max="3799" width="114" bestFit="1" customWidth="1"/>
    <col min="3800" max="3800" width="120.77734375" bestFit="1" customWidth="1"/>
    <col min="3801" max="3801" width="116" bestFit="1" customWidth="1"/>
    <col min="3802" max="3802" width="112.44140625" bestFit="1" customWidth="1"/>
    <col min="3803" max="3803" width="104.21875" bestFit="1" customWidth="1"/>
    <col min="3804" max="3804" width="109.6640625" bestFit="1" customWidth="1"/>
    <col min="3805" max="3805" width="101.6640625" bestFit="1" customWidth="1"/>
    <col min="3806" max="3806" width="113.33203125" bestFit="1" customWidth="1"/>
    <col min="3807" max="3807" width="111.88671875" bestFit="1" customWidth="1"/>
    <col min="3808" max="3808" width="83.44140625" bestFit="1" customWidth="1"/>
    <col min="3809" max="3809" width="118.44140625" bestFit="1" customWidth="1"/>
    <col min="3810" max="3810" width="109.88671875" bestFit="1" customWidth="1"/>
    <col min="3811" max="3811" width="99.44140625" bestFit="1" customWidth="1"/>
    <col min="3812" max="3812" width="106.77734375" bestFit="1" customWidth="1"/>
    <col min="3813" max="3813" width="120.5546875" bestFit="1" customWidth="1"/>
    <col min="3814" max="3814" width="119.33203125" bestFit="1" customWidth="1"/>
    <col min="3815" max="3815" width="107.109375" bestFit="1" customWidth="1"/>
    <col min="3816" max="3816" width="107.6640625" bestFit="1" customWidth="1"/>
    <col min="3817" max="3817" width="110.5546875" bestFit="1" customWidth="1"/>
    <col min="3818" max="3818" width="108.77734375" bestFit="1" customWidth="1"/>
    <col min="3819" max="3819" width="123" bestFit="1" customWidth="1"/>
    <col min="3820" max="3820" width="99.21875" bestFit="1" customWidth="1"/>
    <col min="3821" max="3821" width="92.88671875" bestFit="1" customWidth="1"/>
    <col min="3822" max="3822" width="98" bestFit="1" customWidth="1"/>
    <col min="3823" max="3823" width="119.21875" bestFit="1" customWidth="1"/>
    <col min="3824" max="3824" width="115.6640625" bestFit="1" customWidth="1"/>
    <col min="3825" max="3825" width="82.77734375" bestFit="1" customWidth="1"/>
    <col min="3826" max="3826" width="118.6640625" bestFit="1" customWidth="1"/>
    <col min="3827" max="3827" width="103.5546875" bestFit="1" customWidth="1"/>
    <col min="3828" max="3828" width="121" bestFit="1" customWidth="1"/>
    <col min="3829" max="3829" width="106.109375" bestFit="1" customWidth="1"/>
    <col min="3830" max="3830" width="111.77734375" bestFit="1" customWidth="1"/>
    <col min="3831" max="3831" width="85.33203125" bestFit="1" customWidth="1"/>
    <col min="3832" max="3832" width="108.21875" bestFit="1" customWidth="1"/>
    <col min="3833" max="3833" width="95.88671875" bestFit="1" customWidth="1"/>
    <col min="3834" max="3834" width="105.6640625" bestFit="1" customWidth="1"/>
    <col min="3835" max="3835" width="120.21875" bestFit="1" customWidth="1"/>
    <col min="3836" max="3836" width="96.77734375" bestFit="1" customWidth="1"/>
    <col min="3837" max="3837" width="120.6640625" bestFit="1" customWidth="1"/>
    <col min="3838" max="3838" width="86.44140625" bestFit="1" customWidth="1"/>
    <col min="3839" max="3839" width="117.33203125" bestFit="1" customWidth="1"/>
    <col min="3840" max="3840" width="105.109375" bestFit="1" customWidth="1"/>
    <col min="3841" max="3841" width="119.109375" bestFit="1" customWidth="1"/>
    <col min="3842" max="3842" width="113.33203125" bestFit="1" customWidth="1"/>
    <col min="3843" max="3843" width="117.44140625" bestFit="1" customWidth="1"/>
    <col min="3844" max="3844" width="121.21875" bestFit="1" customWidth="1"/>
    <col min="3845" max="3845" width="111.5546875" bestFit="1" customWidth="1"/>
    <col min="3846" max="3846" width="99.21875" bestFit="1" customWidth="1"/>
    <col min="3847" max="3847" width="112.21875" bestFit="1" customWidth="1"/>
    <col min="3848" max="3848" width="107" bestFit="1" customWidth="1"/>
    <col min="3849" max="3849" width="119.109375" bestFit="1" customWidth="1"/>
    <col min="3850" max="3850" width="60.88671875" bestFit="1" customWidth="1"/>
    <col min="3851" max="3851" width="59.109375" bestFit="1" customWidth="1"/>
    <col min="3852" max="3852" width="118" bestFit="1" customWidth="1"/>
    <col min="3853" max="3853" width="117.33203125" bestFit="1" customWidth="1"/>
    <col min="3854" max="3854" width="103.5546875" bestFit="1" customWidth="1"/>
    <col min="3855" max="3855" width="115" bestFit="1" customWidth="1"/>
    <col min="3856" max="3856" width="68" bestFit="1" customWidth="1"/>
    <col min="3857" max="3857" width="69.88671875" bestFit="1" customWidth="1"/>
    <col min="3858" max="3858" width="126.6640625" bestFit="1" customWidth="1"/>
    <col min="3859" max="3859" width="118.44140625" bestFit="1" customWidth="1"/>
    <col min="3860" max="3860" width="129.6640625" bestFit="1" customWidth="1"/>
    <col min="3861" max="3861" width="106.33203125" bestFit="1" customWidth="1"/>
    <col min="3862" max="3862" width="111" bestFit="1" customWidth="1"/>
    <col min="3863" max="3863" width="108.21875" bestFit="1" customWidth="1"/>
    <col min="3864" max="3864" width="109.21875" bestFit="1" customWidth="1"/>
    <col min="3865" max="3865" width="116.33203125" bestFit="1" customWidth="1"/>
    <col min="3866" max="3866" width="112.44140625" bestFit="1" customWidth="1"/>
    <col min="3867" max="3867" width="120" bestFit="1" customWidth="1"/>
    <col min="3868" max="3868" width="123.44140625" bestFit="1" customWidth="1"/>
    <col min="3869" max="3869" width="113.33203125" bestFit="1" customWidth="1"/>
    <col min="3870" max="3870" width="24.33203125" bestFit="1" customWidth="1"/>
    <col min="3871" max="3871" width="113" bestFit="1" customWidth="1"/>
    <col min="3872" max="3872" width="113.6640625" bestFit="1" customWidth="1"/>
    <col min="3873" max="3873" width="114.109375" bestFit="1" customWidth="1"/>
    <col min="3874" max="3874" width="109.6640625" bestFit="1" customWidth="1"/>
    <col min="3875" max="3875" width="104.44140625" bestFit="1" customWidth="1"/>
    <col min="3876" max="3876" width="98.77734375" bestFit="1" customWidth="1"/>
    <col min="3877" max="3877" width="103" bestFit="1" customWidth="1"/>
    <col min="3878" max="3878" width="112.88671875" bestFit="1" customWidth="1"/>
    <col min="3879" max="3879" width="113.5546875" bestFit="1" customWidth="1"/>
    <col min="3880" max="3880" width="105.44140625" bestFit="1" customWidth="1"/>
    <col min="3881" max="3881" width="114.21875" bestFit="1" customWidth="1"/>
    <col min="3882" max="3882" width="80.109375" bestFit="1" customWidth="1"/>
    <col min="3883" max="3883" width="118.21875" bestFit="1" customWidth="1"/>
    <col min="3884" max="3884" width="117.88671875" bestFit="1" customWidth="1"/>
    <col min="3885" max="3885" width="91.6640625" bestFit="1" customWidth="1"/>
    <col min="3886" max="3886" width="59.6640625" bestFit="1" customWidth="1"/>
    <col min="3887" max="3887" width="109.33203125" bestFit="1" customWidth="1"/>
    <col min="3888" max="3888" width="88.6640625" bestFit="1" customWidth="1"/>
    <col min="3889" max="3889" width="111.5546875" bestFit="1" customWidth="1"/>
    <col min="3890" max="3890" width="83.5546875" bestFit="1" customWidth="1"/>
    <col min="3891" max="3891" width="114" bestFit="1" customWidth="1"/>
    <col min="3892" max="3892" width="99.77734375" bestFit="1" customWidth="1"/>
    <col min="3893" max="3893" width="71.33203125" bestFit="1" customWidth="1"/>
    <col min="3894" max="3894" width="91.6640625" bestFit="1" customWidth="1"/>
    <col min="3895" max="3895" width="114.77734375" bestFit="1" customWidth="1"/>
    <col min="3896" max="3896" width="123.33203125" bestFit="1" customWidth="1"/>
    <col min="3897" max="3897" width="116.6640625" bestFit="1" customWidth="1"/>
    <col min="3898" max="3898" width="64.6640625" bestFit="1" customWidth="1"/>
    <col min="3899" max="3899" width="115.109375" bestFit="1" customWidth="1"/>
    <col min="3900" max="3900" width="112.33203125" bestFit="1" customWidth="1"/>
    <col min="3901" max="3901" width="115.33203125" bestFit="1" customWidth="1"/>
    <col min="3902" max="3902" width="117.6640625" bestFit="1" customWidth="1"/>
    <col min="3903" max="3903" width="117.77734375" bestFit="1" customWidth="1"/>
    <col min="3904" max="3904" width="105.109375" bestFit="1" customWidth="1"/>
    <col min="3905" max="3905" width="95.88671875" bestFit="1" customWidth="1"/>
    <col min="3906" max="3906" width="108.44140625" bestFit="1" customWidth="1"/>
    <col min="3907" max="3907" width="68.88671875" bestFit="1" customWidth="1"/>
    <col min="3908" max="3908" width="124.88671875" bestFit="1" customWidth="1"/>
    <col min="3909" max="3909" width="112.33203125" bestFit="1" customWidth="1"/>
    <col min="3910" max="3910" width="116.6640625" bestFit="1" customWidth="1"/>
    <col min="3911" max="3911" width="114.21875" bestFit="1" customWidth="1"/>
    <col min="3912" max="3912" width="123.6640625" bestFit="1" customWidth="1"/>
    <col min="3913" max="3913" width="68.77734375" bestFit="1" customWidth="1"/>
    <col min="3914" max="3914" width="121.6640625" bestFit="1" customWidth="1"/>
    <col min="3915" max="3915" width="102.88671875" bestFit="1" customWidth="1"/>
    <col min="3916" max="3916" width="116.6640625" bestFit="1" customWidth="1"/>
    <col min="3917" max="3917" width="98.109375" bestFit="1" customWidth="1"/>
    <col min="3918" max="3918" width="106.33203125" bestFit="1" customWidth="1"/>
    <col min="3919" max="3919" width="123.6640625" bestFit="1" customWidth="1"/>
    <col min="3920" max="3920" width="83.77734375" bestFit="1" customWidth="1"/>
    <col min="3921" max="3921" width="112.109375" bestFit="1" customWidth="1"/>
    <col min="3922" max="3922" width="116.33203125" bestFit="1" customWidth="1"/>
    <col min="3923" max="3923" width="107.6640625" bestFit="1" customWidth="1"/>
    <col min="3924" max="3924" width="86.6640625" bestFit="1" customWidth="1"/>
    <col min="3925" max="3925" width="101.6640625" bestFit="1" customWidth="1"/>
    <col min="3926" max="3926" width="79" bestFit="1" customWidth="1"/>
    <col min="3927" max="3927" width="107" bestFit="1" customWidth="1"/>
    <col min="3928" max="3928" width="110.77734375" bestFit="1" customWidth="1"/>
    <col min="3929" max="3929" width="113.109375" bestFit="1" customWidth="1"/>
    <col min="3930" max="3930" width="118.33203125" bestFit="1" customWidth="1"/>
    <col min="3931" max="3931" width="85.77734375" bestFit="1" customWidth="1"/>
    <col min="3932" max="3932" width="81.109375" bestFit="1" customWidth="1"/>
    <col min="3933" max="3933" width="127.6640625" bestFit="1" customWidth="1"/>
    <col min="3934" max="3934" width="99.5546875" bestFit="1" customWidth="1"/>
    <col min="3935" max="3935" width="84.33203125" bestFit="1" customWidth="1"/>
    <col min="3936" max="3936" width="103.109375" bestFit="1" customWidth="1"/>
    <col min="3937" max="3937" width="113.33203125" bestFit="1" customWidth="1"/>
    <col min="3938" max="3938" width="47.6640625" bestFit="1" customWidth="1"/>
    <col min="3939" max="3939" width="105.77734375" bestFit="1" customWidth="1"/>
    <col min="3940" max="3940" width="114.44140625" bestFit="1" customWidth="1"/>
    <col min="3941" max="3941" width="99" bestFit="1" customWidth="1"/>
    <col min="3942" max="3942" width="118.88671875" bestFit="1" customWidth="1"/>
    <col min="3943" max="3943" width="112" bestFit="1" customWidth="1"/>
    <col min="3944" max="3944" width="117.21875" bestFit="1" customWidth="1"/>
    <col min="3945" max="3945" width="80.21875" bestFit="1" customWidth="1"/>
    <col min="3946" max="3946" width="105.77734375" bestFit="1" customWidth="1"/>
    <col min="3947" max="3947" width="82.6640625" bestFit="1" customWidth="1"/>
    <col min="3948" max="3948" width="120.33203125" bestFit="1" customWidth="1"/>
    <col min="3949" max="3949" width="108.33203125" bestFit="1" customWidth="1"/>
    <col min="3950" max="3950" width="116.88671875" bestFit="1" customWidth="1"/>
    <col min="3951" max="3951" width="119.21875" bestFit="1" customWidth="1"/>
    <col min="3952" max="3952" width="112.44140625" bestFit="1" customWidth="1"/>
    <col min="3953" max="3953" width="107.21875" bestFit="1" customWidth="1"/>
    <col min="3954" max="3954" width="69.88671875" bestFit="1" customWidth="1"/>
    <col min="3955" max="3955" width="112.5546875" bestFit="1" customWidth="1"/>
    <col min="3956" max="3956" width="116.88671875" bestFit="1" customWidth="1"/>
    <col min="3957" max="3957" width="102.21875" bestFit="1" customWidth="1"/>
    <col min="3958" max="3958" width="114" bestFit="1" customWidth="1"/>
    <col min="3959" max="3959" width="106.109375" bestFit="1" customWidth="1"/>
    <col min="3960" max="3960" width="98.21875" bestFit="1" customWidth="1"/>
    <col min="3961" max="3961" width="109.5546875" bestFit="1" customWidth="1"/>
    <col min="3962" max="3962" width="87.44140625" bestFit="1" customWidth="1"/>
    <col min="3963" max="3963" width="84.6640625" bestFit="1" customWidth="1"/>
    <col min="3964" max="3964" width="117.109375" bestFit="1" customWidth="1"/>
    <col min="3965" max="3965" width="112.44140625" bestFit="1" customWidth="1"/>
    <col min="3966" max="3966" width="118.5546875" bestFit="1" customWidth="1"/>
    <col min="3967" max="3967" width="80.88671875" bestFit="1" customWidth="1"/>
    <col min="3968" max="3968" width="71.33203125" bestFit="1" customWidth="1"/>
    <col min="3969" max="3969" width="113.77734375" bestFit="1" customWidth="1"/>
    <col min="3970" max="3970" width="112.77734375" bestFit="1" customWidth="1"/>
    <col min="3971" max="3971" width="90.44140625" bestFit="1" customWidth="1"/>
    <col min="3972" max="3972" width="102.5546875" bestFit="1" customWidth="1"/>
    <col min="3973" max="3973" width="79.33203125" bestFit="1" customWidth="1"/>
    <col min="3974" max="3974" width="116.6640625" bestFit="1" customWidth="1"/>
    <col min="3975" max="3975" width="103.33203125" bestFit="1" customWidth="1"/>
    <col min="3976" max="3976" width="69.6640625" bestFit="1" customWidth="1"/>
    <col min="3977" max="3977" width="114.33203125" bestFit="1" customWidth="1"/>
    <col min="3978" max="3978" width="114.109375" bestFit="1" customWidth="1"/>
    <col min="3979" max="3979" width="114.44140625" bestFit="1" customWidth="1"/>
    <col min="3980" max="3980" width="116.33203125" bestFit="1" customWidth="1"/>
    <col min="3981" max="3981" width="115" bestFit="1" customWidth="1"/>
    <col min="3982" max="3982" width="112.5546875" bestFit="1" customWidth="1"/>
    <col min="3983" max="3983" width="112.21875" bestFit="1" customWidth="1"/>
    <col min="3984" max="3984" width="103.77734375" bestFit="1" customWidth="1"/>
    <col min="3985" max="3985" width="75.109375" bestFit="1" customWidth="1"/>
    <col min="3986" max="3986" width="92.109375" bestFit="1" customWidth="1"/>
    <col min="3987" max="3987" width="119.77734375" bestFit="1" customWidth="1"/>
    <col min="3988" max="3988" width="77.33203125" bestFit="1" customWidth="1"/>
    <col min="3989" max="3989" width="93.109375" bestFit="1" customWidth="1"/>
    <col min="3990" max="3990" width="92.88671875" bestFit="1" customWidth="1"/>
    <col min="3991" max="3991" width="122.44140625" bestFit="1" customWidth="1"/>
    <col min="3992" max="3992" width="110.88671875" bestFit="1" customWidth="1"/>
    <col min="3993" max="3993" width="83.21875" bestFit="1" customWidth="1"/>
    <col min="3994" max="3994" width="120.109375" bestFit="1" customWidth="1"/>
    <col min="3995" max="3995" width="121.5546875" bestFit="1" customWidth="1"/>
    <col min="3996" max="3996" width="66.6640625" bestFit="1" customWidth="1"/>
    <col min="3997" max="3997" width="122" bestFit="1" customWidth="1"/>
    <col min="3998" max="3998" width="108.88671875" bestFit="1" customWidth="1"/>
    <col min="3999" max="3999" width="118.88671875" bestFit="1" customWidth="1"/>
    <col min="4000" max="4000" width="64.6640625" bestFit="1" customWidth="1"/>
    <col min="4001" max="4001" width="110.6640625" bestFit="1" customWidth="1"/>
    <col min="4002" max="4002" width="111.21875" bestFit="1" customWidth="1"/>
    <col min="4003" max="4003" width="78.5546875" bestFit="1" customWidth="1"/>
    <col min="4004" max="4004" width="83.21875" bestFit="1" customWidth="1"/>
    <col min="4005" max="4005" width="81.6640625" bestFit="1" customWidth="1"/>
    <col min="4006" max="4006" width="62.44140625" bestFit="1" customWidth="1"/>
    <col min="4007" max="4007" width="121.21875" bestFit="1" customWidth="1"/>
    <col min="4008" max="4008" width="102.77734375" bestFit="1" customWidth="1"/>
    <col min="4009" max="4009" width="113" bestFit="1" customWidth="1"/>
    <col min="4010" max="4010" width="96.33203125" bestFit="1" customWidth="1"/>
    <col min="4011" max="4011" width="118.33203125" bestFit="1" customWidth="1"/>
    <col min="4012" max="4012" width="129.21875" bestFit="1" customWidth="1"/>
    <col min="4013" max="4013" width="113.109375" bestFit="1" customWidth="1"/>
    <col min="4014" max="4014" width="78.33203125" bestFit="1" customWidth="1"/>
    <col min="4015" max="4015" width="59.88671875" bestFit="1" customWidth="1"/>
    <col min="4016" max="4016" width="105.6640625" bestFit="1" customWidth="1"/>
    <col min="4017" max="4017" width="92.88671875" bestFit="1" customWidth="1"/>
    <col min="4018" max="4018" width="109.44140625" bestFit="1" customWidth="1"/>
    <col min="4019" max="4019" width="104.44140625" bestFit="1" customWidth="1"/>
    <col min="4020" max="4020" width="99.21875" bestFit="1" customWidth="1"/>
    <col min="4021" max="4021" width="104.88671875" bestFit="1" customWidth="1"/>
    <col min="4022" max="4022" width="117" bestFit="1" customWidth="1"/>
    <col min="4023" max="4023" width="112.5546875" bestFit="1" customWidth="1"/>
    <col min="4024" max="4024" width="71.88671875" bestFit="1" customWidth="1"/>
    <col min="4025" max="4025" width="91.44140625" bestFit="1" customWidth="1"/>
    <col min="4026" max="4026" width="101.33203125" bestFit="1" customWidth="1"/>
    <col min="4027" max="4027" width="114.88671875" bestFit="1" customWidth="1"/>
    <col min="4028" max="4028" width="110.77734375" bestFit="1" customWidth="1"/>
    <col min="4029" max="4029" width="110.33203125" bestFit="1" customWidth="1"/>
    <col min="4030" max="4030" width="101.109375" bestFit="1" customWidth="1"/>
    <col min="4031" max="4031" width="112.44140625" bestFit="1" customWidth="1"/>
    <col min="4032" max="4032" width="106.77734375" bestFit="1" customWidth="1"/>
    <col min="4033" max="4033" width="89.109375" bestFit="1" customWidth="1"/>
    <col min="4034" max="4034" width="116.77734375" bestFit="1" customWidth="1"/>
    <col min="4035" max="4035" width="114.109375" bestFit="1" customWidth="1"/>
    <col min="4036" max="4036" width="46.44140625" bestFit="1" customWidth="1"/>
    <col min="4037" max="4037" width="114.21875" bestFit="1" customWidth="1"/>
    <col min="4038" max="4038" width="93.109375" bestFit="1" customWidth="1"/>
    <col min="4039" max="4039" width="115.21875" bestFit="1" customWidth="1"/>
    <col min="4040" max="4040" width="114.6640625" bestFit="1" customWidth="1"/>
    <col min="4041" max="4041" width="110" bestFit="1" customWidth="1"/>
    <col min="4042" max="4042" width="107" bestFit="1" customWidth="1"/>
    <col min="4043" max="4043" width="89.109375" bestFit="1" customWidth="1"/>
    <col min="4044" max="4044" width="103.77734375" bestFit="1" customWidth="1"/>
    <col min="4045" max="4045" width="116" bestFit="1" customWidth="1"/>
    <col min="4046" max="4046" width="109.88671875" bestFit="1" customWidth="1"/>
    <col min="4047" max="4047" width="112.88671875" bestFit="1" customWidth="1"/>
    <col min="4048" max="4048" width="118.6640625" bestFit="1" customWidth="1"/>
    <col min="4049" max="4049" width="114.21875" bestFit="1" customWidth="1"/>
    <col min="4050" max="4050" width="101.21875" bestFit="1" customWidth="1"/>
    <col min="4051" max="4051" width="51.88671875" bestFit="1" customWidth="1"/>
    <col min="4052" max="4052" width="52.33203125" bestFit="1" customWidth="1"/>
    <col min="4053" max="4053" width="92.21875" bestFit="1" customWidth="1"/>
    <col min="4054" max="4054" width="117.88671875" bestFit="1" customWidth="1"/>
    <col min="4055" max="4055" width="94.77734375" bestFit="1" customWidth="1"/>
    <col min="4056" max="4056" width="109.21875" bestFit="1" customWidth="1"/>
    <col min="4057" max="4057" width="73.33203125" bestFit="1" customWidth="1"/>
    <col min="4058" max="4058" width="110.33203125" bestFit="1" customWidth="1"/>
    <col min="4059" max="4059" width="105.6640625" bestFit="1" customWidth="1"/>
    <col min="4060" max="4060" width="115.5546875" bestFit="1" customWidth="1"/>
    <col min="4061" max="4061" width="102.44140625" bestFit="1" customWidth="1"/>
    <col min="4062" max="4062" width="112.33203125" bestFit="1" customWidth="1"/>
    <col min="4063" max="4063" width="82.6640625" bestFit="1" customWidth="1"/>
    <col min="4064" max="4064" width="127.109375" bestFit="1" customWidth="1"/>
    <col min="4065" max="4065" width="24.77734375" bestFit="1" customWidth="1"/>
    <col min="4066" max="4066" width="104.33203125" bestFit="1" customWidth="1"/>
    <col min="4067" max="4067" width="110.77734375" bestFit="1" customWidth="1"/>
    <col min="4068" max="4068" width="95" bestFit="1" customWidth="1"/>
    <col min="4069" max="4069" width="119.5546875" bestFit="1" customWidth="1"/>
    <col min="4070" max="4070" width="63" bestFit="1" customWidth="1"/>
    <col min="4071" max="4071" width="114.109375" bestFit="1" customWidth="1"/>
    <col min="4072" max="4072" width="92.88671875" bestFit="1" customWidth="1"/>
    <col min="4073" max="4073" width="104.33203125" bestFit="1" customWidth="1"/>
    <col min="4074" max="4074" width="112.77734375" bestFit="1" customWidth="1"/>
    <col min="4075" max="4075" width="112.5546875" bestFit="1" customWidth="1"/>
    <col min="4076" max="4076" width="108.6640625" bestFit="1" customWidth="1"/>
    <col min="4077" max="4077" width="80.77734375" bestFit="1" customWidth="1"/>
    <col min="4078" max="4078" width="99.44140625" bestFit="1" customWidth="1"/>
    <col min="4079" max="4079" width="90" bestFit="1" customWidth="1"/>
    <col min="4080" max="4080" width="109.77734375" bestFit="1" customWidth="1"/>
    <col min="4081" max="4081" width="111.88671875" bestFit="1" customWidth="1"/>
    <col min="4082" max="4082" width="97.21875" bestFit="1" customWidth="1"/>
    <col min="4083" max="4083" width="114.21875" bestFit="1" customWidth="1"/>
    <col min="4084" max="4084" width="72.6640625" bestFit="1" customWidth="1"/>
    <col min="4085" max="4085" width="85.44140625" bestFit="1" customWidth="1"/>
    <col min="4086" max="4086" width="71.33203125" bestFit="1" customWidth="1"/>
    <col min="4087" max="4087" width="107.33203125" bestFit="1" customWidth="1"/>
    <col min="4088" max="4088" width="44.6640625" bestFit="1" customWidth="1"/>
    <col min="4089" max="4089" width="58.33203125" bestFit="1" customWidth="1"/>
    <col min="4090" max="4090" width="112.109375" bestFit="1" customWidth="1"/>
    <col min="4091" max="4091" width="113.77734375" bestFit="1" customWidth="1"/>
    <col min="4092" max="4092" width="85.5546875" bestFit="1" customWidth="1"/>
    <col min="4093" max="4093" width="113.5546875" bestFit="1" customWidth="1"/>
    <col min="4094" max="4094" width="104" bestFit="1" customWidth="1"/>
    <col min="4095" max="4095" width="94.109375" bestFit="1" customWidth="1"/>
    <col min="4096" max="4096" width="59.44140625" bestFit="1" customWidth="1"/>
    <col min="4097" max="4097" width="113.44140625" bestFit="1" customWidth="1"/>
    <col min="4098" max="4098" width="106.77734375" bestFit="1" customWidth="1"/>
    <col min="4099" max="4099" width="114" bestFit="1" customWidth="1"/>
    <col min="4100" max="4100" width="104.77734375" bestFit="1" customWidth="1"/>
    <col min="4101" max="4101" width="108.88671875" bestFit="1" customWidth="1"/>
    <col min="4102" max="4102" width="50.21875" bestFit="1" customWidth="1"/>
    <col min="4103" max="4103" width="103.33203125" bestFit="1" customWidth="1"/>
    <col min="4104" max="4104" width="129.77734375" bestFit="1" customWidth="1"/>
    <col min="4105" max="4105" width="119.109375" bestFit="1" customWidth="1"/>
    <col min="4106" max="4106" width="124.44140625" bestFit="1" customWidth="1"/>
    <col min="4107" max="4107" width="121.33203125" bestFit="1" customWidth="1"/>
    <col min="4108" max="4108" width="96.33203125" bestFit="1" customWidth="1"/>
    <col min="4109" max="4109" width="104" bestFit="1" customWidth="1"/>
    <col min="4110" max="4110" width="102.33203125" bestFit="1" customWidth="1"/>
    <col min="4111" max="4111" width="118.6640625" bestFit="1" customWidth="1"/>
    <col min="4112" max="4112" width="117.109375" bestFit="1" customWidth="1"/>
    <col min="4113" max="4113" width="14.21875" bestFit="1" customWidth="1"/>
    <col min="4114" max="4114" width="10.77734375" bestFit="1" customWidth="1"/>
  </cols>
  <sheetData>
    <row r="1" spans="1:6" x14ac:dyDescent="0.3">
      <c r="A1" s="5" t="s">
        <v>8223</v>
      </c>
      <c r="B1" t="s">
        <v>8314</v>
      </c>
    </row>
    <row r="3" spans="1:6" x14ac:dyDescent="0.3">
      <c r="A3" s="5" t="s">
        <v>8325</v>
      </c>
      <c r="B3" s="5" t="s">
        <v>8324</v>
      </c>
    </row>
    <row r="4" spans="1:6" x14ac:dyDescent="0.3">
      <c r="A4" s="5" t="s">
        <v>8306</v>
      </c>
      <c r="B4" t="s">
        <v>8220</v>
      </c>
      <c r="C4" t="s">
        <v>8221</v>
      </c>
      <c r="D4" t="s">
        <v>8222</v>
      </c>
      <c r="E4" t="s">
        <v>8219</v>
      </c>
      <c r="F4" t="s">
        <v>8307</v>
      </c>
    </row>
    <row r="5" spans="1:6" x14ac:dyDescent="0.3">
      <c r="A5" s="6" t="s">
        <v>8315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6" t="s">
        <v>8316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6" t="s">
        <v>8317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6" t="s">
        <v>8318</v>
      </c>
      <c r="B8" s="12">
        <v>24</v>
      </c>
      <c r="C8" s="12"/>
      <c r="D8" s="12"/>
      <c r="E8" s="12"/>
      <c r="F8" s="12">
        <v>24</v>
      </c>
    </row>
    <row r="9" spans="1:6" x14ac:dyDescent="0.3">
      <c r="A9" s="6" t="s">
        <v>8319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6" t="s">
        <v>8320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6" t="s">
        <v>8321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6" t="s">
        <v>8322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6" t="s">
        <v>8323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6" t="s">
        <v>8307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7D6A0-EF27-4CB5-80C1-BD3036E30EDE}">
  <dimension ref="A1:F47"/>
  <sheetViews>
    <sheetView topLeftCell="A13" workbookViewId="0">
      <selection activeCell="A6" sqref="A6:F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4092" width="15.5546875" bestFit="1" customWidth="1"/>
    <col min="4093" max="4093" width="10.77734375" bestFit="1" customWidth="1"/>
  </cols>
  <sheetData>
    <row r="1" spans="1:6" x14ac:dyDescent="0.3">
      <c r="A1" s="5" t="s">
        <v>8223</v>
      </c>
      <c r="B1" t="s">
        <v>8314</v>
      </c>
    </row>
    <row r="2" spans="1:6" x14ac:dyDescent="0.3">
      <c r="A2" s="5" t="s">
        <v>8310</v>
      </c>
      <c r="B2" t="s">
        <v>8314</v>
      </c>
    </row>
    <row r="4" spans="1:6" x14ac:dyDescent="0.3">
      <c r="A4" s="5" t="s">
        <v>8325</v>
      </c>
      <c r="B4" s="5" t="s">
        <v>8324</v>
      </c>
    </row>
    <row r="5" spans="1:6" x14ac:dyDescent="0.3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3">
      <c r="A6" s="6" t="s">
        <v>8373</v>
      </c>
      <c r="B6" s="12"/>
      <c r="C6" s="12">
        <v>100</v>
      </c>
      <c r="D6" s="12"/>
      <c r="E6" s="12"/>
      <c r="F6" s="12">
        <v>100</v>
      </c>
    </row>
    <row r="7" spans="1:6" x14ac:dyDescent="0.3">
      <c r="A7" s="6" t="s">
        <v>8374</v>
      </c>
      <c r="B7" s="12">
        <v>20</v>
      </c>
      <c r="C7" s="12"/>
      <c r="D7" s="12"/>
      <c r="E7" s="12"/>
      <c r="F7" s="12">
        <v>20</v>
      </c>
    </row>
    <row r="8" spans="1:6" x14ac:dyDescent="0.3">
      <c r="A8" s="6" t="s">
        <v>8375</v>
      </c>
      <c r="B8" s="12">
        <v>24</v>
      </c>
      <c r="C8" s="12"/>
      <c r="D8" s="12"/>
      <c r="E8" s="12"/>
      <c r="F8" s="12">
        <v>24</v>
      </c>
    </row>
    <row r="9" spans="1:6" x14ac:dyDescent="0.3">
      <c r="A9" s="6" t="s">
        <v>8376</v>
      </c>
      <c r="B9" s="12"/>
      <c r="C9" s="12">
        <v>40</v>
      </c>
      <c r="D9" s="12"/>
      <c r="E9" s="12"/>
      <c r="F9" s="12">
        <v>40</v>
      </c>
    </row>
    <row r="10" spans="1:6" x14ac:dyDescent="0.3">
      <c r="A10" s="6" t="s">
        <v>8377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6" t="s">
        <v>8378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6" t="s">
        <v>8379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6" t="s">
        <v>8380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6" t="s">
        <v>8381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6" t="s">
        <v>8382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6" t="s">
        <v>8383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6" t="s">
        <v>8384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6" t="s">
        <v>8385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6" t="s">
        <v>8386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6" t="s">
        <v>8387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6" t="s">
        <v>8388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6" t="s">
        <v>8389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6" t="s">
        <v>8390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6" t="s">
        <v>8326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6" t="s">
        <v>8391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6" t="s">
        <v>8392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6" t="s">
        <v>8393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6" t="s">
        <v>8394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6" t="s">
        <v>8395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6" t="s">
        <v>8327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6" t="s">
        <v>8396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6" t="s">
        <v>8397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6" t="s">
        <v>8398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6" t="s">
        <v>8399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6" t="s">
        <v>8400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6" t="s">
        <v>8401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6" t="s">
        <v>8402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6" t="s">
        <v>8403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6" t="s">
        <v>8328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6" t="s">
        <v>8404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6" t="s">
        <v>8405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6" t="s">
        <v>8406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6" t="s">
        <v>8407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6" t="s">
        <v>8408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6" t="s">
        <v>8409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6" t="s">
        <v>8410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6" t="s">
        <v>8307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4751E-A6E8-446C-8FFA-F6242CE8DA8F}">
  <dimension ref="A1:F18"/>
  <sheetViews>
    <sheetView topLeftCell="E1" workbookViewId="0">
      <selection activeCell="A7" sqref="A7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5" t="s">
        <v>8310</v>
      </c>
      <c r="B1" t="s">
        <v>8314</v>
      </c>
    </row>
    <row r="2" spans="1:6" x14ac:dyDescent="0.3">
      <c r="A2" s="5" t="s">
        <v>8341</v>
      </c>
      <c r="B2" t="s">
        <v>8314</v>
      </c>
    </row>
    <row r="4" spans="1:6" x14ac:dyDescent="0.3">
      <c r="A4" s="5" t="s">
        <v>8325</v>
      </c>
      <c r="B4" s="5" t="s">
        <v>8324</v>
      </c>
    </row>
    <row r="5" spans="1:6" x14ac:dyDescent="0.3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3">
      <c r="A6" s="6" t="s">
        <v>8335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6" t="s">
        <v>8336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6" t="s">
        <v>8337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6" t="s">
        <v>8338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6" t="s">
        <v>8329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6" t="s">
        <v>8339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6" t="s">
        <v>8330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6" t="s">
        <v>8331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6" t="s">
        <v>8332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6" t="s">
        <v>8333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6" t="s">
        <v>8334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6" t="s">
        <v>8340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6" t="s">
        <v>8307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B0B52-3B85-4256-B112-B7516689E90D}">
  <dimension ref="A1:H13"/>
  <sheetViews>
    <sheetView topLeftCell="C1" workbookViewId="0">
      <selection sqref="A1:H13"/>
    </sheetView>
  </sheetViews>
  <sheetFormatPr defaultRowHeight="14.4" x14ac:dyDescent="0.3"/>
  <cols>
    <col min="1" max="1" width="26.5546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21875" bestFit="1" customWidth="1"/>
    <col min="6" max="6" width="19.109375" style="7" bestFit="1" customWidth="1"/>
    <col min="7" max="7" width="15.44140625" style="7" bestFit="1" customWidth="1"/>
    <col min="8" max="8" width="18.77734375" style="7" bestFit="1" customWidth="1"/>
  </cols>
  <sheetData>
    <row r="1" spans="1:8" s="16" customFormat="1" x14ac:dyDescent="0.3">
      <c r="A1" s="16" t="s">
        <v>8342</v>
      </c>
      <c r="B1" s="16" t="s">
        <v>8343</v>
      </c>
      <c r="C1" s="16" t="s">
        <v>8344</v>
      </c>
      <c r="D1" s="16" t="s">
        <v>8345</v>
      </c>
      <c r="E1" s="16" t="s">
        <v>8346</v>
      </c>
      <c r="F1" s="17" t="s">
        <v>8347</v>
      </c>
      <c r="G1" s="17" t="s">
        <v>8348</v>
      </c>
      <c r="H1" s="17" t="s">
        <v>8349</v>
      </c>
    </row>
    <row r="2" spans="1:8" x14ac:dyDescent="0.3">
      <c r="A2" t="s">
        <v>8350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3">
      <c r="A3" t="s">
        <v>8351</v>
      </c>
      <c r="B3">
        <f>COUNTIFS(Sheet1!F:F,"successful",Sheet1!D:D,"&gt;=1000", Sheet1!D:D,"&lt;=4999")</f>
        <v>932</v>
      </c>
      <c r="C3">
        <f>COUNTIFS(Sheet1!F:F,"failed",Sheet1!D:D,"&gt;=1000", Sheet1!D:D,"&lt;=4999")</f>
        <v>420</v>
      </c>
      <c r="D3">
        <f>COUNTIFS(Sheet1!F:F,"canceled",Sheet1!D:D,"&gt;=1000", Sheet1!D:D,"&lt;=4999")</f>
        <v>60</v>
      </c>
      <c r="E3">
        <f t="shared" ref="E3:E13" si="0">SUM(B3:D3)</f>
        <v>1412</v>
      </c>
      <c r="F3" s="7">
        <f t="shared" ref="F3:F13" si="1">B3/E3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8" x14ac:dyDescent="0.3">
      <c r="A4" t="s">
        <v>8352</v>
      </c>
      <c r="B4">
        <f>COUNTIFS(Sheet1!F:F,"successful",Sheet1!D:D,"&gt;=5000", Sheet1!D:D,"&lt;=9999")</f>
        <v>381</v>
      </c>
      <c r="C4">
        <f>COUNTIFS(Sheet1!F:F,"failed",Sheet1!D:D,"&gt;=5000", Sheet1!D:D,"&lt;=9999")</f>
        <v>283</v>
      </c>
      <c r="D4">
        <f>COUNTIFS(Sheet1!F:F,"canceled",Sheet1!D:D,"&gt;=5000", Sheet1!D:D,"&lt;=9999")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3">
      <c r="A5" t="s">
        <v>8353</v>
      </c>
      <c r="B5">
        <f>COUNTIFS(Sheet1!F:F,"successful",Sheet1!D:D,"&gt;=10000", Sheet1!D:D,"&lt;=14999")</f>
        <v>168</v>
      </c>
      <c r="C5">
        <f>COUNTIFS(Sheet1!F:F,"failed",Sheet1!D:D,"&gt;=10000", Sheet1!D:D,"&lt;=14999")</f>
        <v>144</v>
      </c>
      <c r="D5">
        <f>COUNTIFS(Sheet1!F:F,"canceled",Sheet1!D:D,"&gt;=10000", Sheet1!D:D,"&lt;=14999")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3">
      <c r="A6" t="s">
        <v>8354</v>
      </c>
      <c r="B6">
        <f>COUNTIFS(Sheet1!F:F,"successful",Sheet1!D:D,"&gt;=15000", Sheet1!D:D,"&lt;=19999")</f>
        <v>94</v>
      </c>
      <c r="C6">
        <f>COUNTIFS(Sheet1!F:F,"failed",Sheet1!D:D,"&gt;=15000", Sheet1!D:D,"&lt;=19999")</f>
        <v>90</v>
      </c>
      <c r="D6">
        <f>COUNTIFS(Sheet1!F:F,"canceled",Sheet1!D:D,"&gt;=15000", Sheet1!D:D,"&lt;=19999")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3">
      <c r="A7" t="s">
        <v>8355</v>
      </c>
      <c r="B7">
        <f>COUNTIFS(Sheet1!F:F,"successful",Sheet1!D:D,"&gt;=20000", Sheet1!D:D,"&lt;=24999")</f>
        <v>62</v>
      </c>
      <c r="C7">
        <f>COUNTIFS(Sheet1!F:F,"failed",Sheet1!D:D,"&gt;=20000", Sheet1!D:D,"&lt;=24999")</f>
        <v>72</v>
      </c>
      <c r="D7">
        <f>COUNTIFS(Sheet1!F:F,"canceled",Sheet1!D:D,"&gt;=20000", Sheet1!D:D,"&lt;=24999")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3">
      <c r="A8" t="s">
        <v>8356</v>
      </c>
      <c r="B8">
        <f>COUNTIFS(Sheet1!F:F,"successful",Sheet1!D:D,"&gt;=25000", Sheet1!D:D,"&lt;=29999")</f>
        <v>55</v>
      </c>
      <c r="C8">
        <f>COUNTIFS(Sheet1!F:F,"failed",Sheet1!D:D,"&gt;=25000", Sheet1!D:D,"&lt;=29999")</f>
        <v>64</v>
      </c>
      <c r="D8">
        <f>COUNTIFS(Sheet1!F:F,"canceled",Sheet1!D:D,"&gt;=25000", Sheet1!D:D,"&lt;=29999")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3">
      <c r="A9" t="s">
        <v>8357</v>
      </c>
      <c r="B9">
        <f>COUNTIFS(Sheet1!F:F,"successful",Sheet1!D:D,"&gt;=30000", Sheet1!D:D,"&lt;=34999")</f>
        <v>32</v>
      </c>
      <c r="C9">
        <f>COUNTIFS(Sheet1!F:F,"failed",Sheet1!D:D,"&gt;=30000", Sheet1!D:D,"&lt;=34999")</f>
        <v>37</v>
      </c>
      <c r="D9">
        <f>COUNTIFS(Sheet1!F:F,"canceled",Sheet1!D:D,"&gt;=30000", Sheet1!D:D,"&lt;=34999")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3">
      <c r="A10" t="s">
        <v>8358</v>
      </c>
      <c r="B10">
        <f>COUNTIFS(Sheet1!F:F,"successful",Sheet1!D:D,"&gt;=35000", Sheet1!D:D,"&lt;=39999")</f>
        <v>26</v>
      </c>
      <c r="C10">
        <f>COUNTIFS(Sheet1!F:F,"failed",Sheet1!D:D,"&gt;=35000", Sheet1!D:D,"&lt;=39999")</f>
        <v>22</v>
      </c>
      <c r="D10">
        <f>COUNTIFS(Sheet1!F:F,"canceled",Sheet1!D:D,"&gt;=35000", Sheet1!D:D,"&lt;=39999")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3">
      <c r="A11" t="s">
        <v>8359</v>
      </c>
      <c r="B11">
        <f>COUNTIFS(Sheet1!F:F,"successful",Sheet1!D:D,"&gt;=40000", Sheet1!D:D,"&lt;=44999")</f>
        <v>21</v>
      </c>
      <c r="C11">
        <f>COUNTIFS(Sheet1!F:F,"failed",Sheet1!D:D,"&gt;=40000", Sheet1!D:D,"&lt;=44999")</f>
        <v>16</v>
      </c>
      <c r="D11">
        <f>COUNTIFS(Sheet1!F:F,"canceled",Sheet1!D:D,"&gt;=40000", Sheet1!D:D,"&lt;=44999")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3">
      <c r="A12" t="s">
        <v>8360</v>
      </c>
      <c r="B12">
        <f>COUNTIFS(Sheet1!F:F,"successful",Sheet1!D:D,"&gt;=45000", Sheet1!D:D,"&lt;=49999")</f>
        <v>6</v>
      </c>
      <c r="C12">
        <f>COUNTIFS(Sheet1!F:F,"failed",Sheet1!D:D,"&gt;=45000", Sheet1!D:D,"&lt;=49999")</f>
        <v>11</v>
      </c>
      <c r="D12">
        <f>COUNTIFS(Sheet1!F:F,"canceled",Sheet1!D:D,"&gt;=45000", Sheet1!D:D,"&lt;=49999")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3">
      <c r="A13" t="s">
        <v>8361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67029-53D6-408C-AFEE-9992F9D52EFC}">
  <dimension ref="A1"/>
  <sheetViews>
    <sheetView workbookViewId="0">
      <selection activeCell="I5" sqref="I5"/>
    </sheetView>
  </sheetViews>
  <sheetFormatPr defaultRowHeight="14.4" x14ac:dyDescent="0.3"/>
  <cols>
    <col min="1" max="1" width="26.5546875" bestFit="1" customWidth="1"/>
    <col min="2" max="2" width="26.44140625" bestFit="1" customWidth="1"/>
    <col min="3" max="3" width="22.5546875" bestFit="1" customWidth="1"/>
    <col min="4" max="4" width="25.44140625" bestFit="1" customWidth="1"/>
    <col min="5" max="13" width="12" bestFit="1" customWidth="1"/>
    <col min="14" max="14" width="7" bestFit="1" customWidth="1"/>
    <col min="15" max="15" width="10.77734375" bestFit="1" customWidth="1"/>
  </cols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DC180-0D8B-42E1-B2C3-64A39EF9CAD7}">
  <dimension ref="A1:F2186"/>
  <sheetViews>
    <sheetView workbookViewId="0">
      <selection activeCell="E7" sqref="E7"/>
    </sheetView>
  </sheetViews>
  <sheetFormatPr defaultRowHeight="14.4" x14ac:dyDescent="0.3"/>
  <cols>
    <col min="1" max="1" width="23.6640625" customWidth="1"/>
    <col min="2" max="2" width="23.21875" customWidth="1"/>
    <col min="4" max="4" width="20.88671875" bestFit="1" customWidth="1"/>
    <col min="5" max="5" width="19.5546875" bestFit="1" customWidth="1"/>
    <col min="6" max="6" width="21.88671875" bestFit="1" customWidth="1"/>
  </cols>
  <sheetData>
    <row r="1" spans="1:6" ht="28.8" x14ac:dyDescent="0.3">
      <c r="A1" s="18" t="s">
        <v>8363</v>
      </c>
      <c r="B1" s="18" t="s">
        <v>8369</v>
      </c>
      <c r="E1" s="16" t="s">
        <v>8362</v>
      </c>
      <c r="F1" s="16" t="s">
        <v>8364</v>
      </c>
    </row>
    <row r="2" spans="1:6" x14ac:dyDescent="0.3">
      <c r="A2">
        <f>IF(Sheet1!F2="successful",Sheet1!L2,"N/A")</f>
        <v>182</v>
      </c>
      <c r="B2">
        <f>IF(Sheet1!F162="failed",Sheet1!L162,"N/A")</f>
        <v>0</v>
      </c>
      <c r="D2" s="16" t="s">
        <v>8365</v>
      </c>
      <c r="E2" s="9">
        <f>AVERAGE(A:A)</f>
        <v>194.42517162471395</v>
      </c>
      <c r="F2" s="9">
        <f>AVERAGE(B:B)</f>
        <v>17.709803921568628</v>
      </c>
    </row>
    <row r="3" spans="1:6" x14ac:dyDescent="0.3">
      <c r="A3">
        <f>IF(Sheet1!F3="successful",Sheet1!L3,"N/A")</f>
        <v>79</v>
      </c>
      <c r="B3">
        <f>IF(Sheet1!F163="failed",Sheet1!L163,"N/A")</f>
        <v>1</v>
      </c>
      <c r="D3" s="16" t="s">
        <v>8366</v>
      </c>
      <c r="E3" s="9">
        <f>MEDIAN(A:A)</f>
        <v>62</v>
      </c>
      <c r="F3" s="9">
        <f>MEDIAN(B:B)</f>
        <v>4</v>
      </c>
    </row>
    <row r="4" spans="1:6" x14ac:dyDescent="0.3">
      <c r="A4">
        <f>IF(Sheet1!F4="successful",Sheet1!L4,"N/A")</f>
        <v>35</v>
      </c>
      <c r="B4">
        <f>IF(Sheet1!F164="failed",Sheet1!L164,"N/A")</f>
        <v>10</v>
      </c>
      <c r="D4" s="16" t="s">
        <v>8367</v>
      </c>
      <c r="E4">
        <f>MIN(A:A)</f>
        <v>1</v>
      </c>
      <c r="F4">
        <f>MIN(B:B)</f>
        <v>0</v>
      </c>
    </row>
    <row r="5" spans="1:6" x14ac:dyDescent="0.3">
      <c r="A5">
        <f>IF(Sheet1!F5="successful",Sheet1!L5,"N/A")</f>
        <v>150</v>
      </c>
      <c r="B5">
        <f>IF(Sheet1!F165="failed",Sheet1!L165,"N/A")</f>
        <v>0</v>
      </c>
      <c r="D5" s="16" t="s">
        <v>8370</v>
      </c>
      <c r="E5">
        <f>MAX(A:A)</f>
        <v>26457</v>
      </c>
      <c r="F5">
        <f>MAX(B:B)</f>
        <v>1293</v>
      </c>
    </row>
    <row r="6" spans="1:6" x14ac:dyDescent="0.3">
      <c r="A6">
        <f>IF(Sheet1!F6="successful",Sheet1!L6,"N/A")</f>
        <v>284</v>
      </c>
      <c r="B6">
        <f>IF(Sheet1!F166="failed",Sheet1!L166,"N/A")</f>
        <v>7</v>
      </c>
      <c r="D6" s="16" t="s">
        <v>8371</v>
      </c>
      <c r="E6" s="19">
        <f>_xlfn.VAR.P(A:A)</f>
        <v>712840.9867348104</v>
      </c>
      <c r="F6" s="19">
        <f>_xlfn.VAR.P(B:B)</f>
        <v>3773.2216685890044</v>
      </c>
    </row>
    <row r="7" spans="1:6" x14ac:dyDescent="0.3">
      <c r="A7">
        <f>IF(Sheet1!F7="successful",Sheet1!L7,"N/A")</f>
        <v>47</v>
      </c>
      <c r="B7">
        <f>IF(Sheet1!F167="failed",Sheet1!L167,"N/A")</f>
        <v>0</v>
      </c>
      <c r="D7" s="16" t="s">
        <v>8372</v>
      </c>
      <c r="E7" s="19">
        <f>STDEV(A2:A2186)</f>
        <v>844.49237955591047</v>
      </c>
      <c r="F7" s="19">
        <f>STDEV(B:B)</f>
        <v>61.446638959868842</v>
      </c>
    </row>
    <row r="8" spans="1:6" x14ac:dyDescent="0.3">
      <c r="A8">
        <f>IF(Sheet1!F8="successful",Sheet1!L8,"N/A")</f>
        <v>58</v>
      </c>
      <c r="B8">
        <f>IF(Sheet1!F168="failed",Sheet1!L168,"N/A")</f>
        <v>1</v>
      </c>
    </row>
    <row r="9" spans="1:6" x14ac:dyDescent="0.3">
      <c r="A9">
        <f>IF(Sheet1!F9="successful",Sheet1!L9,"N/A")</f>
        <v>57</v>
      </c>
      <c r="B9">
        <f>IF(Sheet1!F169="failed",Sheet1!L169,"N/A")</f>
        <v>2</v>
      </c>
    </row>
    <row r="10" spans="1:6" x14ac:dyDescent="0.3">
      <c r="A10">
        <f>IF(Sheet1!F10="successful",Sheet1!L10,"N/A")</f>
        <v>12</v>
      </c>
      <c r="B10">
        <f>IF(Sheet1!F170="failed",Sheet1!L170,"N/A")</f>
        <v>3</v>
      </c>
    </row>
    <row r="11" spans="1:6" x14ac:dyDescent="0.3">
      <c r="A11">
        <f>IF(Sheet1!F11="successful",Sheet1!L11,"N/A")</f>
        <v>20</v>
      </c>
      <c r="B11">
        <f>IF(Sheet1!F171="failed",Sheet1!L171,"N/A")</f>
        <v>10</v>
      </c>
    </row>
    <row r="12" spans="1:6" x14ac:dyDescent="0.3">
      <c r="A12">
        <f>IF(Sheet1!F12="successful",Sheet1!L12,"N/A")</f>
        <v>19</v>
      </c>
      <c r="B12">
        <f>IF(Sheet1!F172="failed",Sheet1!L172,"N/A")</f>
        <v>10</v>
      </c>
    </row>
    <row r="13" spans="1:6" x14ac:dyDescent="0.3">
      <c r="A13">
        <f>IF(Sheet1!F13="successful",Sheet1!L13,"N/A")</f>
        <v>75</v>
      </c>
      <c r="B13">
        <f>IF(Sheet1!F173="failed",Sheet1!L173,"N/A")</f>
        <v>1</v>
      </c>
    </row>
    <row r="14" spans="1:6" x14ac:dyDescent="0.3">
      <c r="A14">
        <f>IF(Sheet1!F14="successful",Sheet1!L14,"N/A")</f>
        <v>827</v>
      </c>
      <c r="B14">
        <f>IF(Sheet1!F174="failed",Sheet1!L174,"N/A")</f>
        <v>0</v>
      </c>
    </row>
    <row r="15" spans="1:6" x14ac:dyDescent="0.3">
      <c r="A15">
        <f>IF(Sheet1!F15="successful",Sheet1!L15,"N/A")</f>
        <v>51</v>
      </c>
      <c r="B15">
        <f>IF(Sheet1!F175="failed",Sheet1!L175,"N/A")</f>
        <v>0</v>
      </c>
    </row>
    <row r="16" spans="1:6" x14ac:dyDescent="0.3">
      <c r="A16">
        <f>IF(Sheet1!F16="successful",Sheet1!L16,"N/A")</f>
        <v>41</v>
      </c>
      <c r="B16">
        <f>IF(Sheet1!F176="failed",Sheet1!L176,"N/A")</f>
        <v>0</v>
      </c>
    </row>
    <row r="17" spans="1:2" x14ac:dyDescent="0.3">
      <c r="A17">
        <f>IF(Sheet1!F17="successful",Sheet1!L17,"N/A")</f>
        <v>98</v>
      </c>
      <c r="B17">
        <f>IF(Sheet1!F177="failed",Sheet1!L177,"N/A")</f>
        <v>26</v>
      </c>
    </row>
    <row r="18" spans="1:2" x14ac:dyDescent="0.3">
      <c r="A18">
        <f>IF(Sheet1!F18="successful",Sheet1!L18,"N/A")</f>
        <v>70</v>
      </c>
      <c r="B18">
        <f>IF(Sheet1!F178="failed",Sheet1!L178,"N/A")</f>
        <v>0</v>
      </c>
    </row>
    <row r="19" spans="1:2" x14ac:dyDescent="0.3">
      <c r="A19">
        <f>IF(Sheet1!F19="successful",Sheet1!L19,"N/A")</f>
        <v>36</v>
      </c>
      <c r="B19">
        <f>IF(Sheet1!F179="failed",Sheet1!L179,"N/A")</f>
        <v>7</v>
      </c>
    </row>
    <row r="20" spans="1:2" x14ac:dyDescent="0.3">
      <c r="A20">
        <f>IF(Sheet1!F20="successful",Sheet1!L20,"N/A")</f>
        <v>342</v>
      </c>
      <c r="B20">
        <f>IF(Sheet1!F180="failed",Sheet1!L180,"N/A")</f>
        <v>0</v>
      </c>
    </row>
    <row r="21" spans="1:2" x14ac:dyDescent="0.3">
      <c r="A21">
        <f>IF(Sheet1!F21="successful",Sheet1!L21,"N/A")</f>
        <v>22</v>
      </c>
      <c r="B21">
        <f>IF(Sheet1!F181="failed",Sheet1!L181,"N/A")</f>
        <v>2</v>
      </c>
    </row>
    <row r="22" spans="1:2" x14ac:dyDescent="0.3">
      <c r="A22">
        <f>IF(Sheet1!F22="successful",Sheet1!L22,"N/A")</f>
        <v>25</v>
      </c>
      <c r="B22">
        <f>IF(Sheet1!F182="failed",Sheet1!L182,"N/A")</f>
        <v>13</v>
      </c>
    </row>
    <row r="23" spans="1:2" x14ac:dyDescent="0.3">
      <c r="A23">
        <f>IF(Sheet1!F23="successful",Sheet1!L23,"N/A")</f>
        <v>101</v>
      </c>
      <c r="B23">
        <f>IF(Sheet1!F183="failed",Sheet1!L183,"N/A")</f>
        <v>4</v>
      </c>
    </row>
    <row r="24" spans="1:2" x14ac:dyDescent="0.3">
      <c r="A24">
        <f>IF(Sheet1!F24="successful",Sheet1!L24,"N/A")</f>
        <v>8</v>
      </c>
      <c r="B24">
        <f>IF(Sheet1!F184="failed",Sheet1!L184,"N/A")</f>
        <v>0</v>
      </c>
    </row>
    <row r="25" spans="1:2" x14ac:dyDescent="0.3">
      <c r="A25">
        <f>IF(Sheet1!F25="successful",Sheet1!L25,"N/A")</f>
        <v>23</v>
      </c>
      <c r="B25">
        <f>IF(Sheet1!F185="failed",Sheet1!L185,"N/A")</f>
        <v>12</v>
      </c>
    </row>
    <row r="26" spans="1:2" x14ac:dyDescent="0.3">
      <c r="A26">
        <f>IF(Sheet1!F26="successful",Sheet1!L26,"N/A")</f>
        <v>574</v>
      </c>
      <c r="B26">
        <f>IF(Sheet1!F186="failed",Sheet1!L186,"N/A")</f>
        <v>2</v>
      </c>
    </row>
    <row r="27" spans="1:2" x14ac:dyDescent="0.3">
      <c r="A27">
        <f>IF(Sheet1!F27="successful",Sheet1!L27,"N/A")</f>
        <v>14</v>
      </c>
      <c r="B27">
        <f>IF(Sheet1!F187="failed",Sheet1!L187,"N/A")</f>
        <v>10</v>
      </c>
    </row>
    <row r="28" spans="1:2" x14ac:dyDescent="0.3">
      <c r="A28">
        <f>IF(Sheet1!F28="successful",Sheet1!L28,"N/A")</f>
        <v>19</v>
      </c>
      <c r="B28">
        <f>IF(Sheet1!F188="failed",Sheet1!L188,"N/A")</f>
        <v>0</v>
      </c>
    </row>
    <row r="29" spans="1:2" x14ac:dyDescent="0.3">
      <c r="A29">
        <f>IF(Sheet1!F29="successful",Sheet1!L29,"N/A")</f>
        <v>150</v>
      </c>
      <c r="B29">
        <f>IF(Sheet1!F189="failed",Sheet1!L189,"N/A")</f>
        <v>5</v>
      </c>
    </row>
    <row r="30" spans="1:2" x14ac:dyDescent="0.3">
      <c r="A30">
        <f>IF(Sheet1!F30="successful",Sheet1!L30,"N/A")</f>
        <v>71</v>
      </c>
      <c r="B30">
        <f>IF(Sheet1!F190="failed",Sheet1!L190,"N/A")</f>
        <v>0</v>
      </c>
    </row>
    <row r="31" spans="1:2" x14ac:dyDescent="0.3">
      <c r="A31">
        <f>IF(Sheet1!F31="successful",Sheet1!L31,"N/A")</f>
        <v>117</v>
      </c>
      <c r="B31">
        <f>IF(Sheet1!F191="failed",Sheet1!L191,"N/A")</f>
        <v>5</v>
      </c>
    </row>
    <row r="32" spans="1:2" x14ac:dyDescent="0.3">
      <c r="A32">
        <f>IF(Sheet1!F32="successful",Sheet1!L32,"N/A")</f>
        <v>53</v>
      </c>
      <c r="B32">
        <f>IF(Sheet1!F192="failed",Sheet1!L192,"N/A")</f>
        <v>1</v>
      </c>
    </row>
    <row r="33" spans="1:2" x14ac:dyDescent="0.3">
      <c r="A33">
        <f>IF(Sheet1!F33="successful",Sheet1!L33,"N/A")</f>
        <v>1</v>
      </c>
      <c r="B33">
        <f>IF(Sheet1!F193="failed",Sheet1!L193,"N/A")</f>
        <v>3</v>
      </c>
    </row>
    <row r="34" spans="1:2" x14ac:dyDescent="0.3">
      <c r="A34">
        <f>IF(Sheet1!F34="successful",Sheet1!L34,"N/A")</f>
        <v>89</v>
      </c>
      <c r="B34">
        <f>IF(Sheet1!F194="failed",Sheet1!L194,"N/A")</f>
        <v>3</v>
      </c>
    </row>
    <row r="35" spans="1:2" x14ac:dyDescent="0.3">
      <c r="A35">
        <f>IF(Sheet1!F35="successful",Sheet1!L35,"N/A")</f>
        <v>64</v>
      </c>
      <c r="B35">
        <f>IF(Sheet1!F195="failed",Sheet1!L195,"N/A")</f>
        <v>0</v>
      </c>
    </row>
    <row r="36" spans="1:2" x14ac:dyDescent="0.3">
      <c r="A36">
        <f>IF(Sheet1!F36="successful",Sheet1!L36,"N/A")</f>
        <v>68</v>
      </c>
      <c r="B36">
        <f>IF(Sheet1!F196="failed",Sheet1!L196,"N/A")</f>
        <v>3</v>
      </c>
    </row>
    <row r="37" spans="1:2" x14ac:dyDescent="0.3">
      <c r="A37">
        <f>IF(Sheet1!F37="successful",Sheet1!L37,"N/A")</f>
        <v>28</v>
      </c>
      <c r="B37">
        <f>IF(Sheet1!F197="failed",Sheet1!L197,"N/A")</f>
        <v>0</v>
      </c>
    </row>
    <row r="38" spans="1:2" x14ac:dyDescent="0.3">
      <c r="A38">
        <f>IF(Sheet1!F38="successful",Sheet1!L38,"N/A")</f>
        <v>44</v>
      </c>
      <c r="B38">
        <f>IF(Sheet1!F198="failed",Sheet1!L198,"N/A")</f>
        <v>19</v>
      </c>
    </row>
    <row r="39" spans="1:2" x14ac:dyDescent="0.3">
      <c r="A39">
        <f>IF(Sheet1!F39="successful",Sheet1!L39,"N/A")</f>
        <v>253</v>
      </c>
      <c r="B39">
        <f>IF(Sheet1!F199="failed",Sheet1!L199,"N/A")</f>
        <v>8</v>
      </c>
    </row>
    <row r="40" spans="1:2" x14ac:dyDescent="0.3">
      <c r="A40">
        <f>IF(Sheet1!F40="successful",Sheet1!L40,"N/A")</f>
        <v>66</v>
      </c>
      <c r="B40">
        <f>IF(Sheet1!F200="failed",Sheet1!L200,"N/A")</f>
        <v>6</v>
      </c>
    </row>
    <row r="41" spans="1:2" x14ac:dyDescent="0.3">
      <c r="A41">
        <f>IF(Sheet1!F41="successful",Sheet1!L41,"N/A")</f>
        <v>217</v>
      </c>
      <c r="B41">
        <f>IF(Sheet1!F201="failed",Sheet1!L201,"N/A")</f>
        <v>0</v>
      </c>
    </row>
    <row r="42" spans="1:2" x14ac:dyDescent="0.3">
      <c r="A42">
        <f>IF(Sheet1!F42="successful",Sheet1!L42,"N/A")</f>
        <v>16</v>
      </c>
      <c r="B42">
        <f>IF(Sheet1!F202="failed",Sheet1!L202,"N/A")</f>
        <v>18</v>
      </c>
    </row>
    <row r="43" spans="1:2" x14ac:dyDescent="0.3">
      <c r="A43">
        <f>IF(Sheet1!F43="successful",Sheet1!L43,"N/A")</f>
        <v>19</v>
      </c>
      <c r="B43">
        <f>IF(Sheet1!F203="failed",Sheet1!L203,"N/A")</f>
        <v>7</v>
      </c>
    </row>
    <row r="44" spans="1:2" x14ac:dyDescent="0.3">
      <c r="A44">
        <f>IF(Sheet1!F44="successful",Sheet1!L44,"N/A")</f>
        <v>169</v>
      </c>
      <c r="B44">
        <f>IF(Sheet1!F204="failed",Sheet1!L204,"N/A")</f>
        <v>0</v>
      </c>
    </row>
    <row r="45" spans="1:2" x14ac:dyDescent="0.3">
      <c r="A45">
        <f>IF(Sheet1!F45="successful",Sheet1!L45,"N/A")</f>
        <v>263</v>
      </c>
      <c r="B45">
        <f>IF(Sheet1!F205="failed",Sheet1!L205,"N/A")</f>
        <v>8</v>
      </c>
    </row>
    <row r="46" spans="1:2" x14ac:dyDescent="0.3">
      <c r="A46">
        <f>IF(Sheet1!F46="successful",Sheet1!L46,"N/A")</f>
        <v>15</v>
      </c>
      <c r="B46">
        <f>IF(Sheet1!F206="failed",Sheet1!L206,"N/A")</f>
        <v>1293</v>
      </c>
    </row>
    <row r="47" spans="1:2" x14ac:dyDescent="0.3">
      <c r="A47">
        <f>IF(Sheet1!F47="successful",Sheet1!L47,"N/A")</f>
        <v>61</v>
      </c>
      <c r="B47">
        <f>IF(Sheet1!F207="failed",Sheet1!L207,"N/A")</f>
        <v>17</v>
      </c>
    </row>
    <row r="48" spans="1:2" x14ac:dyDescent="0.3">
      <c r="A48">
        <f>IF(Sheet1!F48="successful",Sheet1!L48,"N/A")</f>
        <v>45</v>
      </c>
      <c r="B48">
        <f>IF(Sheet1!F208="failed",Sheet1!L208,"N/A")</f>
        <v>0</v>
      </c>
    </row>
    <row r="49" spans="1:2" x14ac:dyDescent="0.3">
      <c r="A49">
        <f>IF(Sheet1!F49="successful",Sheet1!L49,"N/A")</f>
        <v>70</v>
      </c>
      <c r="B49">
        <f>IF(Sheet1!F209="failed",Sheet1!L209,"N/A")</f>
        <v>13</v>
      </c>
    </row>
    <row r="50" spans="1:2" x14ac:dyDescent="0.3">
      <c r="A50">
        <f>IF(Sheet1!F50="successful",Sheet1!L50,"N/A")</f>
        <v>38</v>
      </c>
      <c r="B50">
        <f>IF(Sheet1!F210="failed",Sheet1!L210,"N/A")</f>
        <v>0</v>
      </c>
    </row>
    <row r="51" spans="1:2" x14ac:dyDescent="0.3">
      <c r="A51">
        <f>IF(Sheet1!F51="successful",Sheet1!L51,"N/A")</f>
        <v>87</v>
      </c>
      <c r="B51">
        <f>IF(Sheet1!F211="failed",Sheet1!L211,"N/A")</f>
        <v>0</v>
      </c>
    </row>
    <row r="52" spans="1:2" x14ac:dyDescent="0.3">
      <c r="A52">
        <f>IF(Sheet1!F52="successful",Sheet1!L52,"N/A")</f>
        <v>22</v>
      </c>
      <c r="B52">
        <f>IF(Sheet1!F212="failed",Sheet1!L212,"N/A")</f>
        <v>33</v>
      </c>
    </row>
    <row r="53" spans="1:2" x14ac:dyDescent="0.3">
      <c r="A53">
        <f>IF(Sheet1!F53="successful",Sheet1!L53,"N/A")</f>
        <v>119</v>
      </c>
      <c r="B53">
        <f>IF(Sheet1!F213="failed",Sheet1!L213,"N/A")</f>
        <v>12</v>
      </c>
    </row>
    <row r="54" spans="1:2" x14ac:dyDescent="0.3">
      <c r="A54">
        <f>IF(Sheet1!F54="successful",Sheet1!L54,"N/A")</f>
        <v>52</v>
      </c>
      <c r="B54">
        <f>IF(Sheet1!F214="failed",Sheet1!L214,"N/A")</f>
        <v>1</v>
      </c>
    </row>
    <row r="55" spans="1:2" x14ac:dyDescent="0.3">
      <c r="A55">
        <f>IF(Sheet1!F55="successful",Sheet1!L55,"N/A")</f>
        <v>117</v>
      </c>
      <c r="B55">
        <f>IF(Sheet1!F215="failed",Sheet1!L215,"N/A")</f>
        <v>1</v>
      </c>
    </row>
    <row r="56" spans="1:2" x14ac:dyDescent="0.3">
      <c r="A56">
        <f>IF(Sheet1!F56="successful",Sheet1!L56,"N/A")</f>
        <v>52</v>
      </c>
      <c r="B56">
        <f>IF(Sheet1!F216="failed",Sheet1!L216,"N/A")</f>
        <v>1</v>
      </c>
    </row>
    <row r="57" spans="1:2" x14ac:dyDescent="0.3">
      <c r="A57">
        <f>IF(Sheet1!F57="successful",Sheet1!L57,"N/A")</f>
        <v>86</v>
      </c>
      <c r="B57">
        <f>IF(Sheet1!F217="failed",Sheet1!L217,"N/A")</f>
        <v>1</v>
      </c>
    </row>
    <row r="58" spans="1:2" x14ac:dyDescent="0.3">
      <c r="A58">
        <f>IF(Sheet1!F58="successful",Sheet1!L58,"N/A")</f>
        <v>174</v>
      </c>
      <c r="B58">
        <f>IF(Sheet1!F218="failed",Sheet1!L218,"N/A")</f>
        <v>84</v>
      </c>
    </row>
    <row r="59" spans="1:2" x14ac:dyDescent="0.3">
      <c r="A59">
        <f>IF(Sheet1!F59="successful",Sheet1!L59,"N/A")</f>
        <v>69</v>
      </c>
      <c r="B59">
        <f>IF(Sheet1!F219="failed",Sheet1!L219,"N/A")</f>
        <v>38</v>
      </c>
    </row>
    <row r="60" spans="1:2" x14ac:dyDescent="0.3">
      <c r="A60">
        <f>IF(Sheet1!F60="successful",Sheet1!L60,"N/A")</f>
        <v>75</v>
      </c>
      <c r="B60">
        <f>IF(Sheet1!F220="failed",Sheet1!L220,"N/A")</f>
        <v>1</v>
      </c>
    </row>
    <row r="61" spans="1:2" x14ac:dyDescent="0.3">
      <c r="A61">
        <f>IF(Sheet1!F61="successful",Sheet1!L61,"N/A")</f>
        <v>33</v>
      </c>
      <c r="B61">
        <f>IF(Sheet1!F221="failed",Sheet1!L221,"N/A")</f>
        <v>76</v>
      </c>
    </row>
    <row r="62" spans="1:2" x14ac:dyDescent="0.3">
      <c r="A62">
        <f>IF(Sheet1!F62="successful",Sheet1!L62,"N/A")</f>
        <v>108</v>
      </c>
      <c r="B62">
        <f>IF(Sheet1!F222="failed",Sheet1!L222,"N/A")</f>
        <v>3</v>
      </c>
    </row>
    <row r="63" spans="1:2" x14ac:dyDescent="0.3">
      <c r="A63">
        <f>IF(Sheet1!F63="successful",Sheet1!L63,"N/A")</f>
        <v>23</v>
      </c>
      <c r="B63">
        <f>IF(Sheet1!F223="failed",Sheet1!L223,"N/A")</f>
        <v>0</v>
      </c>
    </row>
    <row r="64" spans="1:2" x14ac:dyDescent="0.3">
      <c r="A64">
        <f>IF(Sheet1!F64="successful",Sheet1!L64,"N/A")</f>
        <v>48</v>
      </c>
      <c r="B64">
        <f>IF(Sheet1!F224="failed",Sheet1!L224,"N/A")</f>
        <v>2</v>
      </c>
    </row>
    <row r="65" spans="1:2" x14ac:dyDescent="0.3">
      <c r="A65">
        <f>IF(Sheet1!F65="successful",Sheet1!L65,"N/A")</f>
        <v>64</v>
      </c>
      <c r="B65">
        <f>IF(Sheet1!F225="failed",Sheet1!L225,"N/A")</f>
        <v>0</v>
      </c>
    </row>
    <row r="66" spans="1:2" x14ac:dyDescent="0.3">
      <c r="A66">
        <f>IF(Sheet1!F66="successful",Sheet1!L66,"N/A")</f>
        <v>24</v>
      </c>
      <c r="B66">
        <f>IF(Sheet1!F226="failed",Sheet1!L226,"N/A")</f>
        <v>0</v>
      </c>
    </row>
    <row r="67" spans="1:2" x14ac:dyDescent="0.3">
      <c r="A67">
        <f>IF(Sheet1!F67="successful",Sheet1!L67,"N/A")</f>
        <v>57</v>
      </c>
      <c r="B67">
        <f>IF(Sheet1!F227="failed",Sheet1!L227,"N/A")</f>
        <v>0</v>
      </c>
    </row>
    <row r="68" spans="1:2" x14ac:dyDescent="0.3">
      <c r="A68">
        <f>IF(Sheet1!F68="successful",Sheet1!L68,"N/A")</f>
        <v>26</v>
      </c>
      <c r="B68">
        <f>IF(Sheet1!F228="failed",Sheet1!L228,"N/A")</f>
        <v>2</v>
      </c>
    </row>
    <row r="69" spans="1:2" x14ac:dyDescent="0.3">
      <c r="A69">
        <f>IF(Sheet1!F69="successful",Sheet1!L69,"N/A")</f>
        <v>20</v>
      </c>
      <c r="B69">
        <f>IF(Sheet1!F229="failed",Sheet1!L229,"N/A")</f>
        <v>0</v>
      </c>
    </row>
    <row r="70" spans="1:2" x14ac:dyDescent="0.3">
      <c r="A70">
        <f>IF(Sheet1!F70="successful",Sheet1!L70,"N/A")</f>
        <v>36</v>
      </c>
      <c r="B70">
        <f>IF(Sheet1!F230="failed",Sheet1!L230,"N/A")</f>
        <v>0</v>
      </c>
    </row>
    <row r="71" spans="1:2" x14ac:dyDescent="0.3">
      <c r="A71">
        <f>IF(Sheet1!F71="successful",Sheet1!L71,"N/A")</f>
        <v>178</v>
      </c>
      <c r="B71">
        <f>IF(Sheet1!F231="failed",Sheet1!L231,"N/A")</f>
        <v>0</v>
      </c>
    </row>
    <row r="72" spans="1:2" x14ac:dyDescent="0.3">
      <c r="A72">
        <f>IF(Sheet1!F72="successful",Sheet1!L72,"N/A")</f>
        <v>17</v>
      </c>
      <c r="B72">
        <f>IF(Sheet1!F232="failed",Sheet1!L232,"N/A")</f>
        <v>2</v>
      </c>
    </row>
    <row r="73" spans="1:2" x14ac:dyDescent="0.3">
      <c r="A73">
        <f>IF(Sheet1!F73="successful",Sheet1!L73,"N/A")</f>
        <v>32</v>
      </c>
      <c r="B73">
        <f>IF(Sheet1!F233="failed",Sheet1!L233,"N/A")</f>
        <v>0</v>
      </c>
    </row>
    <row r="74" spans="1:2" x14ac:dyDescent="0.3">
      <c r="A74">
        <f>IF(Sheet1!F74="successful",Sheet1!L74,"N/A")</f>
        <v>41</v>
      </c>
      <c r="B74">
        <f>IF(Sheet1!F234="failed",Sheet1!L234,"N/A")</f>
        <v>7</v>
      </c>
    </row>
    <row r="75" spans="1:2" x14ac:dyDescent="0.3">
      <c r="A75">
        <f>IF(Sheet1!F75="successful",Sheet1!L75,"N/A")</f>
        <v>18</v>
      </c>
      <c r="B75">
        <f>IF(Sheet1!F235="failed",Sheet1!L235,"N/A")</f>
        <v>0</v>
      </c>
    </row>
    <row r="76" spans="1:2" x14ac:dyDescent="0.3">
      <c r="A76">
        <f>IF(Sheet1!F76="successful",Sheet1!L76,"N/A")</f>
        <v>29</v>
      </c>
      <c r="B76">
        <f>IF(Sheet1!F236="failed",Sheet1!L236,"N/A")</f>
        <v>5</v>
      </c>
    </row>
    <row r="77" spans="1:2" x14ac:dyDescent="0.3">
      <c r="A77">
        <f>IF(Sheet1!F77="successful",Sheet1!L77,"N/A")</f>
        <v>47</v>
      </c>
      <c r="B77">
        <f>IF(Sheet1!F237="failed",Sheet1!L237,"N/A")</f>
        <v>0</v>
      </c>
    </row>
    <row r="78" spans="1:2" x14ac:dyDescent="0.3">
      <c r="A78">
        <f>IF(Sheet1!F78="successful",Sheet1!L78,"N/A")</f>
        <v>15</v>
      </c>
      <c r="B78">
        <f>IF(Sheet1!F238="failed",Sheet1!L238,"N/A")</f>
        <v>0</v>
      </c>
    </row>
    <row r="79" spans="1:2" x14ac:dyDescent="0.3">
      <c r="A79">
        <f>IF(Sheet1!F79="successful",Sheet1!L79,"N/A")</f>
        <v>26</v>
      </c>
      <c r="B79">
        <f>IF(Sheet1!F239="failed",Sheet1!L239,"N/A")</f>
        <v>1</v>
      </c>
    </row>
    <row r="80" spans="1:2" x14ac:dyDescent="0.3">
      <c r="A80">
        <f>IF(Sheet1!F80="successful",Sheet1!L80,"N/A")</f>
        <v>35</v>
      </c>
      <c r="B80">
        <f>IF(Sheet1!F240="failed",Sheet1!L240,"N/A")</f>
        <v>0</v>
      </c>
    </row>
    <row r="81" spans="1:2" x14ac:dyDescent="0.3">
      <c r="A81">
        <f>IF(Sheet1!F81="successful",Sheet1!L81,"N/A")</f>
        <v>41</v>
      </c>
      <c r="B81">
        <f>IF(Sheet1!F241="failed",Sheet1!L241,"N/A")</f>
        <v>5</v>
      </c>
    </row>
    <row r="82" spans="1:2" x14ac:dyDescent="0.3">
      <c r="A82">
        <f>IF(Sheet1!F82="successful",Sheet1!L82,"N/A")</f>
        <v>47</v>
      </c>
      <c r="B82">
        <f>IF(Sheet1!F422="failed",Sheet1!L422,"N/A")</f>
        <v>3</v>
      </c>
    </row>
    <row r="83" spans="1:2" x14ac:dyDescent="0.3">
      <c r="A83">
        <f>IF(Sheet1!F83="successful",Sheet1!L83,"N/A")</f>
        <v>28</v>
      </c>
      <c r="B83">
        <f>IF(Sheet1!F423="failed",Sheet1!L423,"N/A")</f>
        <v>6</v>
      </c>
    </row>
    <row r="84" spans="1:2" x14ac:dyDescent="0.3">
      <c r="A84">
        <f>IF(Sheet1!F84="successful",Sheet1!L84,"N/A")</f>
        <v>100</v>
      </c>
      <c r="B84">
        <f>IF(Sheet1!F424="failed",Sheet1!L424,"N/A")</f>
        <v>12</v>
      </c>
    </row>
    <row r="85" spans="1:2" x14ac:dyDescent="0.3">
      <c r="A85">
        <f>IF(Sheet1!F85="successful",Sheet1!L85,"N/A")</f>
        <v>13</v>
      </c>
      <c r="B85">
        <f>IF(Sheet1!F425="failed",Sheet1!L425,"N/A")</f>
        <v>13</v>
      </c>
    </row>
    <row r="86" spans="1:2" x14ac:dyDescent="0.3">
      <c r="A86">
        <f>IF(Sheet1!F86="successful",Sheet1!L86,"N/A")</f>
        <v>7</v>
      </c>
      <c r="B86">
        <f>IF(Sheet1!F426="failed",Sheet1!L426,"N/A")</f>
        <v>5</v>
      </c>
    </row>
    <row r="87" spans="1:2" x14ac:dyDescent="0.3">
      <c r="A87">
        <f>IF(Sheet1!F87="successful",Sheet1!L87,"N/A")</f>
        <v>21</v>
      </c>
      <c r="B87">
        <f>IF(Sheet1!F427="failed",Sheet1!L427,"N/A")</f>
        <v>2</v>
      </c>
    </row>
    <row r="88" spans="1:2" x14ac:dyDescent="0.3">
      <c r="A88">
        <f>IF(Sheet1!F88="successful",Sheet1!L88,"N/A")</f>
        <v>17</v>
      </c>
      <c r="B88">
        <f>IF(Sheet1!F428="failed",Sheet1!L428,"N/A")</f>
        <v>8</v>
      </c>
    </row>
    <row r="89" spans="1:2" x14ac:dyDescent="0.3">
      <c r="A89">
        <f>IF(Sheet1!F89="successful",Sheet1!L89,"N/A")</f>
        <v>25</v>
      </c>
      <c r="B89">
        <f>IF(Sheet1!F429="failed",Sheet1!L429,"N/A")</f>
        <v>0</v>
      </c>
    </row>
    <row r="90" spans="1:2" x14ac:dyDescent="0.3">
      <c r="A90">
        <f>IF(Sheet1!F90="successful",Sheet1!L90,"N/A")</f>
        <v>60</v>
      </c>
      <c r="B90">
        <f>IF(Sheet1!F430="failed",Sheet1!L430,"N/A")</f>
        <v>13</v>
      </c>
    </row>
    <row r="91" spans="1:2" x14ac:dyDescent="0.3">
      <c r="A91">
        <f>IF(Sheet1!F91="successful",Sheet1!L91,"N/A")</f>
        <v>56</v>
      </c>
      <c r="B91">
        <f>IF(Sheet1!F431="failed",Sheet1!L431,"N/A")</f>
        <v>0</v>
      </c>
    </row>
    <row r="92" spans="1:2" x14ac:dyDescent="0.3">
      <c r="A92">
        <f>IF(Sheet1!F92="successful",Sheet1!L92,"N/A")</f>
        <v>16</v>
      </c>
      <c r="B92">
        <f>IF(Sheet1!F432="failed",Sheet1!L432,"N/A")</f>
        <v>5</v>
      </c>
    </row>
    <row r="93" spans="1:2" x14ac:dyDescent="0.3">
      <c r="A93">
        <f>IF(Sheet1!F93="successful",Sheet1!L93,"N/A")</f>
        <v>46</v>
      </c>
      <c r="B93">
        <f>IF(Sheet1!F433="failed",Sheet1!L433,"N/A")</f>
        <v>8</v>
      </c>
    </row>
    <row r="94" spans="1:2" x14ac:dyDescent="0.3">
      <c r="A94">
        <f>IF(Sheet1!F94="successful",Sheet1!L94,"N/A")</f>
        <v>43</v>
      </c>
      <c r="B94">
        <f>IF(Sheet1!F434="failed",Sheet1!L434,"N/A")</f>
        <v>8</v>
      </c>
    </row>
    <row r="95" spans="1:2" x14ac:dyDescent="0.3">
      <c r="A95">
        <f>IF(Sheet1!F95="successful",Sheet1!L95,"N/A")</f>
        <v>15</v>
      </c>
      <c r="B95">
        <f>IF(Sheet1!F435="failed",Sheet1!L435,"N/A")</f>
        <v>0</v>
      </c>
    </row>
    <row r="96" spans="1:2" x14ac:dyDescent="0.3">
      <c r="A96">
        <f>IF(Sheet1!F96="successful",Sheet1!L96,"N/A")</f>
        <v>12</v>
      </c>
      <c r="B96">
        <f>IF(Sheet1!F436="failed",Sheet1!L436,"N/A")</f>
        <v>2</v>
      </c>
    </row>
    <row r="97" spans="1:2" x14ac:dyDescent="0.3">
      <c r="A97">
        <f>IF(Sheet1!F97="successful",Sheet1!L97,"N/A")</f>
        <v>21</v>
      </c>
      <c r="B97">
        <f>IF(Sheet1!F437="failed",Sheet1!L437,"N/A")</f>
        <v>3</v>
      </c>
    </row>
    <row r="98" spans="1:2" x14ac:dyDescent="0.3">
      <c r="A98">
        <f>IF(Sheet1!F98="successful",Sheet1!L98,"N/A")</f>
        <v>34</v>
      </c>
      <c r="B98">
        <f>IF(Sheet1!F438="failed",Sheet1!L438,"N/A")</f>
        <v>0</v>
      </c>
    </row>
    <row r="99" spans="1:2" x14ac:dyDescent="0.3">
      <c r="A99">
        <f>IF(Sheet1!F99="successful",Sheet1!L99,"N/A")</f>
        <v>8</v>
      </c>
      <c r="B99">
        <f>IF(Sheet1!F439="failed",Sheet1!L439,"N/A")</f>
        <v>0</v>
      </c>
    </row>
    <row r="100" spans="1:2" x14ac:dyDescent="0.3">
      <c r="A100">
        <f>IF(Sheet1!F100="successful",Sheet1!L100,"N/A")</f>
        <v>60</v>
      </c>
      <c r="B100">
        <f>IF(Sheet1!F440="failed",Sheet1!L440,"N/A")</f>
        <v>11</v>
      </c>
    </row>
    <row r="101" spans="1:2" x14ac:dyDescent="0.3">
      <c r="A101">
        <f>IF(Sheet1!F101="successful",Sheet1!L101,"N/A")</f>
        <v>39</v>
      </c>
      <c r="B101">
        <f>IF(Sheet1!F441="failed",Sheet1!L441,"N/A")</f>
        <v>0</v>
      </c>
    </row>
    <row r="102" spans="1:2" x14ac:dyDescent="0.3">
      <c r="A102">
        <f>IF(Sheet1!F102="successful",Sheet1!L102,"N/A")</f>
        <v>26</v>
      </c>
      <c r="B102">
        <f>IF(Sheet1!F442="failed",Sheet1!L442,"N/A")</f>
        <v>1</v>
      </c>
    </row>
    <row r="103" spans="1:2" x14ac:dyDescent="0.3">
      <c r="A103">
        <f>IF(Sheet1!F103="successful",Sheet1!L103,"N/A")</f>
        <v>35</v>
      </c>
      <c r="B103">
        <f>IF(Sheet1!F443="failed",Sheet1!L443,"N/A")</f>
        <v>0</v>
      </c>
    </row>
    <row r="104" spans="1:2" x14ac:dyDescent="0.3">
      <c r="A104">
        <f>IF(Sheet1!F104="successful",Sheet1!L104,"N/A")</f>
        <v>65</v>
      </c>
      <c r="B104">
        <f>IF(Sheet1!F444="failed",Sheet1!L444,"N/A")</f>
        <v>17</v>
      </c>
    </row>
    <row r="105" spans="1:2" x14ac:dyDescent="0.3">
      <c r="A105">
        <f>IF(Sheet1!F105="successful",Sheet1!L105,"N/A")</f>
        <v>49</v>
      </c>
      <c r="B105">
        <f>IF(Sheet1!F445="failed",Sheet1!L445,"N/A")</f>
        <v>2</v>
      </c>
    </row>
    <row r="106" spans="1:2" x14ac:dyDescent="0.3">
      <c r="A106">
        <f>IF(Sheet1!F106="successful",Sheet1!L106,"N/A")</f>
        <v>10</v>
      </c>
      <c r="B106">
        <f>IF(Sheet1!F446="failed",Sheet1!L446,"N/A")</f>
        <v>1</v>
      </c>
    </row>
    <row r="107" spans="1:2" x14ac:dyDescent="0.3">
      <c r="A107">
        <f>IF(Sheet1!F107="successful",Sheet1!L107,"N/A")</f>
        <v>60</v>
      </c>
      <c r="B107">
        <f>IF(Sheet1!F447="failed",Sheet1!L447,"N/A")</f>
        <v>2</v>
      </c>
    </row>
    <row r="108" spans="1:2" x14ac:dyDescent="0.3">
      <c r="A108">
        <f>IF(Sheet1!F108="successful",Sheet1!L108,"N/A")</f>
        <v>27</v>
      </c>
      <c r="B108">
        <f>IF(Sheet1!F448="failed",Sheet1!L448,"N/A")</f>
        <v>16</v>
      </c>
    </row>
    <row r="109" spans="1:2" x14ac:dyDescent="0.3">
      <c r="A109">
        <f>IF(Sheet1!F109="successful",Sheet1!L109,"N/A")</f>
        <v>69</v>
      </c>
      <c r="B109">
        <f>IF(Sheet1!F449="failed",Sheet1!L449,"N/A")</f>
        <v>1</v>
      </c>
    </row>
    <row r="110" spans="1:2" x14ac:dyDescent="0.3">
      <c r="A110">
        <f>IF(Sheet1!F110="successful",Sheet1!L110,"N/A")</f>
        <v>47</v>
      </c>
      <c r="B110">
        <f>IF(Sheet1!F450="failed",Sheet1!L450,"N/A")</f>
        <v>4</v>
      </c>
    </row>
    <row r="111" spans="1:2" x14ac:dyDescent="0.3">
      <c r="A111">
        <f>IF(Sheet1!F111="successful",Sheet1!L111,"N/A")</f>
        <v>47</v>
      </c>
      <c r="B111">
        <f>IF(Sheet1!F451="failed",Sheet1!L451,"N/A")</f>
        <v>5</v>
      </c>
    </row>
    <row r="112" spans="1:2" x14ac:dyDescent="0.3">
      <c r="A112">
        <f>IF(Sheet1!F112="successful",Sheet1!L112,"N/A")</f>
        <v>26</v>
      </c>
      <c r="B112">
        <f>IF(Sheet1!F452="failed",Sheet1!L452,"N/A")</f>
        <v>7</v>
      </c>
    </row>
    <row r="113" spans="1:2" x14ac:dyDescent="0.3">
      <c r="A113">
        <f>IF(Sheet1!F113="successful",Sheet1!L113,"N/A")</f>
        <v>53</v>
      </c>
      <c r="B113">
        <f>IF(Sheet1!F453="failed",Sheet1!L453,"N/A")</f>
        <v>0</v>
      </c>
    </row>
    <row r="114" spans="1:2" x14ac:dyDescent="0.3">
      <c r="A114">
        <f>IF(Sheet1!F114="successful",Sheet1!L114,"N/A")</f>
        <v>81</v>
      </c>
      <c r="B114">
        <f>IF(Sheet1!F454="failed",Sheet1!L454,"N/A")</f>
        <v>12</v>
      </c>
    </row>
    <row r="115" spans="1:2" x14ac:dyDescent="0.3">
      <c r="A115">
        <f>IF(Sheet1!F115="successful",Sheet1!L115,"N/A")</f>
        <v>78</v>
      </c>
      <c r="B115">
        <f>IF(Sheet1!F455="failed",Sheet1!L455,"N/A")</f>
        <v>2</v>
      </c>
    </row>
    <row r="116" spans="1:2" x14ac:dyDescent="0.3">
      <c r="A116">
        <f>IF(Sheet1!F116="successful",Sheet1!L116,"N/A")</f>
        <v>35</v>
      </c>
      <c r="B116">
        <f>IF(Sheet1!F456="failed",Sheet1!L456,"N/A")</f>
        <v>5</v>
      </c>
    </row>
    <row r="117" spans="1:2" x14ac:dyDescent="0.3">
      <c r="A117">
        <f>IF(Sheet1!F117="successful",Sheet1!L117,"N/A")</f>
        <v>22</v>
      </c>
      <c r="B117">
        <f>IF(Sheet1!F457="failed",Sheet1!L457,"N/A")</f>
        <v>2</v>
      </c>
    </row>
    <row r="118" spans="1:2" x14ac:dyDescent="0.3">
      <c r="A118">
        <f>IF(Sheet1!F118="successful",Sheet1!L118,"N/A")</f>
        <v>57</v>
      </c>
      <c r="B118">
        <f>IF(Sheet1!F458="failed",Sheet1!L458,"N/A")</f>
        <v>3</v>
      </c>
    </row>
    <row r="119" spans="1:2" x14ac:dyDescent="0.3">
      <c r="A119">
        <f>IF(Sheet1!F119="successful",Sheet1!L119,"N/A")</f>
        <v>27</v>
      </c>
      <c r="B119">
        <f>IF(Sheet1!F459="failed",Sheet1!L459,"N/A")</f>
        <v>0</v>
      </c>
    </row>
    <row r="120" spans="1:2" x14ac:dyDescent="0.3">
      <c r="A120">
        <f>IF(Sheet1!F120="successful",Sheet1!L120,"N/A")</f>
        <v>39</v>
      </c>
      <c r="B120">
        <f>IF(Sheet1!F460="failed",Sheet1!L460,"N/A")</f>
        <v>49</v>
      </c>
    </row>
    <row r="121" spans="1:2" x14ac:dyDescent="0.3">
      <c r="A121">
        <f>IF(Sheet1!F121="successful",Sheet1!L121,"N/A")</f>
        <v>37</v>
      </c>
      <c r="B121">
        <f>IF(Sheet1!F461="failed",Sheet1!L461,"N/A")</f>
        <v>1</v>
      </c>
    </row>
    <row r="122" spans="1:2" x14ac:dyDescent="0.3">
      <c r="A122">
        <f>IF(Sheet1!F242="successful",Sheet1!L242,"N/A")</f>
        <v>137</v>
      </c>
      <c r="B122">
        <f>IF(Sheet1!F462="failed",Sheet1!L462,"N/A")</f>
        <v>2</v>
      </c>
    </row>
    <row r="123" spans="1:2" x14ac:dyDescent="0.3">
      <c r="A123">
        <f>IF(Sheet1!F243="successful",Sheet1!L243,"N/A")</f>
        <v>376</v>
      </c>
      <c r="B123">
        <f>IF(Sheet1!F463="failed",Sheet1!L463,"N/A")</f>
        <v>0</v>
      </c>
    </row>
    <row r="124" spans="1:2" x14ac:dyDescent="0.3">
      <c r="A124">
        <f>IF(Sheet1!F244="successful",Sheet1!L244,"N/A")</f>
        <v>202</v>
      </c>
      <c r="B124">
        <f>IF(Sheet1!F464="failed",Sheet1!L464,"N/A")</f>
        <v>0</v>
      </c>
    </row>
    <row r="125" spans="1:2" x14ac:dyDescent="0.3">
      <c r="A125">
        <f>IF(Sheet1!F245="successful",Sheet1!L245,"N/A")</f>
        <v>328</v>
      </c>
      <c r="B125">
        <f>IF(Sheet1!F465="failed",Sheet1!L465,"N/A")</f>
        <v>11</v>
      </c>
    </row>
    <row r="126" spans="1:2" x14ac:dyDescent="0.3">
      <c r="A126">
        <f>IF(Sheet1!F246="successful",Sheet1!L246,"N/A")</f>
        <v>84</v>
      </c>
      <c r="B126">
        <f>IF(Sheet1!F466="failed",Sheet1!L466,"N/A")</f>
        <v>1</v>
      </c>
    </row>
    <row r="127" spans="1:2" x14ac:dyDescent="0.3">
      <c r="A127">
        <f>IF(Sheet1!F247="successful",Sheet1!L247,"N/A")</f>
        <v>96</v>
      </c>
      <c r="B127">
        <f>IF(Sheet1!F467="failed",Sheet1!L467,"N/A")</f>
        <v>8</v>
      </c>
    </row>
    <row r="128" spans="1:2" x14ac:dyDescent="0.3">
      <c r="A128">
        <f>IF(Sheet1!F248="successful",Sheet1!L248,"N/A")</f>
        <v>223</v>
      </c>
      <c r="B128">
        <f>IF(Sheet1!F468="failed",Sheet1!L468,"N/A")</f>
        <v>5</v>
      </c>
    </row>
    <row r="129" spans="1:2" x14ac:dyDescent="0.3">
      <c r="A129">
        <f>IF(Sheet1!F249="successful",Sheet1!L249,"N/A")</f>
        <v>62</v>
      </c>
      <c r="B129">
        <f>IF(Sheet1!F469="failed",Sheet1!L469,"N/A")</f>
        <v>39</v>
      </c>
    </row>
    <row r="130" spans="1:2" x14ac:dyDescent="0.3">
      <c r="A130">
        <f>IF(Sheet1!F250="successful",Sheet1!L250,"N/A")</f>
        <v>146</v>
      </c>
      <c r="B130">
        <f>IF(Sheet1!F470="failed",Sheet1!L470,"N/A")</f>
        <v>0</v>
      </c>
    </row>
    <row r="131" spans="1:2" x14ac:dyDescent="0.3">
      <c r="A131">
        <f>IF(Sheet1!F251="successful",Sheet1!L251,"N/A")</f>
        <v>235</v>
      </c>
      <c r="B131">
        <f>IF(Sheet1!F471="failed",Sheet1!L471,"N/A")</f>
        <v>0</v>
      </c>
    </row>
    <row r="132" spans="1:2" x14ac:dyDescent="0.3">
      <c r="A132">
        <f>IF(Sheet1!F252="successful",Sheet1!L252,"N/A")</f>
        <v>437</v>
      </c>
      <c r="B132">
        <f>IF(Sheet1!F472="failed",Sheet1!L472,"N/A")</f>
        <v>2</v>
      </c>
    </row>
    <row r="133" spans="1:2" x14ac:dyDescent="0.3">
      <c r="A133">
        <f>IF(Sheet1!F253="successful",Sheet1!L253,"N/A")</f>
        <v>77</v>
      </c>
      <c r="B133">
        <f>IF(Sheet1!F473="failed",Sheet1!L473,"N/A")</f>
        <v>170</v>
      </c>
    </row>
    <row r="134" spans="1:2" x14ac:dyDescent="0.3">
      <c r="A134">
        <f>IF(Sheet1!F254="successful",Sheet1!L254,"N/A")</f>
        <v>108</v>
      </c>
      <c r="B134">
        <f>IF(Sheet1!F474="failed",Sheet1!L474,"N/A")</f>
        <v>5</v>
      </c>
    </row>
    <row r="135" spans="1:2" x14ac:dyDescent="0.3">
      <c r="A135">
        <f>IF(Sheet1!F255="successful",Sheet1!L255,"N/A")</f>
        <v>7</v>
      </c>
      <c r="B135">
        <f>IF(Sheet1!F475="failed",Sheet1!L475,"N/A")</f>
        <v>14</v>
      </c>
    </row>
    <row r="136" spans="1:2" x14ac:dyDescent="0.3">
      <c r="A136">
        <f>IF(Sheet1!F256="successful",Sheet1!L256,"N/A")</f>
        <v>314</v>
      </c>
      <c r="B136">
        <f>IF(Sheet1!F476="failed",Sheet1!L476,"N/A")</f>
        <v>1</v>
      </c>
    </row>
    <row r="137" spans="1:2" x14ac:dyDescent="0.3">
      <c r="A137">
        <f>IF(Sheet1!F257="successful",Sheet1!L257,"N/A")</f>
        <v>188</v>
      </c>
      <c r="B137">
        <f>IF(Sheet1!F477="failed",Sheet1!L477,"N/A")</f>
        <v>0</v>
      </c>
    </row>
    <row r="138" spans="1:2" x14ac:dyDescent="0.3">
      <c r="A138">
        <f>IF(Sheet1!F258="successful",Sheet1!L258,"N/A")</f>
        <v>275</v>
      </c>
      <c r="B138">
        <f>IF(Sheet1!F478="failed",Sheet1!L478,"N/A")</f>
        <v>124</v>
      </c>
    </row>
    <row r="139" spans="1:2" x14ac:dyDescent="0.3">
      <c r="A139">
        <f>IF(Sheet1!F259="successful",Sheet1!L259,"N/A")</f>
        <v>560</v>
      </c>
      <c r="B139">
        <f>IF(Sheet1!F479="failed",Sheet1!L479,"N/A")</f>
        <v>0</v>
      </c>
    </row>
    <row r="140" spans="1:2" x14ac:dyDescent="0.3">
      <c r="A140">
        <f>IF(Sheet1!F260="successful",Sheet1!L260,"N/A")</f>
        <v>688</v>
      </c>
      <c r="B140">
        <f>IF(Sheet1!F480="failed",Sheet1!L480,"N/A")</f>
        <v>0</v>
      </c>
    </row>
    <row r="141" spans="1:2" x14ac:dyDescent="0.3">
      <c r="A141">
        <f>IF(Sheet1!F261="successful",Sheet1!L261,"N/A")</f>
        <v>942</v>
      </c>
      <c r="B141">
        <f>IF(Sheet1!F481="failed",Sheet1!L481,"N/A")</f>
        <v>55</v>
      </c>
    </row>
    <row r="142" spans="1:2" x14ac:dyDescent="0.3">
      <c r="A142">
        <f>IF(Sheet1!F262="successful",Sheet1!L262,"N/A")</f>
        <v>88</v>
      </c>
      <c r="B142">
        <f>IF(Sheet1!F482="failed",Sheet1!L482,"N/A")</f>
        <v>140</v>
      </c>
    </row>
    <row r="143" spans="1:2" x14ac:dyDescent="0.3">
      <c r="A143">
        <f>IF(Sheet1!F263="successful",Sheet1!L263,"N/A")</f>
        <v>220</v>
      </c>
      <c r="B143">
        <f>IF(Sheet1!F483="failed",Sheet1!L483,"N/A")</f>
        <v>21</v>
      </c>
    </row>
    <row r="144" spans="1:2" x14ac:dyDescent="0.3">
      <c r="A144">
        <f>IF(Sheet1!F264="successful",Sheet1!L264,"N/A")</f>
        <v>145</v>
      </c>
      <c r="B144">
        <f>IF(Sheet1!F484="failed",Sheet1!L484,"N/A")</f>
        <v>1</v>
      </c>
    </row>
    <row r="145" spans="1:2" x14ac:dyDescent="0.3">
      <c r="A145">
        <f>IF(Sheet1!F265="successful",Sheet1!L265,"N/A")</f>
        <v>963</v>
      </c>
      <c r="B145">
        <f>IF(Sheet1!F485="failed",Sheet1!L485,"N/A")</f>
        <v>147</v>
      </c>
    </row>
    <row r="146" spans="1:2" x14ac:dyDescent="0.3">
      <c r="A146">
        <f>IF(Sheet1!F266="successful",Sheet1!L266,"N/A")</f>
        <v>91</v>
      </c>
      <c r="B146">
        <f>IF(Sheet1!F486="failed",Sheet1!L486,"N/A")</f>
        <v>11</v>
      </c>
    </row>
    <row r="147" spans="1:2" x14ac:dyDescent="0.3">
      <c r="A147">
        <f>IF(Sheet1!F267="successful",Sheet1!L267,"N/A")</f>
        <v>58</v>
      </c>
      <c r="B147">
        <f>IF(Sheet1!F487="failed",Sheet1!L487,"N/A")</f>
        <v>125</v>
      </c>
    </row>
    <row r="148" spans="1:2" x14ac:dyDescent="0.3">
      <c r="A148">
        <f>IF(Sheet1!F268="successful",Sheet1!L268,"N/A")</f>
        <v>36</v>
      </c>
      <c r="B148">
        <f>IF(Sheet1!F488="failed",Sheet1!L488,"N/A")</f>
        <v>1</v>
      </c>
    </row>
    <row r="149" spans="1:2" x14ac:dyDescent="0.3">
      <c r="A149">
        <f>IF(Sheet1!F269="successful",Sheet1!L269,"N/A")</f>
        <v>165</v>
      </c>
      <c r="B149">
        <f>IF(Sheet1!F489="failed",Sheet1!L489,"N/A")</f>
        <v>0</v>
      </c>
    </row>
    <row r="150" spans="1:2" x14ac:dyDescent="0.3">
      <c r="A150">
        <f>IF(Sheet1!F270="successful",Sheet1!L270,"N/A")</f>
        <v>111</v>
      </c>
      <c r="B150">
        <f>IF(Sheet1!F490="failed",Sheet1!L490,"N/A")</f>
        <v>0</v>
      </c>
    </row>
    <row r="151" spans="1:2" x14ac:dyDescent="0.3">
      <c r="A151">
        <f>IF(Sheet1!F271="successful",Sheet1!L271,"N/A")</f>
        <v>1596</v>
      </c>
      <c r="B151">
        <f>IF(Sheet1!F491="failed",Sheet1!L491,"N/A")</f>
        <v>3</v>
      </c>
    </row>
    <row r="152" spans="1:2" x14ac:dyDescent="0.3">
      <c r="A152">
        <f>IF(Sheet1!F272="successful",Sheet1!L272,"N/A")</f>
        <v>61</v>
      </c>
      <c r="B152">
        <f>IF(Sheet1!F492="failed",Sheet1!L492,"N/A")</f>
        <v>0</v>
      </c>
    </row>
    <row r="153" spans="1:2" x14ac:dyDescent="0.3">
      <c r="A153">
        <f>IF(Sheet1!F273="successful",Sheet1!L273,"N/A")</f>
        <v>287</v>
      </c>
      <c r="B153">
        <f>IF(Sheet1!F493="failed",Sheet1!L493,"N/A")</f>
        <v>0</v>
      </c>
    </row>
    <row r="154" spans="1:2" x14ac:dyDescent="0.3">
      <c r="A154">
        <f>IF(Sheet1!F274="successful",Sheet1!L274,"N/A")</f>
        <v>65</v>
      </c>
      <c r="B154">
        <f>IF(Sheet1!F494="failed",Sheet1!L494,"N/A")</f>
        <v>0</v>
      </c>
    </row>
    <row r="155" spans="1:2" x14ac:dyDescent="0.3">
      <c r="A155">
        <f>IF(Sheet1!F275="successful",Sheet1!L275,"N/A")</f>
        <v>118</v>
      </c>
      <c r="B155">
        <f>IF(Sheet1!F495="failed",Sheet1!L495,"N/A")</f>
        <v>0</v>
      </c>
    </row>
    <row r="156" spans="1:2" x14ac:dyDescent="0.3">
      <c r="A156">
        <f>IF(Sheet1!F276="successful",Sheet1!L276,"N/A")</f>
        <v>113</v>
      </c>
      <c r="B156">
        <f>IF(Sheet1!F496="failed",Sheet1!L496,"N/A")</f>
        <v>3</v>
      </c>
    </row>
    <row r="157" spans="1:2" x14ac:dyDescent="0.3">
      <c r="A157">
        <f>IF(Sheet1!F277="successful",Sheet1!L277,"N/A")</f>
        <v>332</v>
      </c>
      <c r="B157">
        <f>IF(Sheet1!F497="failed",Sheet1!L497,"N/A")</f>
        <v>0</v>
      </c>
    </row>
    <row r="158" spans="1:2" x14ac:dyDescent="0.3">
      <c r="A158">
        <f>IF(Sheet1!F278="successful",Sheet1!L278,"N/A")</f>
        <v>62</v>
      </c>
      <c r="B158">
        <f>IF(Sheet1!F498="failed",Sheet1!L498,"N/A")</f>
        <v>1</v>
      </c>
    </row>
    <row r="159" spans="1:2" x14ac:dyDescent="0.3">
      <c r="A159">
        <f>IF(Sheet1!F279="successful",Sheet1!L279,"N/A")</f>
        <v>951</v>
      </c>
      <c r="B159">
        <f>IF(Sheet1!F499="failed",Sheet1!L499,"N/A")</f>
        <v>3</v>
      </c>
    </row>
    <row r="160" spans="1:2" x14ac:dyDescent="0.3">
      <c r="A160">
        <f>IF(Sheet1!F280="successful",Sheet1!L280,"N/A")</f>
        <v>415</v>
      </c>
      <c r="B160">
        <f>IF(Sheet1!F500="failed",Sheet1!L500,"N/A")</f>
        <v>22</v>
      </c>
    </row>
    <row r="161" spans="1:2" x14ac:dyDescent="0.3">
      <c r="A161">
        <f>IF(Sheet1!F281="successful",Sheet1!L281,"N/A")</f>
        <v>305</v>
      </c>
      <c r="B161">
        <f>IF(Sheet1!F501="failed",Sheet1!L501,"N/A")</f>
        <v>26</v>
      </c>
    </row>
    <row r="162" spans="1:2" x14ac:dyDescent="0.3">
      <c r="A162">
        <f>IF(Sheet1!F282="successful",Sheet1!L282,"N/A")</f>
        <v>2139</v>
      </c>
      <c r="B162">
        <f>IF(Sheet1!F502="failed",Sheet1!L502,"N/A")</f>
        <v>4</v>
      </c>
    </row>
    <row r="163" spans="1:2" x14ac:dyDescent="0.3">
      <c r="A163">
        <f>IF(Sheet1!F283="successful",Sheet1!L283,"N/A")</f>
        <v>79</v>
      </c>
      <c r="B163">
        <f>IF(Sheet1!F503="failed",Sheet1!L503,"N/A")</f>
        <v>0</v>
      </c>
    </row>
    <row r="164" spans="1:2" x14ac:dyDescent="0.3">
      <c r="A164">
        <f>IF(Sheet1!F284="successful",Sheet1!L284,"N/A")</f>
        <v>179</v>
      </c>
      <c r="B164">
        <f>IF(Sheet1!F504="failed",Sheet1!L504,"N/A")</f>
        <v>4</v>
      </c>
    </row>
    <row r="165" spans="1:2" x14ac:dyDescent="0.3">
      <c r="A165">
        <f>IF(Sheet1!F285="successful",Sheet1!L285,"N/A")</f>
        <v>202</v>
      </c>
      <c r="B165">
        <f>IF(Sheet1!F505="failed",Sheet1!L505,"N/A")</f>
        <v>9</v>
      </c>
    </row>
    <row r="166" spans="1:2" x14ac:dyDescent="0.3">
      <c r="A166">
        <f>IF(Sheet1!F286="successful",Sheet1!L286,"N/A")</f>
        <v>760</v>
      </c>
      <c r="B166">
        <f>IF(Sheet1!F506="failed",Sheet1!L506,"N/A")</f>
        <v>5</v>
      </c>
    </row>
    <row r="167" spans="1:2" x14ac:dyDescent="0.3">
      <c r="A167">
        <f>IF(Sheet1!F287="successful",Sheet1!L287,"N/A")</f>
        <v>563</v>
      </c>
      <c r="B167">
        <f>IF(Sheet1!F507="failed",Sheet1!L507,"N/A")</f>
        <v>14</v>
      </c>
    </row>
    <row r="168" spans="1:2" x14ac:dyDescent="0.3">
      <c r="A168">
        <f>IF(Sheet1!F288="successful",Sheet1!L288,"N/A")</f>
        <v>135</v>
      </c>
      <c r="B168">
        <f>IF(Sheet1!F508="failed",Sheet1!L508,"N/A")</f>
        <v>1</v>
      </c>
    </row>
    <row r="169" spans="1:2" x14ac:dyDescent="0.3">
      <c r="A169">
        <f>IF(Sheet1!F289="successful",Sheet1!L289,"N/A")</f>
        <v>290</v>
      </c>
      <c r="B169">
        <f>IF(Sheet1!F509="failed",Sheet1!L509,"N/A")</f>
        <v>10</v>
      </c>
    </row>
    <row r="170" spans="1:2" x14ac:dyDescent="0.3">
      <c r="A170">
        <f>IF(Sheet1!F290="successful",Sheet1!L290,"N/A")</f>
        <v>447</v>
      </c>
      <c r="B170">
        <f>IF(Sheet1!F510="failed",Sheet1!L510,"N/A")</f>
        <v>3</v>
      </c>
    </row>
    <row r="171" spans="1:2" x14ac:dyDescent="0.3">
      <c r="A171">
        <f>IF(Sheet1!F291="successful",Sheet1!L291,"N/A")</f>
        <v>232</v>
      </c>
      <c r="B171">
        <f>IF(Sheet1!F511="failed",Sheet1!L511,"N/A")</f>
        <v>1</v>
      </c>
    </row>
    <row r="172" spans="1:2" x14ac:dyDescent="0.3">
      <c r="A172">
        <f>IF(Sheet1!F292="successful",Sheet1!L292,"N/A")</f>
        <v>168</v>
      </c>
      <c r="B172">
        <f>IF(Sheet1!F512="failed",Sheet1!L512,"N/A")</f>
        <v>0</v>
      </c>
    </row>
    <row r="173" spans="1:2" x14ac:dyDescent="0.3">
      <c r="A173">
        <f>IF(Sheet1!F293="successful",Sheet1!L293,"N/A")</f>
        <v>128</v>
      </c>
      <c r="B173">
        <f>IF(Sheet1!F513="failed",Sheet1!L513,"N/A")</f>
        <v>5</v>
      </c>
    </row>
    <row r="174" spans="1:2" x14ac:dyDescent="0.3">
      <c r="A174">
        <f>IF(Sheet1!F294="successful",Sheet1!L294,"N/A")</f>
        <v>493</v>
      </c>
      <c r="B174">
        <f>IF(Sheet1!F514="failed",Sheet1!L514,"N/A")</f>
        <v>2</v>
      </c>
    </row>
    <row r="175" spans="1:2" x14ac:dyDescent="0.3">
      <c r="A175">
        <f>IF(Sheet1!F295="successful",Sheet1!L295,"N/A")</f>
        <v>131</v>
      </c>
      <c r="B175">
        <f>IF(Sheet1!F515="failed",Sheet1!L515,"N/A")</f>
        <v>68</v>
      </c>
    </row>
    <row r="176" spans="1:2" x14ac:dyDescent="0.3">
      <c r="A176">
        <f>IF(Sheet1!F296="successful",Sheet1!L296,"N/A")</f>
        <v>50</v>
      </c>
      <c r="B176">
        <f>IF(Sheet1!F516="failed",Sheet1!L516,"N/A")</f>
        <v>3</v>
      </c>
    </row>
    <row r="177" spans="1:2" x14ac:dyDescent="0.3">
      <c r="A177">
        <f>IF(Sheet1!F297="successful",Sheet1!L297,"N/A")</f>
        <v>665</v>
      </c>
      <c r="B177">
        <f>IF(Sheet1!F517="failed",Sheet1!L517,"N/A")</f>
        <v>34</v>
      </c>
    </row>
    <row r="178" spans="1:2" x14ac:dyDescent="0.3">
      <c r="A178">
        <f>IF(Sheet1!F298="successful",Sheet1!L298,"N/A")</f>
        <v>129</v>
      </c>
      <c r="B178">
        <f>IF(Sheet1!F518="failed",Sheet1!L518,"N/A")</f>
        <v>0</v>
      </c>
    </row>
    <row r="179" spans="1:2" x14ac:dyDescent="0.3">
      <c r="A179">
        <f>IF(Sheet1!F299="successful",Sheet1!L299,"N/A")</f>
        <v>142</v>
      </c>
      <c r="B179">
        <f>IF(Sheet1!F519="failed",Sheet1!L519,"N/A")</f>
        <v>3</v>
      </c>
    </row>
    <row r="180" spans="1:2" x14ac:dyDescent="0.3">
      <c r="A180">
        <f>IF(Sheet1!F300="successful",Sheet1!L300,"N/A")</f>
        <v>2436</v>
      </c>
      <c r="B180">
        <f>IF(Sheet1!F520="failed",Sheet1!L520,"N/A")</f>
        <v>0</v>
      </c>
    </row>
    <row r="181" spans="1:2" x14ac:dyDescent="0.3">
      <c r="A181">
        <f>IF(Sheet1!F301="successful",Sheet1!L301,"N/A")</f>
        <v>244</v>
      </c>
      <c r="B181">
        <f>IF(Sheet1!F521="failed",Sheet1!L521,"N/A")</f>
        <v>70</v>
      </c>
    </row>
    <row r="182" spans="1:2" x14ac:dyDescent="0.3">
      <c r="A182">
        <f>IF(Sheet1!F302="successful",Sheet1!L302,"N/A")</f>
        <v>298</v>
      </c>
      <c r="B182">
        <f>IF(Sheet1!F542="failed",Sheet1!L542,"N/A")</f>
        <v>1</v>
      </c>
    </row>
    <row r="183" spans="1:2" x14ac:dyDescent="0.3">
      <c r="A183">
        <f>IF(Sheet1!F303="successful",Sheet1!L303,"N/A")</f>
        <v>251</v>
      </c>
      <c r="B183">
        <f>IF(Sheet1!F543="failed",Sheet1!L543,"N/A")</f>
        <v>1</v>
      </c>
    </row>
    <row r="184" spans="1:2" x14ac:dyDescent="0.3">
      <c r="A184">
        <f>IF(Sheet1!F304="successful",Sheet1!L304,"N/A")</f>
        <v>108</v>
      </c>
      <c r="B184">
        <f>IF(Sheet1!F544="failed",Sheet1!L544,"N/A")</f>
        <v>1</v>
      </c>
    </row>
    <row r="185" spans="1:2" x14ac:dyDescent="0.3">
      <c r="A185">
        <f>IF(Sheet1!F305="successful",Sheet1!L305,"N/A")</f>
        <v>82</v>
      </c>
      <c r="B185">
        <f>IF(Sheet1!F545="failed",Sheet1!L545,"N/A")</f>
        <v>2</v>
      </c>
    </row>
    <row r="186" spans="1:2" x14ac:dyDescent="0.3">
      <c r="A186">
        <f>IF(Sheet1!F306="successful",Sheet1!L306,"N/A")</f>
        <v>74</v>
      </c>
      <c r="B186">
        <f>IF(Sheet1!F546="failed",Sheet1!L546,"N/A")</f>
        <v>2</v>
      </c>
    </row>
    <row r="187" spans="1:2" x14ac:dyDescent="0.3">
      <c r="A187">
        <f>IF(Sheet1!F307="successful",Sheet1!L307,"N/A")</f>
        <v>189</v>
      </c>
      <c r="B187">
        <f>IF(Sheet1!F547="failed",Sheet1!L547,"N/A")</f>
        <v>34</v>
      </c>
    </row>
    <row r="188" spans="1:2" x14ac:dyDescent="0.3">
      <c r="A188">
        <f>IF(Sheet1!F308="successful",Sheet1!L308,"N/A")</f>
        <v>80</v>
      </c>
      <c r="B188">
        <f>IF(Sheet1!F548="failed",Sheet1!L548,"N/A")</f>
        <v>2</v>
      </c>
    </row>
    <row r="189" spans="1:2" x14ac:dyDescent="0.3">
      <c r="A189">
        <f>IF(Sheet1!F309="successful",Sheet1!L309,"N/A")</f>
        <v>576</v>
      </c>
      <c r="B189">
        <f>IF(Sheet1!F549="failed",Sheet1!L549,"N/A")</f>
        <v>0</v>
      </c>
    </row>
    <row r="190" spans="1:2" x14ac:dyDescent="0.3">
      <c r="A190">
        <f>IF(Sheet1!F310="successful",Sheet1!L310,"N/A")</f>
        <v>202</v>
      </c>
      <c r="B190">
        <f>IF(Sheet1!F550="failed",Sheet1!L550,"N/A")</f>
        <v>1</v>
      </c>
    </row>
    <row r="191" spans="1:2" x14ac:dyDescent="0.3">
      <c r="A191">
        <f>IF(Sheet1!F311="successful",Sheet1!L311,"N/A")</f>
        <v>238</v>
      </c>
      <c r="B191">
        <f>IF(Sheet1!F551="failed",Sheet1!L551,"N/A")</f>
        <v>8</v>
      </c>
    </row>
    <row r="192" spans="1:2" x14ac:dyDescent="0.3">
      <c r="A192">
        <f>IF(Sheet1!F312="successful",Sheet1!L312,"N/A")</f>
        <v>36</v>
      </c>
      <c r="B192">
        <f>IF(Sheet1!F552="failed",Sheet1!L552,"N/A")</f>
        <v>4</v>
      </c>
    </row>
    <row r="193" spans="1:2" x14ac:dyDescent="0.3">
      <c r="A193">
        <f>IF(Sheet1!F313="successful",Sheet1!L313,"N/A")</f>
        <v>150</v>
      </c>
      <c r="B193">
        <f>IF(Sheet1!F553="failed",Sheet1!L553,"N/A")</f>
        <v>28</v>
      </c>
    </row>
    <row r="194" spans="1:2" x14ac:dyDescent="0.3">
      <c r="A194">
        <f>IF(Sheet1!F314="successful",Sheet1!L314,"N/A")</f>
        <v>146</v>
      </c>
      <c r="B194">
        <f>IF(Sheet1!F554="failed",Sheet1!L554,"N/A")</f>
        <v>0</v>
      </c>
    </row>
    <row r="195" spans="1:2" x14ac:dyDescent="0.3">
      <c r="A195">
        <f>IF(Sheet1!F315="successful",Sheet1!L315,"N/A")</f>
        <v>222</v>
      </c>
      <c r="B195">
        <f>IF(Sheet1!F555="failed",Sheet1!L555,"N/A")</f>
        <v>6</v>
      </c>
    </row>
    <row r="196" spans="1:2" x14ac:dyDescent="0.3">
      <c r="A196">
        <f>IF(Sheet1!F316="successful",Sheet1!L316,"N/A")</f>
        <v>120</v>
      </c>
      <c r="B196">
        <f>IF(Sheet1!F556="failed",Sheet1!L556,"N/A")</f>
        <v>22</v>
      </c>
    </row>
    <row r="197" spans="1:2" x14ac:dyDescent="0.3">
      <c r="A197">
        <f>IF(Sheet1!F317="successful",Sheet1!L317,"N/A")</f>
        <v>126</v>
      </c>
      <c r="B197">
        <f>IF(Sheet1!F557="failed",Sheet1!L557,"N/A")</f>
        <v>0</v>
      </c>
    </row>
    <row r="198" spans="1:2" x14ac:dyDescent="0.3">
      <c r="A198">
        <f>IF(Sheet1!F318="successful",Sheet1!L318,"N/A")</f>
        <v>158</v>
      </c>
      <c r="B198">
        <f>IF(Sheet1!F558="failed",Sheet1!L558,"N/A")</f>
        <v>1</v>
      </c>
    </row>
    <row r="199" spans="1:2" x14ac:dyDescent="0.3">
      <c r="A199">
        <f>IF(Sheet1!F319="successful",Sheet1!L319,"N/A")</f>
        <v>316</v>
      </c>
      <c r="B199">
        <f>IF(Sheet1!F559="failed",Sheet1!L559,"N/A")</f>
        <v>20</v>
      </c>
    </row>
    <row r="200" spans="1:2" x14ac:dyDescent="0.3">
      <c r="A200">
        <f>IF(Sheet1!F320="successful",Sheet1!L320,"N/A")</f>
        <v>284</v>
      </c>
      <c r="B200">
        <f>IF(Sheet1!F560="failed",Sheet1!L560,"N/A")</f>
        <v>0</v>
      </c>
    </row>
    <row r="201" spans="1:2" x14ac:dyDescent="0.3">
      <c r="A201">
        <f>IF(Sheet1!F321="successful",Sheet1!L321,"N/A")</f>
        <v>51</v>
      </c>
      <c r="B201">
        <f>IF(Sheet1!F561="failed",Sheet1!L561,"N/A")</f>
        <v>1</v>
      </c>
    </row>
    <row r="202" spans="1:2" x14ac:dyDescent="0.3">
      <c r="A202">
        <f>IF(Sheet1!F322="successful",Sheet1!L322,"N/A")</f>
        <v>158</v>
      </c>
      <c r="B202">
        <f>IF(Sheet1!F562="failed",Sheet1!L562,"N/A")</f>
        <v>3</v>
      </c>
    </row>
    <row r="203" spans="1:2" x14ac:dyDescent="0.3">
      <c r="A203">
        <f>IF(Sheet1!F323="successful",Sheet1!L323,"N/A")</f>
        <v>337</v>
      </c>
      <c r="B203">
        <f>IF(Sheet1!F563="failed",Sheet1!L563,"N/A")</f>
        <v>2</v>
      </c>
    </row>
    <row r="204" spans="1:2" x14ac:dyDescent="0.3">
      <c r="A204">
        <f>IF(Sheet1!F324="successful",Sheet1!L324,"N/A")</f>
        <v>186</v>
      </c>
      <c r="B204">
        <f>IF(Sheet1!F564="failed",Sheet1!L564,"N/A")</f>
        <v>0</v>
      </c>
    </row>
    <row r="205" spans="1:2" x14ac:dyDescent="0.3">
      <c r="A205">
        <f>IF(Sheet1!F325="successful",Sheet1!L325,"N/A")</f>
        <v>58</v>
      </c>
      <c r="B205">
        <f>IF(Sheet1!F565="failed",Sheet1!L565,"N/A")</f>
        <v>2</v>
      </c>
    </row>
    <row r="206" spans="1:2" x14ac:dyDescent="0.3">
      <c r="A206">
        <f>IF(Sheet1!F326="successful",Sheet1!L326,"N/A")</f>
        <v>82</v>
      </c>
      <c r="B206">
        <f>IF(Sheet1!F566="failed",Sheet1!L566,"N/A")</f>
        <v>1</v>
      </c>
    </row>
    <row r="207" spans="1:2" x14ac:dyDescent="0.3">
      <c r="A207">
        <f>IF(Sheet1!F327="successful",Sheet1!L327,"N/A")</f>
        <v>736</v>
      </c>
      <c r="B207">
        <f>IF(Sheet1!F567="failed",Sheet1!L567,"N/A")</f>
        <v>0</v>
      </c>
    </row>
    <row r="208" spans="1:2" x14ac:dyDescent="0.3">
      <c r="A208">
        <f>IF(Sheet1!F328="successful",Sheet1!L328,"N/A")</f>
        <v>1151</v>
      </c>
      <c r="B208">
        <f>IF(Sheet1!F568="failed",Sheet1!L568,"N/A")</f>
        <v>1</v>
      </c>
    </row>
    <row r="209" spans="1:2" x14ac:dyDescent="0.3">
      <c r="A209">
        <f>IF(Sheet1!F329="successful",Sheet1!L329,"N/A")</f>
        <v>34</v>
      </c>
      <c r="B209">
        <f>IF(Sheet1!F569="failed",Sheet1!L569,"N/A")</f>
        <v>0</v>
      </c>
    </row>
    <row r="210" spans="1:2" x14ac:dyDescent="0.3">
      <c r="A210">
        <f>IF(Sheet1!F330="successful",Sheet1!L330,"N/A")</f>
        <v>498</v>
      </c>
      <c r="B210">
        <f>IF(Sheet1!F570="failed",Sheet1!L570,"N/A")</f>
        <v>5</v>
      </c>
    </row>
    <row r="211" spans="1:2" x14ac:dyDescent="0.3">
      <c r="A211">
        <f>IF(Sheet1!F331="successful",Sheet1!L331,"N/A")</f>
        <v>167</v>
      </c>
      <c r="B211">
        <f>IF(Sheet1!F571="failed",Sheet1!L571,"N/A")</f>
        <v>1</v>
      </c>
    </row>
    <row r="212" spans="1:2" x14ac:dyDescent="0.3">
      <c r="A212">
        <f>IF(Sheet1!F332="successful",Sheet1!L332,"N/A")</f>
        <v>340</v>
      </c>
      <c r="B212">
        <f>IF(Sheet1!F572="failed",Sheet1!L572,"N/A")</f>
        <v>1</v>
      </c>
    </row>
    <row r="213" spans="1:2" x14ac:dyDescent="0.3">
      <c r="A213">
        <f>IF(Sheet1!F333="successful",Sheet1!L333,"N/A")</f>
        <v>438</v>
      </c>
      <c r="B213">
        <f>IF(Sheet1!F573="failed",Sheet1!L573,"N/A")</f>
        <v>2</v>
      </c>
    </row>
    <row r="214" spans="1:2" x14ac:dyDescent="0.3">
      <c r="A214">
        <f>IF(Sheet1!F334="successful",Sheet1!L334,"N/A")</f>
        <v>555</v>
      </c>
      <c r="B214">
        <f>IF(Sheet1!F574="failed",Sheet1!L574,"N/A")</f>
        <v>0</v>
      </c>
    </row>
    <row r="215" spans="1:2" x14ac:dyDescent="0.3">
      <c r="A215">
        <f>IF(Sheet1!F335="successful",Sheet1!L335,"N/A")</f>
        <v>266</v>
      </c>
      <c r="B215">
        <f>IF(Sheet1!F575="failed",Sheet1!L575,"N/A")</f>
        <v>9</v>
      </c>
    </row>
    <row r="216" spans="1:2" x14ac:dyDescent="0.3">
      <c r="A216">
        <f>IF(Sheet1!F336="successful",Sheet1!L336,"N/A")</f>
        <v>69</v>
      </c>
      <c r="B216">
        <f>IF(Sheet1!F576="failed",Sheet1!L576,"N/A")</f>
        <v>4</v>
      </c>
    </row>
    <row r="217" spans="1:2" x14ac:dyDescent="0.3">
      <c r="A217">
        <f>IF(Sheet1!F337="successful",Sheet1!L337,"N/A")</f>
        <v>80</v>
      </c>
      <c r="B217">
        <f>IF(Sheet1!F577="failed",Sheet1!L577,"N/A")</f>
        <v>4</v>
      </c>
    </row>
    <row r="218" spans="1:2" x14ac:dyDescent="0.3">
      <c r="A218">
        <f>IF(Sheet1!F338="successful",Sheet1!L338,"N/A")</f>
        <v>493</v>
      </c>
      <c r="B218">
        <f>IF(Sheet1!F578="failed",Sheet1!L578,"N/A")</f>
        <v>1</v>
      </c>
    </row>
    <row r="219" spans="1:2" x14ac:dyDescent="0.3">
      <c r="A219">
        <f>IF(Sheet1!F339="successful",Sheet1!L339,"N/A")</f>
        <v>31</v>
      </c>
      <c r="B219">
        <f>IF(Sheet1!F579="failed",Sheet1!L579,"N/A")</f>
        <v>1</v>
      </c>
    </row>
    <row r="220" spans="1:2" x14ac:dyDescent="0.3">
      <c r="A220">
        <f>IF(Sheet1!F340="successful",Sheet1!L340,"N/A")</f>
        <v>236</v>
      </c>
      <c r="B220">
        <f>IF(Sheet1!F580="failed",Sheet1!L580,"N/A")</f>
        <v>7</v>
      </c>
    </row>
    <row r="221" spans="1:2" x14ac:dyDescent="0.3">
      <c r="A221">
        <f>IF(Sheet1!F341="successful",Sheet1!L341,"N/A")</f>
        <v>89</v>
      </c>
      <c r="B221">
        <f>IF(Sheet1!F581="failed",Sheet1!L581,"N/A")</f>
        <v>5</v>
      </c>
    </row>
    <row r="222" spans="1:2" x14ac:dyDescent="0.3">
      <c r="A222">
        <f>IF(Sheet1!F342="successful",Sheet1!L342,"N/A")</f>
        <v>299</v>
      </c>
      <c r="B222">
        <f>IF(Sheet1!F582="failed",Sheet1!L582,"N/A")</f>
        <v>1</v>
      </c>
    </row>
    <row r="223" spans="1:2" x14ac:dyDescent="0.3">
      <c r="A223">
        <f>IF(Sheet1!F343="successful",Sheet1!L343,"N/A")</f>
        <v>55</v>
      </c>
      <c r="B223">
        <f>IF(Sheet1!F583="failed",Sheet1!L583,"N/A")</f>
        <v>0</v>
      </c>
    </row>
    <row r="224" spans="1:2" x14ac:dyDescent="0.3">
      <c r="A224">
        <f>IF(Sheet1!F344="successful",Sheet1!L344,"N/A")</f>
        <v>325</v>
      </c>
      <c r="B224">
        <f>IF(Sheet1!F584="failed",Sheet1!L584,"N/A")</f>
        <v>0</v>
      </c>
    </row>
    <row r="225" spans="1:2" x14ac:dyDescent="0.3">
      <c r="A225">
        <f>IF(Sheet1!F345="successful",Sheet1!L345,"N/A")</f>
        <v>524</v>
      </c>
      <c r="B225">
        <f>IF(Sheet1!F585="failed",Sheet1!L585,"N/A")</f>
        <v>1</v>
      </c>
    </row>
    <row r="226" spans="1:2" x14ac:dyDescent="0.3">
      <c r="A226">
        <f>IF(Sheet1!F346="successful",Sheet1!L346,"N/A")</f>
        <v>285</v>
      </c>
      <c r="B226">
        <f>IF(Sheet1!F586="failed",Sheet1!L586,"N/A")</f>
        <v>2</v>
      </c>
    </row>
    <row r="227" spans="1:2" x14ac:dyDescent="0.3">
      <c r="A227">
        <f>IF(Sheet1!F347="successful",Sheet1!L347,"N/A")</f>
        <v>179</v>
      </c>
      <c r="B227">
        <f>IF(Sheet1!F587="failed",Sheet1!L587,"N/A")</f>
        <v>0</v>
      </c>
    </row>
    <row r="228" spans="1:2" x14ac:dyDescent="0.3">
      <c r="A228">
        <f>IF(Sheet1!F348="successful",Sheet1!L348,"N/A")</f>
        <v>188</v>
      </c>
      <c r="B228">
        <f>IF(Sheet1!F588="failed",Sheet1!L588,"N/A")</f>
        <v>4</v>
      </c>
    </row>
    <row r="229" spans="1:2" x14ac:dyDescent="0.3">
      <c r="A229">
        <f>IF(Sheet1!F349="successful",Sheet1!L349,"N/A")</f>
        <v>379</v>
      </c>
      <c r="B229">
        <f>IF(Sheet1!F589="failed",Sheet1!L589,"N/A")</f>
        <v>7</v>
      </c>
    </row>
    <row r="230" spans="1:2" x14ac:dyDescent="0.3">
      <c r="A230">
        <f>IF(Sheet1!F350="successful",Sheet1!L350,"N/A")</f>
        <v>119</v>
      </c>
      <c r="B230">
        <f>IF(Sheet1!F590="failed",Sheet1!L590,"N/A")</f>
        <v>2</v>
      </c>
    </row>
    <row r="231" spans="1:2" x14ac:dyDescent="0.3">
      <c r="A231">
        <f>IF(Sheet1!F351="successful",Sheet1!L351,"N/A")</f>
        <v>167</v>
      </c>
      <c r="B231">
        <f>IF(Sheet1!F591="failed",Sheet1!L591,"N/A")</f>
        <v>1</v>
      </c>
    </row>
    <row r="232" spans="1:2" x14ac:dyDescent="0.3">
      <c r="A232">
        <f>IF(Sheet1!F352="successful",Sheet1!L352,"N/A")</f>
        <v>221</v>
      </c>
      <c r="B232">
        <f>IF(Sheet1!F592="failed",Sheet1!L592,"N/A")</f>
        <v>9</v>
      </c>
    </row>
    <row r="233" spans="1:2" x14ac:dyDescent="0.3">
      <c r="A233">
        <f>IF(Sheet1!F353="successful",Sheet1!L353,"N/A")</f>
        <v>964</v>
      </c>
      <c r="B233">
        <f>IF(Sheet1!F593="failed",Sheet1!L593,"N/A")</f>
        <v>2</v>
      </c>
    </row>
    <row r="234" spans="1:2" x14ac:dyDescent="0.3">
      <c r="A234">
        <f>IF(Sheet1!F354="successful",Sheet1!L354,"N/A")</f>
        <v>286</v>
      </c>
      <c r="B234">
        <f>IF(Sheet1!F594="failed",Sheet1!L594,"N/A")</f>
        <v>1</v>
      </c>
    </row>
    <row r="235" spans="1:2" x14ac:dyDescent="0.3">
      <c r="A235">
        <f>IF(Sheet1!F355="successful",Sheet1!L355,"N/A")</f>
        <v>613</v>
      </c>
      <c r="B235">
        <f>IF(Sheet1!F595="failed",Sheet1!L595,"N/A")</f>
        <v>7</v>
      </c>
    </row>
    <row r="236" spans="1:2" x14ac:dyDescent="0.3">
      <c r="A236">
        <f>IF(Sheet1!F356="successful",Sheet1!L356,"N/A")</f>
        <v>29</v>
      </c>
      <c r="B236">
        <f>IF(Sheet1!F596="failed",Sheet1!L596,"N/A")</f>
        <v>2</v>
      </c>
    </row>
    <row r="237" spans="1:2" x14ac:dyDescent="0.3">
      <c r="A237">
        <f>IF(Sheet1!F357="successful",Sheet1!L357,"N/A")</f>
        <v>165</v>
      </c>
      <c r="B237">
        <f>IF(Sheet1!F597="failed",Sheet1!L597,"N/A")</f>
        <v>8</v>
      </c>
    </row>
    <row r="238" spans="1:2" x14ac:dyDescent="0.3">
      <c r="A238">
        <f>IF(Sheet1!F358="successful",Sheet1!L358,"N/A")</f>
        <v>97</v>
      </c>
      <c r="B238">
        <f>IF(Sheet1!F598="failed",Sheet1!L598,"N/A")</f>
        <v>2</v>
      </c>
    </row>
    <row r="239" spans="1:2" x14ac:dyDescent="0.3">
      <c r="A239">
        <f>IF(Sheet1!F359="successful",Sheet1!L359,"N/A")</f>
        <v>303</v>
      </c>
      <c r="B239">
        <f>IF(Sheet1!F599="failed",Sheet1!L599,"N/A")</f>
        <v>2</v>
      </c>
    </row>
    <row r="240" spans="1:2" x14ac:dyDescent="0.3">
      <c r="A240">
        <f>IF(Sheet1!F360="successful",Sheet1!L360,"N/A")</f>
        <v>267</v>
      </c>
      <c r="B240">
        <f>IF(Sheet1!F600="failed",Sheet1!L600,"N/A")</f>
        <v>7</v>
      </c>
    </row>
    <row r="241" spans="1:2" x14ac:dyDescent="0.3">
      <c r="A241">
        <f>IF(Sheet1!F361="successful",Sheet1!L361,"N/A")</f>
        <v>302</v>
      </c>
      <c r="B241">
        <f>IF(Sheet1!F601="failed",Sheet1!L601,"N/A")</f>
        <v>2</v>
      </c>
    </row>
    <row r="242" spans="1:2" x14ac:dyDescent="0.3">
      <c r="A242">
        <f>IF(Sheet1!F362="successful",Sheet1!L362,"N/A")</f>
        <v>87</v>
      </c>
      <c r="B242">
        <f>IF(Sheet1!F662="failed",Sheet1!L662,"N/A")</f>
        <v>18</v>
      </c>
    </row>
    <row r="243" spans="1:2" x14ac:dyDescent="0.3">
      <c r="A243">
        <f>IF(Sheet1!F363="successful",Sheet1!L363,"N/A")</f>
        <v>354</v>
      </c>
      <c r="B243">
        <f>IF(Sheet1!F663="failed",Sheet1!L663,"N/A")</f>
        <v>9</v>
      </c>
    </row>
    <row r="244" spans="1:2" x14ac:dyDescent="0.3">
      <c r="A244">
        <f>IF(Sheet1!F364="successful",Sheet1!L364,"N/A")</f>
        <v>86</v>
      </c>
      <c r="B244">
        <f>IF(Sheet1!F664="failed",Sheet1!L664,"N/A")</f>
        <v>4</v>
      </c>
    </row>
    <row r="245" spans="1:2" x14ac:dyDescent="0.3">
      <c r="A245">
        <f>IF(Sheet1!F365="successful",Sheet1!L365,"N/A")</f>
        <v>26</v>
      </c>
      <c r="B245">
        <f>IF(Sheet1!F665="failed",Sheet1!L665,"N/A")</f>
        <v>7</v>
      </c>
    </row>
    <row r="246" spans="1:2" x14ac:dyDescent="0.3">
      <c r="A246">
        <f>IF(Sheet1!F366="successful",Sheet1!L366,"N/A")</f>
        <v>113</v>
      </c>
      <c r="B246">
        <f>IF(Sheet1!F666="failed",Sheet1!L666,"N/A")</f>
        <v>29</v>
      </c>
    </row>
    <row r="247" spans="1:2" x14ac:dyDescent="0.3">
      <c r="A247">
        <f>IF(Sheet1!F367="successful",Sheet1!L367,"N/A")</f>
        <v>65</v>
      </c>
      <c r="B247">
        <f>IF(Sheet1!F667="failed",Sheet1!L667,"N/A")</f>
        <v>12</v>
      </c>
    </row>
    <row r="248" spans="1:2" x14ac:dyDescent="0.3">
      <c r="A248">
        <f>IF(Sheet1!F368="successful",Sheet1!L368,"N/A")</f>
        <v>134</v>
      </c>
      <c r="B248">
        <f>IF(Sheet1!F668="failed",Sheet1!L668,"N/A")</f>
        <v>4</v>
      </c>
    </row>
    <row r="249" spans="1:2" x14ac:dyDescent="0.3">
      <c r="A249">
        <f>IF(Sheet1!F369="successful",Sheet1!L369,"N/A")</f>
        <v>119</v>
      </c>
      <c r="B249">
        <f>IF(Sheet1!F669="failed",Sheet1!L669,"N/A")</f>
        <v>28</v>
      </c>
    </row>
    <row r="250" spans="1:2" x14ac:dyDescent="0.3">
      <c r="A250">
        <f>IF(Sheet1!F370="successful",Sheet1!L370,"N/A")</f>
        <v>159</v>
      </c>
      <c r="B250">
        <f>IF(Sheet1!F670="failed",Sheet1!L670,"N/A")</f>
        <v>25</v>
      </c>
    </row>
    <row r="251" spans="1:2" x14ac:dyDescent="0.3">
      <c r="A251">
        <f>IF(Sheet1!F371="successful",Sheet1!L371,"N/A")</f>
        <v>167</v>
      </c>
      <c r="B251">
        <f>IF(Sheet1!F671="failed",Sheet1!L671,"N/A")</f>
        <v>28</v>
      </c>
    </row>
    <row r="252" spans="1:2" x14ac:dyDescent="0.3">
      <c r="A252">
        <f>IF(Sheet1!F372="successful",Sheet1!L372,"N/A")</f>
        <v>43</v>
      </c>
      <c r="B252">
        <f>IF(Sheet1!F672="failed",Sheet1!L672,"N/A")</f>
        <v>310</v>
      </c>
    </row>
    <row r="253" spans="1:2" x14ac:dyDescent="0.3">
      <c r="A253">
        <f>IF(Sheet1!F373="successful",Sheet1!L373,"N/A")</f>
        <v>1062</v>
      </c>
      <c r="B253">
        <f>IF(Sheet1!F673="failed",Sheet1!L673,"N/A")</f>
        <v>15</v>
      </c>
    </row>
    <row r="254" spans="1:2" x14ac:dyDescent="0.3">
      <c r="A254">
        <f>IF(Sheet1!F374="successful",Sheet1!L374,"N/A")</f>
        <v>9</v>
      </c>
      <c r="B254">
        <f>IF(Sheet1!F674="failed",Sheet1!L674,"N/A")</f>
        <v>215</v>
      </c>
    </row>
    <row r="255" spans="1:2" x14ac:dyDescent="0.3">
      <c r="A255">
        <f>IF(Sheet1!F375="successful",Sheet1!L375,"N/A")</f>
        <v>89</v>
      </c>
      <c r="B255">
        <f>IF(Sheet1!F675="failed",Sheet1!L675,"N/A")</f>
        <v>3</v>
      </c>
    </row>
    <row r="256" spans="1:2" x14ac:dyDescent="0.3">
      <c r="A256">
        <f>IF(Sheet1!F376="successful",Sheet1!L376,"N/A")</f>
        <v>174</v>
      </c>
      <c r="B256">
        <f>IF(Sheet1!F676="failed",Sheet1!L676,"N/A")</f>
        <v>2</v>
      </c>
    </row>
    <row r="257" spans="1:2" x14ac:dyDescent="0.3">
      <c r="A257">
        <f>IF(Sheet1!F377="successful",Sheet1!L377,"N/A")</f>
        <v>14</v>
      </c>
      <c r="B257">
        <f>IF(Sheet1!F677="failed",Sheet1!L677,"N/A")</f>
        <v>26</v>
      </c>
    </row>
    <row r="258" spans="1:2" x14ac:dyDescent="0.3">
      <c r="A258">
        <f>IF(Sheet1!F378="successful",Sheet1!L378,"N/A")</f>
        <v>48</v>
      </c>
      <c r="B258">
        <f>IF(Sheet1!F678="failed",Sheet1!L678,"N/A")</f>
        <v>24</v>
      </c>
    </row>
    <row r="259" spans="1:2" x14ac:dyDescent="0.3">
      <c r="A259">
        <f>IF(Sheet1!F379="successful",Sheet1!L379,"N/A")</f>
        <v>133</v>
      </c>
      <c r="B259">
        <f>IF(Sheet1!F679="failed",Sheet1!L679,"N/A")</f>
        <v>96</v>
      </c>
    </row>
    <row r="260" spans="1:2" x14ac:dyDescent="0.3">
      <c r="A260">
        <f>IF(Sheet1!F380="successful",Sheet1!L380,"N/A")</f>
        <v>83</v>
      </c>
      <c r="B260">
        <f>IF(Sheet1!F680="failed",Sheet1!L680,"N/A")</f>
        <v>17</v>
      </c>
    </row>
    <row r="261" spans="1:2" x14ac:dyDescent="0.3">
      <c r="A261">
        <f>IF(Sheet1!F381="successful",Sheet1!L381,"N/A")</f>
        <v>149</v>
      </c>
      <c r="B261">
        <f>IF(Sheet1!F681="failed",Sheet1!L681,"N/A")</f>
        <v>94</v>
      </c>
    </row>
    <row r="262" spans="1:2" x14ac:dyDescent="0.3">
      <c r="A262">
        <f>IF(Sheet1!F382="successful",Sheet1!L382,"N/A")</f>
        <v>49</v>
      </c>
      <c r="B262">
        <f>IF(Sheet1!F682="failed",Sheet1!L682,"N/A")</f>
        <v>129</v>
      </c>
    </row>
    <row r="263" spans="1:2" x14ac:dyDescent="0.3">
      <c r="A263">
        <f>IF(Sheet1!F383="successful",Sheet1!L383,"N/A")</f>
        <v>251</v>
      </c>
      <c r="B263">
        <f>IF(Sheet1!F683="failed",Sheet1!L683,"N/A")</f>
        <v>1</v>
      </c>
    </row>
    <row r="264" spans="1:2" x14ac:dyDescent="0.3">
      <c r="A264">
        <f>IF(Sheet1!F384="successful",Sheet1!L384,"N/A")</f>
        <v>22</v>
      </c>
      <c r="B264">
        <f>IF(Sheet1!F684="failed",Sheet1!L684,"N/A")</f>
        <v>4</v>
      </c>
    </row>
    <row r="265" spans="1:2" x14ac:dyDescent="0.3">
      <c r="A265">
        <f>IF(Sheet1!F385="successful",Sheet1!L385,"N/A")</f>
        <v>48</v>
      </c>
      <c r="B265">
        <f>IF(Sheet1!F685="failed",Sheet1!L685,"N/A")</f>
        <v>3</v>
      </c>
    </row>
    <row r="266" spans="1:2" x14ac:dyDescent="0.3">
      <c r="A266">
        <f>IF(Sheet1!F386="successful",Sheet1!L386,"N/A")</f>
        <v>383</v>
      </c>
      <c r="B266">
        <f>IF(Sheet1!F686="failed",Sheet1!L686,"N/A")</f>
        <v>135</v>
      </c>
    </row>
    <row r="267" spans="1:2" x14ac:dyDescent="0.3">
      <c r="A267">
        <f>IF(Sheet1!F387="successful",Sheet1!L387,"N/A")</f>
        <v>237</v>
      </c>
      <c r="B267">
        <f>IF(Sheet1!F687="failed",Sheet1!L687,"N/A")</f>
        <v>10</v>
      </c>
    </row>
    <row r="268" spans="1:2" x14ac:dyDescent="0.3">
      <c r="A268">
        <f>IF(Sheet1!F388="successful",Sheet1!L388,"N/A")</f>
        <v>13</v>
      </c>
      <c r="B268">
        <f>IF(Sheet1!F688="failed",Sheet1!L688,"N/A")</f>
        <v>0</v>
      </c>
    </row>
    <row r="269" spans="1:2" x14ac:dyDescent="0.3">
      <c r="A269">
        <f>IF(Sheet1!F389="successful",Sheet1!L389,"N/A")</f>
        <v>562</v>
      </c>
      <c r="B269">
        <f>IF(Sheet1!F689="failed",Sheet1!L689,"N/A")</f>
        <v>6</v>
      </c>
    </row>
    <row r="270" spans="1:2" x14ac:dyDescent="0.3">
      <c r="A270">
        <f>IF(Sheet1!F390="successful",Sheet1!L390,"N/A")</f>
        <v>71</v>
      </c>
      <c r="B270">
        <f>IF(Sheet1!F690="failed",Sheet1!L690,"N/A")</f>
        <v>36</v>
      </c>
    </row>
    <row r="271" spans="1:2" x14ac:dyDescent="0.3">
      <c r="A271">
        <f>IF(Sheet1!F391="successful",Sheet1!L391,"N/A")</f>
        <v>1510</v>
      </c>
      <c r="B271">
        <f>IF(Sheet1!F691="failed",Sheet1!L691,"N/A")</f>
        <v>336</v>
      </c>
    </row>
    <row r="272" spans="1:2" x14ac:dyDescent="0.3">
      <c r="A272">
        <f>IF(Sheet1!F392="successful",Sheet1!L392,"N/A")</f>
        <v>14</v>
      </c>
      <c r="B272">
        <f>IF(Sheet1!F692="failed",Sheet1!L692,"N/A")</f>
        <v>34</v>
      </c>
    </row>
    <row r="273" spans="1:2" x14ac:dyDescent="0.3">
      <c r="A273">
        <f>IF(Sheet1!F393="successful",Sheet1!L393,"N/A")</f>
        <v>193</v>
      </c>
      <c r="B273">
        <f>IF(Sheet1!F693="failed",Sheet1!L693,"N/A")</f>
        <v>10</v>
      </c>
    </row>
    <row r="274" spans="1:2" x14ac:dyDescent="0.3">
      <c r="A274">
        <f>IF(Sheet1!F394="successful",Sheet1!L394,"N/A")</f>
        <v>206</v>
      </c>
      <c r="B274">
        <f>IF(Sheet1!F694="failed",Sheet1!L694,"N/A")</f>
        <v>201</v>
      </c>
    </row>
    <row r="275" spans="1:2" x14ac:dyDescent="0.3">
      <c r="A275">
        <f>IF(Sheet1!F395="successful",Sheet1!L395,"N/A")</f>
        <v>351</v>
      </c>
      <c r="B275">
        <f>IF(Sheet1!F695="failed",Sheet1!L695,"N/A")</f>
        <v>296</v>
      </c>
    </row>
    <row r="276" spans="1:2" x14ac:dyDescent="0.3">
      <c r="A276">
        <f>IF(Sheet1!F396="successful",Sheet1!L396,"N/A")</f>
        <v>50</v>
      </c>
      <c r="B276">
        <f>IF(Sheet1!F696="failed",Sheet1!L696,"N/A")</f>
        <v>7</v>
      </c>
    </row>
    <row r="277" spans="1:2" x14ac:dyDescent="0.3">
      <c r="A277">
        <f>IF(Sheet1!F397="successful",Sheet1!L397,"N/A")</f>
        <v>184</v>
      </c>
      <c r="B277">
        <f>IF(Sheet1!F697="failed",Sheet1!L697,"N/A")</f>
        <v>7</v>
      </c>
    </row>
    <row r="278" spans="1:2" x14ac:dyDescent="0.3">
      <c r="A278">
        <f>IF(Sheet1!F398="successful",Sheet1!L398,"N/A")</f>
        <v>196</v>
      </c>
      <c r="B278">
        <f>IF(Sheet1!F698="failed",Sheet1!L698,"N/A")</f>
        <v>1</v>
      </c>
    </row>
    <row r="279" spans="1:2" x14ac:dyDescent="0.3">
      <c r="A279">
        <f>IF(Sheet1!F399="successful",Sheet1!L399,"N/A")</f>
        <v>229</v>
      </c>
      <c r="B279">
        <f>IF(Sheet1!F699="failed",Sheet1!L699,"N/A")</f>
        <v>114</v>
      </c>
    </row>
    <row r="280" spans="1:2" x14ac:dyDescent="0.3">
      <c r="A280">
        <f>IF(Sheet1!F400="successful",Sheet1!L400,"N/A")</f>
        <v>67</v>
      </c>
      <c r="B280">
        <f>IF(Sheet1!F700="failed",Sheet1!L700,"N/A")</f>
        <v>29</v>
      </c>
    </row>
    <row r="281" spans="1:2" x14ac:dyDescent="0.3">
      <c r="A281">
        <f>IF(Sheet1!F401="successful",Sheet1!L401,"N/A")</f>
        <v>95</v>
      </c>
      <c r="B281">
        <f>IF(Sheet1!F701="failed",Sheet1!L701,"N/A")</f>
        <v>890</v>
      </c>
    </row>
    <row r="282" spans="1:2" x14ac:dyDescent="0.3">
      <c r="A282">
        <f>IF(Sheet1!F402="successful",Sheet1!L402,"N/A")</f>
        <v>62</v>
      </c>
      <c r="B282">
        <f>IF(Sheet1!F702="failed",Sheet1!L702,"N/A")</f>
        <v>31</v>
      </c>
    </row>
    <row r="283" spans="1:2" x14ac:dyDescent="0.3">
      <c r="A283">
        <f>IF(Sheet1!F403="successful",Sheet1!L403,"N/A")</f>
        <v>73</v>
      </c>
      <c r="B283">
        <f>IF(Sheet1!F703="failed",Sheet1!L703,"N/A")</f>
        <v>21</v>
      </c>
    </row>
    <row r="284" spans="1:2" x14ac:dyDescent="0.3">
      <c r="A284">
        <f>IF(Sheet1!F404="successful",Sheet1!L404,"N/A")</f>
        <v>43</v>
      </c>
      <c r="B284">
        <f>IF(Sheet1!F704="failed",Sheet1!L704,"N/A")</f>
        <v>37</v>
      </c>
    </row>
    <row r="285" spans="1:2" x14ac:dyDescent="0.3">
      <c r="A285">
        <f>IF(Sheet1!F405="successful",Sheet1!L405,"N/A")</f>
        <v>70</v>
      </c>
      <c r="B285">
        <f>IF(Sheet1!F705="failed",Sheet1!L705,"N/A")</f>
        <v>7</v>
      </c>
    </row>
    <row r="286" spans="1:2" x14ac:dyDescent="0.3">
      <c r="A286">
        <f>IF(Sheet1!F406="successful",Sheet1!L406,"N/A")</f>
        <v>271</v>
      </c>
      <c r="B286">
        <f>IF(Sheet1!F706="failed",Sheet1!L706,"N/A")</f>
        <v>4</v>
      </c>
    </row>
    <row r="287" spans="1:2" x14ac:dyDescent="0.3">
      <c r="A287">
        <f>IF(Sheet1!F407="successful",Sheet1!L407,"N/A")</f>
        <v>55</v>
      </c>
      <c r="B287">
        <f>IF(Sheet1!F707="failed",Sheet1!L707,"N/A")</f>
        <v>5</v>
      </c>
    </row>
    <row r="288" spans="1:2" x14ac:dyDescent="0.3">
      <c r="A288">
        <f>IF(Sheet1!F408="successful",Sheet1!L408,"N/A")</f>
        <v>35</v>
      </c>
      <c r="B288">
        <f>IF(Sheet1!F708="failed",Sheet1!L708,"N/A")</f>
        <v>0</v>
      </c>
    </row>
    <row r="289" spans="1:2" x14ac:dyDescent="0.3">
      <c r="A289">
        <f>IF(Sheet1!F409="successful",Sheet1!L409,"N/A")</f>
        <v>22</v>
      </c>
      <c r="B289">
        <f>IF(Sheet1!F709="failed",Sheet1!L709,"N/A")</f>
        <v>456</v>
      </c>
    </row>
    <row r="290" spans="1:2" x14ac:dyDescent="0.3">
      <c r="A290">
        <f>IF(Sheet1!F410="successful",Sheet1!L410,"N/A")</f>
        <v>38</v>
      </c>
      <c r="B290">
        <f>IF(Sheet1!F710="failed",Sheet1!L710,"N/A")</f>
        <v>369</v>
      </c>
    </row>
    <row r="291" spans="1:2" x14ac:dyDescent="0.3">
      <c r="A291">
        <f>IF(Sheet1!F411="successful",Sheet1!L411,"N/A")</f>
        <v>15</v>
      </c>
      <c r="B291">
        <f>IF(Sheet1!F711="failed",Sheet1!L711,"N/A")</f>
        <v>2</v>
      </c>
    </row>
    <row r="292" spans="1:2" x14ac:dyDescent="0.3">
      <c r="A292">
        <f>IF(Sheet1!F412="successful",Sheet1!L412,"N/A")</f>
        <v>7</v>
      </c>
      <c r="B292">
        <f>IF(Sheet1!F712="failed",Sheet1!L712,"N/A")</f>
        <v>0</v>
      </c>
    </row>
    <row r="293" spans="1:2" x14ac:dyDescent="0.3">
      <c r="A293">
        <f>IF(Sheet1!F413="successful",Sheet1!L413,"N/A")</f>
        <v>241</v>
      </c>
      <c r="B293">
        <f>IF(Sheet1!F713="failed",Sheet1!L713,"N/A")</f>
        <v>338</v>
      </c>
    </row>
    <row r="294" spans="1:2" x14ac:dyDescent="0.3">
      <c r="A294">
        <f>IF(Sheet1!F414="successful",Sheet1!L414,"N/A")</f>
        <v>55</v>
      </c>
      <c r="B294">
        <f>IF(Sheet1!F714="failed",Sheet1!L714,"N/A")</f>
        <v>4</v>
      </c>
    </row>
    <row r="295" spans="1:2" x14ac:dyDescent="0.3">
      <c r="A295">
        <f>IF(Sheet1!F415="successful",Sheet1!L415,"N/A")</f>
        <v>171</v>
      </c>
      <c r="B295">
        <f>IF(Sheet1!F715="failed",Sheet1!L715,"N/A")</f>
        <v>1</v>
      </c>
    </row>
    <row r="296" spans="1:2" x14ac:dyDescent="0.3">
      <c r="A296">
        <f>IF(Sheet1!F416="successful",Sheet1!L416,"N/A")</f>
        <v>208</v>
      </c>
      <c r="B296">
        <f>IF(Sheet1!F716="failed",Sheet1!L716,"N/A")</f>
        <v>28</v>
      </c>
    </row>
    <row r="297" spans="1:2" x14ac:dyDescent="0.3">
      <c r="A297">
        <f>IF(Sheet1!F417="successful",Sheet1!L417,"N/A")</f>
        <v>21</v>
      </c>
      <c r="B297">
        <f>IF(Sheet1!F717="failed",Sheet1!L717,"N/A")</f>
        <v>12</v>
      </c>
    </row>
    <row r="298" spans="1:2" x14ac:dyDescent="0.3">
      <c r="A298">
        <f>IF(Sheet1!F418="successful",Sheet1!L418,"N/A")</f>
        <v>25</v>
      </c>
      <c r="B298">
        <f>IF(Sheet1!F718="failed",Sheet1!L718,"N/A")</f>
        <v>16</v>
      </c>
    </row>
    <row r="299" spans="1:2" x14ac:dyDescent="0.3">
      <c r="A299">
        <f>IF(Sheet1!F419="successful",Sheet1!L419,"N/A")</f>
        <v>52</v>
      </c>
      <c r="B299">
        <f>IF(Sheet1!F719="failed",Sheet1!L719,"N/A")</f>
        <v>4</v>
      </c>
    </row>
    <row r="300" spans="1:2" x14ac:dyDescent="0.3">
      <c r="A300">
        <f>IF(Sheet1!F420="successful",Sheet1!L420,"N/A")</f>
        <v>104</v>
      </c>
      <c r="B300">
        <f>IF(Sheet1!F720="failed",Sheet1!L720,"N/A")</f>
        <v>4</v>
      </c>
    </row>
    <row r="301" spans="1:2" x14ac:dyDescent="0.3">
      <c r="A301">
        <f>IF(Sheet1!F421="successful",Sheet1!L421,"N/A")</f>
        <v>73</v>
      </c>
      <c r="B301">
        <f>IF(Sheet1!F721="failed",Sheet1!L721,"N/A")</f>
        <v>10</v>
      </c>
    </row>
    <row r="302" spans="1:2" x14ac:dyDescent="0.3">
      <c r="A302">
        <f>IF(Sheet1!F522="successful",Sheet1!L522,"N/A")</f>
        <v>34</v>
      </c>
      <c r="B302">
        <f>IF(Sheet1!F762="failed",Sheet1!L762,"N/A")</f>
        <v>0</v>
      </c>
    </row>
    <row r="303" spans="1:2" x14ac:dyDescent="0.3">
      <c r="A303">
        <f>IF(Sheet1!F523="successful",Sheet1!L523,"N/A")</f>
        <v>56</v>
      </c>
      <c r="B303">
        <f>IF(Sheet1!F763="failed",Sheet1!L763,"N/A")</f>
        <v>6</v>
      </c>
    </row>
    <row r="304" spans="1:2" x14ac:dyDescent="0.3">
      <c r="A304">
        <f>IF(Sheet1!F524="successful",Sheet1!L524,"N/A")</f>
        <v>31</v>
      </c>
      <c r="B304">
        <f>IF(Sheet1!F764="failed",Sheet1!L764,"N/A")</f>
        <v>0</v>
      </c>
    </row>
    <row r="305" spans="1:2" x14ac:dyDescent="0.3">
      <c r="A305">
        <f>IF(Sheet1!F525="successful",Sheet1!L525,"N/A")</f>
        <v>84</v>
      </c>
      <c r="B305">
        <f>IF(Sheet1!F765="failed",Sheet1!L765,"N/A")</f>
        <v>1</v>
      </c>
    </row>
    <row r="306" spans="1:2" x14ac:dyDescent="0.3">
      <c r="A306">
        <f>IF(Sheet1!F526="successful",Sheet1!L526,"N/A")</f>
        <v>130</v>
      </c>
      <c r="B306">
        <f>IF(Sheet1!F766="failed",Sheet1!L766,"N/A")</f>
        <v>0</v>
      </c>
    </row>
    <row r="307" spans="1:2" x14ac:dyDescent="0.3">
      <c r="A307">
        <f>IF(Sheet1!F527="successful",Sheet1!L527,"N/A")</f>
        <v>12</v>
      </c>
      <c r="B307">
        <f>IF(Sheet1!F767="failed",Sheet1!L767,"N/A")</f>
        <v>44</v>
      </c>
    </row>
    <row r="308" spans="1:2" x14ac:dyDescent="0.3">
      <c r="A308">
        <f>IF(Sheet1!F528="successful",Sheet1!L528,"N/A")</f>
        <v>23</v>
      </c>
      <c r="B308">
        <f>IF(Sheet1!F768="failed",Sheet1!L768,"N/A")</f>
        <v>0</v>
      </c>
    </row>
    <row r="309" spans="1:2" x14ac:dyDescent="0.3">
      <c r="A309">
        <f>IF(Sheet1!F529="successful",Sheet1!L529,"N/A")</f>
        <v>158</v>
      </c>
      <c r="B309">
        <f>IF(Sheet1!F769="failed",Sheet1!L769,"N/A")</f>
        <v>3</v>
      </c>
    </row>
    <row r="310" spans="1:2" x14ac:dyDescent="0.3">
      <c r="A310">
        <f>IF(Sheet1!F530="successful",Sheet1!L530,"N/A")</f>
        <v>30</v>
      </c>
      <c r="B310">
        <f>IF(Sheet1!F770="failed",Sheet1!L770,"N/A")</f>
        <v>0</v>
      </c>
    </row>
    <row r="311" spans="1:2" x14ac:dyDescent="0.3">
      <c r="A311">
        <f>IF(Sheet1!F531="successful",Sheet1!L531,"N/A")</f>
        <v>18</v>
      </c>
      <c r="B311">
        <f>IF(Sheet1!F771="failed",Sheet1!L771,"N/A")</f>
        <v>52</v>
      </c>
    </row>
    <row r="312" spans="1:2" x14ac:dyDescent="0.3">
      <c r="A312">
        <f>IF(Sheet1!F532="successful",Sheet1!L532,"N/A")</f>
        <v>29</v>
      </c>
      <c r="B312">
        <f>IF(Sheet1!F772="failed",Sheet1!L772,"N/A")</f>
        <v>0</v>
      </c>
    </row>
    <row r="313" spans="1:2" x14ac:dyDescent="0.3">
      <c r="A313">
        <f>IF(Sheet1!F533="successful",Sheet1!L533,"N/A")</f>
        <v>31</v>
      </c>
      <c r="B313">
        <f>IF(Sheet1!F773="failed",Sheet1!L773,"N/A")</f>
        <v>1</v>
      </c>
    </row>
    <row r="314" spans="1:2" x14ac:dyDescent="0.3">
      <c r="A314">
        <f>IF(Sheet1!F534="successful",Sheet1!L534,"N/A")</f>
        <v>173</v>
      </c>
      <c r="B314">
        <f>IF(Sheet1!F774="failed",Sheet1!L774,"N/A")</f>
        <v>1</v>
      </c>
    </row>
    <row r="315" spans="1:2" x14ac:dyDescent="0.3">
      <c r="A315">
        <f>IF(Sheet1!F535="successful",Sheet1!L535,"N/A")</f>
        <v>17</v>
      </c>
      <c r="B315">
        <f>IF(Sheet1!F775="failed",Sheet1!L775,"N/A")</f>
        <v>2</v>
      </c>
    </row>
    <row r="316" spans="1:2" x14ac:dyDescent="0.3">
      <c r="A316">
        <f>IF(Sheet1!F536="successful",Sheet1!L536,"N/A")</f>
        <v>48</v>
      </c>
      <c r="B316">
        <f>IF(Sheet1!F776="failed",Sheet1!L776,"N/A")</f>
        <v>9</v>
      </c>
    </row>
    <row r="317" spans="1:2" x14ac:dyDescent="0.3">
      <c r="A317">
        <f>IF(Sheet1!F537="successful",Sheet1!L537,"N/A")</f>
        <v>59</v>
      </c>
      <c r="B317">
        <f>IF(Sheet1!F777="failed",Sheet1!L777,"N/A")</f>
        <v>5</v>
      </c>
    </row>
    <row r="318" spans="1:2" x14ac:dyDescent="0.3">
      <c r="A318">
        <f>IF(Sheet1!F538="successful",Sheet1!L538,"N/A")</f>
        <v>39</v>
      </c>
      <c r="B318">
        <f>IF(Sheet1!F778="failed",Sheet1!L778,"N/A")</f>
        <v>57</v>
      </c>
    </row>
    <row r="319" spans="1:2" x14ac:dyDescent="0.3">
      <c r="A319">
        <f>IF(Sheet1!F539="successful",Sheet1!L539,"N/A")</f>
        <v>59</v>
      </c>
      <c r="B319">
        <f>IF(Sheet1!F779="failed",Sheet1!L779,"N/A")</f>
        <v>3</v>
      </c>
    </row>
    <row r="320" spans="1:2" x14ac:dyDescent="0.3">
      <c r="A320">
        <f>IF(Sheet1!F540="successful",Sheet1!L540,"N/A")</f>
        <v>60</v>
      </c>
      <c r="B320">
        <f>IF(Sheet1!F780="failed",Sheet1!L780,"N/A")</f>
        <v>1</v>
      </c>
    </row>
    <row r="321" spans="1:2" x14ac:dyDescent="0.3">
      <c r="A321">
        <f>IF(Sheet1!F541="successful",Sheet1!L541,"N/A")</f>
        <v>20</v>
      </c>
      <c r="B321">
        <f>IF(Sheet1!F781="failed",Sheet1!L781,"N/A")</f>
        <v>6</v>
      </c>
    </row>
    <row r="322" spans="1:2" x14ac:dyDescent="0.3">
      <c r="A322">
        <f>IF(Sheet1!F642="successful",Sheet1!L642,"N/A")</f>
        <v>2</v>
      </c>
      <c r="B322">
        <f>IF(Sheet1!F862="failed",Sheet1!L862,"N/A")</f>
        <v>48</v>
      </c>
    </row>
    <row r="323" spans="1:2" x14ac:dyDescent="0.3">
      <c r="A323">
        <f>IF(Sheet1!F643="successful",Sheet1!L643,"N/A")</f>
        <v>315</v>
      </c>
      <c r="B323">
        <f>IF(Sheet1!F863="failed",Sheet1!L863,"N/A")</f>
        <v>2</v>
      </c>
    </row>
    <row r="324" spans="1:2" x14ac:dyDescent="0.3">
      <c r="A324">
        <f>IF(Sheet1!F644="successful",Sheet1!L644,"N/A")</f>
        <v>2174</v>
      </c>
      <c r="B324">
        <f>IF(Sheet1!F864="failed",Sheet1!L864,"N/A")</f>
        <v>4</v>
      </c>
    </row>
    <row r="325" spans="1:2" x14ac:dyDescent="0.3">
      <c r="A325">
        <f>IF(Sheet1!F645="successful",Sheet1!L645,"N/A")</f>
        <v>152</v>
      </c>
      <c r="B325">
        <f>IF(Sheet1!F865="failed",Sheet1!L865,"N/A")</f>
        <v>5</v>
      </c>
    </row>
    <row r="326" spans="1:2" x14ac:dyDescent="0.3">
      <c r="A326">
        <f>IF(Sheet1!F646="successful",Sheet1!L646,"N/A")</f>
        <v>1021</v>
      </c>
      <c r="B326">
        <f>IF(Sheet1!F866="failed",Sheet1!L866,"N/A")</f>
        <v>79</v>
      </c>
    </row>
    <row r="327" spans="1:2" x14ac:dyDescent="0.3">
      <c r="A327">
        <f>IF(Sheet1!F647="successful",Sheet1!L647,"N/A")</f>
        <v>237</v>
      </c>
      <c r="B327">
        <f>IF(Sheet1!F867="failed",Sheet1!L867,"N/A")</f>
        <v>2</v>
      </c>
    </row>
    <row r="328" spans="1:2" x14ac:dyDescent="0.3">
      <c r="A328">
        <f>IF(Sheet1!F648="successful",Sheet1!L648,"N/A")</f>
        <v>27</v>
      </c>
      <c r="B328">
        <f>IF(Sheet1!F868="failed",Sheet1!L868,"N/A")</f>
        <v>11</v>
      </c>
    </row>
    <row r="329" spans="1:2" x14ac:dyDescent="0.3">
      <c r="A329">
        <f>IF(Sheet1!F649="successful",Sheet1!L649,"N/A")</f>
        <v>17</v>
      </c>
      <c r="B329">
        <f>IF(Sheet1!F869="failed",Sheet1!L869,"N/A")</f>
        <v>11</v>
      </c>
    </row>
    <row r="330" spans="1:2" x14ac:dyDescent="0.3">
      <c r="A330">
        <f>IF(Sheet1!F650="successful",Sheet1!L650,"N/A")</f>
        <v>27</v>
      </c>
      <c r="B330">
        <f>IF(Sheet1!F870="failed",Sheet1!L870,"N/A")</f>
        <v>1</v>
      </c>
    </row>
    <row r="331" spans="1:2" x14ac:dyDescent="0.3">
      <c r="A331">
        <f>IF(Sheet1!F651="successful",Sheet1!L651,"N/A")</f>
        <v>82</v>
      </c>
      <c r="B331">
        <f>IF(Sheet1!F871="failed",Sheet1!L871,"N/A")</f>
        <v>3</v>
      </c>
    </row>
    <row r="332" spans="1:2" x14ac:dyDescent="0.3">
      <c r="A332">
        <f>IF(Sheet1!F652="successful",Sheet1!L652,"N/A")</f>
        <v>48</v>
      </c>
      <c r="B332">
        <f>IF(Sheet1!F872="failed",Sheet1!L872,"N/A")</f>
        <v>5</v>
      </c>
    </row>
    <row r="333" spans="1:2" x14ac:dyDescent="0.3">
      <c r="A333">
        <f>IF(Sheet1!F653="successful",Sheet1!L653,"N/A")</f>
        <v>105</v>
      </c>
      <c r="B333">
        <f>IF(Sheet1!F873="failed",Sheet1!L873,"N/A")</f>
        <v>12</v>
      </c>
    </row>
    <row r="334" spans="1:2" x14ac:dyDescent="0.3">
      <c r="A334">
        <f>IF(Sheet1!F654="successful",Sheet1!L654,"N/A")</f>
        <v>28</v>
      </c>
      <c r="B334">
        <f>IF(Sheet1!F874="failed",Sheet1!L874,"N/A")</f>
        <v>2</v>
      </c>
    </row>
    <row r="335" spans="1:2" x14ac:dyDescent="0.3">
      <c r="A335">
        <f>IF(Sheet1!F655="successful",Sheet1!L655,"N/A")</f>
        <v>1107</v>
      </c>
      <c r="B335">
        <f>IF(Sheet1!F875="failed",Sheet1!L875,"N/A")</f>
        <v>5</v>
      </c>
    </row>
    <row r="336" spans="1:2" x14ac:dyDescent="0.3">
      <c r="A336">
        <f>IF(Sheet1!F656="successful",Sheet1!L656,"N/A")</f>
        <v>1013</v>
      </c>
      <c r="B336">
        <f>IF(Sheet1!F876="failed",Sheet1!L876,"N/A")</f>
        <v>21</v>
      </c>
    </row>
    <row r="337" spans="1:2" x14ac:dyDescent="0.3">
      <c r="A337">
        <f>IF(Sheet1!F657="successful",Sheet1!L657,"N/A")</f>
        <v>274</v>
      </c>
      <c r="B337">
        <f>IF(Sheet1!F877="failed",Sheet1!L877,"N/A")</f>
        <v>0</v>
      </c>
    </row>
    <row r="338" spans="1:2" x14ac:dyDescent="0.3">
      <c r="A338">
        <f>IF(Sheet1!F658="successful",Sheet1!L658,"N/A")</f>
        <v>87</v>
      </c>
      <c r="B338">
        <f>IF(Sheet1!F878="failed",Sheet1!L878,"N/A")</f>
        <v>45</v>
      </c>
    </row>
    <row r="339" spans="1:2" x14ac:dyDescent="0.3">
      <c r="A339">
        <f>IF(Sheet1!F659="successful",Sheet1!L659,"N/A")</f>
        <v>99</v>
      </c>
      <c r="B339">
        <f>IF(Sheet1!F879="failed",Sheet1!L879,"N/A")</f>
        <v>29</v>
      </c>
    </row>
    <row r="340" spans="1:2" x14ac:dyDescent="0.3">
      <c r="A340">
        <f>IF(Sheet1!F660="successful",Sheet1!L660,"N/A")</f>
        <v>276</v>
      </c>
      <c r="B340">
        <f>IF(Sheet1!F880="failed",Sheet1!L880,"N/A")</f>
        <v>2</v>
      </c>
    </row>
    <row r="341" spans="1:2" x14ac:dyDescent="0.3">
      <c r="A341">
        <f>IF(Sheet1!F661="successful",Sheet1!L661,"N/A")</f>
        <v>21</v>
      </c>
      <c r="B341">
        <f>IF(Sheet1!F881="failed",Sheet1!L881,"N/A")</f>
        <v>30</v>
      </c>
    </row>
    <row r="342" spans="1:2" x14ac:dyDescent="0.3">
      <c r="A342">
        <f>IF(Sheet1!F722="successful",Sheet1!L722,"N/A")</f>
        <v>41</v>
      </c>
      <c r="B342">
        <f>IF(Sheet1!F882="failed",Sheet1!L882,"N/A")</f>
        <v>8</v>
      </c>
    </row>
    <row r="343" spans="1:2" x14ac:dyDescent="0.3">
      <c r="A343">
        <f>IF(Sheet1!F723="successful",Sheet1!L723,"N/A")</f>
        <v>119</v>
      </c>
      <c r="B343">
        <f>IF(Sheet1!F883="failed",Sheet1!L883,"N/A")</f>
        <v>1</v>
      </c>
    </row>
    <row r="344" spans="1:2" x14ac:dyDescent="0.3">
      <c r="A344">
        <f>IF(Sheet1!F724="successful",Sheet1!L724,"N/A")</f>
        <v>153</v>
      </c>
      <c r="B344">
        <f>IF(Sheet1!F884="failed",Sheet1!L884,"N/A")</f>
        <v>14</v>
      </c>
    </row>
    <row r="345" spans="1:2" x14ac:dyDescent="0.3">
      <c r="A345">
        <f>IF(Sheet1!F725="successful",Sheet1!L725,"N/A")</f>
        <v>100</v>
      </c>
      <c r="B345">
        <f>IF(Sheet1!F885="failed",Sheet1!L885,"N/A")</f>
        <v>24</v>
      </c>
    </row>
    <row r="346" spans="1:2" x14ac:dyDescent="0.3">
      <c r="A346">
        <f>IF(Sheet1!F726="successful",Sheet1!L726,"N/A")</f>
        <v>143</v>
      </c>
      <c r="B346">
        <f>IF(Sheet1!F886="failed",Sheet1!L886,"N/A")</f>
        <v>2</v>
      </c>
    </row>
    <row r="347" spans="1:2" x14ac:dyDescent="0.3">
      <c r="A347">
        <f>IF(Sheet1!F727="successful",Sheet1!L727,"N/A")</f>
        <v>140</v>
      </c>
      <c r="B347">
        <f>IF(Sheet1!F887="failed",Sheet1!L887,"N/A")</f>
        <v>21</v>
      </c>
    </row>
    <row r="348" spans="1:2" x14ac:dyDescent="0.3">
      <c r="A348">
        <f>IF(Sheet1!F728="successful",Sheet1!L728,"N/A")</f>
        <v>35</v>
      </c>
      <c r="B348">
        <f>IF(Sheet1!F888="failed",Sheet1!L888,"N/A")</f>
        <v>7</v>
      </c>
    </row>
    <row r="349" spans="1:2" x14ac:dyDescent="0.3">
      <c r="A349">
        <f>IF(Sheet1!F729="successful",Sheet1!L729,"N/A")</f>
        <v>149</v>
      </c>
      <c r="B349">
        <f>IF(Sheet1!F889="failed",Sheet1!L889,"N/A")</f>
        <v>0</v>
      </c>
    </row>
    <row r="350" spans="1:2" x14ac:dyDescent="0.3">
      <c r="A350">
        <f>IF(Sheet1!F730="successful",Sheet1!L730,"N/A")</f>
        <v>130</v>
      </c>
      <c r="B350">
        <f>IF(Sheet1!F890="failed",Sheet1!L890,"N/A")</f>
        <v>4</v>
      </c>
    </row>
    <row r="351" spans="1:2" x14ac:dyDescent="0.3">
      <c r="A351">
        <f>IF(Sheet1!F731="successful",Sheet1!L731,"N/A")</f>
        <v>120</v>
      </c>
      <c r="B351">
        <f>IF(Sheet1!F891="failed",Sheet1!L891,"N/A")</f>
        <v>32</v>
      </c>
    </row>
    <row r="352" spans="1:2" x14ac:dyDescent="0.3">
      <c r="A352">
        <f>IF(Sheet1!F732="successful",Sheet1!L732,"N/A")</f>
        <v>265</v>
      </c>
      <c r="B352">
        <f>IF(Sheet1!F892="failed",Sheet1!L892,"N/A")</f>
        <v>4</v>
      </c>
    </row>
    <row r="353" spans="1:2" x14ac:dyDescent="0.3">
      <c r="A353">
        <f>IF(Sheet1!F733="successful",Sheet1!L733,"N/A")</f>
        <v>71</v>
      </c>
      <c r="B353">
        <f>IF(Sheet1!F893="failed",Sheet1!L893,"N/A")</f>
        <v>9</v>
      </c>
    </row>
    <row r="354" spans="1:2" x14ac:dyDescent="0.3">
      <c r="A354">
        <f>IF(Sheet1!F734="successful",Sheet1!L734,"N/A")</f>
        <v>13</v>
      </c>
      <c r="B354">
        <f>IF(Sheet1!F894="failed",Sheet1!L894,"N/A")</f>
        <v>17</v>
      </c>
    </row>
    <row r="355" spans="1:2" x14ac:dyDescent="0.3">
      <c r="A355">
        <f>IF(Sheet1!F735="successful",Sheet1!L735,"N/A")</f>
        <v>169</v>
      </c>
      <c r="B355">
        <f>IF(Sheet1!F895="failed",Sheet1!L895,"N/A")</f>
        <v>5</v>
      </c>
    </row>
    <row r="356" spans="1:2" x14ac:dyDescent="0.3">
      <c r="A356">
        <f>IF(Sheet1!F736="successful",Sheet1!L736,"N/A")</f>
        <v>57</v>
      </c>
      <c r="B356">
        <f>IF(Sheet1!F896="failed",Sheet1!L896,"N/A")</f>
        <v>53</v>
      </c>
    </row>
    <row r="357" spans="1:2" x14ac:dyDescent="0.3">
      <c r="A357">
        <f>IF(Sheet1!F737="successful",Sheet1!L737,"N/A")</f>
        <v>229</v>
      </c>
      <c r="B357">
        <f>IF(Sheet1!F897="failed",Sheet1!L897,"N/A")</f>
        <v>7</v>
      </c>
    </row>
    <row r="358" spans="1:2" x14ac:dyDescent="0.3">
      <c r="A358">
        <f>IF(Sheet1!F738="successful",Sheet1!L738,"N/A")</f>
        <v>108</v>
      </c>
      <c r="B358">
        <f>IF(Sheet1!F898="failed",Sheet1!L898,"N/A")</f>
        <v>72</v>
      </c>
    </row>
    <row r="359" spans="1:2" x14ac:dyDescent="0.3">
      <c r="A359">
        <f>IF(Sheet1!F739="successful",Sheet1!L739,"N/A")</f>
        <v>108</v>
      </c>
      <c r="B359">
        <f>IF(Sheet1!F899="failed",Sheet1!L899,"N/A")</f>
        <v>0</v>
      </c>
    </row>
    <row r="360" spans="1:2" x14ac:dyDescent="0.3">
      <c r="A360">
        <f>IF(Sheet1!F740="successful",Sheet1!L740,"N/A")</f>
        <v>41</v>
      </c>
      <c r="B360">
        <f>IF(Sheet1!F900="failed",Sheet1!L900,"N/A")</f>
        <v>2</v>
      </c>
    </row>
    <row r="361" spans="1:2" x14ac:dyDescent="0.3">
      <c r="A361">
        <f>IF(Sheet1!F741="successful",Sheet1!L741,"N/A")</f>
        <v>139</v>
      </c>
      <c r="B361">
        <f>IF(Sheet1!F901="failed",Sheet1!L901,"N/A")</f>
        <v>8</v>
      </c>
    </row>
    <row r="362" spans="1:2" x14ac:dyDescent="0.3">
      <c r="A362">
        <f>IF(Sheet1!F742="successful",Sheet1!L742,"N/A")</f>
        <v>19</v>
      </c>
      <c r="B362">
        <f>IF(Sheet1!F902="failed",Sheet1!L902,"N/A")</f>
        <v>2</v>
      </c>
    </row>
    <row r="363" spans="1:2" x14ac:dyDescent="0.3">
      <c r="A363">
        <f>IF(Sheet1!F743="successful",Sheet1!L743,"N/A")</f>
        <v>94</v>
      </c>
      <c r="B363">
        <f>IF(Sheet1!F903="failed",Sheet1!L903,"N/A")</f>
        <v>0</v>
      </c>
    </row>
    <row r="364" spans="1:2" x14ac:dyDescent="0.3">
      <c r="A364">
        <f>IF(Sheet1!F744="successful",Sheet1!L744,"N/A")</f>
        <v>23</v>
      </c>
      <c r="B364">
        <f>IF(Sheet1!F904="failed",Sheet1!L904,"N/A")</f>
        <v>3</v>
      </c>
    </row>
    <row r="365" spans="1:2" x14ac:dyDescent="0.3">
      <c r="A365">
        <f>IF(Sheet1!F745="successful",Sheet1!L745,"N/A")</f>
        <v>15</v>
      </c>
      <c r="B365">
        <f>IF(Sheet1!F905="failed",Sheet1!L905,"N/A")</f>
        <v>4</v>
      </c>
    </row>
    <row r="366" spans="1:2" x14ac:dyDescent="0.3">
      <c r="A366">
        <f>IF(Sheet1!F746="successful",Sheet1!L746,"N/A")</f>
        <v>62</v>
      </c>
      <c r="B366">
        <f>IF(Sheet1!F906="failed",Sheet1!L906,"N/A")</f>
        <v>3</v>
      </c>
    </row>
    <row r="367" spans="1:2" x14ac:dyDescent="0.3">
      <c r="A367">
        <f>IF(Sheet1!F747="successful",Sheet1!L747,"N/A")</f>
        <v>74</v>
      </c>
      <c r="B367">
        <f>IF(Sheet1!F907="failed",Sheet1!L907,"N/A")</f>
        <v>6</v>
      </c>
    </row>
    <row r="368" spans="1:2" x14ac:dyDescent="0.3">
      <c r="A368">
        <f>IF(Sheet1!F748="successful",Sheet1!L748,"N/A")</f>
        <v>97</v>
      </c>
      <c r="B368">
        <f>IF(Sheet1!F908="failed",Sheet1!L908,"N/A")</f>
        <v>0</v>
      </c>
    </row>
    <row r="369" spans="1:2" x14ac:dyDescent="0.3">
      <c r="A369">
        <f>IF(Sheet1!F749="successful",Sheet1!L749,"N/A")</f>
        <v>55</v>
      </c>
      <c r="B369">
        <f>IF(Sheet1!F909="failed",Sheet1!L909,"N/A")</f>
        <v>0</v>
      </c>
    </row>
    <row r="370" spans="1:2" x14ac:dyDescent="0.3">
      <c r="A370">
        <f>IF(Sheet1!F750="successful",Sheet1!L750,"N/A")</f>
        <v>44</v>
      </c>
      <c r="B370">
        <f>IF(Sheet1!F910="failed",Sheet1!L910,"N/A")</f>
        <v>0</v>
      </c>
    </row>
    <row r="371" spans="1:2" x14ac:dyDescent="0.3">
      <c r="A371">
        <f>IF(Sheet1!F751="successful",Sheet1!L751,"N/A")</f>
        <v>110</v>
      </c>
      <c r="B371">
        <f>IF(Sheet1!F911="failed",Sheet1!L911,"N/A")</f>
        <v>8</v>
      </c>
    </row>
    <row r="372" spans="1:2" x14ac:dyDescent="0.3">
      <c r="A372">
        <f>IF(Sheet1!F752="successful",Sheet1!L752,"N/A")</f>
        <v>59</v>
      </c>
      <c r="B372">
        <f>IF(Sheet1!F912="failed",Sheet1!L912,"N/A")</f>
        <v>5</v>
      </c>
    </row>
    <row r="373" spans="1:2" x14ac:dyDescent="0.3">
      <c r="A373">
        <f>IF(Sheet1!F753="successful",Sheet1!L753,"N/A")</f>
        <v>62</v>
      </c>
      <c r="B373">
        <f>IF(Sheet1!F913="failed",Sheet1!L913,"N/A")</f>
        <v>0</v>
      </c>
    </row>
    <row r="374" spans="1:2" x14ac:dyDescent="0.3">
      <c r="A374">
        <f>IF(Sheet1!F754="successful",Sheet1!L754,"N/A")</f>
        <v>105</v>
      </c>
      <c r="B374">
        <f>IF(Sheet1!F914="failed",Sheet1!L914,"N/A")</f>
        <v>2</v>
      </c>
    </row>
    <row r="375" spans="1:2" x14ac:dyDescent="0.3">
      <c r="A375">
        <f>IF(Sheet1!F755="successful",Sheet1!L755,"N/A")</f>
        <v>26</v>
      </c>
      <c r="B375">
        <f>IF(Sheet1!F915="failed",Sheet1!L915,"N/A")</f>
        <v>24</v>
      </c>
    </row>
    <row r="376" spans="1:2" x14ac:dyDescent="0.3">
      <c r="A376">
        <f>IF(Sheet1!F756="successful",Sheet1!L756,"N/A")</f>
        <v>49</v>
      </c>
      <c r="B376">
        <f>IF(Sheet1!F916="failed",Sheet1!L916,"N/A")</f>
        <v>0</v>
      </c>
    </row>
    <row r="377" spans="1:2" x14ac:dyDescent="0.3">
      <c r="A377">
        <f>IF(Sheet1!F757="successful",Sheet1!L757,"N/A")</f>
        <v>68</v>
      </c>
      <c r="B377">
        <f>IF(Sheet1!F917="failed",Sheet1!L917,"N/A")</f>
        <v>9</v>
      </c>
    </row>
    <row r="378" spans="1:2" x14ac:dyDescent="0.3">
      <c r="A378">
        <f>IF(Sheet1!F758="successful",Sheet1!L758,"N/A")</f>
        <v>22</v>
      </c>
      <c r="B378">
        <f>IF(Sheet1!F918="failed",Sheet1!L918,"N/A")</f>
        <v>0</v>
      </c>
    </row>
    <row r="379" spans="1:2" x14ac:dyDescent="0.3">
      <c r="A379">
        <f>IF(Sheet1!F759="successful",Sheet1!L759,"N/A")</f>
        <v>18</v>
      </c>
      <c r="B379">
        <f>IF(Sheet1!F919="failed",Sheet1!L919,"N/A")</f>
        <v>1</v>
      </c>
    </row>
    <row r="380" spans="1:2" x14ac:dyDescent="0.3">
      <c r="A380">
        <f>IF(Sheet1!F760="successful",Sheet1!L760,"N/A")</f>
        <v>19</v>
      </c>
      <c r="B380">
        <f>IF(Sheet1!F920="failed",Sheet1!L920,"N/A")</f>
        <v>10</v>
      </c>
    </row>
    <row r="381" spans="1:2" x14ac:dyDescent="0.3">
      <c r="A381">
        <f>IF(Sheet1!F761="successful",Sheet1!L761,"N/A")</f>
        <v>99</v>
      </c>
      <c r="B381">
        <f>IF(Sheet1!F921="failed",Sheet1!L921,"N/A")</f>
        <v>1</v>
      </c>
    </row>
    <row r="382" spans="1:2" x14ac:dyDescent="0.3">
      <c r="A382">
        <f>IF(Sheet1!F782="successful",Sheet1!L782,"N/A")</f>
        <v>27</v>
      </c>
      <c r="B382">
        <f>IF(Sheet1!F922="failed",Sheet1!L922,"N/A")</f>
        <v>0</v>
      </c>
    </row>
    <row r="383" spans="1:2" x14ac:dyDescent="0.3">
      <c r="A383">
        <f>IF(Sheet1!F783="successful",Sheet1!L783,"N/A")</f>
        <v>25</v>
      </c>
      <c r="B383">
        <f>IF(Sheet1!F923="failed",Sheet1!L923,"N/A")</f>
        <v>20</v>
      </c>
    </row>
    <row r="384" spans="1:2" x14ac:dyDescent="0.3">
      <c r="A384">
        <f>IF(Sheet1!F784="successful",Sheet1!L784,"N/A")</f>
        <v>14</v>
      </c>
      <c r="B384">
        <f>IF(Sheet1!F924="failed",Sheet1!L924,"N/A")</f>
        <v>30</v>
      </c>
    </row>
    <row r="385" spans="1:2" x14ac:dyDescent="0.3">
      <c r="A385">
        <f>IF(Sheet1!F785="successful",Sheet1!L785,"N/A")</f>
        <v>35</v>
      </c>
      <c r="B385">
        <f>IF(Sheet1!F925="failed",Sheet1!L925,"N/A")</f>
        <v>6</v>
      </c>
    </row>
    <row r="386" spans="1:2" x14ac:dyDescent="0.3">
      <c r="A386">
        <f>IF(Sheet1!F786="successful",Sheet1!L786,"N/A")</f>
        <v>10</v>
      </c>
      <c r="B386">
        <f>IF(Sheet1!F926="failed",Sheet1!L926,"N/A")</f>
        <v>15</v>
      </c>
    </row>
    <row r="387" spans="1:2" x14ac:dyDescent="0.3">
      <c r="A387">
        <f>IF(Sheet1!F787="successful",Sheet1!L787,"N/A")</f>
        <v>29</v>
      </c>
      <c r="B387">
        <f>IF(Sheet1!F927="failed",Sheet1!L927,"N/A")</f>
        <v>5</v>
      </c>
    </row>
    <row r="388" spans="1:2" x14ac:dyDescent="0.3">
      <c r="A388">
        <f>IF(Sheet1!F788="successful",Sheet1!L788,"N/A")</f>
        <v>44</v>
      </c>
      <c r="B388">
        <f>IF(Sheet1!F928="failed",Sheet1!L928,"N/A")</f>
        <v>0</v>
      </c>
    </row>
    <row r="389" spans="1:2" x14ac:dyDescent="0.3">
      <c r="A389">
        <f>IF(Sheet1!F789="successful",Sheet1!L789,"N/A")</f>
        <v>17</v>
      </c>
      <c r="B389">
        <f>IF(Sheet1!F929="failed",Sheet1!L929,"N/A")</f>
        <v>0</v>
      </c>
    </row>
    <row r="390" spans="1:2" x14ac:dyDescent="0.3">
      <c r="A390">
        <f>IF(Sheet1!F790="successful",Sheet1!L790,"N/A")</f>
        <v>34</v>
      </c>
      <c r="B390">
        <f>IF(Sheet1!F930="failed",Sheet1!L930,"N/A")</f>
        <v>28</v>
      </c>
    </row>
    <row r="391" spans="1:2" x14ac:dyDescent="0.3">
      <c r="A391">
        <f>IF(Sheet1!F791="successful",Sheet1!L791,"N/A")</f>
        <v>14</v>
      </c>
      <c r="B391">
        <f>IF(Sheet1!F931="failed",Sheet1!L931,"N/A")</f>
        <v>0</v>
      </c>
    </row>
    <row r="392" spans="1:2" x14ac:dyDescent="0.3">
      <c r="A392">
        <f>IF(Sheet1!F792="successful",Sheet1!L792,"N/A")</f>
        <v>156</v>
      </c>
      <c r="B392">
        <f>IF(Sheet1!F932="failed",Sheet1!L932,"N/A")</f>
        <v>5</v>
      </c>
    </row>
    <row r="393" spans="1:2" x14ac:dyDescent="0.3">
      <c r="A393">
        <f>IF(Sheet1!F793="successful",Sheet1!L793,"N/A")</f>
        <v>128</v>
      </c>
      <c r="B393">
        <f>IF(Sheet1!F933="failed",Sheet1!L933,"N/A")</f>
        <v>7</v>
      </c>
    </row>
    <row r="394" spans="1:2" x14ac:dyDescent="0.3">
      <c r="A394">
        <f>IF(Sheet1!F794="successful",Sheet1!L794,"N/A")</f>
        <v>60</v>
      </c>
      <c r="B394">
        <f>IF(Sheet1!F934="failed",Sheet1!L934,"N/A")</f>
        <v>30</v>
      </c>
    </row>
    <row r="395" spans="1:2" x14ac:dyDescent="0.3">
      <c r="A395">
        <f>IF(Sheet1!F795="successful",Sheet1!L795,"N/A")</f>
        <v>32</v>
      </c>
      <c r="B395">
        <f>IF(Sheet1!F935="failed",Sheet1!L935,"N/A")</f>
        <v>2</v>
      </c>
    </row>
    <row r="396" spans="1:2" x14ac:dyDescent="0.3">
      <c r="A396">
        <f>IF(Sheet1!F796="successful",Sheet1!L796,"N/A")</f>
        <v>53</v>
      </c>
      <c r="B396">
        <f>IF(Sheet1!F936="failed",Sheet1!L936,"N/A")</f>
        <v>30</v>
      </c>
    </row>
    <row r="397" spans="1:2" x14ac:dyDescent="0.3">
      <c r="A397">
        <f>IF(Sheet1!F797="successful",Sheet1!L797,"N/A")</f>
        <v>184</v>
      </c>
      <c r="B397">
        <f>IF(Sheet1!F937="failed",Sheet1!L937,"N/A")</f>
        <v>2</v>
      </c>
    </row>
    <row r="398" spans="1:2" x14ac:dyDescent="0.3">
      <c r="A398">
        <f>IF(Sheet1!F798="successful",Sheet1!L798,"N/A")</f>
        <v>90</v>
      </c>
      <c r="B398">
        <f>IF(Sheet1!F938="failed",Sheet1!L938,"N/A")</f>
        <v>0</v>
      </c>
    </row>
    <row r="399" spans="1:2" x14ac:dyDescent="0.3">
      <c r="A399">
        <f>IF(Sheet1!F799="successful",Sheet1!L799,"N/A")</f>
        <v>71</v>
      </c>
      <c r="B399">
        <f>IF(Sheet1!F939="failed",Sheet1!L939,"N/A")</f>
        <v>2</v>
      </c>
    </row>
    <row r="400" spans="1:2" x14ac:dyDescent="0.3">
      <c r="A400">
        <f>IF(Sheet1!F800="successful",Sheet1!L800,"N/A")</f>
        <v>87</v>
      </c>
      <c r="B400">
        <f>IF(Sheet1!F940="failed",Sheet1!L940,"N/A")</f>
        <v>1</v>
      </c>
    </row>
    <row r="401" spans="1:2" x14ac:dyDescent="0.3">
      <c r="A401">
        <f>IF(Sheet1!F801="successful",Sheet1!L801,"N/A")</f>
        <v>28</v>
      </c>
      <c r="B401">
        <f>IF(Sheet1!F941="failed",Sheet1!L941,"N/A")</f>
        <v>2</v>
      </c>
    </row>
    <row r="402" spans="1:2" x14ac:dyDescent="0.3">
      <c r="A402">
        <f>IF(Sheet1!F802="successful",Sheet1!L802,"N/A")</f>
        <v>56</v>
      </c>
      <c r="B402">
        <f>IF(Sheet1!F942="failed",Sheet1!L942,"N/A")</f>
        <v>14</v>
      </c>
    </row>
    <row r="403" spans="1:2" x14ac:dyDescent="0.3">
      <c r="A403">
        <f>IF(Sheet1!F803="successful",Sheet1!L803,"N/A")</f>
        <v>51</v>
      </c>
      <c r="B403">
        <f>IF(Sheet1!F943="failed",Sheet1!L943,"N/A")</f>
        <v>31</v>
      </c>
    </row>
    <row r="404" spans="1:2" x14ac:dyDescent="0.3">
      <c r="A404">
        <f>IF(Sheet1!F804="successful",Sheet1!L804,"N/A")</f>
        <v>75</v>
      </c>
      <c r="B404">
        <f>IF(Sheet1!F944="failed",Sheet1!L944,"N/A")</f>
        <v>16</v>
      </c>
    </row>
    <row r="405" spans="1:2" x14ac:dyDescent="0.3">
      <c r="A405">
        <f>IF(Sheet1!F805="successful",Sheet1!L805,"N/A")</f>
        <v>38</v>
      </c>
      <c r="B405">
        <f>IF(Sheet1!F945="failed",Sheet1!L945,"N/A")</f>
        <v>12</v>
      </c>
    </row>
    <row r="406" spans="1:2" x14ac:dyDescent="0.3">
      <c r="A406">
        <f>IF(Sheet1!F806="successful",Sheet1!L806,"N/A")</f>
        <v>18</v>
      </c>
      <c r="B406">
        <f>IF(Sheet1!F946="failed",Sheet1!L946,"N/A")</f>
        <v>96</v>
      </c>
    </row>
    <row r="407" spans="1:2" x14ac:dyDescent="0.3">
      <c r="A407">
        <f>IF(Sheet1!F807="successful",Sheet1!L807,"N/A")</f>
        <v>54</v>
      </c>
      <c r="B407">
        <f>IF(Sheet1!F947="failed",Sheet1!L947,"N/A")</f>
        <v>16</v>
      </c>
    </row>
    <row r="408" spans="1:2" x14ac:dyDescent="0.3">
      <c r="A408">
        <f>IF(Sheet1!F808="successful",Sheet1!L808,"N/A")</f>
        <v>71</v>
      </c>
      <c r="B408">
        <f>IF(Sheet1!F948="failed",Sheet1!L948,"N/A")</f>
        <v>5</v>
      </c>
    </row>
    <row r="409" spans="1:2" x14ac:dyDescent="0.3">
      <c r="A409">
        <f>IF(Sheet1!F809="successful",Sheet1!L809,"N/A")</f>
        <v>57</v>
      </c>
      <c r="B409">
        <f>IF(Sheet1!F949="failed",Sheet1!L949,"N/A")</f>
        <v>0</v>
      </c>
    </row>
    <row r="410" spans="1:2" x14ac:dyDescent="0.3">
      <c r="A410">
        <f>IF(Sheet1!F810="successful",Sheet1!L810,"N/A")</f>
        <v>43</v>
      </c>
      <c r="B410">
        <f>IF(Sheet1!F950="failed",Sheet1!L950,"N/A")</f>
        <v>8</v>
      </c>
    </row>
    <row r="411" spans="1:2" x14ac:dyDescent="0.3">
      <c r="A411">
        <f>IF(Sheet1!F811="successful",Sheet1!L811,"N/A")</f>
        <v>52</v>
      </c>
      <c r="B411">
        <f>IF(Sheet1!F951="failed",Sheet1!L951,"N/A")</f>
        <v>7</v>
      </c>
    </row>
    <row r="412" spans="1:2" x14ac:dyDescent="0.3">
      <c r="A412">
        <f>IF(Sheet1!F812="successful",Sheet1!L812,"N/A")</f>
        <v>27</v>
      </c>
      <c r="B412">
        <f>IF(Sheet1!F952="failed",Sheet1!L952,"N/A")</f>
        <v>24</v>
      </c>
    </row>
    <row r="413" spans="1:2" x14ac:dyDescent="0.3">
      <c r="A413">
        <f>IF(Sheet1!F813="successful",Sheet1!L813,"N/A")</f>
        <v>12</v>
      </c>
      <c r="B413">
        <f>IF(Sheet1!F953="failed",Sheet1!L953,"N/A")</f>
        <v>121</v>
      </c>
    </row>
    <row r="414" spans="1:2" x14ac:dyDescent="0.3">
      <c r="A414">
        <f>IF(Sheet1!F814="successful",Sheet1!L814,"N/A")</f>
        <v>33</v>
      </c>
      <c r="B414">
        <f>IF(Sheet1!F954="failed",Sheet1!L954,"N/A")</f>
        <v>196</v>
      </c>
    </row>
    <row r="415" spans="1:2" x14ac:dyDescent="0.3">
      <c r="A415">
        <f>IF(Sheet1!F815="successful",Sheet1!L815,"N/A")</f>
        <v>96</v>
      </c>
      <c r="B415">
        <f>IF(Sheet1!F955="failed",Sheet1!L955,"N/A")</f>
        <v>5</v>
      </c>
    </row>
    <row r="416" spans="1:2" x14ac:dyDescent="0.3">
      <c r="A416">
        <f>IF(Sheet1!F816="successful",Sheet1!L816,"N/A")</f>
        <v>28</v>
      </c>
      <c r="B416">
        <f>IF(Sheet1!F956="failed",Sheet1!L956,"N/A")</f>
        <v>73</v>
      </c>
    </row>
    <row r="417" spans="1:2" x14ac:dyDescent="0.3">
      <c r="A417">
        <f>IF(Sheet1!F817="successful",Sheet1!L817,"N/A")</f>
        <v>43</v>
      </c>
      <c r="B417">
        <f>IF(Sheet1!F957="failed",Sheet1!L957,"N/A")</f>
        <v>93</v>
      </c>
    </row>
    <row r="418" spans="1:2" x14ac:dyDescent="0.3">
      <c r="A418">
        <f>IF(Sheet1!F818="successful",Sheet1!L818,"N/A")</f>
        <v>205</v>
      </c>
      <c r="B418">
        <f>IF(Sheet1!F958="failed",Sheet1!L958,"N/A")</f>
        <v>17</v>
      </c>
    </row>
    <row r="419" spans="1:2" x14ac:dyDescent="0.3">
      <c r="A419">
        <f>IF(Sheet1!F819="successful",Sheet1!L819,"N/A")</f>
        <v>23</v>
      </c>
      <c r="B419">
        <f>IF(Sheet1!F959="failed",Sheet1!L959,"N/A")</f>
        <v>7</v>
      </c>
    </row>
    <row r="420" spans="1:2" x14ac:dyDescent="0.3">
      <c r="A420">
        <f>IF(Sheet1!F820="successful",Sheet1!L820,"N/A")</f>
        <v>19</v>
      </c>
      <c r="B420">
        <f>IF(Sheet1!F960="failed",Sheet1!L960,"N/A")</f>
        <v>17</v>
      </c>
    </row>
    <row r="421" spans="1:2" x14ac:dyDescent="0.3">
      <c r="A421">
        <f>IF(Sheet1!F821="successful",Sheet1!L821,"N/A")</f>
        <v>14</v>
      </c>
      <c r="B421">
        <f>IF(Sheet1!F961="failed",Sheet1!L961,"N/A")</f>
        <v>171</v>
      </c>
    </row>
    <row r="422" spans="1:2" x14ac:dyDescent="0.3">
      <c r="A422">
        <f>IF(Sheet1!F822="successful",Sheet1!L822,"N/A")</f>
        <v>38</v>
      </c>
      <c r="B422">
        <f>IF(Sheet1!F962="failed",Sheet1!L962,"N/A")</f>
        <v>188</v>
      </c>
    </row>
    <row r="423" spans="1:2" x14ac:dyDescent="0.3">
      <c r="A423">
        <f>IF(Sheet1!F823="successful",Sheet1!L823,"N/A")</f>
        <v>78</v>
      </c>
      <c r="B423">
        <f>IF(Sheet1!F963="failed",Sheet1!L963,"N/A")</f>
        <v>110</v>
      </c>
    </row>
    <row r="424" spans="1:2" x14ac:dyDescent="0.3">
      <c r="A424">
        <f>IF(Sheet1!F824="successful",Sheet1!L824,"N/A")</f>
        <v>69</v>
      </c>
      <c r="B424">
        <f>IF(Sheet1!F964="failed",Sheet1!L964,"N/A")</f>
        <v>37</v>
      </c>
    </row>
    <row r="425" spans="1:2" x14ac:dyDescent="0.3">
      <c r="A425">
        <f>IF(Sheet1!F825="successful",Sheet1!L825,"N/A")</f>
        <v>33</v>
      </c>
      <c r="B425">
        <f>IF(Sheet1!F965="failed",Sheet1!L965,"N/A")</f>
        <v>9</v>
      </c>
    </row>
    <row r="426" spans="1:2" x14ac:dyDescent="0.3">
      <c r="A426">
        <f>IF(Sheet1!F826="successful",Sheet1!L826,"N/A")</f>
        <v>54</v>
      </c>
      <c r="B426">
        <f>IF(Sheet1!F966="failed",Sheet1!L966,"N/A")</f>
        <v>29</v>
      </c>
    </row>
    <row r="427" spans="1:2" x14ac:dyDescent="0.3">
      <c r="A427">
        <f>IF(Sheet1!F827="successful",Sheet1!L827,"N/A")</f>
        <v>99</v>
      </c>
      <c r="B427">
        <f>IF(Sheet1!F967="failed",Sheet1!L967,"N/A")</f>
        <v>6</v>
      </c>
    </row>
    <row r="428" spans="1:2" x14ac:dyDescent="0.3">
      <c r="A428">
        <f>IF(Sheet1!F828="successful",Sheet1!L828,"N/A")</f>
        <v>49</v>
      </c>
      <c r="B428">
        <f>IF(Sheet1!F968="failed",Sheet1!L968,"N/A")</f>
        <v>30</v>
      </c>
    </row>
    <row r="429" spans="1:2" x14ac:dyDescent="0.3">
      <c r="A429">
        <f>IF(Sheet1!F829="successful",Sheet1!L829,"N/A")</f>
        <v>11</v>
      </c>
      <c r="B429">
        <f>IF(Sheet1!F969="failed",Sheet1!L969,"N/A")</f>
        <v>81</v>
      </c>
    </row>
    <row r="430" spans="1:2" x14ac:dyDescent="0.3">
      <c r="A430">
        <f>IF(Sheet1!F830="successful",Sheet1!L830,"N/A")</f>
        <v>38</v>
      </c>
      <c r="B430">
        <f>IF(Sheet1!F970="failed",Sheet1!L970,"N/A")</f>
        <v>4</v>
      </c>
    </row>
    <row r="431" spans="1:2" x14ac:dyDescent="0.3">
      <c r="A431">
        <f>IF(Sheet1!F831="successful",Sheet1!L831,"N/A")</f>
        <v>16</v>
      </c>
      <c r="B431">
        <f>IF(Sheet1!F971="failed",Sheet1!L971,"N/A")</f>
        <v>11</v>
      </c>
    </row>
    <row r="432" spans="1:2" x14ac:dyDescent="0.3">
      <c r="A432">
        <f>IF(Sheet1!F832="successful",Sheet1!L832,"N/A")</f>
        <v>32</v>
      </c>
      <c r="B432">
        <f>IF(Sheet1!F972="failed",Sheet1!L972,"N/A")</f>
        <v>14</v>
      </c>
    </row>
    <row r="433" spans="1:2" x14ac:dyDescent="0.3">
      <c r="A433">
        <f>IF(Sheet1!F833="successful",Sheet1!L833,"N/A")</f>
        <v>20</v>
      </c>
      <c r="B433">
        <f>IF(Sheet1!F973="failed",Sheet1!L973,"N/A")</f>
        <v>5</v>
      </c>
    </row>
    <row r="434" spans="1:2" x14ac:dyDescent="0.3">
      <c r="A434">
        <f>IF(Sheet1!F834="successful",Sheet1!L834,"N/A")</f>
        <v>154</v>
      </c>
      <c r="B434">
        <f>IF(Sheet1!F974="failed",Sheet1!L974,"N/A")</f>
        <v>45</v>
      </c>
    </row>
    <row r="435" spans="1:2" x14ac:dyDescent="0.3">
      <c r="A435">
        <f>IF(Sheet1!F835="successful",Sheet1!L835,"N/A")</f>
        <v>41</v>
      </c>
      <c r="B435">
        <f>IF(Sheet1!F975="failed",Sheet1!L975,"N/A")</f>
        <v>8</v>
      </c>
    </row>
    <row r="436" spans="1:2" x14ac:dyDescent="0.3">
      <c r="A436">
        <f>IF(Sheet1!F836="successful",Sheet1!L836,"N/A")</f>
        <v>75</v>
      </c>
      <c r="B436">
        <f>IF(Sheet1!F976="failed",Sheet1!L976,"N/A")</f>
        <v>3</v>
      </c>
    </row>
    <row r="437" spans="1:2" x14ac:dyDescent="0.3">
      <c r="A437">
        <f>IF(Sheet1!F837="successful",Sheet1!L837,"N/A")</f>
        <v>40</v>
      </c>
      <c r="B437">
        <f>IF(Sheet1!F977="failed",Sheet1!L977,"N/A")</f>
        <v>24</v>
      </c>
    </row>
    <row r="438" spans="1:2" x14ac:dyDescent="0.3">
      <c r="A438">
        <f>IF(Sheet1!F838="successful",Sheet1!L838,"N/A")</f>
        <v>46</v>
      </c>
      <c r="B438">
        <f>IF(Sheet1!F978="failed",Sheet1!L978,"N/A")</f>
        <v>18</v>
      </c>
    </row>
    <row r="439" spans="1:2" x14ac:dyDescent="0.3">
      <c r="A439">
        <f>IF(Sheet1!F839="successful",Sheet1!L839,"N/A")</f>
        <v>62</v>
      </c>
      <c r="B439">
        <f>IF(Sheet1!F979="failed",Sheet1!L979,"N/A")</f>
        <v>12</v>
      </c>
    </row>
    <row r="440" spans="1:2" x14ac:dyDescent="0.3">
      <c r="A440">
        <f>IF(Sheet1!F840="successful",Sheet1!L840,"N/A")</f>
        <v>61</v>
      </c>
      <c r="B440">
        <f>IF(Sheet1!F980="failed",Sheet1!L980,"N/A")</f>
        <v>123</v>
      </c>
    </row>
    <row r="441" spans="1:2" x14ac:dyDescent="0.3">
      <c r="A441">
        <f>IF(Sheet1!F841="successful",Sheet1!L841,"N/A")</f>
        <v>96</v>
      </c>
      <c r="B441">
        <f>IF(Sheet1!F981="failed",Sheet1!L981,"N/A")</f>
        <v>96</v>
      </c>
    </row>
    <row r="442" spans="1:2" x14ac:dyDescent="0.3">
      <c r="A442">
        <f>IF(Sheet1!F842="successful",Sheet1!L842,"N/A")</f>
        <v>190</v>
      </c>
      <c r="B442">
        <f>IF(Sheet1!F982="failed",Sheet1!L982,"N/A")</f>
        <v>31</v>
      </c>
    </row>
    <row r="443" spans="1:2" x14ac:dyDescent="0.3">
      <c r="A443">
        <f>IF(Sheet1!F843="successful",Sheet1!L843,"N/A")</f>
        <v>94</v>
      </c>
      <c r="B443">
        <f>IF(Sheet1!F983="failed",Sheet1!L983,"N/A")</f>
        <v>4</v>
      </c>
    </row>
    <row r="444" spans="1:2" x14ac:dyDescent="0.3">
      <c r="A444">
        <f>IF(Sheet1!F844="successful",Sheet1!L844,"N/A")</f>
        <v>39</v>
      </c>
      <c r="B444">
        <f>IF(Sheet1!F984="failed",Sheet1!L984,"N/A")</f>
        <v>3</v>
      </c>
    </row>
    <row r="445" spans="1:2" x14ac:dyDescent="0.3">
      <c r="A445">
        <f>IF(Sheet1!F845="successful",Sheet1!L845,"N/A")</f>
        <v>127</v>
      </c>
      <c r="B445">
        <f>IF(Sheet1!F985="failed",Sheet1!L985,"N/A")</f>
        <v>179</v>
      </c>
    </row>
    <row r="446" spans="1:2" x14ac:dyDescent="0.3">
      <c r="A446">
        <f>IF(Sheet1!F846="successful",Sheet1!L846,"N/A")</f>
        <v>159</v>
      </c>
      <c r="B446">
        <f>IF(Sheet1!F986="failed",Sheet1!L986,"N/A")</f>
        <v>3</v>
      </c>
    </row>
    <row r="447" spans="1:2" x14ac:dyDescent="0.3">
      <c r="A447">
        <f>IF(Sheet1!F847="successful",Sheet1!L847,"N/A")</f>
        <v>177</v>
      </c>
      <c r="B447">
        <f>IF(Sheet1!F987="failed",Sheet1!L987,"N/A")</f>
        <v>23</v>
      </c>
    </row>
    <row r="448" spans="1:2" x14ac:dyDescent="0.3">
      <c r="A448">
        <f>IF(Sheet1!F848="successful",Sheet1!L848,"N/A")</f>
        <v>47</v>
      </c>
      <c r="B448">
        <f>IF(Sheet1!F988="failed",Sheet1!L988,"N/A")</f>
        <v>23</v>
      </c>
    </row>
    <row r="449" spans="1:2" x14ac:dyDescent="0.3">
      <c r="A449">
        <f>IF(Sheet1!F849="successful",Sheet1!L849,"N/A")</f>
        <v>1</v>
      </c>
      <c r="B449">
        <f>IF(Sheet1!F989="failed",Sheet1!L989,"N/A")</f>
        <v>41</v>
      </c>
    </row>
    <row r="450" spans="1:2" x14ac:dyDescent="0.3">
      <c r="A450">
        <f>IF(Sheet1!F850="successful",Sheet1!L850,"N/A")</f>
        <v>16</v>
      </c>
      <c r="B450">
        <f>IF(Sheet1!F990="failed",Sheet1!L990,"N/A")</f>
        <v>0</v>
      </c>
    </row>
    <row r="451" spans="1:2" x14ac:dyDescent="0.3">
      <c r="A451">
        <f>IF(Sheet1!F851="successful",Sheet1!L851,"N/A")</f>
        <v>115</v>
      </c>
      <c r="B451">
        <f>IF(Sheet1!F991="failed",Sheet1!L991,"N/A")</f>
        <v>32</v>
      </c>
    </row>
    <row r="452" spans="1:2" x14ac:dyDescent="0.3">
      <c r="A452">
        <f>IF(Sheet1!F852="successful",Sheet1!L852,"N/A")</f>
        <v>133</v>
      </c>
      <c r="B452">
        <f>IF(Sheet1!F992="failed",Sheet1!L992,"N/A")</f>
        <v>2</v>
      </c>
    </row>
    <row r="453" spans="1:2" x14ac:dyDescent="0.3">
      <c r="A453">
        <f>IF(Sheet1!F853="successful",Sheet1!L853,"N/A")</f>
        <v>70</v>
      </c>
      <c r="B453">
        <f>IF(Sheet1!F993="failed",Sheet1!L993,"N/A")</f>
        <v>7</v>
      </c>
    </row>
    <row r="454" spans="1:2" x14ac:dyDescent="0.3">
      <c r="A454">
        <f>IF(Sheet1!F854="successful",Sheet1!L854,"N/A")</f>
        <v>62</v>
      </c>
      <c r="B454">
        <f>IF(Sheet1!F994="failed",Sheet1!L994,"N/A")</f>
        <v>4</v>
      </c>
    </row>
    <row r="455" spans="1:2" x14ac:dyDescent="0.3">
      <c r="A455">
        <f>IF(Sheet1!F855="successful",Sheet1!L855,"N/A")</f>
        <v>10</v>
      </c>
      <c r="B455">
        <f>IF(Sheet1!F995="failed",Sheet1!L995,"N/A")</f>
        <v>196</v>
      </c>
    </row>
    <row r="456" spans="1:2" x14ac:dyDescent="0.3">
      <c r="A456">
        <f>IF(Sheet1!F856="successful",Sheet1!L856,"N/A")</f>
        <v>499</v>
      </c>
      <c r="B456">
        <f>IF(Sheet1!F996="failed",Sheet1!L996,"N/A")</f>
        <v>11</v>
      </c>
    </row>
    <row r="457" spans="1:2" x14ac:dyDescent="0.3">
      <c r="A457">
        <f>IF(Sheet1!F857="successful",Sheet1!L857,"N/A")</f>
        <v>47</v>
      </c>
      <c r="B457">
        <f>IF(Sheet1!F997="failed",Sheet1!L997,"N/A")</f>
        <v>9</v>
      </c>
    </row>
    <row r="458" spans="1:2" x14ac:dyDescent="0.3">
      <c r="A458">
        <f>IF(Sheet1!F858="successful",Sheet1!L858,"N/A")</f>
        <v>28</v>
      </c>
      <c r="B458">
        <f>IF(Sheet1!F998="failed",Sheet1!L998,"N/A")</f>
        <v>5</v>
      </c>
    </row>
    <row r="459" spans="1:2" x14ac:dyDescent="0.3">
      <c r="A459">
        <f>IF(Sheet1!F859="successful",Sheet1!L859,"N/A")</f>
        <v>24</v>
      </c>
      <c r="B459">
        <f>IF(Sheet1!F999="failed",Sheet1!L999,"N/A")</f>
        <v>8</v>
      </c>
    </row>
    <row r="460" spans="1:2" x14ac:dyDescent="0.3">
      <c r="A460">
        <f>IF(Sheet1!F860="successful",Sheet1!L860,"N/A")</f>
        <v>76</v>
      </c>
      <c r="B460">
        <f>IF(Sheet1!F1000="failed",Sheet1!L1000,"N/A")</f>
        <v>229</v>
      </c>
    </row>
    <row r="461" spans="1:2" x14ac:dyDescent="0.3">
      <c r="A461">
        <f>IF(Sheet1!F861="successful",Sheet1!L861,"N/A")</f>
        <v>98</v>
      </c>
      <c r="B461">
        <f>IF(Sheet1!F1001="failed",Sheet1!L1001,"N/A")</f>
        <v>40</v>
      </c>
    </row>
    <row r="462" spans="1:2" x14ac:dyDescent="0.3">
      <c r="A462">
        <f>IF(Sheet1!F1022="successful",Sheet1!L1022,"N/A")</f>
        <v>30</v>
      </c>
      <c r="B462">
        <f>IF(Sheet1!F1066="failed",Sheet1!L1066,"N/A")</f>
        <v>123</v>
      </c>
    </row>
    <row r="463" spans="1:2" x14ac:dyDescent="0.3">
      <c r="A463">
        <f>IF(Sheet1!F1023="successful",Sheet1!L1023,"N/A")</f>
        <v>478</v>
      </c>
      <c r="B463">
        <f>IF(Sheet1!F1067="failed",Sheet1!L1067,"N/A")</f>
        <v>5</v>
      </c>
    </row>
    <row r="464" spans="1:2" x14ac:dyDescent="0.3">
      <c r="A464">
        <f>IF(Sheet1!F1024="successful",Sheet1!L1024,"N/A")</f>
        <v>74</v>
      </c>
      <c r="B464">
        <f>IF(Sheet1!F1068="failed",Sheet1!L1068,"N/A")</f>
        <v>148</v>
      </c>
    </row>
    <row r="465" spans="1:2" x14ac:dyDescent="0.3">
      <c r="A465">
        <f>IF(Sheet1!F1025="successful",Sheet1!L1025,"N/A")</f>
        <v>131</v>
      </c>
      <c r="B465">
        <f>IF(Sheet1!F1069="failed",Sheet1!L1069,"N/A")</f>
        <v>10</v>
      </c>
    </row>
    <row r="466" spans="1:2" x14ac:dyDescent="0.3">
      <c r="A466">
        <f>IF(Sheet1!F1026="successful",Sheet1!L1026,"N/A")</f>
        <v>61</v>
      </c>
      <c r="B466">
        <f>IF(Sheet1!F1070="failed",Sheet1!L1070,"N/A")</f>
        <v>4</v>
      </c>
    </row>
    <row r="467" spans="1:2" x14ac:dyDescent="0.3">
      <c r="A467">
        <f>IF(Sheet1!F1027="successful",Sheet1!L1027,"N/A")</f>
        <v>1071</v>
      </c>
      <c r="B467">
        <f>IF(Sheet1!F1071="failed",Sheet1!L1071,"N/A")</f>
        <v>21</v>
      </c>
    </row>
    <row r="468" spans="1:2" x14ac:dyDescent="0.3">
      <c r="A468">
        <f>IF(Sheet1!F1028="successful",Sheet1!L1028,"N/A")</f>
        <v>122</v>
      </c>
      <c r="B468">
        <f>IF(Sheet1!F1072="failed",Sheet1!L1072,"N/A")</f>
        <v>2</v>
      </c>
    </row>
    <row r="469" spans="1:2" x14ac:dyDescent="0.3">
      <c r="A469">
        <f>IF(Sheet1!F1029="successful",Sheet1!L1029,"N/A")</f>
        <v>111</v>
      </c>
      <c r="B469">
        <f>IF(Sheet1!F1073="failed",Sheet1!L1073,"N/A")</f>
        <v>0</v>
      </c>
    </row>
    <row r="470" spans="1:2" x14ac:dyDescent="0.3">
      <c r="A470">
        <f>IF(Sheet1!F1030="successful",Sheet1!L1030,"N/A")</f>
        <v>255</v>
      </c>
      <c r="B470">
        <f>IF(Sheet1!F1074="failed",Sheet1!L1074,"N/A")</f>
        <v>4</v>
      </c>
    </row>
    <row r="471" spans="1:2" x14ac:dyDescent="0.3">
      <c r="A471">
        <f>IF(Sheet1!F1031="successful",Sheet1!L1031,"N/A")</f>
        <v>141</v>
      </c>
      <c r="B471">
        <f>IF(Sheet1!F1075="failed",Sheet1!L1075,"N/A")</f>
        <v>1</v>
      </c>
    </row>
    <row r="472" spans="1:2" x14ac:dyDescent="0.3">
      <c r="A472">
        <f>IF(Sheet1!F1032="successful",Sheet1!L1032,"N/A")</f>
        <v>159</v>
      </c>
      <c r="B472">
        <f>IF(Sheet1!F1076="failed",Sheet1!L1076,"N/A")</f>
        <v>30</v>
      </c>
    </row>
    <row r="473" spans="1:2" x14ac:dyDescent="0.3">
      <c r="A473">
        <f>IF(Sheet1!F1033="successful",Sheet1!L1033,"N/A")</f>
        <v>99</v>
      </c>
      <c r="B473">
        <f>IF(Sheet1!F1077="failed",Sheet1!L1077,"N/A")</f>
        <v>3</v>
      </c>
    </row>
    <row r="474" spans="1:2" x14ac:dyDescent="0.3">
      <c r="A474">
        <f>IF(Sheet1!F1034="successful",Sheet1!L1034,"N/A")</f>
        <v>96</v>
      </c>
      <c r="B474">
        <f>IF(Sheet1!F1078="failed",Sheet1!L1078,"N/A")</f>
        <v>975</v>
      </c>
    </row>
    <row r="475" spans="1:2" x14ac:dyDescent="0.3">
      <c r="A475">
        <f>IF(Sheet1!F1035="successful",Sheet1!L1035,"N/A")</f>
        <v>27</v>
      </c>
      <c r="B475">
        <f>IF(Sheet1!F1079="failed",Sheet1!L1079,"N/A")</f>
        <v>167</v>
      </c>
    </row>
    <row r="476" spans="1:2" x14ac:dyDescent="0.3">
      <c r="A476">
        <f>IF(Sheet1!F1036="successful",Sheet1!L1036,"N/A")</f>
        <v>166</v>
      </c>
      <c r="B476">
        <f>IF(Sheet1!F1080="failed",Sheet1!L1080,"N/A")</f>
        <v>5</v>
      </c>
    </row>
    <row r="477" spans="1:2" x14ac:dyDescent="0.3">
      <c r="A477">
        <f>IF(Sheet1!F1037="successful",Sheet1!L1037,"N/A")</f>
        <v>76</v>
      </c>
      <c r="B477">
        <f>IF(Sheet1!F1081="failed",Sheet1!L1081,"N/A")</f>
        <v>18</v>
      </c>
    </row>
    <row r="478" spans="1:2" x14ac:dyDescent="0.3">
      <c r="A478">
        <f>IF(Sheet1!F1038="successful",Sheet1!L1038,"N/A")</f>
        <v>211</v>
      </c>
      <c r="B478">
        <f>IF(Sheet1!F1082="failed",Sheet1!L1082,"N/A")</f>
        <v>98</v>
      </c>
    </row>
    <row r="479" spans="1:2" x14ac:dyDescent="0.3">
      <c r="A479">
        <f>IF(Sheet1!F1039="successful",Sheet1!L1039,"N/A")</f>
        <v>21</v>
      </c>
      <c r="B479">
        <f>IF(Sheet1!F1083="failed",Sheet1!L1083,"N/A")</f>
        <v>4</v>
      </c>
    </row>
    <row r="480" spans="1:2" x14ac:dyDescent="0.3">
      <c r="A480">
        <f>IF(Sheet1!F1040="successful",Sheet1!L1040,"N/A")</f>
        <v>61</v>
      </c>
      <c r="B480">
        <f>IF(Sheet1!F1084="failed",Sheet1!L1084,"N/A")</f>
        <v>3</v>
      </c>
    </row>
    <row r="481" spans="1:2" x14ac:dyDescent="0.3">
      <c r="A481">
        <f>IF(Sheet1!F1041="successful",Sheet1!L1041,"N/A")</f>
        <v>30</v>
      </c>
      <c r="B481">
        <f>IF(Sheet1!F1085="failed",Sheet1!L1085,"N/A")</f>
        <v>1</v>
      </c>
    </row>
    <row r="482" spans="1:2" x14ac:dyDescent="0.3">
      <c r="A482">
        <f>IF(Sheet1!F1186="successful",Sheet1!L1186,"N/A")</f>
        <v>375</v>
      </c>
      <c r="B482">
        <f>IF(Sheet1!F1086="failed",Sheet1!L1086,"N/A")</f>
        <v>0</v>
      </c>
    </row>
    <row r="483" spans="1:2" x14ac:dyDescent="0.3">
      <c r="A483">
        <f>IF(Sheet1!F1187="successful",Sheet1!L1187,"N/A")</f>
        <v>111</v>
      </c>
      <c r="B483">
        <f>IF(Sheet1!F1087="failed",Sheet1!L1087,"N/A")</f>
        <v>9</v>
      </c>
    </row>
    <row r="484" spans="1:2" x14ac:dyDescent="0.3">
      <c r="A484">
        <f>IF(Sheet1!F1188="successful",Sheet1!L1188,"N/A")</f>
        <v>123</v>
      </c>
      <c r="B484">
        <f>IF(Sheet1!F1088="failed",Sheet1!L1088,"N/A")</f>
        <v>2</v>
      </c>
    </row>
    <row r="485" spans="1:2" x14ac:dyDescent="0.3">
      <c r="A485">
        <f>IF(Sheet1!F1189="successful",Sheet1!L1189,"N/A")</f>
        <v>70</v>
      </c>
      <c r="B485">
        <f>IF(Sheet1!F1089="failed",Sheet1!L1089,"N/A")</f>
        <v>0</v>
      </c>
    </row>
    <row r="486" spans="1:2" x14ac:dyDescent="0.3">
      <c r="A486">
        <f>IF(Sheet1!F1190="successful",Sheet1!L1190,"N/A")</f>
        <v>85</v>
      </c>
      <c r="B486">
        <f>IF(Sheet1!F1090="failed",Sheet1!L1090,"N/A")</f>
        <v>147</v>
      </c>
    </row>
    <row r="487" spans="1:2" x14ac:dyDescent="0.3">
      <c r="A487">
        <f>IF(Sheet1!F1191="successful",Sheet1!L1191,"N/A")</f>
        <v>86</v>
      </c>
      <c r="B487">
        <f>IF(Sheet1!F1091="failed",Sheet1!L1091,"N/A")</f>
        <v>49</v>
      </c>
    </row>
    <row r="488" spans="1:2" x14ac:dyDescent="0.3">
      <c r="A488">
        <f>IF(Sheet1!F1192="successful",Sheet1!L1192,"N/A")</f>
        <v>13</v>
      </c>
      <c r="B488">
        <f>IF(Sheet1!F1092="failed",Sheet1!L1092,"N/A")</f>
        <v>1</v>
      </c>
    </row>
    <row r="489" spans="1:2" x14ac:dyDescent="0.3">
      <c r="A489">
        <f>IF(Sheet1!F1193="successful",Sheet1!L1193,"N/A")</f>
        <v>33</v>
      </c>
      <c r="B489">
        <f>IF(Sheet1!F1093="failed",Sheet1!L1093,"N/A")</f>
        <v>2</v>
      </c>
    </row>
    <row r="490" spans="1:2" x14ac:dyDescent="0.3">
      <c r="A490">
        <f>IF(Sheet1!F1194="successful",Sheet1!L1194,"N/A")</f>
        <v>15</v>
      </c>
      <c r="B490">
        <f>IF(Sheet1!F1094="failed",Sheet1!L1094,"N/A")</f>
        <v>7</v>
      </c>
    </row>
    <row r="491" spans="1:2" x14ac:dyDescent="0.3">
      <c r="A491">
        <f>IF(Sheet1!F1195="successful",Sheet1!L1195,"N/A")</f>
        <v>273</v>
      </c>
      <c r="B491">
        <f>IF(Sheet1!F1095="failed",Sheet1!L1095,"N/A")</f>
        <v>4</v>
      </c>
    </row>
    <row r="492" spans="1:2" x14ac:dyDescent="0.3">
      <c r="A492">
        <f>IF(Sheet1!F1196="successful",Sheet1!L1196,"N/A")</f>
        <v>714</v>
      </c>
      <c r="B492">
        <f>IF(Sheet1!F1096="failed",Sheet1!L1096,"N/A")</f>
        <v>27</v>
      </c>
    </row>
    <row r="493" spans="1:2" x14ac:dyDescent="0.3">
      <c r="A493">
        <f>IF(Sheet1!F1197="successful",Sheet1!L1197,"N/A")</f>
        <v>170</v>
      </c>
      <c r="B493">
        <f>IF(Sheet1!F1097="failed",Sheet1!L1097,"N/A")</f>
        <v>94</v>
      </c>
    </row>
    <row r="494" spans="1:2" x14ac:dyDescent="0.3">
      <c r="A494">
        <f>IF(Sheet1!F1198="successful",Sheet1!L1198,"N/A")</f>
        <v>512</v>
      </c>
      <c r="B494">
        <f>IF(Sheet1!F1098="failed",Sheet1!L1098,"N/A")</f>
        <v>29</v>
      </c>
    </row>
    <row r="495" spans="1:2" x14ac:dyDescent="0.3">
      <c r="A495">
        <f>IF(Sheet1!F1199="successful",Sheet1!L1199,"N/A")</f>
        <v>314</v>
      </c>
      <c r="B495">
        <f>IF(Sheet1!F1099="failed",Sheet1!L1099,"N/A")</f>
        <v>7</v>
      </c>
    </row>
    <row r="496" spans="1:2" x14ac:dyDescent="0.3">
      <c r="A496">
        <f>IF(Sheet1!F1200="successful",Sheet1!L1200,"N/A")</f>
        <v>167</v>
      </c>
      <c r="B496">
        <f>IF(Sheet1!F1100="failed",Sheet1!L1100,"N/A")</f>
        <v>22</v>
      </c>
    </row>
    <row r="497" spans="1:2" x14ac:dyDescent="0.3">
      <c r="A497">
        <f>IF(Sheet1!F1201="successful",Sheet1!L1201,"N/A")</f>
        <v>9</v>
      </c>
      <c r="B497">
        <f>IF(Sheet1!F1101="failed",Sheet1!L1101,"N/A")</f>
        <v>1</v>
      </c>
    </row>
    <row r="498" spans="1:2" x14ac:dyDescent="0.3">
      <c r="A498">
        <f>IF(Sheet1!F1202="successful",Sheet1!L1202,"N/A")</f>
        <v>103</v>
      </c>
      <c r="B498">
        <f>IF(Sheet1!F1102="failed",Sheet1!L1102,"N/A")</f>
        <v>10</v>
      </c>
    </row>
    <row r="499" spans="1:2" x14ac:dyDescent="0.3">
      <c r="A499">
        <f>IF(Sheet1!F1203="successful",Sheet1!L1203,"N/A")</f>
        <v>111</v>
      </c>
      <c r="B499">
        <f>IF(Sheet1!F1103="failed",Sheet1!L1103,"N/A")</f>
        <v>6</v>
      </c>
    </row>
    <row r="500" spans="1:2" x14ac:dyDescent="0.3">
      <c r="A500">
        <f>IF(Sheet1!F1204="successful",Sheet1!L1204,"N/A")</f>
        <v>271</v>
      </c>
      <c r="B500">
        <f>IF(Sheet1!F1104="failed",Sheet1!L1104,"N/A")</f>
        <v>24</v>
      </c>
    </row>
    <row r="501" spans="1:2" x14ac:dyDescent="0.3">
      <c r="A501">
        <f>IF(Sheet1!F1205="successful",Sheet1!L1205,"N/A")</f>
        <v>101</v>
      </c>
      <c r="B501">
        <f>IF(Sheet1!F1105="failed",Sheet1!L1105,"N/A")</f>
        <v>15</v>
      </c>
    </row>
    <row r="502" spans="1:2" x14ac:dyDescent="0.3">
      <c r="A502">
        <f>IF(Sheet1!F1206="successful",Sheet1!L1206,"N/A")</f>
        <v>57</v>
      </c>
      <c r="B502">
        <f>IF(Sheet1!F1106="failed",Sheet1!L1106,"N/A")</f>
        <v>37</v>
      </c>
    </row>
    <row r="503" spans="1:2" x14ac:dyDescent="0.3">
      <c r="A503">
        <f>IF(Sheet1!F1207="successful",Sheet1!L1207,"N/A")</f>
        <v>62</v>
      </c>
      <c r="B503">
        <f>IF(Sheet1!F1107="failed",Sheet1!L1107,"N/A")</f>
        <v>20</v>
      </c>
    </row>
    <row r="504" spans="1:2" x14ac:dyDescent="0.3">
      <c r="A504">
        <f>IF(Sheet1!F1208="successful",Sheet1!L1208,"N/A")</f>
        <v>32</v>
      </c>
      <c r="B504">
        <f>IF(Sheet1!F1108="failed",Sheet1!L1108,"N/A")</f>
        <v>7</v>
      </c>
    </row>
    <row r="505" spans="1:2" x14ac:dyDescent="0.3">
      <c r="A505">
        <f>IF(Sheet1!F1209="successful",Sheet1!L1209,"N/A")</f>
        <v>141</v>
      </c>
      <c r="B505">
        <f>IF(Sheet1!F1109="failed",Sheet1!L1109,"N/A")</f>
        <v>0</v>
      </c>
    </row>
    <row r="506" spans="1:2" x14ac:dyDescent="0.3">
      <c r="A506">
        <f>IF(Sheet1!F1210="successful",Sheet1!L1210,"N/A")</f>
        <v>75</v>
      </c>
      <c r="B506">
        <f>IF(Sheet1!F1110="failed",Sheet1!L1110,"N/A")</f>
        <v>21</v>
      </c>
    </row>
    <row r="507" spans="1:2" x14ac:dyDescent="0.3">
      <c r="A507">
        <f>IF(Sheet1!F1211="successful",Sheet1!L1211,"N/A")</f>
        <v>46</v>
      </c>
      <c r="B507">
        <f>IF(Sheet1!F1111="failed",Sheet1!L1111,"N/A")</f>
        <v>3</v>
      </c>
    </row>
    <row r="508" spans="1:2" x14ac:dyDescent="0.3">
      <c r="A508">
        <f>IF(Sheet1!F1212="successful",Sheet1!L1212,"N/A")</f>
        <v>103</v>
      </c>
      <c r="B508">
        <f>IF(Sheet1!F1112="failed",Sheet1!L1112,"N/A")</f>
        <v>11</v>
      </c>
    </row>
    <row r="509" spans="1:2" x14ac:dyDescent="0.3">
      <c r="A509">
        <f>IF(Sheet1!F1213="successful",Sheet1!L1213,"N/A")</f>
        <v>6</v>
      </c>
      <c r="B509">
        <f>IF(Sheet1!F1113="failed",Sheet1!L1113,"N/A")</f>
        <v>1</v>
      </c>
    </row>
    <row r="510" spans="1:2" x14ac:dyDescent="0.3">
      <c r="A510">
        <f>IF(Sheet1!F1214="successful",Sheet1!L1214,"N/A")</f>
        <v>83</v>
      </c>
      <c r="B510">
        <f>IF(Sheet1!F1114="failed",Sheet1!L1114,"N/A")</f>
        <v>312</v>
      </c>
    </row>
    <row r="511" spans="1:2" x14ac:dyDescent="0.3">
      <c r="A511">
        <f>IF(Sheet1!F1215="successful",Sheet1!L1215,"N/A")</f>
        <v>108</v>
      </c>
      <c r="B511">
        <f>IF(Sheet1!F1115="failed",Sheet1!L1115,"N/A")</f>
        <v>1</v>
      </c>
    </row>
    <row r="512" spans="1:2" x14ac:dyDescent="0.3">
      <c r="A512">
        <f>IF(Sheet1!F1216="successful",Sheet1!L1216,"N/A")</f>
        <v>25</v>
      </c>
      <c r="B512">
        <f>IF(Sheet1!F1116="failed",Sheet1!L1116,"N/A")</f>
        <v>3</v>
      </c>
    </row>
    <row r="513" spans="1:2" x14ac:dyDescent="0.3">
      <c r="A513">
        <f>IF(Sheet1!F1217="successful",Sheet1!L1217,"N/A")</f>
        <v>549</v>
      </c>
      <c r="B513">
        <f>IF(Sheet1!F1117="failed",Sheet1!L1117,"N/A")</f>
        <v>4</v>
      </c>
    </row>
    <row r="514" spans="1:2" x14ac:dyDescent="0.3">
      <c r="A514">
        <f>IF(Sheet1!F1218="successful",Sheet1!L1218,"N/A")</f>
        <v>222</v>
      </c>
      <c r="B514">
        <f>IF(Sheet1!F1118="failed",Sheet1!L1118,"N/A")</f>
        <v>10</v>
      </c>
    </row>
    <row r="515" spans="1:2" x14ac:dyDescent="0.3">
      <c r="A515">
        <f>IF(Sheet1!F1219="successful",Sheet1!L1219,"N/A")</f>
        <v>183</v>
      </c>
      <c r="B515">
        <f>IF(Sheet1!F1119="failed",Sheet1!L1119,"N/A")</f>
        <v>8</v>
      </c>
    </row>
    <row r="516" spans="1:2" x14ac:dyDescent="0.3">
      <c r="A516">
        <f>IF(Sheet1!F1220="successful",Sheet1!L1220,"N/A")</f>
        <v>89</v>
      </c>
      <c r="B516">
        <f>IF(Sheet1!F1120="failed",Sheet1!L1120,"N/A")</f>
        <v>3</v>
      </c>
    </row>
    <row r="517" spans="1:2" x14ac:dyDescent="0.3">
      <c r="A517">
        <f>IF(Sheet1!F1221="successful",Sheet1!L1221,"N/A")</f>
        <v>253</v>
      </c>
      <c r="B517">
        <f>IF(Sheet1!F1121="failed",Sheet1!L1121,"N/A")</f>
        <v>1</v>
      </c>
    </row>
    <row r="518" spans="1:2" x14ac:dyDescent="0.3">
      <c r="A518">
        <f>IF(Sheet1!F1222="successful",Sheet1!L1222,"N/A")</f>
        <v>140</v>
      </c>
      <c r="B518">
        <f>IF(Sheet1!F1122="failed",Sheet1!L1122,"N/A")</f>
        <v>0</v>
      </c>
    </row>
    <row r="519" spans="1:2" x14ac:dyDescent="0.3">
      <c r="A519">
        <f>IF(Sheet1!F1223="successful",Sheet1!L1223,"N/A")</f>
        <v>103</v>
      </c>
      <c r="B519">
        <f>IF(Sheet1!F1123="failed",Sheet1!L1123,"N/A")</f>
        <v>5</v>
      </c>
    </row>
    <row r="520" spans="1:2" x14ac:dyDescent="0.3">
      <c r="A520">
        <f>IF(Sheet1!F1224="successful",Sheet1!L1224,"N/A")</f>
        <v>138</v>
      </c>
      <c r="B520">
        <f>IF(Sheet1!F1124="failed",Sheet1!L1124,"N/A")</f>
        <v>0</v>
      </c>
    </row>
    <row r="521" spans="1:2" x14ac:dyDescent="0.3">
      <c r="A521">
        <f>IF(Sheet1!F1225="successful",Sheet1!L1225,"N/A")</f>
        <v>191</v>
      </c>
      <c r="B521">
        <f>IF(Sheet1!F1125="failed",Sheet1!L1125,"N/A")</f>
        <v>3</v>
      </c>
    </row>
    <row r="522" spans="1:2" x14ac:dyDescent="0.3">
      <c r="A522">
        <f>IF(Sheet1!F1246="successful",Sheet1!L1246,"N/A")</f>
        <v>45</v>
      </c>
      <c r="B522">
        <f>IF(Sheet1!F1126="failed",Sheet1!L1126,"N/A")</f>
        <v>7</v>
      </c>
    </row>
    <row r="523" spans="1:2" x14ac:dyDescent="0.3">
      <c r="A523">
        <f>IF(Sheet1!F1247="successful",Sheet1!L1247,"N/A")</f>
        <v>17</v>
      </c>
      <c r="B523">
        <f>IF(Sheet1!F1127="failed",Sheet1!L1127,"N/A")</f>
        <v>0</v>
      </c>
    </row>
    <row r="524" spans="1:2" x14ac:dyDescent="0.3">
      <c r="A524">
        <f>IF(Sheet1!F1248="successful",Sheet1!L1248,"N/A")</f>
        <v>31</v>
      </c>
      <c r="B524">
        <f>IF(Sheet1!F1128="failed",Sheet1!L1128,"N/A")</f>
        <v>2</v>
      </c>
    </row>
    <row r="525" spans="1:2" x14ac:dyDescent="0.3">
      <c r="A525">
        <f>IF(Sheet1!F1249="successful",Sheet1!L1249,"N/A")</f>
        <v>50</v>
      </c>
      <c r="B525">
        <f>IF(Sheet1!F1129="failed",Sheet1!L1129,"N/A")</f>
        <v>23</v>
      </c>
    </row>
    <row r="526" spans="1:2" x14ac:dyDescent="0.3">
      <c r="A526">
        <f>IF(Sheet1!F1250="successful",Sheet1!L1250,"N/A")</f>
        <v>59</v>
      </c>
      <c r="B526">
        <f>IF(Sheet1!F1130="failed",Sheet1!L1130,"N/A")</f>
        <v>1</v>
      </c>
    </row>
    <row r="527" spans="1:2" x14ac:dyDescent="0.3">
      <c r="A527">
        <f>IF(Sheet1!F1251="successful",Sheet1!L1251,"N/A")</f>
        <v>81</v>
      </c>
      <c r="B527">
        <f>IF(Sheet1!F1131="failed",Sheet1!L1131,"N/A")</f>
        <v>2</v>
      </c>
    </row>
    <row r="528" spans="1:2" x14ac:dyDescent="0.3">
      <c r="A528">
        <f>IF(Sheet1!F1252="successful",Sheet1!L1252,"N/A")</f>
        <v>508</v>
      </c>
      <c r="B528">
        <f>IF(Sheet1!F1132="failed",Sheet1!L1132,"N/A")</f>
        <v>3</v>
      </c>
    </row>
    <row r="529" spans="1:2" x14ac:dyDescent="0.3">
      <c r="A529">
        <f>IF(Sheet1!F1253="successful",Sheet1!L1253,"N/A")</f>
        <v>74</v>
      </c>
      <c r="B529">
        <f>IF(Sheet1!F1133="failed",Sheet1!L1133,"N/A")</f>
        <v>0</v>
      </c>
    </row>
    <row r="530" spans="1:2" x14ac:dyDescent="0.3">
      <c r="A530">
        <f>IF(Sheet1!F1254="successful",Sheet1!L1254,"N/A")</f>
        <v>141</v>
      </c>
      <c r="B530">
        <f>IF(Sheet1!F1134="failed",Sheet1!L1134,"N/A")</f>
        <v>13</v>
      </c>
    </row>
    <row r="531" spans="1:2" x14ac:dyDescent="0.3">
      <c r="A531">
        <f>IF(Sheet1!F1255="successful",Sheet1!L1255,"N/A")</f>
        <v>711</v>
      </c>
      <c r="B531">
        <f>IF(Sheet1!F1135="failed",Sheet1!L1135,"N/A")</f>
        <v>1</v>
      </c>
    </row>
    <row r="532" spans="1:2" x14ac:dyDescent="0.3">
      <c r="A532">
        <f>IF(Sheet1!F1256="successful",Sheet1!L1256,"N/A")</f>
        <v>141</v>
      </c>
      <c r="B532">
        <f>IF(Sheet1!F1136="failed",Sheet1!L1136,"N/A")</f>
        <v>1</v>
      </c>
    </row>
    <row r="533" spans="1:2" x14ac:dyDescent="0.3">
      <c r="A533">
        <f>IF(Sheet1!F1257="successful",Sheet1!L1257,"N/A")</f>
        <v>109</v>
      </c>
      <c r="B533">
        <f>IF(Sheet1!F1137="failed",Sheet1!L1137,"N/A")</f>
        <v>1</v>
      </c>
    </row>
    <row r="534" spans="1:2" x14ac:dyDescent="0.3">
      <c r="A534">
        <f>IF(Sheet1!F1258="successful",Sheet1!L1258,"N/A")</f>
        <v>361</v>
      </c>
      <c r="B534">
        <f>IF(Sheet1!F1138="failed",Sheet1!L1138,"N/A")</f>
        <v>6</v>
      </c>
    </row>
    <row r="535" spans="1:2" x14ac:dyDescent="0.3">
      <c r="A535">
        <f>IF(Sheet1!F1259="successful",Sheet1!L1259,"N/A")</f>
        <v>176</v>
      </c>
      <c r="B535">
        <f>IF(Sheet1!F1139="failed",Sheet1!L1139,"N/A")</f>
        <v>39</v>
      </c>
    </row>
    <row r="536" spans="1:2" x14ac:dyDescent="0.3">
      <c r="A536">
        <f>IF(Sheet1!F1260="successful",Sheet1!L1260,"N/A")</f>
        <v>670</v>
      </c>
      <c r="B536">
        <f>IF(Sheet1!F1140="failed",Sheet1!L1140,"N/A")</f>
        <v>4</v>
      </c>
    </row>
    <row r="537" spans="1:2" x14ac:dyDescent="0.3">
      <c r="A537">
        <f>IF(Sheet1!F1261="successful",Sheet1!L1261,"N/A")</f>
        <v>96</v>
      </c>
      <c r="B537">
        <f>IF(Sheet1!F1141="failed",Sheet1!L1141,"N/A")</f>
        <v>1</v>
      </c>
    </row>
    <row r="538" spans="1:2" x14ac:dyDescent="0.3">
      <c r="A538">
        <f>IF(Sheet1!F1262="successful",Sheet1!L1262,"N/A")</f>
        <v>74</v>
      </c>
      <c r="B538">
        <f>IF(Sheet1!F1142="failed",Sheet1!L1142,"N/A")</f>
        <v>0</v>
      </c>
    </row>
    <row r="539" spans="1:2" x14ac:dyDescent="0.3">
      <c r="A539">
        <f>IF(Sheet1!F1263="successful",Sheet1!L1263,"N/A")</f>
        <v>52</v>
      </c>
      <c r="B539">
        <f>IF(Sheet1!F1143="failed",Sheet1!L1143,"N/A")</f>
        <v>0</v>
      </c>
    </row>
    <row r="540" spans="1:2" x14ac:dyDescent="0.3">
      <c r="A540">
        <f>IF(Sheet1!F1264="successful",Sheet1!L1264,"N/A")</f>
        <v>105</v>
      </c>
      <c r="B540">
        <f>IF(Sheet1!F1144="failed",Sheet1!L1144,"N/A")</f>
        <v>0</v>
      </c>
    </row>
    <row r="541" spans="1:2" x14ac:dyDescent="0.3">
      <c r="A541">
        <f>IF(Sheet1!F1265="successful",Sheet1!L1265,"N/A")</f>
        <v>41</v>
      </c>
      <c r="B541">
        <f>IF(Sheet1!F1145="failed",Sheet1!L1145,"N/A")</f>
        <v>8</v>
      </c>
    </row>
    <row r="542" spans="1:2" x14ac:dyDescent="0.3">
      <c r="A542">
        <f>IF(Sheet1!F1266="successful",Sheet1!L1266,"N/A")</f>
        <v>34</v>
      </c>
      <c r="B542">
        <f>IF(Sheet1!F1146="failed",Sheet1!L1146,"N/A")</f>
        <v>0</v>
      </c>
    </row>
    <row r="543" spans="1:2" x14ac:dyDescent="0.3">
      <c r="A543">
        <f>IF(Sheet1!F1267="successful",Sheet1!L1267,"N/A")</f>
        <v>66</v>
      </c>
      <c r="B543">
        <f>IF(Sheet1!F1147="failed",Sheet1!L1147,"N/A")</f>
        <v>1</v>
      </c>
    </row>
    <row r="544" spans="1:2" x14ac:dyDescent="0.3">
      <c r="A544">
        <f>IF(Sheet1!F1268="successful",Sheet1!L1268,"N/A")</f>
        <v>50</v>
      </c>
      <c r="B544">
        <f>IF(Sheet1!F1148="failed",Sheet1!L1148,"N/A")</f>
        <v>12</v>
      </c>
    </row>
    <row r="545" spans="1:2" x14ac:dyDescent="0.3">
      <c r="A545">
        <f>IF(Sheet1!F1269="successful",Sheet1!L1269,"N/A")</f>
        <v>159</v>
      </c>
      <c r="B545">
        <f>IF(Sheet1!F1149="failed",Sheet1!L1149,"N/A")</f>
        <v>0</v>
      </c>
    </row>
    <row r="546" spans="1:2" x14ac:dyDescent="0.3">
      <c r="A546">
        <f>IF(Sheet1!F1270="successful",Sheet1!L1270,"N/A")</f>
        <v>182</v>
      </c>
      <c r="B546">
        <f>IF(Sheet1!F1150="failed",Sheet1!L1150,"N/A")</f>
        <v>3</v>
      </c>
    </row>
    <row r="547" spans="1:2" x14ac:dyDescent="0.3">
      <c r="A547">
        <f>IF(Sheet1!F1271="successful",Sheet1!L1271,"N/A")</f>
        <v>206</v>
      </c>
      <c r="B547">
        <f>IF(Sheet1!F1151="failed",Sheet1!L1151,"N/A")</f>
        <v>2</v>
      </c>
    </row>
    <row r="548" spans="1:2" x14ac:dyDescent="0.3">
      <c r="A548">
        <f>IF(Sheet1!F1272="successful",Sheet1!L1272,"N/A")</f>
        <v>169</v>
      </c>
      <c r="B548">
        <f>IF(Sheet1!F1152="failed",Sheet1!L1152,"N/A")</f>
        <v>6</v>
      </c>
    </row>
    <row r="549" spans="1:2" x14ac:dyDescent="0.3">
      <c r="A549">
        <f>IF(Sheet1!F1273="successful",Sheet1!L1273,"N/A")</f>
        <v>31</v>
      </c>
      <c r="B549">
        <f>IF(Sheet1!F1153="failed",Sheet1!L1153,"N/A")</f>
        <v>0</v>
      </c>
    </row>
    <row r="550" spans="1:2" x14ac:dyDescent="0.3">
      <c r="A550">
        <f>IF(Sheet1!F1274="successful",Sheet1!L1274,"N/A")</f>
        <v>28</v>
      </c>
      <c r="B550">
        <f>IF(Sheet1!F1154="failed",Sheet1!L1154,"N/A")</f>
        <v>15</v>
      </c>
    </row>
    <row r="551" spans="1:2" x14ac:dyDescent="0.3">
      <c r="A551">
        <f>IF(Sheet1!F1275="successful",Sheet1!L1275,"N/A")</f>
        <v>54</v>
      </c>
      <c r="B551">
        <f>IF(Sheet1!F1155="failed",Sheet1!L1155,"N/A")</f>
        <v>1</v>
      </c>
    </row>
    <row r="552" spans="1:2" x14ac:dyDescent="0.3">
      <c r="A552">
        <f>IF(Sheet1!F1276="successful",Sheet1!L1276,"N/A")</f>
        <v>467</v>
      </c>
      <c r="B552">
        <f>IF(Sheet1!F1156="failed",Sheet1!L1156,"N/A")</f>
        <v>3</v>
      </c>
    </row>
    <row r="553" spans="1:2" x14ac:dyDescent="0.3">
      <c r="A553">
        <f>IF(Sheet1!F1277="successful",Sheet1!L1277,"N/A")</f>
        <v>389</v>
      </c>
      <c r="B553">
        <f>IF(Sheet1!F1157="failed",Sheet1!L1157,"N/A")</f>
        <v>8</v>
      </c>
    </row>
    <row r="554" spans="1:2" x14ac:dyDescent="0.3">
      <c r="A554">
        <f>IF(Sheet1!F1278="successful",Sheet1!L1278,"N/A")</f>
        <v>68</v>
      </c>
      <c r="B554">
        <f>IF(Sheet1!F1158="failed",Sheet1!L1158,"N/A")</f>
        <v>0</v>
      </c>
    </row>
    <row r="555" spans="1:2" x14ac:dyDescent="0.3">
      <c r="A555">
        <f>IF(Sheet1!F1279="successful",Sheet1!L1279,"N/A")</f>
        <v>413</v>
      </c>
      <c r="B555">
        <f>IF(Sheet1!F1159="failed",Sheet1!L1159,"N/A")</f>
        <v>3</v>
      </c>
    </row>
    <row r="556" spans="1:2" x14ac:dyDescent="0.3">
      <c r="A556">
        <f>IF(Sheet1!F1280="successful",Sheet1!L1280,"N/A")</f>
        <v>190</v>
      </c>
      <c r="B556">
        <f>IF(Sheet1!F1160="failed",Sheet1!L1160,"N/A")</f>
        <v>3</v>
      </c>
    </row>
    <row r="557" spans="1:2" x14ac:dyDescent="0.3">
      <c r="A557">
        <f>IF(Sheet1!F1281="successful",Sheet1!L1281,"N/A")</f>
        <v>189</v>
      </c>
      <c r="B557">
        <f>IF(Sheet1!F1161="failed",Sheet1!L1161,"N/A")</f>
        <v>0</v>
      </c>
    </row>
    <row r="558" spans="1:2" x14ac:dyDescent="0.3">
      <c r="A558">
        <f>IF(Sheet1!F1282="successful",Sheet1!L1282,"N/A")</f>
        <v>130</v>
      </c>
      <c r="B558">
        <f>IF(Sheet1!F1162="failed",Sheet1!L1162,"N/A")</f>
        <v>19</v>
      </c>
    </row>
    <row r="559" spans="1:2" x14ac:dyDescent="0.3">
      <c r="A559">
        <f>IF(Sheet1!F1283="successful",Sheet1!L1283,"N/A")</f>
        <v>74</v>
      </c>
      <c r="B559">
        <f>IF(Sheet1!F1163="failed",Sheet1!L1163,"N/A")</f>
        <v>0</v>
      </c>
    </row>
    <row r="560" spans="1:2" x14ac:dyDescent="0.3">
      <c r="A560">
        <f>IF(Sheet1!F1284="successful",Sheet1!L1284,"N/A")</f>
        <v>274</v>
      </c>
      <c r="B560">
        <f>IF(Sheet1!F1164="failed",Sheet1!L1164,"N/A")</f>
        <v>2</v>
      </c>
    </row>
    <row r="561" spans="1:2" x14ac:dyDescent="0.3">
      <c r="A561">
        <f>IF(Sheet1!F1285="successful",Sheet1!L1285,"N/A")</f>
        <v>22</v>
      </c>
      <c r="B561">
        <f>IF(Sheet1!F1165="failed",Sheet1!L1165,"N/A")</f>
        <v>0</v>
      </c>
    </row>
    <row r="562" spans="1:2" x14ac:dyDescent="0.3">
      <c r="A562">
        <f>IF(Sheet1!F1286="successful",Sheet1!L1286,"N/A")</f>
        <v>31</v>
      </c>
      <c r="B562">
        <f>IF(Sheet1!F1166="failed",Sheet1!L1166,"N/A")</f>
        <v>0</v>
      </c>
    </row>
    <row r="563" spans="1:2" x14ac:dyDescent="0.3">
      <c r="A563">
        <f>IF(Sheet1!F1287="successful",Sheet1!L1287,"N/A")</f>
        <v>63</v>
      </c>
      <c r="B563">
        <f>IF(Sheet1!F1167="failed",Sheet1!L1167,"N/A")</f>
        <v>25</v>
      </c>
    </row>
    <row r="564" spans="1:2" x14ac:dyDescent="0.3">
      <c r="A564">
        <f>IF(Sheet1!F1288="successful",Sheet1!L1288,"N/A")</f>
        <v>20</v>
      </c>
      <c r="B564">
        <f>IF(Sheet1!F1168="failed",Sheet1!L1168,"N/A")</f>
        <v>8</v>
      </c>
    </row>
    <row r="565" spans="1:2" x14ac:dyDescent="0.3">
      <c r="A565">
        <f>IF(Sheet1!F1289="successful",Sheet1!L1289,"N/A")</f>
        <v>25</v>
      </c>
      <c r="B565">
        <f>IF(Sheet1!F1169="failed",Sheet1!L1169,"N/A")</f>
        <v>16</v>
      </c>
    </row>
    <row r="566" spans="1:2" x14ac:dyDescent="0.3">
      <c r="A566">
        <f>IF(Sheet1!F1290="successful",Sheet1!L1290,"N/A")</f>
        <v>61</v>
      </c>
      <c r="B566">
        <f>IF(Sheet1!F1170="failed",Sheet1!L1170,"N/A")</f>
        <v>3</v>
      </c>
    </row>
    <row r="567" spans="1:2" x14ac:dyDescent="0.3">
      <c r="A567">
        <f>IF(Sheet1!F1291="successful",Sheet1!L1291,"N/A")</f>
        <v>52</v>
      </c>
      <c r="B567">
        <f>IF(Sheet1!F1171="failed",Sheet1!L1171,"N/A")</f>
        <v>3</v>
      </c>
    </row>
    <row r="568" spans="1:2" x14ac:dyDescent="0.3">
      <c r="A568">
        <f>IF(Sheet1!F1292="successful",Sheet1!L1292,"N/A")</f>
        <v>86</v>
      </c>
      <c r="B568">
        <f>IF(Sheet1!F1172="failed",Sheet1!L1172,"N/A")</f>
        <v>2</v>
      </c>
    </row>
    <row r="569" spans="1:2" x14ac:dyDescent="0.3">
      <c r="A569">
        <f>IF(Sheet1!F1293="successful",Sheet1!L1293,"N/A")</f>
        <v>42</v>
      </c>
      <c r="B569">
        <f>IF(Sheet1!F1173="failed",Sheet1!L1173,"N/A")</f>
        <v>1</v>
      </c>
    </row>
    <row r="570" spans="1:2" x14ac:dyDescent="0.3">
      <c r="A570">
        <f>IF(Sheet1!F1294="successful",Sheet1!L1294,"N/A")</f>
        <v>52</v>
      </c>
      <c r="B570">
        <f>IF(Sheet1!F1174="failed",Sheet1!L1174,"N/A")</f>
        <v>0</v>
      </c>
    </row>
    <row r="571" spans="1:2" x14ac:dyDescent="0.3">
      <c r="A571">
        <f>IF(Sheet1!F1295="successful",Sheet1!L1295,"N/A")</f>
        <v>120</v>
      </c>
      <c r="B571">
        <f>IF(Sheet1!F1175="failed",Sheet1!L1175,"N/A")</f>
        <v>1</v>
      </c>
    </row>
    <row r="572" spans="1:2" x14ac:dyDescent="0.3">
      <c r="A572">
        <f>IF(Sheet1!F1296="successful",Sheet1!L1296,"N/A")</f>
        <v>22</v>
      </c>
      <c r="B572">
        <f>IF(Sheet1!F1176="failed",Sheet1!L1176,"N/A")</f>
        <v>19</v>
      </c>
    </row>
    <row r="573" spans="1:2" x14ac:dyDescent="0.3">
      <c r="A573">
        <f>IF(Sheet1!F1297="successful",Sheet1!L1297,"N/A")</f>
        <v>64</v>
      </c>
      <c r="B573">
        <f>IF(Sheet1!F1177="failed",Sheet1!L1177,"N/A")</f>
        <v>9</v>
      </c>
    </row>
    <row r="574" spans="1:2" x14ac:dyDescent="0.3">
      <c r="A574">
        <f>IF(Sheet1!F1298="successful",Sheet1!L1298,"N/A")</f>
        <v>23</v>
      </c>
      <c r="B574">
        <f>IF(Sheet1!F1178="failed",Sheet1!L1178,"N/A")</f>
        <v>1</v>
      </c>
    </row>
    <row r="575" spans="1:2" x14ac:dyDescent="0.3">
      <c r="A575">
        <f>IF(Sheet1!F1299="successful",Sheet1!L1299,"N/A")</f>
        <v>238</v>
      </c>
      <c r="B575">
        <f>IF(Sheet1!F1179="failed",Sheet1!L1179,"N/A")</f>
        <v>0</v>
      </c>
    </row>
    <row r="576" spans="1:2" x14ac:dyDescent="0.3">
      <c r="A576">
        <f>IF(Sheet1!F1300="successful",Sheet1!L1300,"N/A")</f>
        <v>33</v>
      </c>
      <c r="B576">
        <f>IF(Sheet1!F1180="failed",Sheet1!L1180,"N/A")</f>
        <v>1</v>
      </c>
    </row>
    <row r="577" spans="1:2" x14ac:dyDescent="0.3">
      <c r="A577">
        <f>IF(Sheet1!F1301="successful",Sheet1!L1301,"N/A")</f>
        <v>32</v>
      </c>
      <c r="B577">
        <f>IF(Sheet1!F1181="failed",Sheet1!L1181,"N/A")</f>
        <v>5</v>
      </c>
    </row>
    <row r="578" spans="1:2" x14ac:dyDescent="0.3">
      <c r="A578">
        <f>IF(Sheet1!F1302="successful",Sheet1!L1302,"N/A")</f>
        <v>24</v>
      </c>
      <c r="B578">
        <f>IF(Sheet1!F1182="failed",Sheet1!L1182,"N/A")</f>
        <v>85</v>
      </c>
    </row>
    <row r="579" spans="1:2" x14ac:dyDescent="0.3">
      <c r="A579">
        <f>IF(Sheet1!F1303="successful",Sheet1!L1303,"N/A")</f>
        <v>29</v>
      </c>
      <c r="B579">
        <f>IF(Sheet1!F1183="failed",Sheet1!L1183,"N/A")</f>
        <v>3</v>
      </c>
    </row>
    <row r="580" spans="1:2" x14ac:dyDescent="0.3">
      <c r="A580">
        <f>IF(Sheet1!F1304="successful",Sheet1!L1304,"N/A")</f>
        <v>50</v>
      </c>
      <c r="B580">
        <f>IF(Sheet1!F1184="failed",Sheet1!L1184,"N/A")</f>
        <v>4</v>
      </c>
    </row>
    <row r="581" spans="1:2" x14ac:dyDescent="0.3">
      <c r="A581">
        <f>IF(Sheet1!F1305="successful",Sheet1!L1305,"N/A")</f>
        <v>108</v>
      </c>
      <c r="B581">
        <f>IF(Sheet1!F1185="failed",Sheet1!L1185,"N/A")</f>
        <v>3</v>
      </c>
    </row>
    <row r="582" spans="1:2" x14ac:dyDescent="0.3">
      <c r="A582">
        <f>IF(Sheet1!F1346="successful",Sheet1!L1346,"N/A")</f>
        <v>139</v>
      </c>
      <c r="B582">
        <f>IF(Sheet1!F1406="failed",Sheet1!L1406,"N/A")</f>
        <v>5</v>
      </c>
    </row>
    <row r="583" spans="1:2" x14ac:dyDescent="0.3">
      <c r="A583">
        <f>IF(Sheet1!F1347="successful",Sheet1!L1347,"N/A")</f>
        <v>7</v>
      </c>
      <c r="B583">
        <f>IF(Sheet1!F1407="failed",Sheet1!L1407,"N/A")</f>
        <v>17</v>
      </c>
    </row>
    <row r="584" spans="1:2" x14ac:dyDescent="0.3">
      <c r="A584">
        <f>IF(Sheet1!F1348="successful",Sheet1!L1348,"N/A")</f>
        <v>149</v>
      </c>
      <c r="B584">
        <f>IF(Sheet1!F1408="failed",Sheet1!L1408,"N/A")</f>
        <v>3</v>
      </c>
    </row>
    <row r="585" spans="1:2" x14ac:dyDescent="0.3">
      <c r="A585">
        <f>IF(Sheet1!F1349="successful",Sheet1!L1349,"N/A")</f>
        <v>31</v>
      </c>
      <c r="B585">
        <f>IF(Sheet1!F1409="failed",Sheet1!L1409,"N/A")</f>
        <v>2</v>
      </c>
    </row>
    <row r="586" spans="1:2" x14ac:dyDescent="0.3">
      <c r="A586">
        <f>IF(Sheet1!F1350="successful",Sheet1!L1350,"N/A")</f>
        <v>26</v>
      </c>
      <c r="B586">
        <f>IF(Sheet1!F1410="failed",Sheet1!L1410,"N/A")</f>
        <v>6</v>
      </c>
    </row>
    <row r="587" spans="1:2" x14ac:dyDescent="0.3">
      <c r="A587">
        <f>IF(Sheet1!F1351="successful",Sheet1!L1351,"N/A")</f>
        <v>172</v>
      </c>
      <c r="B587">
        <f>IF(Sheet1!F1411="failed",Sheet1!L1411,"N/A")</f>
        <v>0</v>
      </c>
    </row>
    <row r="588" spans="1:2" x14ac:dyDescent="0.3">
      <c r="A588">
        <f>IF(Sheet1!F1352="successful",Sheet1!L1352,"N/A")</f>
        <v>78</v>
      </c>
      <c r="B588">
        <f>IF(Sheet1!F1412="failed",Sheet1!L1412,"N/A")</f>
        <v>1</v>
      </c>
    </row>
    <row r="589" spans="1:2" x14ac:dyDescent="0.3">
      <c r="A589">
        <f>IF(Sheet1!F1353="successful",Sheet1!L1353,"N/A")</f>
        <v>120</v>
      </c>
      <c r="B589">
        <f>IF(Sheet1!F1413="failed",Sheet1!L1413,"N/A")</f>
        <v>3</v>
      </c>
    </row>
    <row r="590" spans="1:2" x14ac:dyDescent="0.3">
      <c r="A590">
        <f>IF(Sheet1!F1354="successful",Sheet1!L1354,"N/A")</f>
        <v>227</v>
      </c>
      <c r="B590">
        <f>IF(Sheet1!F1414="failed",Sheet1!L1414,"N/A")</f>
        <v>13</v>
      </c>
    </row>
    <row r="591" spans="1:2" x14ac:dyDescent="0.3">
      <c r="A591">
        <f>IF(Sheet1!F1355="successful",Sheet1!L1355,"N/A")</f>
        <v>42</v>
      </c>
      <c r="B591">
        <f>IF(Sheet1!F1415="failed",Sheet1!L1415,"N/A")</f>
        <v>1</v>
      </c>
    </row>
    <row r="592" spans="1:2" x14ac:dyDescent="0.3">
      <c r="A592">
        <f>IF(Sheet1!F1356="successful",Sheet1!L1356,"N/A")</f>
        <v>64</v>
      </c>
      <c r="B592">
        <f>IF(Sheet1!F1416="failed",Sheet1!L1416,"N/A")</f>
        <v>1</v>
      </c>
    </row>
    <row r="593" spans="1:2" x14ac:dyDescent="0.3">
      <c r="A593">
        <f>IF(Sheet1!F1357="successful",Sheet1!L1357,"N/A")</f>
        <v>121</v>
      </c>
      <c r="B593">
        <f>IF(Sheet1!F1417="failed",Sheet1!L1417,"N/A")</f>
        <v>9</v>
      </c>
    </row>
    <row r="594" spans="1:2" x14ac:dyDescent="0.3">
      <c r="A594">
        <f>IF(Sheet1!F1358="successful",Sheet1!L1358,"N/A")</f>
        <v>87</v>
      </c>
      <c r="B594">
        <f>IF(Sheet1!F1418="failed",Sheet1!L1418,"N/A")</f>
        <v>0</v>
      </c>
    </row>
    <row r="595" spans="1:2" x14ac:dyDescent="0.3">
      <c r="A595">
        <f>IF(Sheet1!F1359="successful",Sheet1!L1359,"N/A")</f>
        <v>65</v>
      </c>
      <c r="B595">
        <f>IF(Sheet1!F1419="failed",Sheet1!L1419,"N/A")</f>
        <v>2</v>
      </c>
    </row>
    <row r="596" spans="1:2" x14ac:dyDescent="0.3">
      <c r="A596">
        <f>IF(Sheet1!F1360="successful",Sheet1!L1360,"N/A")</f>
        <v>49</v>
      </c>
      <c r="B596">
        <f>IF(Sheet1!F1420="failed",Sheet1!L1420,"N/A")</f>
        <v>1</v>
      </c>
    </row>
    <row r="597" spans="1:2" x14ac:dyDescent="0.3">
      <c r="A597">
        <f>IF(Sheet1!F1361="successful",Sheet1!L1361,"N/A")</f>
        <v>19</v>
      </c>
      <c r="B597">
        <f>IF(Sheet1!F1421="failed",Sheet1!L1421,"N/A")</f>
        <v>10</v>
      </c>
    </row>
    <row r="598" spans="1:2" x14ac:dyDescent="0.3">
      <c r="A598">
        <f>IF(Sheet1!F1362="successful",Sheet1!L1362,"N/A")</f>
        <v>81</v>
      </c>
      <c r="B598">
        <f>IF(Sheet1!F1422="failed",Sheet1!L1422,"N/A")</f>
        <v>3</v>
      </c>
    </row>
    <row r="599" spans="1:2" x14ac:dyDescent="0.3">
      <c r="A599">
        <f>IF(Sheet1!F1363="successful",Sheet1!L1363,"N/A")</f>
        <v>264</v>
      </c>
      <c r="B599">
        <f>IF(Sheet1!F1423="failed",Sheet1!L1423,"N/A")</f>
        <v>2</v>
      </c>
    </row>
    <row r="600" spans="1:2" x14ac:dyDescent="0.3">
      <c r="A600">
        <f>IF(Sheet1!F1364="successful",Sheet1!L1364,"N/A")</f>
        <v>25</v>
      </c>
      <c r="B600">
        <f>IF(Sheet1!F1424="failed",Sheet1!L1424,"N/A")</f>
        <v>2</v>
      </c>
    </row>
    <row r="601" spans="1:2" x14ac:dyDescent="0.3">
      <c r="A601">
        <f>IF(Sheet1!F1365="successful",Sheet1!L1365,"N/A")</f>
        <v>5</v>
      </c>
      <c r="B601">
        <f>IF(Sheet1!F1425="failed",Sheet1!L1425,"N/A")</f>
        <v>1</v>
      </c>
    </row>
    <row r="602" spans="1:2" x14ac:dyDescent="0.3">
      <c r="A602">
        <f>IF(Sheet1!F1366="successful",Sheet1!L1366,"N/A")</f>
        <v>144</v>
      </c>
      <c r="B602">
        <f>IF(Sheet1!F1426="failed",Sheet1!L1426,"N/A")</f>
        <v>14</v>
      </c>
    </row>
    <row r="603" spans="1:2" x14ac:dyDescent="0.3">
      <c r="A603">
        <f>IF(Sheet1!F1367="successful",Sheet1!L1367,"N/A")</f>
        <v>92</v>
      </c>
      <c r="B603">
        <f>IF(Sheet1!F1427="failed",Sheet1!L1427,"N/A")</f>
        <v>0</v>
      </c>
    </row>
    <row r="604" spans="1:2" x14ac:dyDescent="0.3">
      <c r="A604">
        <f>IF(Sheet1!F1368="successful",Sheet1!L1368,"N/A")</f>
        <v>147</v>
      </c>
      <c r="B604">
        <f>IF(Sheet1!F1428="failed",Sheet1!L1428,"N/A")</f>
        <v>0</v>
      </c>
    </row>
    <row r="605" spans="1:2" x14ac:dyDescent="0.3">
      <c r="A605">
        <f>IF(Sheet1!F1369="successful",Sheet1!L1369,"N/A")</f>
        <v>90</v>
      </c>
      <c r="B605">
        <f>IF(Sheet1!F1429="failed",Sheet1!L1429,"N/A")</f>
        <v>4</v>
      </c>
    </row>
    <row r="606" spans="1:2" x14ac:dyDescent="0.3">
      <c r="A606">
        <f>IF(Sheet1!F1370="successful",Sheet1!L1370,"N/A")</f>
        <v>87</v>
      </c>
      <c r="B606">
        <f>IF(Sheet1!F1430="failed",Sheet1!L1430,"N/A")</f>
        <v>3</v>
      </c>
    </row>
    <row r="607" spans="1:2" x14ac:dyDescent="0.3">
      <c r="A607">
        <f>IF(Sheet1!F1371="successful",Sheet1!L1371,"N/A")</f>
        <v>406</v>
      </c>
      <c r="B607">
        <f>IF(Sheet1!F1431="failed",Sheet1!L1431,"N/A")</f>
        <v>0</v>
      </c>
    </row>
    <row r="608" spans="1:2" x14ac:dyDescent="0.3">
      <c r="A608">
        <f>IF(Sheet1!F1372="successful",Sheet1!L1372,"N/A")</f>
        <v>20</v>
      </c>
      <c r="B608">
        <f>IF(Sheet1!F1432="failed",Sheet1!L1432,"N/A")</f>
        <v>5</v>
      </c>
    </row>
    <row r="609" spans="1:2" x14ac:dyDescent="0.3">
      <c r="A609">
        <f>IF(Sheet1!F1373="successful",Sheet1!L1373,"N/A")</f>
        <v>70</v>
      </c>
      <c r="B609">
        <f>IF(Sheet1!F1433="failed",Sheet1!L1433,"N/A")</f>
        <v>47</v>
      </c>
    </row>
    <row r="610" spans="1:2" x14ac:dyDescent="0.3">
      <c r="A610">
        <f>IF(Sheet1!F1374="successful",Sheet1!L1374,"N/A")</f>
        <v>16</v>
      </c>
      <c r="B610">
        <f>IF(Sheet1!F1434="failed",Sheet1!L1434,"N/A")</f>
        <v>0</v>
      </c>
    </row>
    <row r="611" spans="1:2" x14ac:dyDescent="0.3">
      <c r="A611">
        <f>IF(Sheet1!F1375="successful",Sheet1!L1375,"N/A")</f>
        <v>52</v>
      </c>
      <c r="B611">
        <f>IF(Sheet1!F1435="failed",Sheet1!L1435,"N/A")</f>
        <v>10</v>
      </c>
    </row>
    <row r="612" spans="1:2" x14ac:dyDescent="0.3">
      <c r="A612">
        <f>IF(Sheet1!F1376="successful",Sheet1!L1376,"N/A")</f>
        <v>66</v>
      </c>
      <c r="B612">
        <f>IF(Sheet1!F1436="failed",Sheet1!L1436,"N/A")</f>
        <v>11</v>
      </c>
    </row>
    <row r="613" spans="1:2" x14ac:dyDescent="0.3">
      <c r="A613">
        <f>IF(Sheet1!F1377="successful",Sheet1!L1377,"N/A")</f>
        <v>109</v>
      </c>
      <c r="B613">
        <f>IF(Sheet1!F1437="failed",Sheet1!L1437,"N/A")</f>
        <v>2</v>
      </c>
    </row>
    <row r="614" spans="1:2" x14ac:dyDescent="0.3">
      <c r="A614">
        <f>IF(Sheet1!F1378="successful",Sheet1!L1378,"N/A")</f>
        <v>168</v>
      </c>
      <c r="B614">
        <f>IF(Sheet1!F1438="failed",Sheet1!L1438,"N/A")</f>
        <v>2</v>
      </c>
    </row>
    <row r="615" spans="1:2" x14ac:dyDescent="0.3">
      <c r="A615">
        <f>IF(Sheet1!F1379="successful",Sheet1!L1379,"N/A")</f>
        <v>31</v>
      </c>
      <c r="B615">
        <f>IF(Sheet1!F1439="failed",Sheet1!L1439,"N/A")</f>
        <v>22</v>
      </c>
    </row>
    <row r="616" spans="1:2" x14ac:dyDescent="0.3">
      <c r="A616">
        <f>IF(Sheet1!F1380="successful",Sheet1!L1380,"N/A")</f>
        <v>133</v>
      </c>
      <c r="B616">
        <f>IF(Sheet1!F1440="failed",Sheet1!L1440,"N/A")</f>
        <v>8</v>
      </c>
    </row>
    <row r="617" spans="1:2" x14ac:dyDescent="0.3">
      <c r="A617">
        <f>IF(Sheet1!F1381="successful",Sheet1!L1381,"N/A")</f>
        <v>151</v>
      </c>
      <c r="B617">
        <f>IF(Sheet1!F1441="failed",Sheet1!L1441,"N/A")</f>
        <v>6</v>
      </c>
    </row>
    <row r="618" spans="1:2" x14ac:dyDescent="0.3">
      <c r="A618">
        <f>IF(Sheet1!F1382="successful",Sheet1!L1382,"N/A")</f>
        <v>5</v>
      </c>
      <c r="B618">
        <f>IF(Sheet1!F1442="failed",Sheet1!L1442,"N/A")</f>
        <v>1</v>
      </c>
    </row>
    <row r="619" spans="1:2" x14ac:dyDescent="0.3">
      <c r="A619">
        <f>IF(Sheet1!F1383="successful",Sheet1!L1383,"N/A")</f>
        <v>73</v>
      </c>
      <c r="B619">
        <f>IF(Sheet1!F1443="failed",Sheet1!L1443,"N/A")</f>
        <v>3</v>
      </c>
    </row>
    <row r="620" spans="1:2" x14ac:dyDescent="0.3">
      <c r="A620">
        <f>IF(Sheet1!F1384="successful",Sheet1!L1384,"N/A")</f>
        <v>148</v>
      </c>
      <c r="B620">
        <f>IF(Sheet1!F1444="failed",Sheet1!L1444,"N/A")</f>
        <v>0</v>
      </c>
    </row>
    <row r="621" spans="1:2" x14ac:dyDescent="0.3">
      <c r="A621">
        <f>IF(Sheet1!F1385="successful",Sheet1!L1385,"N/A")</f>
        <v>93</v>
      </c>
      <c r="B621">
        <f>IF(Sheet1!F1445="failed",Sheet1!L1445,"N/A")</f>
        <v>0</v>
      </c>
    </row>
    <row r="622" spans="1:2" x14ac:dyDescent="0.3">
      <c r="A622">
        <f>IF(Sheet1!F1386="successful",Sheet1!L1386,"N/A")</f>
        <v>63</v>
      </c>
      <c r="B622">
        <f>IF(Sheet1!F1446="failed",Sheet1!L1446,"N/A")</f>
        <v>0</v>
      </c>
    </row>
    <row r="623" spans="1:2" x14ac:dyDescent="0.3">
      <c r="A623">
        <f>IF(Sheet1!F1387="successful",Sheet1!L1387,"N/A")</f>
        <v>134</v>
      </c>
      <c r="B623">
        <f>IF(Sheet1!F1447="failed",Sheet1!L1447,"N/A")</f>
        <v>0</v>
      </c>
    </row>
    <row r="624" spans="1:2" x14ac:dyDescent="0.3">
      <c r="A624">
        <f>IF(Sheet1!F1388="successful",Sheet1!L1388,"N/A")</f>
        <v>14</v>
      </c>
      <c r="B624">
        <f>IF(Sheet1!F1448="failed",Sheet1!L1448,"N/A")</f>
        <v>0</v>
      </c>
    </row>
    <row r="625" spans="1:2" x14ac:dyDescent="0.3">
      <c r="A625">
        <f>IF(Sheet1!F1389="successful",Sheet1!L1389,"N/A")</f>
        <v>78</v>
      </c>
      <c r="B625">
        <f>IF(Sheet1!F1449="failed",Sheet1!L1449,"N/A")</f>
        <v>3</v>
      </c>
    </row>
    <row r="626" spans="1:2" x14ac:dyDescent="0.3">
      <c r="A626">
        <f>IF(Sheet1!F1390="successful",Sheet1!L1390,"N/A")</f>
        <v>112</v>
      </c>
      <c r="B626">
        <f>IF(Sheet1!F1450="failed",Sheet1!L1450,"N/A")</f>
        <v>0</v>
      </c>
    </row>
    <row r="627" spans="1:2" x14ac:dyDescent="0.3">
      <c r="A627">
        <f>IF(Sheet1!F1391="successful",Sheet1!L1391,"N/A")</f>
        <v>34</v>
      </c>
      <c r="B627">
        <f>IF(Sheet1!F1451="failed",Sheet1!L1451,"N/A")</f>
        <v>0</v>
      </c>
    </row>
    <row r="628" spans="1:2" x14ac:dyDescent="0.3">
      <c r="A628">
        <f>IF(Sheet1!F1392="successful",Sheet1!L1392,"N/A")</f>
        <v>19</v>
      </c>
      <c r="B628">
        <f>IF(Sheet1!F1452="failed",Sheet1!L1452,"N/A")</f>
        <v>1</v>
      </c>
    </row>
    <row r="629" spans="1:2" x14ac:dyDescent="0.3">
      <c r="A629">
        <f>IF(Sheet1!F1393="successful",Sheet1!L1393,"N/A")</f>
        <v>13</v>
      </c>
      <c r="B629">
        <f>IF(Sheet1!F1483="failed",Sheet1!L1483,"N/A")</f>
        <v>6</v>
      </c>
    </row>
    <row r="630" spans="1:2" x14ac:dyDescent="0.3">
      <c r="A630">
        <f>IF(Sheet1!F1394="successful",Sheet1!L1394,"N/A")</f>
        <v>104</v>
      </c>
      <c r="B630">
        <f>IF(Sheet1!F1484="failed",Sheet1!L1484,"N/A")</f>
        <v>1</v>
      </c>
    </row>
    <row r="631" spans="1:2" x14ac:dyDescent="0.3">
      <c r="A631">
        <f>IF(Sheet1!F1395="successful",Sheet1!L1395,"N/A")</f>
        <v>52</v>
      </c>
      <c r="B631">
        <f>IF(Sheet1!F1485="failed",Sheet1!L1485,"N/A")</f>
        <v>2</v>
      </c>
    </row>
    <row r="632" spans="1:2" x14ac:dyDescent="0.3">
      <c r="A632">
        <f>IF(Sheet1!F1396="successful",Sheet1!L1396,"N/A")</f>
        <v>17</v>
      </c>
      <c r="B632">
        <f>IF(Sheet1!F1486="failed",Sheet1!L1486,"N/A")</f>
        <v>0</v>
      </c>
    </row>
    <row r="633" spans="1:2" x14ac:dyDescent="0.3">
      <c r="A633">
        <f>IF(Sheet1!F1397="successful",Sheet1!L1397,"N/A")</f>
        <v>82</v>
      </c>
      <c r="B633">
        <f>IF(Sheet1!F1487="failed",Sheet1!L1487,"N/A")</f>
        <v>3</v>
      </c>
    </row>
    <row r="634" spans="1:2" x14ac:dyDescent="0.3">
      <c r="A634">
        <f>IF(Sheet1!F1398="successful",Sheet1!L1398,"N/A")</f>
        <v>73</v>
      </c>
      <c r="B634">
        <f>IF(Sheet1!F1488="failed",Sheet1!L1488,"N/A")</f>
        <v>3</v>
      </c>
    </row>
    <row r="635" spans="1:2" x14ac:dyDescent="0.3">
      <c r="A635">
        <f>IF(Sheet1!F1399="successful",Sheet1!L1399,"N/A")</f>
        <v>158</v>
      </c>
      <c r="B635">
        <f>IF(Sheet1!F1489="failed",Sheet1!L1489,"N/A")</f>
        <v>0</v>
      </c>
    </row>
    <row r="636" spans="1:2" x14ac:dyDescent="0.3">
      <c r="A636">
        <f>IF(Sheet1!F1400="successful",Sheet1!L1400,"N/A")</f>
        <v>65</v>
      </c>
      <c r="B636">
        <f>IF(Sheet1!F1490="failed",Sheet1!L1490,"N/A")</f>
        <v>6</v>
      </c>
    </row>
    <row r="637" spans="1:2" x14ac:dyDescent="0.3">
      <c r="A637">
        <f>IF(Sheet1!F1401="successful",Sheet1!L1401,"N/A")</f>
        <v>184</v>
      </c>
      <c r="B637">
        <f>IF(Sheet1!F1491="failed",Sheet1!L1491,"N/A")</f>
        <v>0</v>
      </c>
    </row>
    <row r="638" spans="1:2" x14ac:dyDescent="0.3">
      <c r="A638">
        <f>IF(Sheet1!F1402="successful",Sheet1!L1402,"N/A")</f>
        <v>34</v>
      </c>
      <c r="B638">
        <f>IF(Sheet1!F1492="failed",Sheet1!L1492,"N/A")</f>
        <v>19</v>
      </c>
    </row>
    <row r="639" spans="1:2" x14ac:dyDescent="0.3">
      <c r="A639">
        <f>IF(Sheet1!F1403="successful",Sheet1!L1403,"N/A")</f>
        <v>240</v>
      </c>
      <c r="B639">
        <f>IF(Sheet1!F1493="failed",Sheet1!L1493,"N/A")</f>
        <v>1</v>
      </c>
    </row>
    <row r="640" spans="1:2" x14ac:dyDescent="0.3">
      <c r="A640">
        <f>IF(Sheet1!F1404="successful",Sheet1!L1404,"N/A")</f>
        <v>113</v>
      </c>
      <c r="B640">
        <f>IF(Sheet1!F1494="failed",Sheet1!L1494,"N/A")</f>
        <v>2</v>
      </c>
    </row>
    <row r="641" spans="1:2" x14ac:dyDescent="0.3">
      <c r="A641">
        <f>IF(Sheet1!F1405="successful",Sheet1!L1405,"N/A")</f>
        <v>66</v>
      </c>
      <c r="B641">
        <f>IF(Sheet1!F1495="failed",Sheet1!L1495,"N/A")</f>
        <v>0</v>
      </c>
    </row>
    <row r="642" spans="1:2" x14ac:dyDescent="0.3">
      <c r="A642">
        <f>IF(Sheet1!F1463="successful",Sheet1!L1463,"N/A")</f>
        <v>340</v>
      </c>
      <c r="B642">
        <f>IF(Sheet1!F1496="failed",Sheet1!L1496,"N/A")</f>
        <v>11</v>
      </c>
    </row>
    <row r="643" spans="1:2" x14ac:dyDescent="0.3">
      <c r="A643">
        <f>IF(Sheet1!F1464="successful",Sheet1!L1464,"N/A")</f>
        <v>150</v>
      </c>
      <c r="B643">
        <f>IF(Sheet1!F1497="failed",Sheet1!L1497,"N/A")</f>
        <v>0</v>
      </c>
    </row>
    <row r="644" spans="1:2" x14ac:dyDescent="0.3">
      <c r="A644">
        <f>IF(Sheet1!F1465="successful",Sheet1!L1465,"N/A")</f>
        <v>25</v>
      </c>
      <c r="B644">
        <f>IF(Sheet1!F1498="failed",Sheet1!L1498,"N/A")</f>
        <v>0</v>
      </c>
    </row>
    <row r="645" spans="1:2" x14ac:dyDescent="0.3">
      <c r="A645">
        <f>IF(Sheet1!F1466="successful",Sheet1!L1466,"N/A")</f>
        <v>234</v>
      </c>
      <c r="B645">
        <f>IF(Sheet1!F1499="failed",Sheet1!L1499,"N/A")</f>
        <v>1</v>
      </c>
    </row>
    <row r="646" spans="1:2" x14ac:dyDescent="0.3">
      <c r="A646">
        <f>IF(Sheet1!F1467="successful",Sheet1!L1467,"N/A")</f>
        <v>2602</v>
      </c>
      <c r="B646">
        <f>IF(Sheet1!F1500="failed",Sheet1!L1500,"N/A")</f>
        <v>3</v>
      </c>
    </row>
    <row r="647" spans="1:2" x14ac:dyDescent="0.3">
      <c r="A647">
        <f>IF(Sheet1!F1468="successful",Sheet1!L1468,"N/A")</f>
        <v>248</v>
      </c>
      <c r="B647">
        <f>IF(Sheet1!F1501="failed",Sheet1!L1501,"N/A")</f>
        <v>1</v>
      </c>
    </row>
    <row r="648" spans="1:2" x14ac:dyDescent="0.3">
      <c r="A648">
        <f>IF(Sheet1!F1469="successful",Sheet1!L1469,"N/A")</f>
        <v>600</v>
      </c>
      <c r="B648">
        <f>IF(Sheet1!F1502="failed",Sheet1!L1502,"N/A")</f>
        <v>15</v>
      </c>
    </row>
    <row r="649" spans="1:2" x14ac:dyDescent="0.3">
      <c r="A649">
        <f>IF(Sheet1!F1470="successful",Sheet1!L1470,"N/A")</f>
        <v>293</v>
      </c>
      <c r="B649">
        <f>IF(Sheet1!F1543="failed",Sheet1!L1543,"N/A")</f>
        <v>2</v>
      </c>
    </row>
    <row r="650" spans="1:2" x14ac:dyDescent="0.3">
      <c r="A650">
        <f>IF(Sheet1!F1471="successful",Sheet1!L1471,"N/A")</f>
        <v>321</v>
      </c>
      <c r="B650">
        <f>IF(Sheet1!F1544="failed",Sheet1!L1544,"N/A")</f>
        <v>1</v>
      </c>
    </row>
    <row r="651" spans="1:2" x14ac:dyDescent="0.3">
      <c r="A651">
        <f>IF(Sheet1!F1472="successful",Sheet1!L1472,"N/A")</f>
        <v>81</v>
      </c>
      <c r="B651">
        <f>IF(Sheet1!F1545="failed",Sheet1!L1545,"N/A")</f>
        <v>1</v>
      </c>
    </row>
    <row r="652" spans="1:2" x14ac:dyDescent="0.3">
      <c r="A652">
        <f>IF(Sheet1!F1473="successful",Sheet1!L1473,"N/A")</f>
        <v>343</v>
      </c>
      <c r="B652">
        <f>IF(Sheet1!F1546="failed",Sheet1!L1546,"N/A")</f>
        <v>0</v>
      </c>
    </row>
    <row r="653" spans="1:2" x14ac:dyDescent="0.3">
      <c r="A653">
        <f>IF(Sheet1!F1474="successful",Sheet1!L1474,"N/A")</f>
        <v>336</v>
      </c>
      <c r="B653">
        <f>IF(Sheet1!F1547="failed",Sheet1!L1547,"N/A")</f>
        <v>1</v>
      </c>
    </row>
    <row r="654" spans="1:2" x14ac:dyDescent="0.3">
      <c r="A654">
        <f>IF(Sheet1!F1475="successful",Sheet1!L1475,"N/A")</f>
        <v>47</v>
      </c>
      <c r="B654">
        <f>IF(Sheet1!F1548="failed",Sheet1!L1548,"N/A")</f>
        <v>11</v>
      </c>
    </row>
    <row r="655" spans="1:2" x14ac:dyDescent="0.3">
      <c r="A655">
        <f>IF(Sheet1!F1476="successful",Sheet1!L1476,"N/A")</f>
        <v>76</v>
      </c>
      <c r="B655">
        <f>IF(Sheet1!F1549="failed",Sheet1!L1549,"N/A")</f>
        <v>0</v>
      </c>
    </row>
    <row r="656" spans="1:2" x14ac:dyDescent="0.3">
      <c r="A656">
        <f>IF(Sheet1!F1477="successful",Sheet1!L1477,"N/A")</f>
        <v>441</v>
      </c>
      <c r="B656">
        <f>IF(Sheet1!F1550="failed",Sheet1!L1550,"N/A")</f>
        <v>1</v>
      </c>
    </row>
    <row r="657" spans="1:2" x14ac:dyDescent="0.3">
      <c r="A657">
        <f>IF(Sheet1!F1478="successful",Sheet1!L1478,"N/A")</f>
        <v>916</v>
      </c>
      <c r="B657">
        <f>IF(Sheet1!F1551="failed",Sheet1!L1551,"N/A")</f>
        <v>6</v>
      </c>
    </row>
    <row r="658" spans="1:2" x14ac:dyDescent="0.3">
      <c r="A658">
        <f>IF(Sheet1!F1479="successful",Sheet1!L1479,"N/A")</f>
        <v>369</v>
      </c>
      <c r="B658">
        <f>IF(Sheet1!F1552="failed",Sheet1!L1552,"N/A")</f>
        <v>7</v>
      </c>
    </row>
    <row r="659" spans="1:2" x14ac:dyDescent="0.3">
      <c r="A659">
        <f>IF(Sheet1!F1480="successful",Sheet1!L1480,"N/A")</f>
        <v>20242</v>
      </c>
      <c r="B659">
        <f>IF(Sheet1!F1553="failed",Sheet1!L1553,"N/A")</f>
        <v>0</v>
      </c>
    </row>
    <row r="660" spans="1:2" x14ac:dyDescent="0.3">
      <c r="A660">
        <f>IF(Sheet1!F1481="successful",Sheet1!L1481,"N/A")</f>
        <v>71</v>
      </c>
      <c r="B660">
        <f>IF(Sheet1!F1554="failed",Sheet1!L1554,"N/A")</f>
        <v>16</v>
      </c>
    </row>
    <row r="661" spans="1:2" x14ac:dyDescent="0.3">
      <c r="A661">
        <f>IF(Sheet1!F1482="successful",Sheet1!L1482,"N/A")</f>
        <v>635</v>
      </c>
      <c r="B661">
        <f>IF(Sheet1!F1555="failed",Sheet1!L1555,"N/A")</f>
        <v>0</v>
      </c>
    </row>
    <row r="662" spans="1:2" x14ac:dyDescent="0.3">
      <c r="A662">
        <f>IF(Sheet1!F1503="successful",Sheet1!L1503,"N/A")</f>
        <v>885</v>
      </c>
      <c r="B662">
        <f>IF(Sheet1!F1556="failed",Sheet1!L1556,"N/A")</f>
        <v>0</v>
      </c>
    </row>
    <row r="663" spans="1:2" x14ac:dyDescent="0.3">
      <c r="A663">
        <f>IF(Sheet1!F1504="successful",Sheet1!L1504,"N/A")</f>
        <v>329</v>
      </c>
      <c r="B663">
        <f>IF(Sheet1!F1557="failed",Sheet1!L1557,"N/A")</f>
        <v>0</v>
      </c>
    </row>
    <row r="664" spans="1:2" x14ac:dyDescent="0.3">
      <c r="A664">
        <f>IF(Sheet1!F1505="successful",Sheet1!L1505,"N/A")</f>
        <v>71</v>
      </c>
      <c r="B664">
        <f>IF(Sheet1!F1558="failed",Sheet1!L1558,"N/A")</f>
        <v>12</v>
      </c>
    </row>
    <row r="665" spans="1:2" x14ac:dyDescent="0.3">
      <c r="A665">
        <f>IF(Sheet1!F1506="successful",Sheet1!L1506,"N/A")</f>
        <v>269</v>
      </c>
      <c r="B665">
        <f>IF(Sheet1!F1559="failed",Sheet1!L1559,"N/A")</f>
        <v>1</v>
      </c>
    </row>
    <row r="666" spans="1:2" x14ac:dyDescent="0.3">
      <c r="A666">
        <f>IF(Sheet1!F1507="successful",Sheet1!L1507,"N/A")</f>
        <v>345</v>
      </c>
      <c r="B666">
        <f>IF(Sheet1!F1560="failed",Sheet1!L1560,"N/A")</f>
        <v>3</v>
      </c>
    </row>
    <row r="667" spans="1:2" x14ac:dyDescent="0.3">
      <c r="A667">
        <f>IF(Sheet1!F1508="successful",Sheet1!L1508,"N/A")</f>
        <v>43</v>
      </c>
      <c r="B667">
        <f>IF(Sheet1!F1561="failed",Sheet1!L1561,"N/A")</f>
        <v>1</v>
      </c>
    </row>
    <row r="668" spans="1:2" x14ac:dyDescent="0.3">
      <c r="A668">
        <f>IF(Sheet1!F1509="successful",Sheet1!L1509,"N/A")</f>
        <v>33</v>
      </c>
      <c r="B668">
        <f>IF(Sheet1!F1562="failed",Sheet1!L1562,"N/A")</f>
        <v>4</v>
      </c>
    </row>
    <row r="669" spans="1:2" x14ac:dyDescent="0.3">
      <c r="A669">
        <f>IF(Sheet1!F1510="successful",Sheet1!L1510,"N/A")</f>
        <v>211</v>
      </c>
      <c r="B669">
        <f>IF(Sheet1!F1583="failed",Sheet1!L1583,"N/A")</f>
        <v>1</v>
      </c>
    </row>
    <row r="670" spans="1:2" x14ac:dyDescent="0.3">
      <c r="A670">
        <f>IF(Sheet1!F1511="successful",Sheet1!L1511,"N/A")</f>
        <v>196</v>
      </c>
      <c r="B670">
        <f>IF(Sheet1!F1584="failed",Sheet1!L1584,"N/A")</f>
        <v>3</v>
      </c>
    </row>
    <row r="671" spans="1:2" x14ac:dyDescent="0.3">
      <c r="A671">
        <f>IF(Sheet1!F1512="successful",Sheet1!L1512,"N/A")</f>
        <v>405</v>
      </c>
      <c r="B671">
        <f>IF(Sheet1!F1585="failed",Sheet1!L1585,"N/A")</f>
        <v>1</v>
      </c>
    </row>
    <row r="672" spans="1:2" x14ac:dyDescent="0.3">
      <c r="A672">
        <f>IF(Sheet1!F1513="successful",Sheet1!L1513,"N/A")</f>
        <v>206</v>
      </c>
      <c r="B672">
        <f>IF(Sheet1!F1586="failed",Sheet1!L1586,"N/A")</f>
        <v>0</v>
      </c>
    </row>
    <row r="673" spans="1:2" x14ac:dyDescent="0.3">
      <c r="A673">
        <f>IF(Sheet1!F1514="successful",Sheet1!L1514,"N/A")</f>
        <v>335</v>
      </c>
      <c r="B673">
        <f>IF(Sheet1!F1587="failed",Sheet1!L1587,"N/A")</f>
        <v>12</v>
      </c>
    </row>
    <row r="674" spans="1:2" x14ac:dyDescent="0.3">
      <c r="A674">
        <f>IF(Sheet1!F1515="successful",Sheet1!L1515,"N/A")</f>
        <v>215</v>
      </c>
      <c r="B674">
        <f>IF(Sheet1!F1588="failed",Sheet1!L1588,"N/A")</f>
        <v>0</v>
      </c>
    </row>
    <row r="675" spans="1:2" x14ac:dyDescent="0.3">
      <c r="A675">
        <f>IF(Sheet1!F1516="successful",Sheet1!L1516,"N/A")</f>
        <v>176</v>
      </c>
      <c r="B675">
        <f>IF(Sheet1!F1589="failed",Sheet1!L1589,"N/A")</f>
        <v>1</v>
      </c>
    </row>
    <row r="676" spans="1:2" x14ac:dyDescent="0.3">
      <c r="A676">
        <f>IF(Sheet1!F1517="successful",Sheet1!L1517,"N/A")</f>
        <v>555</v>
      </c>
      <c r="B676">
        <f>IF(Sheet1!F1590="failed",Sheet1!L1590,"N/A")</f>
        <v>0</v>
      </c>
    </row>
    <row r="677" spans="1:2" x14ac:dyDescent="0.3">
      <c r="A677">
        <f>IF(Sheet1!F1518="successful",Sheet1!L1518,"N/A")</f>
        <v>116</v>
      </c>
      <c r="B677">
        <f>IF(Sheet1!F1591="failed",Sheet1!L1591,"N/A")</f>
        <v>0</v>
      </c>
    </row>
    <row r="678" spans="1:2" x14ac:dyDescent="0.3">
      <c r="A678">
        <f>IF(Sheet1!F1519="successful",Sheet1!L1519,"N/A")</f>
        <v>615</v>
      </c>
      <c r="B678">
        <f>IF(Sheet1!F1592="failed",Sheet1!L1592,"N/A")</f>
        <v>2</v>
      </c>
    </row>
    <row r="679" spans="1:2" x14ac:dyDescent="0.3">
      <c r="A679">
        <f>IF(Sheet1!F1520="successful",Sheet1!L1520,"N/A")</f>
        <v>236</v>
      </c>
      <c r="B679">
        <f>IF(Sheet1!F1593="failed",Sheet1!L1593,"N/A")</f>
        <v>92</v>
      </c>
    </row>
    <row r="680" spans="1:2" x14ac:dyDescent="0.3">
      <c r="A680">
        <f>IF(Sheet1!F1521="successful",Sheet1!L1521,"N/A")</f>
        <v>145</v>
      </c>
      <c r="B680">
        <f>IF(Sheet1!F1594="failed",Sheet1!L1594,"N/A")</f>
        <v>0</v>
      </c>
    </row>
    <row r="681" spans="1:2" x14ac:dyDescent="0.3">
      <c r="A681">
        <f>IF(Sheet1!F1522="successful",Sheet1!L1522,"N/A")</f>
        <v>167</v>
      </c>
      <c r="B681">
        <f>IF(Sheet1!F1595="failed",Sheet1!L1595,"N/A")</f>
        <v>3</v>
      </c>
    </row>
    <row r="682" spans="1:2" x14ac:dyDescent="0.3">
      <c r="A682">
        <f>IF(Sheet1!F1523="successful",Sheet1!L1523,"N/A")</f>
        <v>235</v>
      </c>
      <c r="B682">
        <f>IF(Sheet1!F1596="failed",Sheet1!L1596,"N/A")</f>
        <v>10</v>
      </c>
    </row>
    <row r="683" spans="1:2" x14ac:dyDescent="0.3">
      <c r="A683">
        <f>IF(Sheet1!F1524="successful",Sheet1!L1524,"N/A")</f>
        <v>452</v>
      </c>
      <c r="B683">
        <f>IF(Sheet1!F1597="failed",Sheet1!L1597,"N/A")</f>
        <v>7</v>
      </c>
    </row>
    <row r="684" spans="1:2" x14ac:dyDescent="0.3">
      <c r="A684">
        <f>IF(Sheet1!F1525="successful",Sheet1!L1525,"N/A")</f>
        <v>241</v>
      </c>
      <c r="B684">
        <f>IF(Sheet1!F1598="failed",Sheet1!L1598,"N/A")</f>
        <v>3</v>
      </c>
    </row>
    <row r="685" spans="1:2" x14ac:dyDescent="0.3">
      <c r="A685">
        <f>IF(Sheet1!F1526="successful",Sheet1!L1526,"N/A")</f>
        <v>28</v>
      </c>
      <c r="B685">
        <f>IF(Sheet1!F1599="failed",Sheet1!L1599,"N/A")</f>
        <v>0</v>
      </c>
    </row>
    <row r="686" spans="1:2" x14ac:dyDescent="0.3">
      <c r="A686">
        <f>IF(Sheet1!F1527="successful",Sheet1!L1527,"N/A")</f>
        <v>140</v>
      </c>
      <c r="B686">
        <f>IF(Sheet1!F1600="failed",Sheet1!L1600,"N/A")</f>
        <v>1</v>
      </c>
    </row>
    <row r="687" spans="1:2" x14ac:dyDescent="0.3">
      <c r="A687">
        <f>IF(Sheet1!F1528="successful",Sheet1!L1528,"N/A")</f>
        <v>280</v>
      </c>
      <c r="B687">
        <f>IF(Sheet1!F1601="failed",Sheet1!L1601,"N/A")</f>
        <v>0</v>
      </c>
    </row>
    <row r="688" spans="1:2" x14ac:dyDescent="0.3">
      <c r="A688">
        <f>IF(Sheet1!F1529="successful",Sheet1!L1529,"N/A")</f>
        <v>70</v>
      </c>
      <c r="B688">
        <f>IF(Sheet1!F1602="failed",Sheet1!L1602,"N/A")</f>
        <v>9</v>
      </c>
    </row>
    <row r="689" spans="1:2" x14ac:dyDescent="0.3">
      <c r="A689">
        <f>IF(Sheet1!F1530="successful",Sheet1!L1530,"N/A")</f>
        <v>160</v>
      </c>
      <c r="B689">
        <f>IF(Sheet1!F1703="failed",Sheet1!L1703,"N/A")</f>
        <v>2</v>
      </c>
    </row>
    <row r="690" spans="1:2" x14ac:dyDescent="0.3">
      <c r="A690">
        <f>IF(Sheet1!F1531="successful",Sheet1!L1531,"N/A")</f>
        <v>141</v>
      </c>
      <c r="B690">
        <f>IF(Sheet1!F1704="failed",Sheet1!L1704,"N/A")</f>
        <v>1</v>
      </c>
    </row>
    <row r="691" spans="1:2" x14ac:dyDescent="0.3">
      <c r="A691">
        <f>IF(Sheet1!F1532="successful",Sheet1!L1532,"N/A")</f>
        <v>874</v>
      </c>
      <c r="B691">
        <f>IF(Sheet1!F1705="failed",Sheet1!L1705,"N/A")</f>
        <v>2</v>
      </c>
    </row>
    <row r="692" spans="1:2" x14ac:dyDescent="0.3">
      <c r="A692">
        <f>IF(Sheet1!F1533="successful",Sheet1!L1533,"N/A")</f>
        <v>73</v>
      </c>
      <c r="B692">
        <f>IF(Sheet1!F1706="failed",Sheet1!L1706,"N/A")</f>
        <v>11</v>
      </c>
    </row>
    <row r="693" spans="1:2" x14ac:dyDescent="0.3">
      <c r="A693">
        <f>IF(Sheet1!F1534="successful",Sheet1!L1534,"N/A")</f>
        <v>294</v>
      </c>
      <c r="B693">
        <f>IF(Sheet1!F1707="failed",Sheet1!L1707,"N/A")</f>
        <v>0</v>
      </c>
    </row>
    <row r="694" spans="1:2" x14ac:dyDescent="0.3">
      <c r="A694">
        <f>IF(Sheet1!F1535="successful",Sheet1!L1535,"N/A")</f>
        <v>740</v>
      </c>
      <c r="B694">
        <f>IF(Sheet1!F1708="failed",Sheet1!L1708,"N/A")</f>
        <v>0</v>
      </c>
    </row>
    <row r="695" spans="1:2" x14ac:dyDescent="0.3">
      <c r="A695">
        <f>IF(Sheet1!F1536="successful",Sheet1!L1536,"N/A")</f>
        <v>369</v>
      </c>
      <c r="B695">
        <f>IF(Sheet1!F1709="failed",Sheet1!L1709,"N/A")</f>
        <v>9</v>
      </c>
    </row>
    <row r="696" spans="1:2" x14ac:dyDescent="0.3">
      <c r="A696">
        <f>IF(Sheet1!F1537="successful",Sheet1!L1537,"N/A")</f>
        <v>110</v>
      </c>
      <c r="B696">
        <f>IF(Sheet1!F1710="failed",Sheet1!L1710,"N/A")</f>
        <v>0</v>
      </c>
    </row>
    <row r="697" spans="1:2" x14ac:dyDescent="0.3">
      <c r="A697">
        <f>IF(Sheet1!F1538="successful",Sheet1!L1538,"N/A")</f>
        <v>455</v>
      </c>
      <c r="B697">
        <f>IF(Sheet1!F1711="failed",Sheet1!L1711,"N/A")</f>
        <v>4</v>
      </c>
    </row>
    <row r="698" spans="1:2" x14ac:dyDescent="0.3">
      <c r="A698">
        <f>IF(Sheet1!F1539="successful",Sheet1!L1539,"N/A")</f>
        <v>224</v>
      </c>
      <c r="B698">
        <f>IF(Sheet1!F1712="failed",Sheet1!L1712,"N/A")</f>
        <v>1</v>
      </c>
    </row>
    <row r="699" spans="1:2" x14ac:dyDescent="0.3">
      <c r="A699">
        <f>IF(Sheet1!F1540="successful",Sheet1!L1540,"N/A")</f>
        <v>46</v>
      </c>
      <c r="B699">
        <f>IF(Sheet1!F1713="failed",Sheet1!L1713,"N/A")</f>
        <v>2</v>
      </c>
    </row>
    <row r="700" spans="1:2" x14ac:dyDescent="0.3">
      <c r="A700">
        <f>IF(Sheet1!F1541="successful",Sheet1!L1541,"N/A")</f>
        <v>284</v>
      </c>
      <c r="B700">
        <f>IF(Sheet1!F1714="failed",Sheet1!L1714,"N/A")</f>
        <v>0</v>
      </c>
    </row>
    <row r="701" spans="1:2" x14ac:dyDescent="0.3">
      <c r="A701">
        <f>IF(Sheet1!F1542="successful",Sheet1!L1542,"N/A")</f>
        <v>98</v>
      </c>
      <c r="B701">
        <f>IF(Sheet1!F1715="failed",Sheet1!L1715,"N/A")</f>
        <v>1</v>
      </c>
    </row>
    <row r="702" spans="1:2" x14ac:dyDescent="0.3">
      <c r="A702">
        <f>IF(Sheet1!F1603="successful",Sheet1!L1603,"N/A")</f>
        <v>56</v>
      </c>
      <c r="B702">
        <f>IF(Sheet1!F1716="failed",Sheet1!L1716,"N/A")</f>
        <v>17</v>
      </c>
    </row>
    <row r="703" spans="1:2" x14ac:dyDescent="0.3">
      <c r="A703">
        <f>IF(Sheet1!F1604="successful",Sheet1!L1604,"N/A")</f>
        <v>32</v>
      </c>
      <c r="B703">
        <f>IF(Sheet1!F1717="failed",Sheet1!L1717,"N/A")</f>
        <v>2</v>
      </c>
    </row>
    <row r="704" spans="1:2" x14ac:dyDescent="0.3">
      <c r="A704">
        <f>IF(Sheet1!F1605="successful",Sheet1!L1605,"N/A")</f>
        <v>30</v>
      </c>
      <c r="B704">
        <f>IF(Sheet1!F1718="failed",Sheet1!L1718,"N/A")</f>
        <v>3</v>
      </c>
    </row>
    <row r="705" spans="1:2" x14ac:dyDescent="0.3">
      <c r="A705">
        <f>IF(Sheet1!F1606="successful",Sheet1!L1606,"N/A")</f>
        <v>70</v>
      </c>
      <c r="B705">
        <f>IF(Sheet1!F1719="failed",Sheet1!L1719,"N/A")</f>
        <v>41</v>
      </c>
    </row>
    <row r="706" spans="1:2" x14ac:dyDescent="0.3">
      <c r="A706">
        <f>IF(Sheet1!F1607="successful",Sheet1!L1607,"N/A")</f>
        <v>44</v>
      </c>
      <c r="B706">
        <f>IF(Sheet1!F1720="failed",Sheet1!L1720,"N/A")</f>
        <v>2</v>
      </c>
    </row>
    <row r="707" spans="1:2" x14ac:dyDescent="0.3">
      <c r="A707">
        <f>IF(Sheet1!F1608="successful",Sheet1!L1608,"N/A")</f>
        <v>92</v>
      </c>
      <c r="B707">
        <f>IF(Sheet1!F1721="failed",Sheet1!L1721,"N/A")</f>
        <v>3</v>
      </c>
    </row>
    <row r="708" spans="1:2" x14ac:dyDescent="0.3">
      <c r="A708">
        <f>IF(Sheet1!F1609="successful",Sheet1!L1609,"N/A")</f>
        <v>205</v>
      </c>
      <c r="B708">
        <f>IF(Sheet1!F1722="failed",Sheet1!L1722,"N/A")</f>
        <v>8</v>
      </c>
    </row>
    <row r="709" spans="1:2" x14ac:dyDescent="0.3">
      <c r="A709">
        <f>IF(Sheet1!F1610="successful",Sheet1!L1610,"N/A")</f>
        <v>23</v>
      </c>
      <c r="B709">
        <f>IF(Sheet1!F1723="failed",Sheet1!L1723,"N/A")</f>
        <v>0</v>
      </c>
    </row>
    <row r="710" spans="1:2" x14ac:dyDescent="0.3">
      <c r="A710">
        <f>IF(Sheet1!F1611="successful",Sheet1!L1611,"N/A")</f>
        <v>4</v>
      </c>
      <c r="B710">
        <f>IF(Sheet1!F1724="failed",Sheet1!L1724,"N/A")</f>
        <v>1</v>
      </c>
    </row>
    <row r="711" spans="1:2" x14ac:dyDescent="0.3">
      <c r="A711">
        <f>IF(Sheet1!F1612="successful",Sheet1!L1612,"N/A")</f>
        <v>112</v>
      </c>
      <c r="B711">
        <f>IF(Sheet1!F1725="failed",Sheet1!L1725,"N/A")</f>
        <v>3</v>
      </c>
    </row>
    <row r="712" spans="1:2" x14ac:dyDescent="0.3">
      <c r="A712">
        <f>IF(Sheet1!F1613="successful",Sheet1!L1613,"N/A")</f>
        <v>27</v>
      </c>
      <c r="B712">
        <f>IF(Sheet1!F1726="failed",Sheet1!L1726,"N/A")</f>
        <v>4</v>
      </c>
    </row>
    <row r="713" spans="1:2" x14ac:dyDescent="0.3">
      <c r="A713">
        <f>IF(Sheet1!F1614="successful",Sheet1!L1614,"N/A")</f>
        <v>11</v>
      </c>
      <c r="B713">
        <f>IF(Sheet1!F1727="failed",Sheet1!L1727,"N/A")</f>
        <v>9</v>
      </c>
    </row>
    <row r="714" spans="1:2" x14ac:dyDescent="0.3">
      <c r="A714">
        <f>IF(Sheet1!F1615="successful",Sheet1!L1615,"N/A")</f>
        <v>26</v>
      </c>
      <c r="B714">
        <f>IF(Sheet1!F1728="failed",Sheet1!L1728,"N/A")</f>
        <v>16</v>
      </c>
    </row>
    <row r="715" spans="1:2" x14ac:dyDescent="0.3">
      <c r="A715">
        <f>IF(Sheet1!F1616="successful",Sheet1!L1616,"N/A")</f>
        <v>77</v>
      </c>
      <c r="B715">
        <f>IF(Sheet1!F1729="failed",Sheet1!L1729,"N/A")</f>
        <v>1</v>
      </c>
    </row>
    <row r="716" spans="1:2" x14ac:dyDescent="0.3">
      <c r="A716">
        <f>IF(Sheet1!F1617="successful",Sheet1!L1617,"N/A")</f>
        <v>136</v>
      </c>
      <c r="B716">
        <f>IF(Sheet1!F1730="failed",Sheet1!L1730,"N/A")</f>
        <v>7</v>
      </c>
    </row>
    <row r="717" spans="1:2" x14ac:dyDescent="0.3">
      <c r="A717">
        <f>IF(Sheet1!F1618="successful",Sheet1!L1618,"N/A")</f>
        <v>157</v>
      </c>
      <c r="B717">
        <f>IF(Sheet1!F1731="failed",Sheet1!L1731,"N/A")</f>
        <v>0</v>
      </c>
    </row>
    <row r="718" spans="1:2" x14ac:dyDescent="0.3">
      <c r="A718">
        <f>IF(Sheet1!F1619="successful",Sheet1!L1619,"N/A")</f>
        <v>158</v>
      </c>
      <c r="B718">
        <f>IF(Sheet1!F1732="failed",Sheet1!L1732,"N/A")</f>
        <v>0</v>
      </c>
    </row>
    <row r="719" spans="1:2" x14ac:dyDescent="0.3">
      <c r="A719">
        <f>IF(Sheet1!F1620="successful",Sheet1!L1620,"N/A")</f>
        <v>27</v>
      </c>
      <c r="B719">
        <f>IF(Sheet1!F1733="failed",Sheet1!L1733,"N/A")</f>
        <v>0</v>
      </c>
    </row>
    <row r="720" spans="1:2" x14ac:dyDescent="0.3">
      <c r="A720">
        <f>IF(Sheet1!F1621="successful",Sheet1!L1621,"N/A")</f>
        <v>23</v>
      </c>
      <c r="B720">
        <f>IF(Sheet1!F1734="failed",Sheet1!L1734,"N/A")</f>
        <v>0</v>
      </c>
    </row>
    <row r="721" spans="1:2" x14ac:dyDescent="0.3">
      <c r="A721">
        <f>IF(Sheet1!F1622="successful",Sheet1!L1622,"N/A")</f>
        <v>17</v>
      </c>
      <c r="B721">
        <f>IF(Sheet1!F1735="failed",Sheet1!L1735,"N/A")</f>
        <v>0</v>
      </c>
    </row>
    <row r="722" spans="1:2" x14ac:dyDescent="0.3">
      <c r="A722">
        <f>IF(Sheet1!F1623="successful",Sheet1!L1623,"N/A")</f>
        <v>37</v>
      </c>
      <c r="B722">
        <f>IF(Sheet1!F1736="failed",Sheet1!L1736,"N/A")</f>
        <v>1</v>
      </c>
    </row>
    <row r="723" spans="1:2" x14ac:dyDescent="0.3">
      <c r="A723">
        <f>IF(Sheet1!F1624="successful",Sheet1!L1624,"N/A")</f>
        <v>65</v>
      </c>
      <c r="B723">
        <f>IF(Sheet1!F1737="failed",Sheet1!L1737,"N/A")</f>
        <v>2</v>
      </c>
    </row>
    <row r="724" spans="1:2" x14ac:dyDescent="0.3">
      <c r="A724">
        <f>IF(Sheet1!F1625="successful",Sheet1!L1625,"N/A")</f>
        <v>18</v>
      </c>
      <c r="B724">
        <f>IF(Sheet1!F1738="failed",Sheet1!L1738,"N/A")</f>
        <v>1</v>
      </c>
    </row>
    <row r="725" spans="1:2" x14ac:dyDescent="0.3">
      <c r="A725">
        <f>IF(Sheet1!F1626="successful",Sheet1!L1626,"N/A")</f>
        <v>25</v>
      </c>
      <c r="B725">
        <f>IF(Sheet1!F1739="failed",Sheet1!L1739,"N/A")</f>
        <v>15</v>
      </c>
    </row>
    <row r="726" spans="1:2" x14ac:dyDescent="0.3">
      <c r="A726">
        <f>IF(Sheet1!F1627="successful",Sheet1!L1627,"N/A")</f>
        <v>104</v>
      </c>
      <c r="B726">
        <f>IF(Sheet1!F1740="failed",Sheet1!L1740,"N/A")</f>
        <v>1</v>
      </c>
    </row>
    <row r="727" spans="1:2" x14ac:dyDescent="0.3">
      <c r="A727">
        <f>IF(Sheet1!F1628="successful",Sheet1!L1628,"N/A")</f>
        <v>108</v>
      </c>
      <c r="B727">
        <f>IF(Sheet1!F1741="failed",Sheet1!L1741,"N/A")</f>
        <v>1</v>
      </c>
    </row>
    <row r="728" spans="1:2" x14ac:dyDescent="0.3">
      <c r="A728">
        <f>IF(Sheet1!F1629="successful",Sheet1!L1629,"N/A")</f>
        <v>38</v>
      </c>
      <c r="B728">
        <f>IF(Sheet1!F1742="failed",Sheet1!L1742,"N/A")</f>
        <v>0</v>
      </c>
    </row>
    <row r="729" spans="1:2" x14ac:dyDescent="0.3">
      <c r="A729">
        <f>IF(Sheet1!F1630="successful",Sheet1!L1630,"N/A")</f>
        <v>88</v>
      </c>
      <c r="B729">
        <f>IF(Sheet1!F1766="failed",Sheet1!L1766,"N/A")</f>
        <v>39</v>
      </c>
    </row>
    <row r="730" spans="1:2" x14ac:dyDescent="0.3">
      <c r="A730">
        <f>IF(Sheet1!F1631="successful",Sheet1!L1631,"N/A")</f>
        <v>82</v>
      </c>
      <c r="B730">
        <f>IF(Sheet1!F1767="failed",Sheet1!L1767,"N/A")</f>
        <v>103</v>
      </c>
    </row>
    <row r="731" spans="1:2" x14ac:dyDescent="0.3">
      <c r="A731">
        <f>IF(Sheet1!F1632="successful",Sheet1!L1632,"N/A")</f>
        <v>126</v>
      </c>
      <c r="B731">
        <f>IF(Sheet1!F1768="failed",Sheet1!L1768,"N/A")</f>
        <v>0</v>
      </c>
    </row>
    <row r="732" spans="1:2" x14ac:dyDescent="0.3">
      <c r="A732">
        <f>IF(Sheet1!F1633="successful",Sheet1!L1633,"N/A")</f>
        <v>133</v>
      </c>
      <c r="B732">
        <f>IF(Sheet1!F1769="failed",Sheet1!L1769,"N/A")</f>
        <v>39</v>
      </c>
    </row>
    <row r="733" spans="1:2" x14ac:dyDescent="0.3">
      <c r="A733">
        <f>IF(Sheet1!F1634="successful",Sheet1!L1634,"N/A")</f>
        <v>47</v>
      </c>
      <c r="B733">
        <f>IF(Sheet1!F1770="failed",Sheet1!L1770,"N/A")</f>
        <v>15</v>
      </c>
    </row>
    <row r="734" spans="1:2" x14ac:dyDescent="0.3">
      <c r="A734">
        <f>IF(Sheet1!F1635="successful",Sheet1!L1635,"N/A")</f>
        <v>58</v>
      </c>
      <c r="B734">
        <f>IF(Sheet1!F1771="failed",Sheet1!L1771,"N/A")</f>
        <v>22</v>
      </c>
    </row>
    <row r="735" spans="1:2" x14ac:dyDescent="0.3">
      <c r="A735">
        <f>IF(Sheet1!F1636="successful",Sheet1!L1636,"N/A")</f>
        <v>32</v>
      </c>
      <c r="B735">
        <f>IF(Sheet1!F1772="failed",Sheet1!L1772,"N/A")</f>
        <v>92</v>
      </c>
    </row>
    <row r="736" spans="1:2" x14ac:dyDescent="0.3">
      <c r="A736">
        <f>IF(Sheet1!F1637="successful",Sheet1!L1637,"N/A")</f>
        <v>37</v>
      </c>
      <c r="B736">
        <f>IF(Sheet1!F1773="failed",Sheet1!L1773,"N/A")</f>
        <v>25</v>
      </c>
    </row>
    <row r="737" spans="1:2" x14ac:dyDescent="0.3">
      <c r="A737">
        <f>IF(Sheet1!F1638="successful",Sheet1!L1638,"N/A")</f>
        <v>87</v>
      </c>
      <c r="B737">
        <f>IF(Sheet1!F1774="failed",Sheet1!L1774,"N/A")</f>
        <v>19</v>
      </c>
    </row>
    <row r="738" spans="1:2" x14ac:dyDescent="0.3">
      <c r="A738">
        <f>IF(Sheet1!F1639="successful",Sheet1!L1639,"N/A")</f>
        <v>15</v>
      </c>
      <c r="B738">
        <f>IF(Sheet1!F1775="failed",Sheet1!L1775,"N/A")</f>
        <v>19</v>
      </c>
    </row>
    <row r="739" spans="1:2" x14ac:dyDescent="0.3">
      <c r="A739">
        <f>IF(Sheet1!F1640="successful",Sheet1!L1640,"N/A")</f>
        <v>27</v>
      </c>
      <c r="B739">
        <f>IF(Sheet1!F1776="failed",Sheet1!L1776,"N/A")</f>
        <v>13</v>
      </c>
    </row>
    <row r="740" spans="1:2" x14ac:dyDescent="0.3">
      <c r="A740">
        <f>IF(Sheet1!F1641="successful",Sheet1!L1641,"N/A")</f>
        <v>19</v>
      </c>
      <c r="B740">
        <f>IF(Sheet1!F1777="failed",Sheet1!L1777,"N/A")</f>
        <v>124</v>
      </c>
    </row>
    <row r="741" spans="1:2" x14ac:dyDescent="0.3">
      <c r="A741">
        <f>IF(Sheet1!F1642="successful",Sheet1!L1642,"N/A")</f>
        <v>17</v>
      </c>
      <c r="B741">
        <f>IF(Sheet1!F1778="failed",Sheet1!L1778,"N/A")</f>
        <v>4</v>
      </c>
    </row>
    <row r="742" spans="1:2" x14ac:dyDescent="0.3">
      <c r="A742">
        <f>IF(Sheet1!F1643="successful",Sheet1!L1643,"N/A")</f>
        <v>26</v>
      </c>
      <c r="B742">
        <f>IF(Sheet1!F1779="failed",Sheet1!L1779,"N/A")</f>
        <v>10</v>
      </c>
    </row>
    <row r="743" spans="1:2" x14ac:dyDescent="0.3">
      <c r="A743">
        <f>IF(Sheet1!F1644="successful",Sheet1!L1644,"N/A")</f>
        <v>28</v>
      </c>
      <c r="B743">
        <f>IF(Sheet1!F1780="failed",Sheet1!L1780,"N/A")</f>
        <v>15</v>
      </c>
    </row>
    <row r="744" spans="1:2" x14ac:dyDescent="0.3">
      <c r="A744">
        <f>IF(Sheet1!F1645="successful",Sheet1!L1645,"N/A")</f>
        <v>37</v>
      </c>
      <c r="B744">
        <f>IF(Sheet1!F1781="failed",Sheet1!L1781,"N/A")</f>
        <v>38</v>
      </c>
    </row>
    <row r="745" spans="1:2" x14ac:dyDescent="0.3">
      <c r="A745">
        <f>IF(Sheet1!F1646="successful",Sheet1!L1646,"N/A")</f>
        <v>128</v>
      </c>
      <c r="B745">
        <f>IF(Sheet1!F1782="failed",Sheet1!L1782,"N/A")</f>
        <v>152</v>
      </c>
    </row>
    <row r="746" spans="1:2" x14ac:dyDescent="0.3">
      <c r="A746">
        <f>IF(Sheet1!F1647="successful",Sheet1!L1647,"N/A")</f>
        <v>10</v>
      </c>
      <c r="B746">
        <f>IF(Sheet1!F1783="failed",Sheet1!L1783,"N/A")</f>
        <v>24</v>
      </c>
    </row>
    <row r="747" spans="1:2" x14ac:dyDescent="0.3">
      <c r="A747">
        <f>IF(Sheet1!F1648="successful",Sheet1!L1648,"N/A")</f>
        <v>83</v>
      </c>
      <c r="B747">
        <f>IF(Sheet1!F1784="failed",Sheet1!L1784,"N/A")</f>
        <v>76</v>
      </c>
    </row>
    <row r="748" spans="1:2" x14ac:dyDescent="0.3">
      <c r="A748">
        <f>IF(Sheet1!F1649="successful",Sheet1!L1649,"N/A")</f>
        <v>46</v>
      </c>
      <c r="B748">
        <f>IF(Sheet1!F1785="failed",Sheet1!L1785,"N/A")</f>
        <v>185</v>
      </c>
    </row>
    <row r="749" spans="1:2" x14ac:dyDescent="0.3">
      <c r="A749">
        <f>IF(Sheet1!F1650="successful",Sheet1!L1650,"N/A")</f>
        <v>90</v>
      </c>
      <c r="B749">
        <f>IF(Sheet1!F1786="failed",Sheet1!L1786,"N/A")</f>
        <v>33</v>
      </c>
    </row>
    <row r="750" spans="1:2" x14ac:dyDescent="0.3">
      <c r="A750">
        <f>IF(Sheet1!F1651="successful",Sheet1!L1651,"N/A")</f>
        <v>81</v>
      </c>
      <c r="B750">
        <f>IF(Sheet1!F1787="failed",Sheet1!L1787,"N/A")</f>
        <v>108</v>
      </c>
    </row>
    <row r="751" spans="1:2" x14ac:dyDescent="0.3">
      <c r="A751">
        <f>IF(Sheet1!F1652="successful",Sheet1!L1652,"N/A")</f>
        <v>32</v>
      </c>
      <c r="B751">
        <f>IF(Sheet1!F1788="failed",Sheet1!L1788,"N/A")</f>
        <v>29</v>
      </c>
    </row>
    <row r="752" spans="1:2" x14ac:dyDescent="0.3">
      <c r="A752">
        <f>IF(Sheet1!F1653="successful",Sheet1!L1653,"N/A")</f>
        <v>20</v>
      </c>
      <c r="B752">
        <f>IF(Sheet1!F1789="failed",Sheet1!L1789,"N/A")</f>
        <v>24</v>
      </c>
    </row>
    <row r="753" spans="1:2" x14ac:dyDescent="0.3">
      <c r="A753">
        <f>IF(Sheet1!F1654="successful",Sheet1!L1654,"N/A")</f>
        <v>70</v>
      </c>
      <c r="B753">
        <f>IF(Sheet1!F1790="failed",Sheet1!L1790,"N/A")</f>
        <v>4</v>
      </c>
    </row>
    <row r="754" spans="1:2" x14ac:dyDescent="0.3">
      <c r="A754">
        <f>IF(Sheet1!F1655="successful",Sheet1!L1655,"N/A")</f>
        <v>168</v>
      </c>
      <c r="B754">
        <f>IF(Sheet1!F1791="failed",Sheet1!L1791,"N/A")</f>
        <v>4</v>
      </c>
    </row>
    <row r="755" spans="1:2" x14ac:dyDescent="0.3">
      <c r="A755">
        <f>IF(Sheet1!F1656="successful",Sheet1!L1656,"N/A")</f>
        <v>34</v>
      </c>
      <c r="B755">
        <f>IF(Sheet1!F1792="failed",Sheet1!L1792,"N/A")</f>
        <v>15</v>
      </c>
    </row>
    <row r="756" spans="1:2" x14ac:dyDescent="0.3">
      <c r="A756">
        <f>IF(Sheet1!F1657="successful",Sheet1!L1657,"N/A")</f>
        <v>48</v>
      </c>
      <c r="B756">
        <f>IF(Sheet1!F1793="failed",Sheet1!L1793,"N/A")</f>
        <v>4</v>
      </c>
    </row>
    <row r="757" spans="1:2" x14ac:dyDescent="0.3">
      <c r="A757">
        <f>IF(Sheet1!F1658="successful",Sheet1!L1658,"N/A")</f>
        <v>48</v>
      </c>
      <c r="B757">
        <f>IF(Sheet1!F1794="failed",Sheet1!L1794,"N/A")</f>
        <v>139</v>
      </c>
    </row>
    <row r="758" spans="1:2" x14ac:dyDescent="0.3">
      <c r="A758">
        <f>IF(Sheet1!F1659="successful",Sheet1!L1659,"N/A")</f>
        <v>221</v>
      </c>
      <c r="B758">
        <f>IF(Sheet1!F1795="failed",Sheet1!L1795,"N/A")</f>
        <v>2</v>
      </c>
    </row>
    <row r="759" spans="1:2" x14ac:dyDescent="0.3">
      <c r="A759">
        <f>IF(Sheet1!F1660="successful",Sheet1!L1660,"N/A")</f>
        <v>107</v>
      </c>
      <c r="B759">
        <f>IF(Sheet1!F1796="failed",Sheet1!L1796,"N/A")</f>
        <v>18</v>
      </c>
    </row>
    <row r="760" spans="1:2" x14ac:dyDescent="0.3">
      <c r="A760">
        <f>IF(Sheet1!F1661="successful",Sheet1!L1661,"N/A")</f>
        <v>45</v>
      </c>
      <c r="B760">
        <f>IF(Sheet1!F1797="failed",Sheet1!L1797,"N/A")</f>
        <v>81</v>
      </c>
    </row>
    <row r="761" spans="1:2" x14ac:dyDescent="0.3">
      <c r="A761">
        <f>IF(Sheet1!F1662="successful",Sheet1!L1662,"N/A")</f>
        <v>36</v>
      </c>
      <c r="B761">
        <f>IF(Sheet1!F1798="failed",Sheet1!L1798,"N/A")</f>
        <v>86</v>
      </c>
    </row>
    <row r="762" spans="1:2" x14ac:dyDescent="0.3">
      <c r="A762">
        <f>IF(Sheet1!F1663="successful",Sheet1!L1663,"N/A")</f>
        <v>101</v>
      </c>
      <c r="B762">
        <f>IF(Sheet1!F1799="failed",Sheet1!L1799,"N/A")</f>
        <v>140</v>
      </c>
    </row>
    <row r="763" spans="1:2" x14ac:dyDescent="0.3">
      <c r="A763">
        <f>IF(Sheet1!F1664="successful",Sheet1!L1664,"N/A")</f>
        <v>62</v>
      </c>
      <c r="B763">
        <f>IF(Sheet1!F1800="failed",Sheet1!L1800,"N/A")</f>
        <v>37</v>
      </c>
    </row>
    <row r="764" spans="1:2" x14ac:dyDescent="0.3">
      <c r="A764">
        <f>IF(Sheet1!F1665="successful",Sheet1!L1665,"N/A")</f>
        <v>32</v>
      </c>
      <c r="B764">
        <f>IF(Sheet1!F1801="failed",Sheet1!L1801,"N/A")</f>
        <v>6</v>
      </c>
    </row>
    <row r="765" spans="1:2" x14ac:dyDescent="0.3">
      <c r="A765">
        <f>IF(Sheet1!F1666="successful",Sheet1!L1666,"N/A")</f>
        <v>89</v>
      </c>
      <c r="B765">
        <f>IF(Sheet1!F1802="failed",Sheet1!L1802,"N/A")</f>
        <v>113</v>
      </c>
    </row>
    <row r="766" spans="1:2" x14ac:dyDescent="0.3">
      <c r="A766">
        <f>IF(Sheet1!F1667="successful",Sheet1!L1667,"N/A")</f>
        <v>93</v>
      </c>
      <c r="B766">
        <f>IF(Sheet1!F1803="failed",Sheet1!L1803,"N/A")</f>
        <v>37</v>
      </c>
    </row>
    <row r="767" spans="1:2" x14ac:dyDescent="0.3">
      <c r="A767">
        <f>IF(Sheet1!F1668="successful",Sheet1!L1668,"N/A")</f>
        <v>98</v>
      </c>
      <c r="B767">
        <f>IF(Sheet1!F1804="failed",Sheet1!L1804,"N/A")</f>
        <v>18</v>
      </c>
    </row>
    <row r="768" spans="1:2" x14ac:dyDescent="0.3">
      <c r="A768">
        <f>IF(Sheet1!F1669="successful",Sheet1!L1669,"N/A")</f>
        <v>82</v>
      </c>
      <c r="B768">
        <f>IF(Sheet1!F1805="failed",Sheet1!L1805,"N/A")</f>
        <v>75</v>
      </c>
    </row>
    <row r="769" spans="1:2" x14ac:dyDescent="0.3">
      <c r="A769">
        <f>IF(Sheet1!F1670="successful",Sheet1!L1670,"N/A")</f>
        <v>116</v>
      </c>
      <c r="B769">
        <f>IF(Sheet1!F1806="failed",Sheet1!L1806,"N/A")</f>
        <v>52</v>
      </c>
    </row>
    <row r="770" spans="1:2" x14ac:dyDescent="0.3">
      <c r="A770">
        <f>IF(Sheet1!F1671="successful",Sheet1!L1671,"N/A")</f>
        <v>52</v>
      </c>
      <c r="B770">
        <f>IF(Sheet1!F1807="failed",Sheet1!L1807,"N/A")</f>
        <v>122</v>
      </c>
    </row>
    <row r="771" spans="1:2" x14ac:dyDescent="0.3">
      <c r="A771">
        <f>IF(Sheet1!F1672="successful",Sheet1!L1672,"N/A")</f>
        <v>23</v>
      </c>
      <c r="B771">
        <f>IF(Sheet1!F1808="failed",Sheet1!L1808,"N/A")</f>
        <v>8</v>
      </c>
    </row>
    <row r="772" spans="1:2" x14ac:dyDescent="0.3">
      <c r="A772">
        <f>IF(Sheet1!F1673="successful",Sheet1!L1673,"N/A")</f>
        <v>77</v>
      </c>
      <c r="B772">
        <f>IF(Sheet1!F1809="failed",Sheet1!L1809,"N/A")</f>
        <v>8</v>
      </c>
    </row>
    <row r="773" spans="1:2" x14ac:dyDescent="0.3">
      <c r="A773">
        <f>IF(Sheet1!F1674="successful",Sheet1!L1674,"N/A")</f>
        <v>49</v>
      </c>
      <c r="B773">
        <f>IF(Sheet1!F1810="failed",Sheet1!L1810,"N/A")</f>
        <v>96</v>
      </c>
    </row>
    <row r="774" spans="1:2" x14ac:dyDescent="0.3">
      <c r="A774">
        <f>IF(Sheet1!F1675="successful",Sheet1!L1675,"N/A")</f>
        <v>59</v>
      </c>
      <c r="B774">
        <f>IF(Sheet1!F1811="failed",Sheet1!L1811,"N/A")</f>
        <v>9</v>
      </c>
    </row>
    <row r="775" spans="1:2" x14ac:dyDescent="0.3">
      <c r="A775">
        <f>IF(Sheet1!F1676="successful",Sheet1!L1676,"N/A")</f>
        <v>113</v>
      </c>
      <c r="B775">
        <f>IF(Sheet1!F1812="failed",Sheet1!L1812,"N/A")</f>
        <v>2</v>
      </c>
    </row>
    <row r="776" spans="1:2" x14ac:dyDescent="0.3">
      <c r="A776">
        <f>IF(Sheet1!F1677="successful",Sheet1!L1677,"N/A")</f>
        <v>34</v>
      </c>
      <c r="B776">
        <f>IF(Sheet1!F1813="failed",Sheet1!L1813,"N/A")</f>
        <v>26</v>
      </c>
    </row>
    <row r="777" spans="1:2" x14ac:dyDescent="0.3">
      <c r="A777">
        <f>IF(Sheet1!F1678="successful",Sheet1!L1678,"N/A")</f>
        <v>42</v>
      </c>
      <c r="B777">
        <f>IF(Sheet1!F1814="failed",Sheet1!L1814,"N/A")</f>
        <v>23</v>
      </c>
    </row>
    <row r="778" spans="1:2" x14ac:dyDescent="0.3">
      <c r="A778">
        <f>IF(Sheet1!F1679="successful",Sheet1!L1679,"N/A")</f>
        <v>42</v>
      </c>
      <c r="B778">
        <f>IF(Sheet1!F1815="failed",Sheet1!L1815,"N/A")</f>
        <v>0</v>
      </c>
    </row>
    <row r="779" spans="1:2" x14ac:dyDescent="0.3">
      <c r="A779">
        <f>IF(Sheet1!F1680="successful",Sheet1!L1680,"N/A")</f>
        <v>49</v>
      </c>
      <c r="B779">
        <f>IF(Sheet1!F1816="failed",Sheet1!L1816,"N/A")</f>
        <v>140</v>
      </c>
    </row>
    <row r="780" spans="1:2" x14ac:dyDescent="0.3">
      <c r="A780">
        <f>IF(Sheet1!F1681="successful",Sheet1!L1681,"N/A")</f>
        <v>56</v>
      </c>
      <c r="B780">
        <f>IF(Sheet1!F1817="failed",Sheet1!L1817,"N/A")</f>
        <v>0</v>
      </c>
    </row>
    <row r="781" spans="1:2" x14ac:dyDescent="0.3">
      <c r="A781">
        <f>IF(Sheet1!F1682="successful",Sheet1!L1682,"N/A")</f>
        <v>25</v>
      </c>
      <c r="B781">
        <f>IF(Sheet1!F1818="failed",Sheet1!L1818,"N/A")</f>
        <v>6</v>
      </c>
    </row>
    <row r="782" spans="1:2" x14ac:dyDescent="0.3">
      <c r="A782">
        <f>IF(Sheet1!F1743="successful",Sheet1!L1743,"N/A")</f>
        <v>52</v>
      </c>
      <c r="B782">
        <f>IF(Sheet1!F1819="failed",Sheet1!L1819,"N/A")</f>
        <v>100</v>
      </c>
    </row>
    <row r="783" spans="1:2" x14ac:dyDescent="0.3">
      <c r="A783">
        <f>IF(Sheet1!F1744="successful",Sheet1!L1744,"N/A")</f>
        <v>34</v>
      </c>
      <c r="B783">
        <f>IF(Sheet1!F1820="failed",Sheet1!L1820,"N/A")</f>
        <v>0</v>
      </c>
    </row>
    <row r="784" spans="1:2" x14ac:dyDescent="0.3">
      <c r="A784">
        <f>IF(Sheet1!F1745="successful",Sheet1!L1745,"N/A")</f>
        <v>67</v>
      </c>
      <c r="B784">
        <f>IF(Sheet1!F1821="failed",Sheet1!L1821,"N/A")</f>
        <v>4</v>
      </c>
    </row>
    <row r="785" spans="1:2" x14ac:dyDescent="0.3">
      <c r="A785">
        <f>IF(Sheet1!F1746="successful",Sheet1!L1746,"N/A")</f>
        <v>70</v>
      </c>
      <c r="B785">
        <f>IF(Sheet1!F1822="failed",Sheet1!L1822,"N/A")</f>
        <v>8</v>
      </c>
    </row>
    <row r="786" spans="1:2" x14ac:dyDescent="0.3">
      <c r="A786">
        <f>IF(Sheet1!F1747="successful",Sheet1!L1747,"N/A")</f>
        <v>89</v>
      </c>
      <c r="B786">
        <f>IF(Sheet1!F1863="failed",Sheet1!L1863,"N/A")</f>
        <v>0</v>
      </c>
    </row>
    <row r="787" spans="1:2" x14ac:dyDescent="0.3">
      <c r="A787">
        <f>IF(Sheet1!F1748="successful",Sheet1!L1748,"N/A")</f>
        <v>107</v>
      </c>
      <c r="B787">
        <f>IF(Sheet1!F1864="failed",Sheet1!L1864,"N/A")</f>
        <v>16</v>
      </c>
    </row>
    <row r="788" spans="1:2" x14ac:dyDescent="0.3">
      <c r="A788">
        <f>IF(Sheet1!F1749="successful",Sheet1!L1749,"N/A")</f>
        <v>159</v>
      </c>
      <c r="B788">
        <f>IF(Sheet1!F1865="failed",Sheet1!L1865,"N/A")</f>
        <v>2</v>
      </c>
    </row>
    <row r="789" spans="1:2" x14ac:dyDescent="0.3">
      <c r="A789">
        <f>IF(Sheet1!F1750="successful",Sheet1!L1750,"N/A")</f>
        <v>181</v>
      </c>
      <c r="B789">
        <f>IF(Sheet1!F1866="failed",Sheet1!L1866,"N/A")</f>
        <v>48</v>
      </c>
    </row>
    <row r="790" spans="1:2" x14ac:dyDescent="0.3">
      <c r="A790">
        <f>IF(Sheet1!F1751="successful",Sheet1!L1751,"N/A")</f>
        <v>131</v>
      </c>
      <c r="B790">
        <f>IF(Sheet1!F1867="failed",Sheet1!L1867,"N/A")</f>
        <v>2</v>
      </c>
    </row>
    <row r="791" spans="1:2" x14ac:dyDescent="0.3">
      <c r="A791">
        <f>IF(Sheet1!F1752="successful",Sheet1!L1752,"N/A")</f>
        <v>125</v>
      </c>
      <c r="B791">
        <f>IF(Sheet1!F1868="failed",Sheet1!L1868,"N/A")</f>
        <v>2</v>
      </c>
    </row>
    <row r="792" spans="1:2" x14ac:dyDescent="0.3">
      <c r="A792">
        <f>IF(Sheet1!F1753="successful",Sheet1!L1753,"N/A")</f>
        <v>61</v>
      </c>
      <c r="B792">
        <f>IF(Sheet1!F1869="failed",Sheet1!L1869,"N/A")</f>
        <v>1</v>
      </c>
    </row>
    <row r="793" spans="1:2" x14ac:dyDescent="0.3">
      <c r="A793">
        <f>IF(Sheet1!F1754="successful",Sheet1!L1754,"N/A")</f>
        <v>90</v>
      </c>
      <c r="B793">
        <f>IF(Sheet1!F1870="failed",Sheet1!L1870,"N/A")</f>
        <v>17</v>
      </c>
    </row>
    <row r="794" spans="1:2" x14ac:dyDescent="0.3">
      <c r="A794">
        <f>IF(Sheet1!F1755="successful",Sheet1!L1755,"N/A")</f>
        <v>35</v>
      </c>
      <c r="B794">
        <f>IF(Sheet1!F1871="failed",Sheet1!L1871,"N/A")</f>
        <v>0</v>
      </c>
    </row>
    <row r="795" spans="1:2" x14ac:dyDescent="0.3">
      <c r="A795">
        <f>IF(Sheet1!F1756="successful",Sheet1!L1756,"N/A")</f>
        <v>90</v>
      </c>
      <c r="B795">
        <f>IF(Sheet1!F1872="failed",Sheet1!L1872,"N/A")</f>
        <v>11</v>
      </c>
    </row>
    <row r="796" spans="1:2" x14ac:dyDescent="0.3">
      <c r="A796">
        <f>IF(Sheet1!F1757="successful",Sheet1!L1757,"N/A")</f>
        <v>4</v>
      </c>
      <c r="B796">
        <f>IF(Sheet1!F1873="failed",Sheet1!L1873,"N/A")</f>
        <v>95</v>
      </c>
    </row>
    <row r="797" spans="1:2" x14ac:dyDescent="0.3">
      <c r="A797">
        <f>IF(Sheet1!F1758="successful",Sheet1!L1758,"N/A")</f>
        <v>120</v>
      </c>
      <c r="B797">
        <f>IF(Sheet1!F1874="failed",Sheet1!L1874,"N/A")</f>
        <v>13</v>
      </c>
    </row>
    <row r="798" spans="1:2" x14ac:dyDescent="0.3">
      <c r="A798">
        <f>IF(Sheet1!F1759="successful",Sheet1!L1759,"N/A")</f>
        <v>14</v>
      </c>
      <c r="B798">
        <f>IF(Sheet1!F1875="failed",Sheet1!L1875,"N/A")</f>
        <v>2</v>
      </c>
    </row>
    <row r="799" spans="1:2" x14ac:dyDescent="0.3">
      <c r="A799">
        <f>IF(Sheet1!F1760="successful",Sheet1!L1760,"N/A")</f>
        <v>27</v>
      </c>
      <c r="B799">
        <f>IF(Sheet1!F1876="failed",Sheet1!L1876,"N/A")</f>
        <v>2</v>
      </c>
    </row>
    <row r="800" spans="1:2" x14ac:dyDescent="0.3">
      <c r="A800">
        <f>IF(Sheet1!F1761="successful",Sheet1!L1761,"N/A")</f>
        <v>49</v>
      </c>
      <c r="B800">
        <f>IF(Sheet1!F1877="failed",Sheet1!L1877,"N/A")</f>
        <v>3</v>
      </c>
    </row>
    <row r="801" spans="1:2" x14ac:dyDescent="0.3">
      <c r="A801">
        <f>IF(Sheet1!F1762="successful",Sheet1!L1762,"N/A")</f>
        <v>102</v>
      </c>
      <c r="B801">
        <f>IF(Sheet1!F1878="failed",Sheet1!L1878,"N/A")</f>
        <v>0</v>
      </c>
    </row>
    <row r="802" spans="1:2" x14ac:dyDescent="0.3">
      <c r="A802">
        <f>IF(Sheet1!F1763="successful",Sheet1!L1763,"N/A")</f>
        <v>3</v>
      </c>
      <c r="B802">
        <f>IF(Sheet1!F1879="failed",Sheet1!L1879,"N/A")</f>
        <v>0</v>
      </c>
    </row>
    <row r="803" spans="1:2" x14ac:dyDescent="0.3">
      <c r="A803">
        <f>IF(Sheet1!F1764="successful",Sheet1!L1764,"N/A")</f>
        <v>25</v>
      </c>
      <c r="B803">
        <f>IF(Sheet1!F1880="failed",Sheet1!L1880,"N/A")</f>
        <v>0</v>
      </c>
    </row>
    <row r="804" spans="1:2" x14ac:dyDescent="0.3">
      <c r="A804">
        <f>IF(Sheet1!F1765="successful",Sheet1!L1765,"N/A")</f>
        <v>118</v>
      </c>
      <c r="B804">
        <f>IF(Sheet1!F1881="failed",Sheet1!L1881,"N/A")</f>
        <v>2</v>
      </c>
    </row>
    <row r="805" spans="1:2" x14ac:dyDescent="0.3">
      <c r="A805">
        <f>IF(Sheet1!F1823="successful",Sheet1!L1823,"N/A")</f>
        <v>57</v>
      </c>
      <c r="B805">
        <f>IF(Sheet1!F1882="failed",Sheet1!L1882,"N/A")</f>
        <v>24</v>
      </c>
    </row>
    <row r="806" spans="1:2" x14ac:dyDescent="0.3">
      <c r="A806">
        <f>IF(Sheet1!F1824="successful",Sheet1!L1824,"N/A")</f>
        <v>11</v>
      </c>
      <c r="B806">
        <f>IF(Sheet1!F1903="failed",Sheet1!L1903,"N/A")</f>
        <v>25</v>
      </c>
    </row>
    <row r="807" spans="1:2" x14ac:dyDescent="0.3">
      <c r="A807">
        <f>IF(Sheet1!F1825="successful",Sheet1!L1825,"N/A")</f>
        <v>33</v>
      </c>
      <c r="B807">
        <f>IF(Sheet1!F1904="failed",Sheet1!L1904,"N/A")</f>
        <v>3</v>
      </c>
    </row>
    <row r="808" spans="1:2" x14ac:dyDescent="0.3">
      <c r="A808">
        <f>IF(Sheet1!F1826="successful",Sheet1!L1826,"N/A")</f>
        <v>40</v>
      </c>
      <c r="B808">
        <f>IF(Sheet1!F1905="failed",Sheet1!L1905,"N/A")</f>
        <v>41</v>
      </c>
    </row>
    <row r="809" spans="1:2" x14ac:dyDescent="0.3">
      <c r="A809">
        <f>IF(Sheet1!F1827="successful",Sheet1!L1827,"N/A")</f>
        <v>50</v>
      </c>
      <c r="B809">
        <f>IF(Sheet1!F1906="failed",Sheet1!L1906,"N/A")</f>
        <v>2</v>
      </c>
    </row>
    <row r="810" spans="1:2" x14ac:dyDescent="0.3">
      <c r="A810">
        <f>IF(Sheet1!F1828="successful",Sheet1!L1828,"N/A")</f>
        <v>38</v>
      </c>
      <c r="B810">
        <f>IF(Sheet1!F1907="failed",Sheet1!L1907,"N/A")</f>
        <v>4</v>
      </c>
    </row>
    <row r="811" spans="1:2" x14ac:dyDescent="0.3">
      <c r="A811">
        <f>IF(Sheet1!F1829="successful",Sheet1!L1829,"N/A")</f>
        <v>96</v>
      </c>
      <c r="B811">
        <f>IF(Sheet1!F1908="failed",Sheet1!L1908,"N/A")</f>
        <v>99</v>
      </c>
    </row>
    <row r="812" spans="1:2" x14ac:dyDescent="0.3">
      <c r="A812">
        <f>IF(Sheet1!F1830="successful",Sheet1!L1830,"N/A")</f>
        <v>48</v>
      </c>
      <c r="B812">
        <f>IF(Sheet1!F1909="failed",Sheet1!L1909,"N/A")</f>
        <v>4</v>
      </c>
    </row>
    <row r="813" spans="1:2" x14ac:dyDescent="0.3">
      <c r="A813">
        <f>IF(Sheet1!F1831="successful",Sheet1!L1831,"N/A")</f>
        <v>33</v>
      </c>
      <c r="B813">
        <f>IF(Sheet1!F1910="failed",Sheet1!L1910,"N/A")</f>
        <v>4</v>
      </c>
    </row>
    <row r="814" spans="1:2" x14ac:dyDescent="0.3">
      <c r="A814">
        <f>IF(Sheet1!F1832="successful",Sheet1!L1832,"N/A")</f>
        <v>226</v>
      </c>
      <c r="B814">
        <f>IF(Sheet1!F1911="failed",Sheet1!L1911,"N/A")</f>
        <v>38</v>
      </c>
    </row>
    <row r="815" spans="1:2" x14ac:dyDescent="0.3">
      <c r="A815">
        <f>IF(Sheet1!F1833="successful",Sheet1!L1833,"N/A")</f>
        <v>14</v>
      </c>
      <c r="B815">
        <f>IF(Sheet1!F1912="failed",Sheet1!L1912,"N/A")</f>
        <v>285</v>
      </c>
    </row>
    <row r="816" spans="1:2" x14ac:dyDescent="0.3">
      <c r="A816">
        <f>IF(Sheet1!F1834="successful",Sheet1!L1834,"N/A")</f>
        <v>20</v>
      </c>
      <c r="B816">
        <f>IF(Sheet1!F1913="failed",Sheet1!L1913,"N/A")</f>
        <v>1</v>
      </c>
    </row>
    <row r="817" spans="1:2" x14ac:dyDescent="0.3">
      <c r="A817">
        <f>IF(Sheet1!F1835="successful",Sheet1!L1835,"N/A")</f>
        <v>25</v>
      </c>
      <c r="B817">
        <f>IF(Sheet1!F1914="failed",Sheet1!L1914,"N/A")</f>
        <v>42</v>
      </c>
    </row>
    <row r="818" spans="1:2" x14ac:dyDescent="0.3">
      <c r="A818">
        <f>IF(Sheet1!F1836="successful",Sheet1!L1836,"N/A")</f>
        <v>90</v>
      </c>
      <c r="B818">
        <f>IF(Sheet1!F1915="failed",Sheet1!L1915,"N/A")</f>
        <v>26</v>
      </c>
    </row>
    <row r="819" spans="1:2" x14ac:dyDescent="0.3">
      <c r="A819">
        <f>IF(Sheet1!F1837="successful",Sheet1!L1837,"N/A")</f>
        <v>11</v>
      </c>
      <c r="B819">
        <f>IF(Sheet1!F1916="failed",Sheet1!L1916,"N/A")</f>
        <v>2</v>
      </c>
    </row>
    <row r="820" spans="1:2" x14ac:dyDescent="0.3">
      <c r="A820">
        <f>IF(Sheet1!F1838="successful",Sheet1!L1838,"N/A")</f>
        <v>55</v>
      </c>
      <c r="B820">
        <f>IF(Sheet1!F1917="failed",Sheet1!L1917,"N/A")</f>
        <v>4</v>
      </c>
    </row>
    <row r="821" spans="1:2" x14ac:dyDescent="0.3">
      <c r="A821">
        <f>IF(Sheet1!F1839="successful",Sheet1!L1839,"N/A")</f>
        <v>30</v>
      </c>
      <c r="B821">
        <f>IF(Sheet1!F1918="failed",Sheet1!L1918,"N/A")</f>
        <v>6</v>
      </c>
    </row>
    <row r="822" spans="1:2" x14ac:dyDescent="0.3">
      <c r="A822">
        <f>IF(Sheet1!F1840="successful",Sheet1!L1840,"N/A")</f>
        <v>28</v>
      </c>
      <c r="B822">
        <f>IF(Sheet1!F1919="failed",Sheet1!L1919,"N/A")</f>
        <v>70</v>
      </c>
    </row>
    <row r="823" spans="1:2" x14ac:dyDescent="0.3">
      <c r="A823">
        <f>IF(Sheet1!F1841="successful",Sheet1!L1841,"N/A")</f>
        <v>45</v>
      </c>
      <c r="B823">
        <f>IF(Sheet1!F1920="failed",Sheet1!L1920,"N/A")</f>
        <v>9</v>
      </c>
    </row>
    <row r="824" spans="1:2" x14ac:dyDescent="0.3">
      <c r="A824">
        <f>IF(Sheet1!F1842="successful",Sheet1!L1842,"N/A")</f>
        <v>13</v>
      </c>
      <c r="B824">
        <f>IF(Sheet1!F1921="failed",Sheet1!L1921,"N/A")</f>
        <v>8</v>
      </c>
    </row>
    <row r="825" spans="1:2" x14ac:dyDescent="0.3">
      <c r="A825">
        <f>IF(Sheet1!F1843="successful",Sheet1!L1843,"N/A")</f>
        <v>40</v>
      </c>
      <c r="B825">
        <f>IF(Sheet1!F1922="failed",Sheet1!L1922,"N/A")</f>
        <v>105</v>
      </c>
    </row>
    <row r="826" spans="1:2" x14ac:dyDescent="0.3">
      <c r="A826">
        <f>IF(Sheet1!F1844="successful",Sheet1!L1844,"N/A")</f>
        <v>21</v>
      </c>
      <c r="B826">
        <f>IF(Sheet1!F1983="failed",Sheet1!L1983,"N/A")</f>
        <v>12</v>
      </c>
    </row>
    <row r="827" spans="1:2" x14ac:dyDescent="0.3">
      <c r="A827">
        <f>IF(Sheet1!F1845="successful",Sheet1!L1845,"N/A")</f>
        <v>134</v>
      </c>
      <c r="B827">
        <f>IF(Sheet1!F1984="failed",Sheet1!L1984,"N/A")</f>
        <v>0</v>
      </c>
    </row>
    <row r="828" spans="1:2" x14ac:dyDescent="0.3">
      <c r="A828">
        <f>IF(Sheet1!F1846="successful",Sheet1!L1846,"N/A")</f>
        <v>20</v>
      </c>
      <c r="B828">
        <f>IF(Sheet1!F1985="failed",Sheet1!L1985,"N/A")</f>
        <v>16</v>
      </c>
    </row>
    <row r="829" spans="1:2" x14ac:dyDescent="0.3">
      <c r="A829">
        <f>IF(Sheet1!F1847="successful",Sheet1!L1847,"N/A")</f>
        <v>19</v>
      </c>
      <c r="B829">
        <f>IF(Sheet1!F1986="failed",Sheet1!L1986,"N/A")</f>
        <v>7</v>
      </c>
    </row>
    <row r="830" spans="1:2" x14ac:dyDescent="0.3">
      <c r="A830">
        <f>IF(Sheet1!F1848="successful",Sheet1!L1848,"N/A")</f>
        <v>209</v>
      </c>
      <c r="B830">
        <f>IF(Sheet1!F1987="failed",Sheet1!L1987,"N/A")</f>
        <v>4</v>
      </c>
    </row>
    <row r="831" spans="1:2" x14ac:dyDescent="0.3">
      <c r="A831">
        <f>IF(Sheet1!F1849="successful",Sheet1!L1849,"N/A")</f>
        <v>38</v>
      </c>
      <c r="B831">
        <f>IF(Sheet1!F1988="failed",Sheet1!L1988,"N/A")</f>
        <v>1</v>
      </c>
    </row>
    <row r="832" spans="1:2" x14ac:dyDescent="0.3">
      <c r="A832">
        <f>IF(Sheet1!F1850="successful",Sheet1!L1850,"N/A")</f>
        <v>24</v>
      </c>
      <c r="B832">
        <f>IF(Sheet1!F1989="failed",Sheet1!L1989,"N/A")</f>
        <v>28</v>
      </c>
    </row>
    <row r="833" spans="1:2" x14ac:dyDescent="0.3">
      <c r="A833">
        <f>IF(Sheet1!F1851="successful",Sheet1!L1851,"N/A")</f>
        <v>8</v>
      </c>
      <c r="B833">
        <f>IF(Sheet1!F1990="failed",Sheet1!L1990,"N/A")</f>
        <v>1</v>
      </c>
    </row>
    <row r="834" spans="1:2" x14ac:dyDescent="0.3">
      <c r="A834">
        <f>IF(Sheet1!F1852="successful",Sheet1!L1852,"N/A")</f>
        <v>179</v>
      </c>
      <c r="B834">
        <f>IF(Sheet1!F1991="failed",Sheet1!L1991,"N/A")</f>
        <v>1</v>
      </c>
    </row>
    <row r="835" spans="1:2" x14ac:dyDescent="0.3">
      <c r="A835">
        <f>IF(Sheet1!F1853="successful",Sheet1!L1853,"N/A")</f>
        <v>26</v>
      </c>
      <c r="B835">
        <f>IF(Sheet1!F1992="failed",Sheet1!L1992,"N/A")</f>
        <v>5</v>
      </c>
    </row>
    <row r="836" spans="1:2" x14ac:dyDescent="0.3">
      <c r="A836">
        <f>IF(Sheet1!F1854="successful",Sheet1!L1854,"N/A")</f>
        <v>131</v>
      </c>
      <c r="B836">
        <f>IF(Sheet1!F1993="failed",Sheet1!L1993,"N/A")</f>
        <v>3</v>
      </c>
    </row>
    <row r="837" spans="1:2" x14ac:dyDescent="0.3">
      <c r="A837">
        <f>IF(Sheet1!F1855="successful",Sheet1!L1855,"N/A")</f>
        <v>14</v>
      </c>
      <c r="B837">
        <f>IF(Sheet1!F1994="failed",Sheet1!L1994,"N/A")</f>
        <v>2</v>
      </c>
    </row>
    <row r="838" spans="1:2" x14ac:dyDescent="0.3">
      <c r="A838">
        <f>IF(Sheet1!F1856="successful",Sheet1!L1856,"N/A")</f>
        <v>174</v>
      </c>
      <c r="B838">
        <f>IF(Sheet1!F1995="failed",Sheet1!L1995,"N/A")</f>
        <v>0</v>
      </c>
    </row>
    <row r="839" spans="1:2" x14ac:dyDescent="0.3">
      <c r="A839">
        <f>IF(Sheet1!F1857="successful",Sheet1!L1857,"N/A")</f>
        <v>191</v>
      </c>
      <c r="B839">
        <f>IF(Sheet1!F1996="failed",Sheet1!L1996,"N/A")</f>
        <v>0</v>
      </c>
    </row>
    <row r="840" spans="1:2" x14ac:dyDescent="0.3">
      <c r="A840">
        <f>IF(Sheet1!F1858="successful",Sheet1!L1858,"N/A")</f>
        <v>38</v>
      </c>
      <c r="B840">
        <f>IF(Sheet1!F1997="failed",Sheet1!L1997,"N/A")</f>
        <v>3</v>
      </c>
    </row>
    <row r="841" spans="1:2" x14ac:dyDescent="0.3">
      <c r="A841">
        <f>IF(Sheet1!F1859="successful",Sheet1!L1859,"N/A")</f>
        <v>22</v>
      </c>
      <c r="B841">
        <f>IF(Sheet1!F1998="failed",Sheet1!L1998,"N/A")</f>
        <v>0</v>
      </c>
    </row>
    <row r="842" spans="1:2" x14ac:dyDescent="0.3">
      <c r="A842">
        <f>IF(Sheet1!F1860="successful",Sheet1!L1860,"N/A")</f>
        <v>149</v>
      </c>
      <c r="B842">
        <f>IF(Sheet1!F1999="failed",Sheet1!L1999,"N/A")</f>
        <v>0</v>
      </c>
    </row>
    <row r="843" spans="1:2" x14ac:dyDescent="0.3">
      <c r="A843">
        <f>IF(Sheet1!F1861="successful",Sheet1!L1861,"N/A")</f>
        <v>56</v>
      </c>
      <c r="B843">
        <f>IF(Sheet1!F2000="failed",Sheet1!L2000,"N/A")</f>
        <v>3</v>
      </c>
    </row>
    <row r="844" spans="1:2" x14ac:dyDescent="0.3">
      <c r="A844">
        <f>IF(Sheet1!F1862="successful",Sheet1!L1862,"N/A")</f>
        <v>19</v>
      </c>
      <c r="B844">
        <f>IF(Sheet1!F2001="failed",Sheet1!L2001,"N/A")</f>
        <v>7</v>
      </c>
    </row>
    <row r="845" spans="1:2" x14ac:dyDescent="0.3">
      <c r="A845">
        <f>IF(Sheet1!F1883="successful",Sheet1!L1883,"N/A")</f>
        <v>70</v>
      </c>
      <c r="B845">
        <f>IF(Sheet1!F2002="failed",Sheet1!L2002,"N/A")</f>
        <v>25</v>
      </c>
    </row>
    <row r="846" spans="1:2" x14ac:dyDescent="0.3">
      <c r="A846">
        <f>IF(Sheet1!F1884="successful",Sheet1!L1884,"N/A")</f>
        <v>81</v>
      </c>
      <c r="B846">
        <f>IF(Sheet1!F2123="failed",Sheet1!L2123,"N/A")</f>
        <v>10</v>
      </c>
    </row>
    <row r="847" spans="1:2" x14ac:dyDescent="0.3">
      <c r="A847">
        <f>IF(Sheet1!F1885="successful",Sheet1!L1885,"N/A")</f>
        <v>32</v>
      </c>
      <c r="B847">
        <f>IF(Sheet1!F2124="failed",Sheet1!L2124,"N/A")</f>
        <v>3</v>
      </c>
    </row>
    <row r="848" spans="1:2" x14ac:dyDescent="0.3">
      <c r="A848">
        <f>IF(Sheet1!F1886="successful",Sheet1!L1886,"N/A")</f>
        <v>26</v>
      </c>
      <c r="B848">
        <f>IF(Sheet1!F2125="failed",Sheet1!L2125,"N/A")</f>
        <v>5</v>
      </c>
    </row>
    <row r="849" spans="1:2" x14ac:dyDescent="0.3">
      <c r="A849">
        <f>IF(Sheet1!F1887="successful",Sheet1!L1887,"N/A")</f>
        <v>105</v>
      </c>
      <c r="B849">
        <f>IF(Sheet1!F2126="failed",Sheet1!L2126,"N/A")</f>
        <v>5</v>
      </c>
    </row>
    <row r="850" spans="1:2" x14ac:dyDescent="0.3">
      <c r="A850">
        <f>IF(Sheet1!F1888="successful",Sheet1!L1888,"N/A")</f>
        <v>29</v>
      </c>
      <c r="B850">
        <f>IF(Sheet1!F2127="failed",Sheet1!L2127,"N/A")</f>
        <v>27</v>
      </c>
    </row>
    <row r="851" spans="1:2" x14ac:dyDescent="0.3">
      <c r="A851">
        <f>IF(Sheet1!F1889="successful",Sheet1!L1889,"N/A")</f>
        <v>8</v>
      </c>
      <c r="B851">
        <f>IF(Sheet1!F2128="failed",Sheet1!L2128,"N/A")</f>
        <v>2</v>
      </c>
    </row>
    <row r="852" spans="1:2" x14ac:dyDescent="0.3">
      <c r="A852">
        <f>IF(Sheet1!F1890="successful",Sheet1!L1890,"N/A")</f>
        <v>89</v>
      </c>
      <c r="B852">
        <f>IF(Sheet1!F2129="failed",Sheet1!L2129,"N/A")</f>
        <v>236</v>
      </c>
    </row>
    <row r="853" spans="1:2" x14ac:dyDescent="0.3">
      <c r="A853">
        <f>IF(Sheet1!F1891="successful",Sheet1!L1891,"N/A")</f>
        <v>44</v>
      </c>
      <c r="B853">
        <f>IF(Sheet1!F2130="failed",Sheet1!L2130,"N/A")</f>
        <v>1</v>
      </c>
    </row>
    <row r="854" spans="1:2" x14ac:dyDescent="0.3">
      <c r="A854">
        <f>IF(Sheet1!F1892="successful",Sheet1!L1892,"N/A")</f>
        <v>246</v>
      </c>
      <c r="B854">
        <f>IF(Sheet1!F2131="failed",Sheet1!L2131,"N/A")</f>
        <v>12</v>
      </c>
    </row>
    <row r="855" spans="1:2" x14ac:dyDescent="0.3">
      <c r="A855">
        <f>IF(Sheet1!F1893="successful",Sheet1!L1893,"N/A")</f>
        <v>120</v>
      </c>
      <c r="B855">
        <f>IF(Sheet1!F2132="failed",Sheet1!L2132,"N/A")</f>
        <v>4</v>
      </c>
    </row>
    <row r="856" spans="1:2" x14ac:dyDescent="0.3">
      <c r="A856">
        <f>IF(Sheet1!F1894="successful",Sheet1!L1894,"N/A")</f>
        <v>26</v>
      </c>
      <c r="B856">
        <f>IF(Sheet1!F2133="failed",Sheet1!L2133,"N/A")</f>
        <v>3</v>
      </c>
    </row>
    <row r="857" spans="1:2" x14ac:dyDescent="0.3">
      <c r="A857">
        <f>IF(Sheet1!F1895="successful",Sheet1!L1895,"N/A")</f>
        <v>45</v>
      </c>
      <c r="B857">
        <f>IF(Sheet1!F2134="failed",Sheet1!L2134,"N/A")</f>
        <v>99</v>
      </c>
    </row>
    <row r="858" spans="1:2" x14ac:dyDescent="0.3">
      <c r="A858">
        <f>IF(Sheet1!F1896="successful",Sheet1!L1896,"N/A")</f>
        <v>20</v>
      </c>
      <c r="B858">
        <f>IF(Sheet1!F2135="failed",Sheet1!L2135,"N/A")</f>
        <v>3</v>
      </c>
    </row>
    <row r="859" spans="1:2" x14ac:dyDescent="0.3">
      <c r="A859">
        <f>IF(Sheet1!F1897="successful",Sheet1!L1897,"N/A")</f>
        <v>47</v>
      </c>
      <c r="B859">
        <f>IF(Sheet1!F2136="failed",Sheet1!L2136,"N/A")</f>
        <v>3</v>
      </c>
    </row>
    <row r="860" spans="1:2" x14ac:dyDescent="0.3">
      <c r="A860">
        <f>IF(Sheet1!F1898="successful",Sheet1!L1898,"N/A")</f>
        <v>13</v>
      </c>
      <c r="B860">
        <f>IF(Sheet1!F2137="failed",Sheet1!L2137,"N/A")</f>
        <v>22</v>
      </c>
    </row>
    <row r="861" spans="1:2" x14ac:dyDescent="0.3">
      <c r="A861">
        <f>IF(Sheet1!F1899="successful",Sheet1!L1899,"N/A")</f>
        <v>183</v>
      </c>
      <c r="B861">
        <f>IF(Sheet1!F2138="failed",Sheet1!L2138,"N/A")</f>
        <v>4</v>
      </c>
    </row>
    <row r="862" spans="1:2" x14ac:dyDescent="0.3">
      <c r="A862">
        <f>IF(Sheet1!F1900="successful",Sheet1!L1900,"N/A")</f>
        <v>21</v>
      </c>
      <c r="B862">
        <f>IF(Sheet1!F2139="failed",Sheet1!L2139,"N/A")</f>
        <v>534</v>
      </c>
    </row>
    <row r="863" spans="1:2" x14ac:dyDescent="0.3">
      <c r="A863">
        <f>IF(Sheet1!F1901="successful",Sheet1!L1901,"N/A")</f>
        <v>42</v>
      </c>
      <c r="B863">
        <f>IF(Sheet1!F2140="failed",Sheet1!L2140,"N/A")</f>
        <v>12</v>
      </c>
    </row>
    <row r="864" spans="1:2" x14ac:dyDescent="0.3">
      <c r="A864">
        <f>IF(Sheet1!F1902="successful",Sheet1!L1902,"N/A")</f>
        <v>54</v>
      </c>
      <c r="B864">
        <f>IF(Sheet1!F2141="failed",Sheet1!L2141,"N/A")</f>
        <v>56</v>
      </c>
    </row>
    <row r="865" spans="1:2" x14ac:dyDescent="0.3">
      <c r="A865">
        <f>IF(Sheet1!F1923="successful",Sheet1!L1923,"N/A")</f>
        <v>38</v>
      </c>
      <c r="B865">
        <f>IF(Sheet1!F2142="failed",Sheet1!L2142,"N/A")</f>
        <v>11</v>
      </c>
    </row>
    <row r="866" spans="1:2" x14ac:dyDescent="0.3">
      <c r="A866">
        <f>IF(Sheet1!F1924="successful",Sheet1!L1924,"N/A")</f>
        <v>64</v>
      </c>
      <c r="B866">
        <f>IF(Sheet1!F2143="failed",Sheet1!L2143,"N/A")</f>
        <v>0</v>
      </c>
    </row>
    <row r="867" spans="1:2" x14ac:dyDescent="0.3">
      <c r="A867">
        <f>IF(Sheet1!F1925="successful",Sheet1!L1925,"N/A")</f>
        <v>13</v>
      </c>
      <c r="B867">
        <f>IF(Sheet1!F2144="failed",Sheet1!L2144,"N/A")</f>
        <v>12</v>
      </c>
    </row>
    <row r="868" spans="1:2" x14ac:dyDescent="0.3">
      <c r="A868">
        <f>IF(Sheet1!F1926="successful",Sheet1!L1926,"N/A")</f>
        <v>33</v>
      </c>
      <c r="B868">
        <f>IF(Sheet1!F2145="failed",Sheet1!L2145,"N/A")</f>
        <v>5</v>
      </c>
    </row>
    <row r="869" spans="1:2" x14ac:dyDescent="0.3">
      <c r="A869">
        <f>IF(Sheet1!F1927="successful",Sheet1!L1927,"N/A")</f>
        <v>52</v>
      </c>
      <c r="B869">
        <f>IF(Sheet1!F2146="failed",Sheet1!L2146,"N/A")</f>
        <v>24</v>
      </c>
    </row>
    <row r="870" spans="1:2" x14ac:dyDescent="0.3">
      <c r="A870">
        <f>IF(Sheet1!F1928="successful",Sheet1!L1928,"N/A")</f>
        <v>107</v>
      </c>
      <c r="B870">
        <f>IF(Sheet1!F2147="failed",Sheet1!L2147,"N/A")</f>
        <v>89</v>
      </c>
    </row>
    <row r="871" spans="1:2" x14ac:dyDescent="0.3">
      <c r="A871">
        <f>IF(Sheet1!F1929="successful",Sheet1!L1929,"N/A")</f>
        <v>11</v>
      </c>
      <c r="B871">
        <f>IF(Sheet1!F2148="failed",Sheet1!L2148,"N/A")</f>
        <v>1</v>
      </c>
    </row>
    <row r="872" spans="1:2" x14ac:dyDescent="0.3">
      <c r="A872">
        <f>IF(Sheet1!F1930="successful",Sheet1!L1930,"N/A")</f>
        <v>34</v>
      </c>
      <c r="B872">
        <f>IF(Sheet1!F2149="failed",Sheet1!L2149,"N/A")</f>
        <v>55</v>
      </c>
    </row>
    <row r="873" spans="1:2" x14ac:dyDescent="0.3">
      <c r="A873">
        <f>IF(Sheet1!F1931="successful",Sheet1!L1931,"N/A")</f>
        <v>75</v>
      </c>
      <c r="B873">
        <f>IF(Sheet1!F2150="failed",Sheet1!L2150,"N/A")</f>
        <v>2</v>
      </c>
    </row>
    <row r="874" spans="1:2" x14ac:dyDescent="0.3">
      <c r="A874">
        <f>IF(Sheet1!F1932="successful",Sheet1!L1932,"N/A")</f>
        <v>26</v>
      </c>
      <c r="B874">
        <f>IF(Sheet1!F2151="failed",Sheet1!L2151,"N/A")</f>
        <v>0</v>
      </c>
    </row>
    <row r="875" spans="1:2" x14ac:dyDescent="0.3">
      <c r="A875">
        <f>IF(Sheet1!F1933="successful",Sheet1!L1933,"N/A")</f>
        <v>50</v>
      </c>
      <c r="B875">
        <f>IF(Sheet1!F2152="failed",Sheet1!L2152,"N/A")</f>
        <v>4</v>
      </c>
    </row>
    <row r="876" spans="1:2" x14ac:dyDescent="0.3">
      <c r="A876">
        <f>IF(Sheet1!F1934="successful",Sheet1!L1934,"N/A")</f>
        <v>80</v>
      </c>
      <c r="B876">
        <f>IF(Sheet1!F2153="failed",Sheet1!L2153,"N/A")</f>
        <v>6</v>
      </c>
    </row>
    <row r="877" spans="1:2" x14ac:dyDescent="0.3">
      <c r="A877">
        <f>IF(Sheet1!F1935="successful",Sheet1!L1935,"N/A")</f>
        <v>110</v>
      </c>
      <c r="B877">
        <f>IF(Sheet1!F2154="failed",Sheet1!L2154,"N/A")</f>
        <v>4</v>
      </c>
    </row>
    <row r="878" spans="1:2" x14ac:dyDescent="0.3">
      <c r="A878">
        <f>IF(Sheet1!F1936="successful",Sheet1!L1936,"N/A")</f>
        <v>77</v>
      </c>
      <c r="B878">
        <f>IF(Sheet1!F2155="failed",Sheet1!L2155,"N/A")</f>
        <v>4</v>
      </c>
    </row>
    <row r="879" spans="1:2" x14ac:dyDescent="0.3">
      <c r="A879">
        <f>IF(Sheet1!F1937="successful",Sheet1!L1937,"N/A")</f>
        <v>50</v>
      </c>
      <c r="B879">
        <f>IF(Sheet1!F2156="failed",Sheet1!L2156,"N/A")</f>
        <v>2</v>
      </c>
    </row>
    <row r="880" spans="1:2" x14ac:dyDescent="0.3">
      <c r="A880">
        <f>IF(Sheet1!F1938="successful",Sheet1!L1938,"N/A")</f>
        <v>145</v>
      </c>
      <c r="B880">
        <f>IF(Sheet1!F2157="failed",Sheet1!L2157,"N/A")</f>
        <v>5</v>
      </c>
    </row>
    <row r="881" spans="1:2" x14ac:dyDescent="0.3">
      <c r="A881">
        <f>IF(Sheet1!F1939="successful",Sheet1!L1939,"N/A")</f>
        <v>29</v>
      </c>
      <c r="B881">
        <f>IF(Sheet1!F2158="failed",Sheet1!L2158,"N/A")</f>
        <v>83</v>
      </c>
    </row>
    <row r="882" spans="1:2" x14ac:dyDescent="0.3">
      <c r="A882">
        <f>IF(Sheet1!F1940="successful",Sheet1!L1940,"N/A")</f>
        <v>114</v>
      </c>
      <c r="B882">
        <f>IF(Sheet1!F2159="failed",Sheet1!L2159,"N/A")</f>
        <v>57</v>
      </c>
    </row>
    <row r="883" spans="1:2" x14ac:dyDescent="0.3">
      <c r="A883">
        <f>IF(Sheet1!F1941="successful",Sheet1!L1941,"N/A")</f>
        <v>96</v>
      </c>
      <c r="B883">
        <f>IF(Sheet1!F2160="failed",Sheet1!L2160,"N/A")</f>
        <v>311</v>
      </c>
    </row>
    <row r="884" spans="1:2" x14ac:dyDescent="0.3">
      <c r="A884">
        <f>IF(Sheet1!F1942="successful",Sheet1!L1942,"N/A")</f>
        <v>31</v>
      </c>
      <c r="B884">
        <f>IF(Sheet1!F2161="failed",Sheet1!L2161,"N/A")</f>
        <v>2</v>
      </c>
    </row>
    <row r="885" spans="1:2" x14ac:dyDescent="0.3">
      <c r="A885">
        <f>IF(Sheet1!F1943="successful",Sheet1!L1943,"N/A")</f>
        <v>4883</v>
      </c>
      <c r="B885">
        <f>IF(Sheet1!F2162="failed",Sheet1!L2162,"N/A")</f>
        <v>16</v>
      </c>
    </row>
    <row r="886" spans="1:2" x14ac:dyDescent="0.3">
      <c r="A886">
        <f>IF(Sheet1!F1944="successful",Sheet1!L1944,"N/A")</f>
        <v>95</v>
      </c>
      <c r="B886">
        <f>IF(Sheet1!F2403="failed",Sheet1!L2403,"N/A")</f>
        <v>9</v>
      </c>
    </row>
    <row r="887" spans="1:2" x14ac:dyDescent="0.3">
      <c r="A887">
        <f>IF(Sheet1!F1945="successful",Sheet1!L1945,"N/A")</f>
        <v>2478</v>
      </c>
      <c r="B887">
        <f>IF(Sheet1!F2404="failed",Sheet1!L2404,"N/A")</f>
        <v>1</v>
      </c>
    </row>
    <row r="888" spans="1:2" x14ac:dyDescent="0.3">
      <c r="A888">
        <f>IF(Sheet1!F1946="successful",Sheet1!L1946,"N/A")</f>
        <v>1789</v>
      </c>
      <c r="B888">
        <f>IF(Sheet1!F2405="failed",Sheet1!L2405,"N/A")</f>
        <v>12</v>
      </c>
    </row>
    <row r="889" spans="1:2" x14ac:dyDescent="0.3">
      <c r="A889">
        <f>IF(Sheet1!F1947="successful",Sheet1!L1947,"N/A")</f>
        <v>680</v>
      </c>
      <c r="B889">
        <f>IF(Sheet1!F2406="failed",Sheet1!L2406,"N/A")</f>
        <v>0</v>
      </c>
    </row>
    <row r="890" spans="1:2" x14ac:dyDescent="0.3">
      <c r="A890">
        <f>IF(Sheet1!F1948="successful",Sheet1!L1948,"N/A")</f>
        <v>70</v>
      </c>
      <c r="B890">
        <f>IF(Sheet1!F2407="failed",Sheet1!L2407,"N/A")</f>
        <v>20</v>
      </c>
    </row>
    <row r="891" spans="1:2" x14ac:dyDescent="0.3">
      <c r="A891">
        <f>IF(Sheet1!F1949="successful",Sheet1!L1949,"N/A")</f>
        <v>23</v>
      </c>
      <c r="B891">
        <f>IF(Sheet1!F2408="failed",Sheet1!L2408,"N/A")</f>
        <v>16</v>
      </c>
    </row>
    <row r="892" spans="1:2" x14ac:dyDescent="0.3">
      <c r="A892">
        <f>IF(Sheet1!F1950="successful",Sheet1!L1950,"N/A")</f>
        <v>4245</v>
      </c>
      <c r="B892">
        <f>IF(Sheet1!F2409="failed",Sheet1!L2409,"N/A")</f>
        <v>33</v>
      </c>
    </row>
    <row r="893" spans="1:2" x14ac:dyDescent="0.3">
      <c r="A893">
        <f>IF(Sheet1!F1951="successful",Sheet1!L1951,"N/A")</f>
        <v>943</v>
      </c>
      <c r="B893">
        <f>IF(Sheet1!F2410="failed",Sheet1!L2410,"N/A")</f>
        <v>2</v>
      </c>
    </row>
    <row r="894" spans="1:2" x14ac:dyDescent="0.3">
      <c r="A894">
        <f>IF(Sheet1!F1952="successful",Sheet1!L1952,"N/A")</f>
        <v>1876</v>
      </c>
      <c r="B894">
        <f>IF(Sheet1!F2411="failed",Sheet1!L2411,"N/A")</f>
        <v>6</v>
      </c>
    </row>
    <row r="895" spans="1:2" x14ac:dyDescent="0.3">
      <c r="A895">
        <f>IF(Sheet1!F1953="successful",Sheet1!L1953,"N/A")</f>
        <v>834</v>
      </c>
      <c r="B895">
        <f>IF(Sheet1!F2412="failed",Sheet1!L2412,"N/A")</f>
        <v>0</v>
      </c>
    </row>
    <row r="896" spans="1:2" x14ac:dyDescent="0.3">
      <c r="A896">
        <f>IF(Sheet1!F1954="successful",Sheet1!L1954,"N/A")</f>
        <v>682</v>
      </c>
      <c r="B896">
        <f>IF(Sheet1!F2413="failed",Sheet1!L2413,"N/A")</f>
        <v>3</v>
      </c>
    </row>
    <row r="897" spans="1:2" x14ac:dyDescent="0.3">
      <c r="A897">
        <f>IF(Sheet1!F1955="successful",Sheet1!L1955,"N/A")</f>
        <v>147</v>
      </c>
      <c r="B897">
        <f>IF(Sheet1!F2414="failed",Sheet1!L2414,"N/A")</f>
        <v>0</v>
      </c>
    </row>
    <row r="898" spans="1:2" x14ac:dyDescent="0.3">
      <c r="A898">
        <f>IF(Sheet1!F1956="successful",Sheet1!L1956,"N/A")</f>
        <v>415</v>
      </c>
      <c r="B898">
        <f>IF(Sheet1!F2415="failed",Sheet1!L2415,"N/A")</f>
        <v>3</v>
      </c>
    </row>
    <row r="899" spans="1:2" x14ac:dyDescent="0.3">
      <c r="A899">
        <f>IF(Sheet1!F1957="successful",Sheet1!L1957,"N/A")</f>
        <v>290</v>
      </c>
      <c r="B899">
        <f>IF(Sheet1!F2416="failed",Sheet1!L2416,"N/A")</f>
        <v>13</v>
      </c>
    </row>
    <row r="900" spans="1:2" x14ac:dyDescent="0.3">
      <c r="A900">
        <f>IF(Sheet1!F1958="successful",Sheet1!L1958,"N/A")</f>
        <v>365</v>
      </c>
      <c r="B900">
        <f>IF(Sheet1!F2417="failed",Sheet1!L2417,"N/A")</f>
        <v>6</v>
      </c>
    </row>
    <row r="901" spans="1:2" x14ac:dyDescent="0.3">
      <c r="A901">
        <f>IF(Sheet1!F1959="successful",Sheet1!L1959,"N/A")</f>
        <v>660</v>
      </c>
      <c r="B901">
        <f>IF(Sheet1!F2418="failed",Sheet1!L2418,"N/A")</f>
        <v>1</v>
      </c>
    </row>
    <row r="902" spans="1:2" x14ac:dyDescent="0.3">
      <c r="A902">
        <f>IF(Sheet1!F1960="successful",Sheet1!L1960,"N/A")</f>
        <v>1356</v>
      </c>
      <c r="B902">
        <f>IF(Sheet1!F2419="failed",Sheet1!L2419,"N/A")</f>
        <v>0</v>
      </c>
    </row>
    <row r="903" spans="1:2" x14ac:dyDescent="0.3">
      <c r="A903">
        <f>IF(Sheet1!F1961="successful",Sheet1!L1961,"N/A")</f>
        <v>424</v>
      </c>
      <c r="B903">
        <f>IF(Sheet1!F2420="failed",Sheet1!L2420,"N/A")</f>
        <v>5</v>
      </c>
    </row>
    <row r="904" spans="1:2" x14ac:dyDescent="0.3">
      <c r="A904">
        <f>IF(Sheet1!F1962="successful",Sheet1!L1962,"N/A")</f>
        <v>33</v>
      </c>
      <c r="B904">
        <f>IF(Sheet1!F2421="failed",Sheet1!L2421,"N/A")</f>
        <v>0</v>
      </c>
    </row>
    <row r="905" spans="1:2" x14ac:dyDescent="0.3">
      <c r="A905">
        <f>IF(Sheet1!F1963="successful",Sheet1!L1963,"N/A")</f>
        <v>1633</v>
      </c>
      <c r="B905">
        <f>IF(Sheet1!F2422="failed",Sheet1!L2422,"N/A")</f>
        <v>36</v>
      </c>
    </row>
    <row r="906" spans="1:2" x14ac:dyDescent="0.3">
      <c r="A906">
        <f>IF(Sheet1!F1964="successful",Sheet1!L1964,"N/A")</f>
        <v>306</v>
      </c>
      <c r="B906">
        <f>IF(Sheet1!F2423="failed",Sheet1!L2423,"N/A")</f>
        <v>1</v>
      </c>
    </row>
    <row r="907" spans="1:2" x14ac:dyDescent="0.3">
      <c r="A907">
        <f>IF(Sheet1!F1965="successful",Sheet1!L1965,"N/A")</f>
        <v>205</v>
      </c>
      <c r="B907">
        <f>IF(Sheet1!F2424="failed",Sheet1!L2424,"N/A")</f>
        <v>1</v>
      </c>
    </row>
    <row r="908" spans="1:2" x14ac:dyDescent="0.3">
      <c r="A908">
        <f>IF(Sheet1!F1966="successful",Sheet1!L1966,"N/A")</f>
        <v>1281</v>
      </c>
      <c r="B908">
        <f>IF(Sheet1!F2425="failed",Sheet1!L2425,"N/A")</f>
        <v>1</v>
      </c>
    </row>
    <row r="909" spans="1:2" x14ac:dyDescent="0.3">
      <c r="A909">
        <f>IF(Sheet1!F1967="successful",Sheet1!L1967,"N/A")</f>
        <v>103</v>
      </c>
      <c r="B909">
        <f>IF(Sheet1!F2426="failed",Sheet1!L2426,"N/A")</f>
        <v>9</v>
      </c>
    </row>
    <row r="910" spans="1:2" x14ac:dyDescent="0.3">
      <c r="A910">
        <f>IF(Sheet1!F1968="successful",Sheet1!L1968,"N/A")</f>
        <v>1513</v>
      </c>
      <c r="B910">
        <f>IF(Sheet1!F2427="failed",Sheet1!L2427,"N/A")</f>
        <v>1</v>
      </c>
    </row>
    <row r="911" spans="1:2" x14ac:dyDescent="0.3">
      <c r="A911">
        <f>IF(Sheet1!F1969="successful",Sheet1!L1969,"N/A")</f>
        <v>405</v>
      </c>
      <c r="B911">
        <f>IF(Sheet1!F2428="failed",Sheet1!L2428,"N/A")</f>
        <v>0</v>
      </c>
    </row>
    <row r="912" spans="1:2" x14ac:dyDescent="0.3">
      <c r="A912">
        <f>IF(Sheet1!F1970="successful",Sheet1!L1970,"N/A")</f>
        <v>510</v>
      </c>
      <c r="B912">
        <f>IF(Sheet1!F2429="failed",Sheet1!L2429,"N/A")</f>
        <v>1</v>
      </c>
    </row>
    <row r="913" spans="1:2" x14ac:dyDescent="0.3">
      <c r="A913">
        <f>IF(Sheet1!F1971="successful",Sheet1!L1971,"N/A")</f>
        <v>1887</v>
      </c>
      <c r="B913">
        <f>IF(Sheet1!F2430="failed",Sheet1!L2430,"N/A")</f>
        <v>1</v>
      </c>
    </row>
    <row r="914" spans="1:2" x14ac:dyDescent="0.3">
      <c r="A914">
        <f>IF(Sheet1!F1972="successful",Sheet1!L1972,"N/A")</f>
        <v>701</v>
      </c>
      <c r="B914">
        <f>IF(Sheet1!F2431="failed",Sheet1!L2431,"N/A")</f>
        <v>4</v>
      </c>
    </row>
    <row r="915" spans="1:2" x14ac:dyDescent="0.3">
      <c r="A915">
        <f>IF(Sheet1!F1973="successful",Sheet1!L1973,"N/A")</f>
        <v>3863</v>
      </c>
      <c r="B915">
        <f>IF(Sheet1!F2432="failed",Sheet1!L2432,"N/A")</f>
        <v>2</v>
      </c>
    </row>
    <row r="916" spans="1:2" x14ac:dyDescent="0.3">
      <c r="A916">
        <f>IF(Sheet1!F1974="successful",Sheet1!L1974,"N/A")</f>
        <v>238</v>
      </c>
      <c r="B916">
        <f>IF(Sheet1!F2433="failed",Sheet1!L2433,"N/A")</f>
        <v>2</v>
      </c>
    </row>
    <row r="917" spans="1:2" x14ac:dyDescent="0.3">
      <c r="A917">
        <f>IF(Sheet1!F1975="successful",Sheet1!L1975,"N/A")</f>
        <v>2051</v>
      </c>
      <c r="B917">
        <f>IF(Sheet1!F2434="failed",Sheet1!L2434,"N/A")</f>
        <v>2</v>
      </c>
    </row>
    <row r="918" spans="1:2" x14ac:dyDescent="0.3">
      <c r="A918">
        <f>IF(Sheet1!F1976="successful",Sheet1!L1976,"N/A")</f>
        <v>402</v>
      </c>
      <c r="B918">
        <f>IF(Sheet1!F2435="failed",Sheet1!L2435,"N/A")</f>
        <v>0</v>
      </c>
    </row>
    <row r="919" spans="1:2" x14ac:dyDescent="0.3">
      <c r="A919">
        <f>IF(Sheet1!F1977="successful",Sheet1!L1977,"N/A")</f>
        <v>253</v>
      </c>
      <c r="B919">
        <f>IF(Sheet1!F2436="failed",Sheet1!L2436,"N/A")</f>
        <v>2</v>
      </c>
    </row>
    <row r="920" spans="1:2" x14ac:dyDescent="0.3">
      <c r="A920">
        <f>IF(Sheet1!F1978="successful",Sheet1!L1978,"N/A")</f>
        <v>473</v>
      </c>
      <c r="B920">
        <f>IF(Sheet1!F2437="failed",Sheet1!L2437,"N/A")</f>
        <v>4</v>
      </c>
    </row>
    <row r="921" spans="1:2" x14ac:dyDescent="0.3">
      <c r="A921">
        <f>IF(Sheet1!F1979="successful",Sheet1!L1979,"N/A")</f>
        <v>821</v>
      </c>
      <c r="B921">
        <f>IF(Sheet1!F2438="failed",Sheet1!L2438,"N/A")</f>
        <v>2</v>
      </c>
    </row>
    <row r="922" spans="1:2" x14ac:dyDescent="0.3">
      <c r="A922">
        <f>IF(Sheet1!F1980="successful",Sheet1!L1980,"N/A")</f>
        <v>388</v>
      </c>
      <c r="B922">
        <f>IF(Sheet1!F2439="failed",Sheet1!L2439,"N/A")</f>
        <v>0</v>
      </c>
    </row>
    <row r="923" spans="1:2" x14ac:dyDescent="0.3">
      <c r="A923">
        <f>IF(Sheet1!F1981="successful",Sheet1!L1981,"N/A")</f>
        <v>813</v>
      </c>
      <c r="B923">
        <f>IF(Sheet1!F2440="failed",Sheet1!L2440,"N/A")</f>
        <v>1</v>
      </c>
    </row>
    <row r="924" spans="1:2" x14ac:dyDescent="0.3">
      <c r="A924">
        <f>IF(Sheet1!F1982="successful",Sheet1!L1982,"N/A")</f>
        <v>1945</v>
      </c>
      <c r="B924">
        <f>IF(Sheet1!F2441="failed",Sheet1!L2441,"N/A")</f>
        <v>0</v>
      </c>
    </row>
    <row r="925" spans="1:2" x14ac:dyDescent="0.3">
      <c r="A925">
        <f>IF(Sheet1!F2003="successful",Sheet1!L2003,"N/A")</f>
        <v>1637</v>
      </c>
      <c r="B925">
        <f>IF(Sheet1!F2442="failed",Sheet1!L2442,"N/A")</f>
        <v>2</v>
      </c>
    </row>
    <row r="926" spans="1:2" x14ac:dyDescent="0.3">
      <c r="A926">
        <f>IF(Sheet1!F2004="successful",Sheet1!L2004,"N/A")</f>
        <v>1375</v>
      </c>
      <c r="B926">
        <f>IF(Sheet1!F2503="failed",Sheet1!L2503,"N/A")</f>
        <v>7</v>
      </c>
    </row>
    <row r="927" spans="1:2" x14ac:dyDescent="0.3">
      <c r="A927">
        <f>IF(Sheet1!F2005="successful",Sheet1!L2005,"N/A")</f>
        <v>17</v>
      </c>
      <c r="B927">
        <f>IF(Sheet1!F2504="failed",Sheet1!L2504,"N/A")</f>
        <v>5</v>
      </c>
    </row>
    <row r="928" spans="1:2" x14ac:dyDescent="0.3">
      <c r="A928">
        <f>IF(Sheet1!F2006="successful",Sheet1!L2006,"N/A")</f>
        <v>354</v>
      </c>
      <c r="B928">
        <f>IF(Sheet1!F2505="failed",Sheet1!L2505,"N/A")</f>
        <v>0</v>
      </c>
    </row>
    <row r="929" spans="1:2" x14ac:dyDescent="0.3">
      <c r="A929">
        <f>IF(Sheet1!F2007="successful",Sheet1!L2007,"N/A")</f>
        <v>191</v>
      </c>
      <c r="B929">
        <f>IF(Sheet1!F2506="failed",Sheet1!L2506,"N/A")</f>
        <v>0</v>
      </c>
    </row>
    <row r="930" spans="1:2" x14ac:dyDescent="0.3">
      <c r="A930">
        <f>IF(Sheet1!F2008="successful",Sheet1!L2008,"N/A")</f>
        <v>303</v>
      </c>
      <c r="B930">
        <f>IF(Sheet1!F2507="failed",Sheet1!L2507,"N/A")</f>
        <v>0</v>
      </c>
    </row>
    <row r="931" spans="1:2" x14ac:dyDescent="0.3">
      <c r="A931">
        <f>IF(Sheet1!F2009="successful",Sheet1!L2009,"N/A")</f>
        <v>137</v>
      </c>
      <c r="B931">
        <f>IF(Sheet1!F2508="failed",Sheet1!L2508,"N/A")</f>
        <v>2</v>
      </c>
    </row>
    <row r="932" spans="1:2" x14ac:dyDescent="0.3">
      <c r="A932">
        <f>IF(Sheet1!F2010="successful",Sheet1!L2010,"N/A")</f>
        <v>41</v>
      </c>
      <c r="B932">
        <f>IF(Sheet1!F2509="failed",Sheet1!L2509,"N/A")</f>
        <v>0</v>
      </c>
    </row>
    <row r="933" spans="1:2" x14ac:dyDescent="0.3">
      <c r="A933">
        <f>IF(Sheet1!F2011="successful",Sheet1!L2011,"N/A")</f>
        <v>398</v>
      </c>
      <c r="B933">
        <f>IF(Sheet1!F2510="failed",Sheet1!L2510,"N/A")</f>
        <v>0</v>
      </c>
    </row>
    <row r="934" spans="1:2" x14ac:dyDescent="0.3">
      <c r="A934">
        <f>IF(Sheet1!F2012="successful",Sheet1!L2012,"N/A")</f>
        <v>1737</v>
      </c>
      <c r="B934">
        <f>IF(Sheet1!F2511="failed",Sheet1!L2511,"N/A")</f>
        <v>28</v>
      </c>
    </row>
    <row r="935" spans="1:2" x14ac:dyDescent="0.3">
      <c r="A935">
        <f>IF(Sheet1!F2013="successful",Sheet1!L2013,"N/A")</f>
        <v>971</v>
      </c>
      <c r="B935">
        <f>IF(Sheet1!F2512="failed",Sheet1!L2512,"N/A")</f>
        <v>2</v>
      </c>
    </row>
    <row r="936" spans="1:2" x14ac:dyDescent="0.3">
      <c r="A936">
        <f>IF(Sheet1!F2014="successful",Sheet1!L2014,"N/A")</f>
        <v>183</v>
      </c>
      <c r="B936">
        <f>IF(Sheet1!F2513="failed",Sheet1!L2513,"N/A")</f>
        <v>0</v>
      </c>
    </row>
    <row r="937" spans="1:2" x14ac:dyDescent="0.3">
      <c r="A937">
        <f>IF(Sheet1!F2015="successful",Sheet1!L2015,"N/A")</f>
        <v>4562</v>
      </c>
      <c r="B937">
        <f>IF(Sheet1!F2514="failed",Sheet1!L2514,"N/A")</f>
        <v>0</v>
      </c>
    </row>
    <row r="938" spans="1:2" x14ac:dyDescent="0.3">
      <c r="A938">
        <f>IF(Sheet1!F2016="successful",Sheet1!L2016,"N/A")</f>
        <v>26457</v>
      </c>
      <c r="B938">
        <f>IF(Sheet1!F2515="failed",Sheet1!L2515,"N/A")</f>
        <v>0</v>
      </c>
    </row>
    <row r="939" spans="1:2" x14ac:dyDescent="0.3">
      <c r="A939">
        <f>IF(Sheet1!F2017="successful",Sheet1!L2017,"N/A")</f>
        <v>162</v>
      </c>
      <c r="B939">
        <f>IF(Sheet1!F2516="failed",Sheet1!L2516,"N/A")</f>
        <v>4</v>
      </c>
    </row>
    <row r="940" spans="1:2" x14ac:dyDescent="0.3">
      <c r="A940">
        <f>IF(Sheet1!F2018="successful",Sheet1!L2018,"N/A")</f>
        <v>479</v>
      </c>
      <c r="B940">
        <f>IF(Sheet1!F2517="failed",Sheet1!L2517,"N/A")</f>
        <v>12</v>
      </c>
    </row>
    <row r="941" spans="1:2" x14ac:dyDescent="0.3">
      <c r="A941">
        <f>IF(Sheet1!F2019="successful",Sheet1!L2019,"N/A")</f>
        <v>426</v>
      </c>
      <c r="B941">
        <f>IF(Sheet1!F2518="failed",Sheet1!L2518,"N/A")</f>
        <v>0</v>
      </c>
    </row>
    <row r="942" spans="1:2" x14ac:dyDescent="0.3">
      <c r="A942">
        <f>IF(Sheet1!F2020="successful",Sheet1!L2020,"N/A")</f>
        <v>450</v>
      </c>
      <c r="B942">
        <f>IF(Sheet1!F2519="failed",Sheet1!L2519,"N/A")</f>
        <v>33</v>
      </c>
    </row>
    <row r="943" spans="1:2" x14ac:dyDescent="0.3">
      <c r="A943">
        <f>IF(Sheet1!F2021="successful",Sheet1!L2021,"N/A")</f>
        <v>1780</v>
      </c>
      <c r="B943">
        <f>IF(Sheet1!F2520="failed",Sheet1!L2520,"N/A")</f>
        <v>0</v>
      </c>
    </row>
    <row r="944" spans="1:2" x14ac:dyDescent="0.3">
      <c r="A944">
        <f>IF(Sheet1!F2022="successful",Sheet1!L2022,"N/A")</f>
        <v>122</v>
      </c>
      <c r="B944">
        <f>IF(Sheet1!F2521="failed",Sheet1!L2521,"N/A")</f>
        <v>4</v>
      </c>
    </row>
    <row r="945" spans="1:2" x14ac:dyDescent="0.3">
      <c r="A945">
        <f>IF(Sheet1!F2023="successful",Sheet1!L2023,"N/A")</f>
        <v>95</v>
      </c>
      <c r="B945">
        <f>IF(Sheet1!F2522="failed",Sheet1!L2522,"N/A")</f>
        <v>0</v>
      </c>
    </row>
    <row r="946" spans="1:2" x14ac:dyDescent="0.3">
      <c r="A946">
        <f>IF(Sheet1!F2024="successful",Sheet1!L2024,"N/A")</f>
        <v>325</v>
      </c>
      <c r="B946">
        <f>IF(Sheet1!F2583="failed",Sheet1!L2583,"N/A")</f>
        <v>11</v>
      </c>
    </row>
    <row r="947" spans="1:2" x14ac:dyDescent="0.3">
      <c r="A947">
        <f>IF(Sheet1!F2025="successful",Sheet1!L2025,"N/A")</f>
        <v>353</v>
      </c>
      <c r="B947">
        <f>IF(Sheet1!F2584="failed",Sheet1!L2584,"N/A")</f>
        <v>1</v>
      </c>
    </row>
    <row r="948" spans="1:2" x14ac:dyDescent="0.3">
      <c r="A948">
        <f>IF(Sheet1!F2026="successful",Sheet1!L2026,"N/A")</f>
        <v>105</v>
      </c>
      <c r="B948">
        <f>IF(Sheet1!F2585="failed",Sheet1!L2585,"N/A")</f>
        <v>5</v>
      </c>
    </row>
    <row r="949" spans="1:2" x14ac:dyDescent="0.3">
      <c r="A949">
        <f>IF(Sheet1!F2027="successful",Sheet1!L2027,"N/A")</f>
        <v>729</v>
      </c>
      <c r="B949">
        <f>IF(Sheet1!F2586="failed",Sheet1!L2586,"N/A")</f>
        <v>0</v>
      </c>
    </row>
    <row r="950" spans="1:2" x14ac:dyDescent="0.3">
      <c r="A950">
        <f>IF(Sheet1!F2028="successful",Sheet1!L2028,"N/A")</f>
        <v>454</v>
      </c>
      <c r="B950">
        <f>IF(Sheet1!F2587="failed",Sheet1!L2587,"N/A")</f>
        <v>1</v>
      </c>
    </row>
    <row r="951" spans="1:2" x14ac:dyDescent="0.3">
      <c r="A951">
        <f>IF(Sheet1!F2029="successful",Sheet1!L2029,"N/A")</f>
        <v>539</v>
      </c>
      <c r="B951">
        <f>IF(Sheet1!F2588="failed",Sheet1!L2588,"N/A")</f>
        <v>1</v>
      </c>
    </row>
    <row r="952" spans="1:2" x14ac:dyDescent="0.3">
      <c r="A952">
        <f>IF(Sheet1!F2030="successful",Sheet1!L2030,"N/A")</f>
        <v>79</v>
      </c>
      <c r="B952">
        <f>IF(Sheet1!F2589="failed",Sheet1!L2589,"N/A")</f>
        <v>6</v>
      </c>
    </row>
    <row r="953" spans="1:2" x14ac:dyDescent="0.3">
      <c r="A953">
        <f>IF(Sheet1!F2031="successful",Sheet1!L2031,"N/A")</f>
        <v>94</v>
      </c>
      <c r="B953">
        <f>IF(Sheet1!F2590="failed",Sheet1!L2590,"N/A")</f>
        <v>8</v>
      </c>
    </row>
    <row r="954" spans="1:2" x14ac:dyDescent="0.3">
      <c r="A954">
        <f>IF(Sheet1!F2032="successful",Sheet1!L2032,"N/A")</f>
        <v>625</v>
      </c>
      <c r="B954">
        <f>IF(Sheet1!F2591="failed",Sheet1!L2591,"N/A")</f>
        <v>1</v>
      </c>
    </row>
    <row r="955" spans="1:2" x14ac:dyDescent="0.3">
      <c r="A955">
        <f>IF(Sheet1!F2033="successful",Sheet1!L2033,"N/A")</f>
        <v>508</v>
      </c>
      <c r="B955">
        <f>IF(Sheet1!F2592="failed",Sheet1!L2592,"N/A")</f>
        <v>0</v>
      </c>
    </row>
    <row r="956" spans="1:2" x14ac:dyDescent="0.3">
      <c r="A956">
        <f>IF(Sheet1!F2034="successful",Sheet1!L2034,"N/A")</f>
        <v>531</v>
      </c>
      <c r="B956">
        <f>IF(Sheet1!F2593="failed",Sheet1!L2593,"N/A")</f>
        <v>2</v>
      </c>
    </row>
    <row r="957" spans="1:2" x14ac:dyDescent="0.3">
      <c r="A957">
        <f>IF(Sheet1!F2035="successful",Sheet1!L2035,"N/A")</f>
        <v>158</v>
      </c>
      <c r="B957">
        <f>IF(Sheet1!F2594="failed",Sheet1!L2594,"N/A")</f>
        <v>1</v>
      </c>
    </row>
    <row r="958" spans="1:2" x14ac:dyDescent="0.3">
      <c r="A958">
        <f>IF(Sheet1!F2036="successful",Sheet1!L2036,"N/A")</f>
        <v>508</v>
      </c>
      <c r="B958">
        <f>IF(Sheet1!F2595="failed",Sheet1!L2595,"N/A")</f>
        <v>0</v>
      </c>
    </row>
    <row r="959" spans="1:2" x14ac:dyDescent="0.3">
      <c r="A959">
        <f>IF(Sheet1!F2037="successful",Sheet1!L2037,"N/A")</f>
        <v>644</v>
      </c>
      <c r="B959">
        <f>IF(Sheet1!F2596="failed",Sheet1!L2596,"N/A")</f>
        <v>1</v>
      </c>
    </row>
    <row r="960" spans="1:2" x14ac:dyDescent="0.3">
      <c r="A960">
        <f>IF(Sheet1!F2038="successful",Sheet1!L2038,"N/A")</f>
        <v>848</v>
      </c>
      <c r="B960">
        <f>IF(Sheet1!F2597="failed",Sheet1!L2597,"N/A")</f>
        <v>19</v>
      </c>
    </row>
    <row r="961" spans="1:2" x14ac:dyDescent="0.3">
      <c r="A961">
        <f>IF(Sheet1!F2039="successful",Sheet1!L2039,"N/A")</f>
        <v>429</v>
      </c>
      <c r="B961">
        <f>IF(Sheet1!F2598="failed",Sheet1!L2598,"N/A")</f>
        <v>27</v>
      </c>
    </row>
    <row r="962" spans="1:2" x14ac:dyDescent="0.3">
      <c r="A962">
        <f>IF(Sheet1!F2040="successful",Sheet1!L2040,"N/A")</f>
        <v>204</v>
      </c>
      <c r="B962">
        <f>IF(Sheet1!F2599="failed",Sheet1!L2599,"N/A")</f>
        <v>7</v>
      </c>
    </row>
    <row r="963" spans="1:2" x14ac:dyDescent="0.3">
      <c r="A963">
        <f>IF(Sheet1!F2041="successful",Sheet1!L2041,"N/A")</f>
        <v>379</v>
      </c>
      <c r="B963">
        <f>IF(Sheet1!F2600="failed",Sheet1!L2600,"N/A")</f>
        <v>14</v>
      </c>
    </row>
    <row r="964" spans="1:2" x14ac:dyDescent="0.3">
      <c r="A964">
        <f>IF(Sheet1!F2042="successful",Sheet1!L2042,"N/A")</f>
        <v>271</v>
      </c>
      <c r="B964">
        <f>IF(Sheet1!F2601="failed",Sheet1!L2601,"N/A")</f>
        <v>5</v>
      </c>
    </row>
    <row r="965" spans="1:2" x14ac:dyDescent="0.3">
      <c r="A965">
        <f>IF(Sheet1!F2043="successful",Sheet1!L2043,"N/A")</f>
        <v>120</v>
      </c>
      <c r="B965">
        <f>IF(Sheet1!F2602="failed",Sheet1!L2602,"N/A")</f>
        <v>30</v>
      </c>
    </row>
    <row r="966" spans="1:2" x14ac:dyDescent="0.3">
      <c r="A966">
        <f>IF(Sheet1!F2044="successful",Sheet1!L2044,"N/A")</f>
        <v>140</v>
      </c>
      <c r="B966">
        <f>IF(Sheet1!F2643="failed",Sheet1!L2643,"N/A")</f>
        <v>1</v>
      </c>
    </row>
    <row r="967" spans="1:2" x14ac:dyDescent="0.3">
      <c r="A967">
        <f>IF(Sheet1!F2045="successful",Sheet1!L2045,"N/A")</f>
        <v>193</v>
      </c>
      <c r="B967">
        <f>IF(Sheet1!F2644="failed",Sheet1!L2644,"N/A")</f>
        <v>0</v>
      </c>
    </row>
    <row r="968" spans="1:2" x14ac:dyDescent="0.3">
      <c r="A968">
        <f>IF(Sheet1!F2046="successful",Sheet1!L2046,"N/A")</f>
        <v>180</v>
      </c>
      <c r="B968">
        <f>IF(Sheet1!F2672="failed",Sheet1!L2672,"N/A")</f>
        <v>60</v>
      </c>
    </row>
    <row r="969" spans="1:2" x14ac:dyDescent="0.3">
      <c r="A969">
        <f>IF(Sheet1!F2047="successful",Sheet1!L2047,"N/A")</f>
        <v>263</v>
      </c>
      <c r="B969">
        <f>IF(Sheet1!F2673="failed",Sheet1!L2673,"N/A")</f>
        <v>84</v>
      </c>
    </row>
    <row r="970" spans="1:2" x14ac:dyDescent="0.3">
      <c r="A970">
        <f>IF(Sheet1!F2048="successful",Sheet1!L2048,"N/A")</f>
        <v>217</v>
      </c>
      <c r="B970">
        <f>IF(Sheet1!F2674="failed",Sheet1!L2674,"N/A")</f>
        <v>47</v>
      </c>
    </row>
    <row r="971" spans="1:2" x14ac:dyDescent="0.3">
      <c r="A971">
        <f>IF(Sheet1!F2049="successful",Sheet1!L2049,"N/A")</f>
        <v>443</v>
      </c>
      <c r="B971">
        <f>IF(Sheet1!F2675="failed",Sheet1!L2675,"N/A")</f>
        <v>66</v>
      </c>
    </row>
    <row r="972" spans="1:2" x14ac:dyDescent="0.3">
      <c r="A972">
        <f>IF(Sheet1!F2050="successful",Sheet1!L2050,"N/A")</f>
        <v>1373</v>
      </c>
      <c r="B972">
        <f>IF(Sheet1!F2676="failed",Sheet1!L2676,"N/A")</f>
        <v>171</v>
      </c>
    </row>
    <row r="973" spans="1:2" x14ac:dyDescent="0.3">
      <c r="A973">
        <f>IF(Sheet1!F2051="successful",Sheet1!L2051,"N/A")</f>
        <v>742</v>
      </c>
      <c r="B973">
        <f>IF(Sheet1!F2677="failed",Sheet1!L2677,"N/A")</f>
        <v>29</v>
      </c>
    </row>
    <row r="974" spans="1:2" x14ac:dyDescent="0.3">
      <c r="A974">
        <f>IF(Sheet1!F2052="successful",Sheet1!L2052,"N/A")</f>
        <v>170</v>
      </c>
      <c r="B974">
        <f>IF(Sheet1!F2678="failed",Sheet1!L2678,"N/A")</f>
        <v>9</v>
      </c>
    </row>
    <row r="975" spans="1:2" x14ac:dyDescent="0.3">
      <c r="A975">
        <f>IF(Sheet1!F2053="successful",Sheet1!L2053,"N/A")</f>
        <v>242</v>
      </c>
      <c r="B975">
        <f>IF(Sheet1!F2679="failed",Sheet1!L2679,"N/A")</f>
        <v>27</v>
      </c>
    </row>
    <row r="976" spans="1:2" x14ac:dyDescent="0.3">
      <c r="A976">
        <f>IF(Sheet1!F2054="successful",Sheet1!L2054,"N/A")</f>
        <v>541</v>
      </c>
      <c r="B976">
        <f>IF(Sheet1!F2680="failed",Sheet1!L2680,"N/A")</f>
        <v>2</v>
      </c>
    </row>
    <row r="977" spans="1:2" x14ac:dyDescent="0.3">
      <c r="A977">
        <f>IF(Sheet1!F2055="successful",Sheet1!L2055,"N/A")</f>
        <v>121</v>
      </c>
      <c r="B977">
        <f>IF(Sheet1!F2681="failed",Sheet1!L2681,"N/A")</f>
        <v>3</v>
      </c>
    </row>
    <row r="978" spans="1:2" x14ac:dyDescent="0.3">
      <c r="A978">
        <f>IF(Sheet1!F2056="successful",Sheet1!L2056,"N/A")</f>
        <v>621</v>
      </c>
      <c r="B978">
        <f>IF(Sheet1!F2682="failed",Sheet1!L2682,"N/A")</f>
        <v>4</v>
      </c>
    </row>
    <row r="979" spans="1:2" x14ac:dyDescent="0.3">
      <c r="A979">
        <f>IF(Sheet1!F2057="successful",Sheet1!L2057,"N/A")</f>
        <v>101</v>
      </c>
      <c r="B979">
        <f>IF(Sheet1!F2683="failed",Sheet1!L2683,"N/A")</f>
        <v>2</v>
      </c>
    </row>
    <row r="980" spans="1:2" x14ac:dyDescent="0.3">
      <c r="A980">
        <f>IF(Sheet1!F2058="successful",Sheet1!L2058,"N/A")</f>
        <v>554</v>
      </c>
      <c r="B980">
        <f>IF(Sheet1!F2684="failed",Sheet1!L2684,"N/A")</f>
        <v>20</v>
      </c>
    </row>
    <row r="981" spans="1:2" x14ac:dyDescent="0.3">
      <c r="A981">
        <f>IF(Sheet1!F2059="successful",Sheet1!L2059,"N/A")</f>
        <v>666</v>
      </c>
      <c r="B981">
        <f>IF(Sheet1!F2685="failed",Sheet1!L2685,"N/A")</f>
        <v>3</v>
      </c>
    </row>
    <row r="982" spans="1:2" x14ac:dyDescent="0.3">
      <c r="A982">
        <f>IF(Sheet1!F2060="successful",Sheet1!L2060,"N/A")</f>
        <v>410</v>
      </c>
      <c r="B982">
        <f>IF(Sheet1!F2686="failed",Sheet1!L2686,"N/A")</f>
        <v>4</v>
      </c>
    </row>
    <row r="983" spans="1:2" x14ac:dyDescent="0.3">
      <c r="A983">
        <f>IF(Sheet1!F2061="successful",Sheet1!L2061,"N/A")</f>
        <v>375</v>
      </c>
      <c r="B983">
        <f>IF(Sheet1!F2687="failed",Sheet1!L2687,"N/A")</f>
        <v>1</v>
      </c>
    </row>
    <row r="984" spans="1:2" x14ac:dyDescent="0.3">
      <c r="A984">
        <f>IF(Sheet1!F2062="successful",Sheet1!L2062,"N/A")</f>
        <v>1364</v>
      </c>
      <c r="B984">
        <f>IF(Sheet1!F2688="failed",Sheet1!L2688,"N/A")</f>
        <v>0</v>
      </c>
    </row>
    <row r="985" spans="1:2" x14ac:dyDescent="0.3">
      <c r="A985">
        <f>IF(Sheet1!F2063="successful",Sheet1!L2063,"N/A")</f>
        <v>35</v>
      </c>
      <c r="B985">
        <f>IF(Sheet1!F2689="failed",Sheet1!L2689,"N/A")</f>
        <v>0</v>
      </c>
    </row>
    <row r="986" spans="1:2" x14ac:dyDescent="0.3">
      <c r="A986">
        <f>IF(Sheet1!F2064="successful",Sheet1!L2064,"N/A")</f>
        <v>203</v>
      </c>
      <c r="B986">
        <f>IF(Sheet1!F2690="failed",Sheet1!L2690,"N/A")</f>
        <v>14</v>
      </c>
    </row>
    <row r="987" spans="1:2" x14ac:dyDescent="0.3">
      <c r="A987">
        <f>IF(Sheet1!F2065="successful",Sheet1!L2065,"N/A")</f>
        <v>49</v>
      </c>
      <c r="B987">
        <f>IF(Sheet1!F2691="failed",Sheet1!L2691,"N/A")</f>
        <v>1</v>
      </c>
    </row>
    <row r="988" spans="1:2" x14ac:dyDescent="0.3">
      <c r="A988">
        <f>IF(Sheet1!F2066="successful",Sheet1!L2066,"N/A")</f>
        <v>5812</v>
      </c>
      <c r="B988">
        <f>IF(Sheet1!F2692="failed",Sheet1!L2692,"N/A")</f>
        <v>118</v>
      </c>
    </row>
    <row r="989" spans="1:2" x14ac:dyDescent="0.3">
      <c r="A989">
        <f>IF(Sheet1!F2067="successful",Sheet1!L2067,"N/A")</f>
        <v>1556</v>
      </c>
      <c r="B989">
        <f>IF(Sheet1!F2693="failed",Sheet1!L2693,"N/A")</f>
        <v>2</v>
      </c>
    </row>
    <row r="990" spans="1:2" x14ac:dyDescent="0.3">
      <c r="A990">
        <f>IF(Sheet1!F2068="successful",Sheet1!L2068,"N/A")</f>
        <v>65</v>
      </c>
      <c r="B990">
        <f>IF(Sheet1!F2694="failed",Sheet1!L2694,"N/A")</f>
        <v>1</v>
      </c>
    </row>
    <row r="991" spans="1:2" x14ac:dyDescent="0.3">
      <c r="A991">
        <f>IF(Sheet1!F2069="successful",Sheet1!L2069,"N/A")</f>
        <v>10</v>
      </c>
      <c r="B991">
        <f>IF(Sheet1!F2695="failed",Sheet1!L2695,"N/A")</f>
        <v>3</v>
      </c>
    </row>
    <row r="992" spans="1:2" x14ac:dyDescent="0.3">
      <c r="A992">
        <f>IF(Sheet1!F2070="successful",Sheet1!L2070,"N/A")</f>
        <v>76</v>
      </c>
      <c r="B992">
        <f>IF(Sheet1!F2696="failed",Sheet1!L2696,"N/A")</f>
        <v>1</v>
      </c>
    </row>
    <row r="993" spans="1:2" x14ac:dyDescent="0.3">
      <c r="A993">
        <f>IF(Sheet1!F2071="successful",Sheet1!L2071,"N/A")</f>
        <v>263</v>
      </c>
      <c r="B993">
        <f>IF(Sheet1!F2697="failed",Sheet1!L2697,"N/A")</f>
        <v>3</v>
      </c>
    </row>
    <row r="994" spans="1:2" x14ac:dyDescent="0.3">
      <c r="A994">
        <f>IF(Sheet1!F2072="successful",Sheet1!L2072,"N/A")</f>
        <v>1530</v>
      </c>
      <c r="B994">
        <f>IF(Sheet1!F2698="failed",Sheet1!L2698,"N/A")</f>
        <v>38</v>
      </c>
    </row>
    <row r="995" spans="1:2" x14ac:dyDescent="0.3">
      <c r="A995">
        <f>IF(Sheet1!F2073="successful",Sheet1!L2073,"N/A")</f>
        <v>278</v>
      </c>
      <c r="B995">
        <f>IF(Sheet1!F2699="failed",Sheet1!L2699,"N/A")</f>
        <v>52</v>
      </c>
    </row>
    <row r="996" spans="1:2" x14ac:dyDescent="0.3">
      <c r="A996">
        <f>IF(Sheet1!F2074="successful",Sheet1!L2074,"N/A")</f>
        <v>350</v>
      </c>
      <c r="B996">
        <f>IF(Sheet1!F2700="failed",Sheet1!L2700,"N/A")</f>
        <v>2</v>
      </c>
    </row>
    <row r="997" spans="1:2" x14ac:dyDescent="0.3">
      <c r="A997">
        <f>IF(Sheet1!F2075="successful",Sheet1!L2075,"N/A")</f>
        <v>470</v>
      </c>
      <c r="B997">
        <f>IF(Sheet1!F2701="failed",Sheet1!L2701,"N/A")</f>
        <v>0</v>
      </c>
    </row>
    <row r="998" spans="1:2" x14ac:dyDescent="0.3">
      <c r="A998">
        <f>IF(Sheet1!F2076="successful",Sheet1!L2076,"N/A")</f>
        <v>3</v>
      </c>
      <c r="B998">
        <f>IF(Sheet1!F2702="failed",Sheet1!L2702,"N/A")</f>
        <v>4</v>
      </c>
    </row>
    <row r="999" spans="1:2" x14ac:dyDescent="0.3">
      <c r="A999">
        <f>IF(Sheet1!F2077="successful",Sheet1!L2077,"N/A")</f>
        <v>8200</v>
      </c>
      <c r="B999">
        <f>IF(Sheet1!F2743="failed",Sheet1!L2743,"N/A")</f>
        <v>4</v>
      </c>
    </row>
    <row r="1000" spans="1:2" x14ac:dyDescent="0.3">
      <c r="A1000">
        <f>IF(Sheet1!F2078="successful",Sheet1!L2078,"N/A")</f>
        <v>8359</v>
      </c>
      <c r="B1000">
        <f>IF(Sheet1!F2744="failed",Sheet1!L2744,"N/A")</f>
        <v>18</v>
      </c>
    </row>
    <row r="1001" spans="1:2" x14ac:dyDescent="0.3">
      <c r="A1001">
        <f>IF(Sheet1!F2079="successful",Sheet1!L2079,"N/A")</f>
        <v>188</v>
      </c>
      <c r="B1001">
        <f>IF(Sheet1!F2745="failed",Sheet1!L2745,"N/A")</f>
        <v>0</v>
      </c>
    </row>
    <row r="1002" spans="1:2" x14ac:dyDescent="0.3">
      <c r="A1002">
        <f>IF(Sheet1!F2080="successful",Sheet1!L2080,"N/A")</f>
        <v>48</v>
      </c>
      <c r="B1002">
        <f>IF(Sheet1!F2746="failed",Sheet1!L2746,"N/A")</f>
        <v>22</v>
      </c>
    </row>
    <row r="1003" spans="1:2" x14ac:dyDescent="0.3">
      <c r="A1003">
        <f>IF(Sheet1!F2081="successful",Sheet1!L2081,"N/A")</f>
        <v>607</v>
      </c>
      <c r="B1003">
        <f>IF(Sheet1!F2747="failed",Sheet1!L2747,"N/A")</f>
        <v>49</v>
      </c>
    </row>
    <row r="1004" spans="1:2" x14ac:dyDescent="0.3">
      <c r="A1004">
        <f>IF(Sheet1!F2082="successful",Sheet1!L2082,"N/A")</f>
        <v>50</v>
      </c>
      <c r="B1004">
        <f>IF(Sheet1!F2748="failed",Sheet1!L2748,"N/A")</f>
        <v>19</v>
      </c>
    </row>
    <row r="1005" spans="1:2" x14ac:dyDescent="0.3">
      <c r="A1005">
        <f>IF(Sheet1!F2083="successful",Sheet1!L2083,"N/A")</f>
        <v>55</v>
      </c>
      <c r="B1005">
        <f>IF(Sheet1!F2749="failed",Sheet1!L2749,"N/A")</f>
        <v>4</v>
      </c>
    </row>
    <row r="1006" spans="1:2" x14ac:dyDescent="0.3">
      <c r="A1006">
        <f>IF(Sheet1!F2084="successful",Sheet1!L2084,"N/A")</f>
        <v>38</v>
      </c>
      <c r="B1006">
        <f>IF(Sheet1!F2750="failed",Sheet1!L2750,"N/A")</f>
        <v>4</v>
      </c>
    </row>
    <row r="1007" spans="1:2" x14ac:dyDescent="0.3">
      <c r="A1007">
        <f>IF(Sheet1!F2085="successful",Sheet1!L2085,"N/A")</f>
        <v>25</v>
      </c>
      <c r="B1007">
        <f>IF(Sheet1!F2751="failed",Sheet1!L2751,"N/A")</f>
        <v>2</v>
      </c>
    </row>
    <row r="1008" spans="1:2" x14ac:dyDescent="0.3">
      <c r="A1008">
        <f>IF(Sheet1!F2086="successful",Sheet1!L2086,"N/A")</f>
        <v>46</v>
      </c>
      <c r="B1008">
        <f>IF(Sheet1!F2752="failed",Sheet1!L2752,"N/A")</f>
        <v>0</v>
      </c>
    </row>
    <row r="1009" spans="1:2" x14ac:dyDescent="0.3">
      <c r="A1009">
        <f>IF(Sheet1!F2087="successful",Sheet1!L2087,"N/A")</f>
        <v>83</v>
      </c>
      <c r="B1009">
        <f>IF(Sheet1!F2753="failed",Sheet1!L2753,"N/A")</f>
        <v>0</v>
      </c>
    </row>
    <row r="1010" spans="1:2" x14ac:dyDescent="0.3">
      <c r="A1010">
        <f>IF(Sheet1!F2088="successful",Sheet1!L2088,"N/A")</f>
        <v>35</v>
      </c>
      <c r="B1010">
        <f>IF(Sheet1!F2754="failed",Sheet1!L2754,"N/A")</f>
        <v>14</v>
      </c>
    </row>
    <row r="1011" spans="1:2" x14ac:dyDescent="0.3">
      <c r="A1011">
        <f>IF(Sheet1!F2089="successful",Sheet1!L2089,"N/A")</f>
        <v>25</v>
      </c>
      <c r="B1011">
        <f>IF(Sheet1!F2755="failed",Sheet1!L2755,"N/A")</f>
        <v>8</v>
      </c>
    </row>
    <row r="1012" spans="1:2" x14ac:dyDescent="0.3">
      <c r="A1012">
        <f>IF(Sheet1!F2090="successful",Sheet1!L2090,"N/A")</f>
        <v>75</v>
      </c>
      <c r="B1012">
        <f>IF(Sheet1!F2756="failed",Sheet1!L2756,"N/A")</f>
        <v>0</v>
      </c>
    </row>
    <row r="1013" spans="1:2" x14ac:dyDescent="0.3">
      <c r="A1013">
        <f>IF(Sheet1!F2091="successful",Sheet1!L2091,"N/A")</f>
        <v>62</v>
      </c>
      <c r="B1013">
        <f>IF(Sheet1!F2757="failed",Sheet1!L2757,"N/A")</f>
        <v>15</v>
      </c>
    </row>
    <row r="1014" spans="1:2" x14ac:dyDescent="0.3">
      <c r="A1014">
        <f>IF(Sheet1!F2092="successful",Sheet1!L2092,"N/A")</f>
        <v>160</v>
      </c>
      <c r="B1014">
        <f>IF(Sheet1!F2758="failed",Sheet1!L2758,"N/A")</f>
        <v>33</v>
      </c>
    </row>
    <row r="1015" spans="1:2" x14ac:dyDescent="0.3">
      <c r="A1015">
        <f>IF(Sheet1!F2093="successful",Sheet1!L2093,"N/A")</f>
        <v>246</v>
      </c>
      <c r="B1015">
        <f>IF(Sheet1!F2759="failed",Sheet1!L2759,"N/A")</f>
        <v>2</v>
      </c>
    </row>
    <row r="1016" spans="1:2" x14ac:dyDescent="0.3">
      <c r="A1016">
        <f>IF(Sheet1!F2094="successful",Sheet1!L2094,"N/A")</f>
        <v>55</v>
      </c>
      <c r="B1016">
        <f>IF(Sheet1!F2760="failed",Sheet1!L2760,"N/A")</f>
        <v>6</v>
      </c>
    </row>
    <row r="1017" spans="1:2" x14ac:dyDescent="0.3">
      <c r="A1017">
        <f>IF(Sheet1!F2095="successful",Sheet1!L2095,"N/A")</f>
        <v>23</v>
      </c>
      <c r="B1017">
        <f>IF(Sheet1!F2761="failed",Sheet1!L2761,"N/A")</f>
        <v>2</v>
      </c>
    </row>
    <row r="1018" spans="1:2" x14ac:dyDescent="0.3">
      <c r="A1018">
        <f>IF(Sheet1!F2096="successful",Sheet1!L2096,"N/A")</f>
        <v>72</v>
      </c>
      <c r="B1018">
        <f>IF(Sheet1!F2762="failed",Sheet1!L2762,"N/A")</f>
        <v>0</v>
      </c>
    </row>
    <row r="1019" spans="1:2" x14ac:dyDescent="0.3">
      <c r="A1019">
        <f>IF(Sheet1!F2097="successful",Sheet1!L2097,"N/A")</f>
        <v>22</v>
      </c>
      <c r="B1019">
        <f>IF(Sheet1!F2763="failed",Sheet1!L2763,"N/A")</f>
        <v>4</v>
      </c>
    </row>
    <row r="1020" spans="1:2" x14ac:dyDescent="0.3">
      <c r="A1020">
        <f>IF(Sheet1!F2098="successful",Sheet1!L2098,"N/A")</f>
        <v>14</v>
      </c>
      <c r="B1020">
        <f>IF(Sheet1!F2764="failed",Sheet1!L2764,"N/A")</f>
        <v>1</v>
      </c>
    </row>
    <row r="1021" spans="1:2" x14ac:dyDescent="0.3">
      <c r="A1021">
        <f>IF(Sheet1!F2099="successful",Sheet1!L2099,"N/A")</f>
        <v>38</v>
      </c>
      <c r="B1021">
        <f>IF(Sheet1!F2765="failed",Sheet1!L2765,"N/A")</f>
        <v>3</v>
      </c>
    </row>
    <row r="1022" spans="1:2" x14ac:dyDescent="0.3">
      <c r="A1022">
        <f>IF(Sheet1!F2100="successful",Sheet1!L2100,"N/A")</f>
        <v>32</v>
      </c>
      <c r="B1022">
        <f>IF(Sheet1!F2766="failed",Sheet1!L2766,"N/A")</f>
        <v>4</v>
      </c>
    </row>
    <row r="1023" spans="1:2" x14ac:dyDescent="0.3">
      <c r="A1023">
        <f>IF(Sheet1!F2101="successful",Sheet1!L2101,"N/A")</f>
        <v>63</v>
      </c>
      <c r="B1023">
        <f>IF(Sheet1!F2767="failed",Sheet1!L2767,"N/A")</f>
        <v>0</v>
      </c>
    </row>
    <row r="1024" spans="1:2" x14ac:dyDescent="0.3">
      <c r="A1024">
        <f>IF(Sheet1!F2102="successful",Sheet1!L2102,"N/A")</f>
        <v>27</v>
      </c>
      <c r="B1024">
        <f>IF(Sheet1!F2768="failed",Sheet1!L2768,"N/A")</f>
        <v>4</v>
      </c>
    </row>
    <row r="1025" spans="1:2" x14ac:dyDescent="0.3">
      <c r="A1025">
        <f>IF(Sheet1!F2103="successful",Sheet1!L2103,"N/A")</f>
        <v>44</v>
      </c>
      <c r="B1025">
        <f>IF(Sheet1!F2769="failed",Sheet1!L2769,"N/A")</f>
        <v>3</v>
      </c>
    </row>
    <row r="1026" spans="1:2" x14ac:dyDescent="0.3">
      <c r="A1026">
        <f>IF(Sheet1!F2104="successful",Sheet1!L2104,"N/A")</f>
        <v>38</v>
      </c>
      <c r="B1026">
        <f>IF(Sheet1!F2770="failed",Sheet1!L2770,"N/A")</f>
        <v>34</v>
      </c>
    </row>
    <row r="1027" spans="1:2" x14ac:dyDescent="0.3">
      <c r="A1027">
        <f>IF(Sheet1!F2105="successful",Sheet1!L2105,"N/A")</f>
        <v>115</v>
      </c>
      <c r="B1027">
        <f>IF(Sheet1!F2771="failed",Sheet1!L2771,"N/A")</f>
        <v>2</v>
      </c>
    </row>
    <row r="1028" spans="1:2" x14ac:dyDescent="0.3">
      <c r="A1028">
        <f>IF(Sheet1!F2106="successful",Sheet1!L2106,"N/A")</f>
        <v>37</v>
      </c>
      <c r="B1028">
        <f>IF(Sheet1!F2772="failed",Sheet1!L2772,"N/A")</f>
        <v>33</v>
      </c>
    </row>
    <row r="1029" spans="1:2" x14ac:dyDescent="0.3">
      <c r="A1029">
        <f>IF(Sheet1!F2107="successful",Sheet1!L2107,"N/A")</f>
        <v>99</v>
      </c>
      <c r="B1029">
        <f>IF(Sheet1!F2773="failed",Sheet1!L2773,"N/A")</f>
        <v>0</v>
      </c>
    </row>
    <row r="1030" spans="1:2" x14ac:dyDescent="0.3">
      <c r="A1030">
        <f>IF(Sheet1!F2108="successful",Sheet1!L2108,"N/A")</f>
        <v>44</v>
      </c>
      <c r="B1030">
        <f>IF(Sheet1!F2774="failed",Sheet1!L2774,"N/A")</f>
        <v>0</v>
      </c>
    </row>
    <row r="1031" spans="1:2" x14ac:dyDescent="0.3">
      <c r="A1031">
        <f>IF(Sheet1!F2109="successful",Sheet1!L2109,"N/A")</f>
        <v>58</v>
      </c>
      <c r="B1031">
        <f>IF(Sheet1!F2775="failed",Sheet1!L2775,"N/A")</f>
        <v>1</v>
      </c>
    </row>
    <row r="1032" spans="1:2" x14ac:dyDescent="0.3">
      <c r="A1032">
        <f>IF(Sheet1!F2110="successful",Sheet1!L2110,"N/A")</f>
        <v>191</v>
      </c>
      <c r="B1032">
        <f>IF(Sheet1!F2776="failed",Sheet1!L2776,"N/A")</f>
        <v>13</v>
      </c>
    </row>
    <row r="1033" spans="1:2" x14ac:dyDescent="0.3">
      <c r="A1033">
        <f>IF(Sheet1!F2111="successful",Sheet1!L2111,"N/A")</f>
        <v>40</v>
      </c>
      <c r="B1033">
        <f>IF(Sheet1!F2777="failed",Sheet1!L2777,"N/A")</f>
        <v>2</v>
      </c>
    </row>
    <row r="1034" spans="1:2" x14ac:dyDescent="0.3">
      <c r="A1034">
        <f>IF(Sheet1!F2112="successful",Sheet1!L2112,"N/A")</f>
        <v>38</v>
      </c>
      <c r="B1034">
        <f>IF(Sheet1!F2778="failed",Sheet1!L2778,"N/A")</f>
        <v>36</v>
      </c>
    </row>
    <row r="1035" spans="1:2" x14ac:dyDescent="0.3">
      <c r="A1035">
        <f>IF(Sheet1!F2113="successful",Sheet1!L2113,"N/A")</f>
        <v>39</v>
      </c>
      <c r="B1035">
        <f>IF(Sheet1!F2779="failed",Sheet1!L2779,"N/A")</f>
        <v>1</v>
      </c>
    </row>
    <row r="1036" spans="1:2" x14ac:dyDescent="0.3">
      <c r="A1036">
        <f>IF(Sheet1!F2114="successful",Sheet1!L2114,"N/A")</f>
        <v>11</v>
      </c>
      <c r="B1036">
        <f>IF(Sheet1!F2780="failed",Sheet1!L2780,"N/A")</f>
        <v>15</v>
      </c>
    </row>
    <row r="1037" spans="1:2" x14ac:dyDescent="0.3">
      <c r="A1037">
        <f>IF(Sheet1!F2115="successful",Sheet1!L2115,"N/A")</f>
        <v>107</v>
      </c>
      <c r="B1037">
        <f>IF(Sheet1!F2781="failed",Sheet1!L2781,"N/A")</f>
        <v>1</v>
      </c>
    </row>
    <row r="1038" spans="1:2" x14ac:dyDescent="0.3">
      <c r="A1038">
        <f>IF(Sheet1!F2116="successful",Sheet1!L2116,"N/A")</f>
        <v>147</v>
      </c>
      <c r="B1038">
        <f>IF(Sheet1!F2782="failed",Sheet1!L2782,"N/A")</f>
        <v>0</v>
      </c>
    </row>
    <row r="1039" spans="1:2" x14ac:dyDescent="0.3">
      <c r="A1039">
        <f>IF(Sheet1!F2117="successful",Sheet1!L2117,"N/A")</f>
        <v>36</v>
      </c>
      <c r="B1039">
        <f>IF(Sheet1!F2843="failed",Sheet1!L2843,"N/A")</f>
        <v>1</v>
      </c>
    </row>
    <row r="1040" spans="1:2" x14ac:dyDescent="0.3">
      <c r="A1040">
        <f>IF(Sheet1!F2118="successful",Sheet1!L2118,"N/A")</f>
        <v>92</v>
      </c>
      <c r="B1040">
        <f>IF(Sheet1!F2844="failed",Sheet1!L2844,"N/A")</f>
        <v>0</v>
      </c>
    </row>
    <row r="1041" spans="1:2" x14ac:dyDescent="0.3">
      <c r="A1041">
        <f>IF(Sheet1!F2119="successful",Sheet1!L2119,"N/A")</f>
        <v>35</v>
      </c>
      <c r="B1041">
        <f>IF(Sheet1!F2845="failed",Sheet1!L2845,"N/A")</f>
        <v>0</v>
      </c>
    </row>
    <row r="1042" spans="1:2" x14ac:dyDescent="0.3">
      <c r="A1042">
        <f>IF(Sheet1!F2120="successful",Sheet1!L2120,"N/A")</f>
        <v>17</v>
      </c>
      <c r="B1042">
        <f>IF(Sheet1!F2846="failed",Sheet1!L2846,"N/A")</f>
        <v>1</v>
      </c>
    </row>
    <row r="1043" spans="1:2" x14ac:dyDescent="0.3">
      <c r="A1043">
        <f>IF(Sheet1!F2121="successful",Sheet1!L2121,"N/A")</f>
        <v>22</v>
      </c>
      <c r="B1043">
        <f>IF(Sheet1!F2847="failed",Sheet1!L2847,"N/A")</f>
        <v>39</v>
      </c>
    </row>
    <row r="1044" spans="1:2" x14ac:dyDescent="0.3">
      <c r="A1044">
        <f>IF(Sheet1!F2122="successful",Sheet1!L2122,"N/A")</f>
        <v>69</v>
      </c>
      <c r="B1044">
        <f>IF(Sheet1!F2848="failed",Sheet1!L2848,"N/A")</f>
        <v>0</v>
      </c>
    </row>
    <row r="1045" spans="1:2" x14ac:dyDescent="0.3">
      <c r="A1045">
        <f>IF(Sheet1!F2163="successful",Sheet1!L2163,"N/A")</f>
        <v>13</v>
      </c>
      <c r="B1045">
        <f>IF(Sheet1!F2849="failed",Sheet1!L2849,"N/A")</f>
        <v>0</v>
      </c>
    </row>
    <row r="1046" spans="1:2" x14ac:dyDescent="0.3">
      <c r="A1046">
        <f>IF(Sheet1!F2164="successful",Sheet1!L2164,"N/A")</f>
        <v>58</v>
      </c>
      <c r="B1046">
        <f>IF(Sheet1!F2850="failed",Sheet1!L2850,"N/A")</f>
        <v>3</v>
      </c>
    </row>
    <row r="1047" spans="1:2" x14ac:dyDescent="0.3">
      <c r="A1047">
        <f>IF(Sheet1!F2165="successful",Sheet1!L2165,"N/A")</f>
        <v>44</v>
      </c>
      <c r="B1047">
        <f>IF(Sheet1!F2851="failed",Sheet1!L2851,"N/A")</f>
        <v>1</v>
      </c>
    </row>
    <row r="1048" spans="1:2" x14ac:dyDescent="0.3">
      <c r="A1048">
        <f>IF(Sheet1!F2166="successful",Sheet1!L2166,"N/A")</f>
        <v>83</v>
      </c>
      <c r="B1048">
        <f>IF(Sheet1!F2852="failed",Sheet1!L2852,"N/A")</f>
        <v>13</v>
      </c>
    </row>
    <row r="1049" spans="1:2" x14ac:dyDescent="0.3">
      <c r="A1049">
        <f>IF(Sheet1!F2167="successful",Sheet1!L2167,"N/A")</f>
        <v>117</v>
      </c>
      <c r="B1049">
        <f>IF(Sheet1!F2853="failed",Sheet1!L2853,"N/A")</f>
        <v>0</v>
      </c>
    </row>
    <row r="1050" spans="1:2" x14ac:dyDescent="0.3">
      <c r="A1050">
        <f>IF(Sheet1!F2168="successful",Sheet1!L2168,"N/A")</f>
        <v>32</v>
      </c>
      <c r="B1050">
        <f>IF(Sheet1!F2854="failed",Sheet1!L2854,"N/A")</f>
        <v>6</v>
      </c>
    </row>
    <row r="1051" spans="1:2" x14ac:dyDescent="0.3">
      <c r="A1051">
        <f>IF(Sheet1!F2169="successful",Sheet1!L2169,"N/A")</f>
        <v>8</v>
      </c>
      <c r="B1051">
        <f>IF(Sheet1!F2855="failed",Sheet1!L2855,"N/A")</f>
        <v>0</v>
      </c>
    </row>
    <row r="1052" spans="1:2" x14ac:dyDescent="0.3">
      <c r="A1052">
        <f>IF(Sheet1!F2170="successful",Sheet1!L2170,"N/A")</f>
        <v>340</v>
      </c>
      <c r="B1052">
        <f>IF(Sheet1!F2856="failed",Sheet1!L2856,"N/A")</f>
        <v>14</v>
      </c>
    </row>
    <row r="1053" spans="1:2" x14ac:dyDescent="0.3">
      <c r="A1053">
        <f>IF(Sheet1!F2171="successful",Sheet1!L2171,"N/A")</f>
        <v>7</v>
      </c>
      <c r="B1053">
        <f>IF(Sheet1!F2857="failed",Sheet1!L2857,"N/A")</f>
        <v>5</v>
      </c>
    </row>
    <row r="1054" spans="1:2" x14ac:dyDescent="0.3">
      <c r="A1054">
        <f>IF(Sheet1!F2172="successful",Sheet1!L2172,"N/A")</f>
        <v>19</v>
      </c>
      <c r="B1054">
        <f>IF(Sheet1!F2858="failed",Sheet1!L2858,"N/A")</f>
        <v>6</v>
      </c>
    </row>
    <row r="1055" spans="1:2" x14ac:dyDescent="0.3">
      <c r="A1055">
        <f>IF(Sheet1!F2173="successful",Sheet1!L2173,"N/A")</f>
        <v>47</v>
      </c>
      <c r="B1055">
        <f>IF(Sheet1!F2859="failed",Sheet1!L2859,"N/A")</f>
        <v>15</v>
      </c>
    </row>
    <row r="1056" spans="1:2" x14ac:dyDescent="0.3">
      <c r="A1056">
        <f>IF(Sheet1!F2174="successful",Sheet1!L2174,"N/A")</f>
        <v>13</v>
      </c>
      <c r="B1056">
        <f>IF(Sheet1!F2860="failed",Sheet1!L2860,"N/A")</f>
        <v>0</v>
      </c>
    </row>
    <row r="1057" spans="1:2" x14ac:dyDescent="0.3">
      <c r="A1057">
        <f>IF(Sheet1!F2175="successful",Sheet1!L2175,"N/A")</f>
        <v>90</v>
      </c>
      <c r="B1057">
        <f>IF(Sheet1!F2861="failed",Sheet1!L2861,"N/A")</f>
        <v>1</v>
      </c>
    </row>
    <row r="1058" spans="1:2" x14ac:dyDescent="0.3">
      <c r="A1058">
        <f>IF(Sheet1!F2176="successful",Sheet1!L2176,"N/A")</f>
        <v>63</v>
      </c>
      <c r="B1058">
        <f>IF(Sheet1!F2862="failed",Sheet1!L2862,"N/A")</f>
        <v>9</v>
      </c>
    </row>
    <row r="1059" spans="1:2" x14ac:dyDescent="0.3">
      <c r="A1059">
        <f>IF(Sheet1!F2177="successful",Sheet1!L2177,"N/A")</f>
        <v>26</v>
      </c>
      <c r="B1059">
        <f>IF(Sheet1!F2863="failed",Sheet1!L2863,"N/A")</f>
        <v>3</v>
      </c>
    </row>
    <row r="1060" spans="1:2" x14ac:dyDescent="0.3">
      <c r="A1060">
        <f>IF(Sheet1!F2178="successful",Sheet1!L2178,"N/A")</f>
        <v>71</v>
      </c>
      <c r="B1060">
        <f>IF(Sheet1!F2864="failed",Sheet1!L2864,"N/A")</f>
        <v>3</v>
      </c>
    </row>
    <row r="1061" spans="1:2" x14ac:dyDescent="0.3">
      <c r="A1061">
        <f>IF(Sheet1!F2179="successful",Sheet1!L2179,"N/A")</f>
        <v>38</v>
      </c>
      <c r="B1061">
        <f>IF(Sheet1!F2865="failed",Sheet1!L2865,"N/A")</f>
        <v>1</v>
      </c>
    </row>
    <row r="1062" spans="1:2" x14ac:dyDescent="0.3">
      <c r="A1062">
        <f>IF(Sheet1!F2180="successful",Sheet1!L2180,"N/A")</f>
        <v>859</v>
      </c>
      <c r="B1062">
        <f>IF(Sheet1!F2866="failed",Sheet1!L2866,"N/A")</f>
        <v>3</v>
      </c>
    </row>
    <row r="1063" spans="1:2" x14ac:dyDescent="0.3">
      <c r="A1063">
        <f>IF(Sheet1!F2181="successful",Sheet1!L2181,"N/A")</f>
        <v>21</v>
      </c>
      <c r="B1063">
        <f>IF(Sheet1!F2867="failed",Sheet1!L2867,"N/A")</f>
        <v>0</v>
      </c>
    </row>
    <row r="1064" spans="1:2" x14ac:dyDescent="0.3">
      <c r="A1064">
        <f>IF(Sheet1!F2182="successful",Sheet1!L2182,"N/A")</f>
        <v>78</v>
      </c>
      <c r="B1064">
        <f>IF(Sheet1!F2868="failed",Sheet1!L2868,"N/A")</f>
        <v>2</v>
      </c>
    </row>
    <row r="1065" spans="1:2" x14ac:dyDescent="0.3">
      <c r="A1065">
        <f>IF(Sheet1!F2183="successful",Sheet1!L2183,"N/A")</f>
        <v>53</v>
      </c>
      <c r="B1065">
        <f>IF(Sheet1!F2869="failed",Sheet1!L2869,"N/A")</f>
        <v>10</v>
      </c>
    </row>
    <row r="1066" spans="1:2" x14ac:dyDescent="0.3">
      <c r="A1066">
        <f>IF(Sheet1!F2184="successful",Sheet1!L2184,"N/A")</f>
        <v>356</v>
      </c>
      <c r="B1066">
        <f>IF(Sheet1!F2870="failed",Sheet1!L2870,"N/A")</f>
        <v>60</v>
      </c>
    </row>
    <row r="1067" spans="1:2" x14ac:dyDescent="0.3">
      <c r="A1067">
        <f>IF(Sheet1!F2185="successful",Sheet1!L2185,"N/A")</f>
        <v>279</v>
      </c>
      <c r="B1067">
        <f>IF(Sheet1!F2871="failed",Sheet1!L2871,"N/A")</f>
        <v>5</v>
      </c>
    </row>
    <row r="1068" spans="1:2" x14ac:dyDescent="0.3">
      <c r="A1068">
        <f>IF(Sheet1!F2186="successful",Sheet1!L2186,"N/A")</f>
        <v>266</v>
      </c>
      <c r="B1068">
        <f>IF(Sheet1!F2872="failed",Sheet1!L2872,"N/A")</f>
        <v>9</v>
      </c>
    </row>
    <row r="1069" spans="1:2" x14ac:dyDescent="0.3">
      <c r="A1069">
        <f>IF(Sheet1!F2187="successful",Sheet1!L2187,"N/A")</f>
        <v>623</v>
      </c>
      <c r="B1069">
        <f>IF(Sheet1!F2873="failed",Sheet1!L2873,"N/A")</f>
        <v>13</v>
      </c>
    </row>
    <row r="1070" spans="1:2" x14ac:dyDescent="0.3">
      <c r="A1070">
        <f>IF(Sheet1!F2188="successful",Sheet1!L2188,"N/A")</f>
        <v>392</v>
      </c>
      <c r="B1070">
        <f>IF(Sheet1!F2874="failed",Sheet1!L2874,"N/A")</f>
        <v>0</v>
      </c>
    </row>
    <row r="1071" spans="1:2" x14ac:dyDescent="0.3">
      <c r="A1071">
        <f>IF(Sheet1!F2189="successful",Sheet1!L2189,"N/A")</f>
        <v>3562</v>
      </c>
      <c r="B1071">
        <f>IF(Sheet1!F2875="failed",Sheet1!L2875,"N/A")</f>
        <v>8</v>
      </c>
    </row>
    <row r="1072" spans="1:2" x14ac:dyDescent="0.3">
      <c r="A1072">
        <f>IF(Sheet1!F2190="successful",Sheet1!L2190,"N/A")</f>
        <v>514</v>
      </c>
      <c r="B1072">
        <f>IF(Sheet1!F2876="failed",Sheet1!L2876,"N/A")</f>
        <v>3</v>
      </c>
    </row>
    <row r="1073" spans="1:2" x14ac:dyDescent="0.3">
      <c r="A1073">
        <f>IF(Sheet1!F2191="successful",Sheet1!L2191,"N/A")</f>
        <v>88</v>
      </c>
      <c r="B1073">
        <f>IF(Sheet1!F2877="failed",Sheet1!L2877,"N/A")</f>
        <v>3</v>
      </c>
    </row>
    <row r="1074" spans="1:2" x14ac:dyDescent="0.3">
      <c r="A1074">
        <f>IF(Sheet1!F2192="successful",Sheet1!L2192,"N/A")</f>
        <v>537</v>
      </c>
      <c r="B1074">
        <f>IF(Sheet1!F2878="failed",Sheet1!L2878,"N/A")</f>
        <v>0</v>
      </c>
    </row>
    <row r="1075" spans="1:2" x14ac:dyDescent="0.3">
      <c r="A1075">
        <f>IF(Sheet1!F2193="successful",Sheet1!L2193,"N/A")</f>
        <v>25</v>
      </c>
      <c r="B1075">
        <f>IF(Sheet1!F2879="failed",Sheet1!L2879,"N/A")</f>
        <v>6</v>
      </c>
    </row>
    <row r="1076" spans="1:2" x14ac:dyDescent="0.3">
      <c r="A1076">
        <f>IF(Sheet1!F2194="successful",Sheet1!L2194,"N/A")</f>
        <v>3238</v>
      </c>
      <c r="B1076">
        <f>IF(Sheet1!F2880="failed",Sheet1!L2880,"N/A")</f>
        <v>4</v>
      </c>
    </row>
    <row r="1077" spans="1:2" x14ac:dyDescent="0.3">
      <c r="A1077">
        <f>IF(Sheet1!F2195="successful",Sheet1!L2195,"N/A")</f>
        <v>897</v>
      </c>
      <c r="B1077">
        <f>IF(Sheet1!F2881="failed",Sheet1!L2881,"N/A")</f>
        <v>1</v>
      </c>
    </row>
    <row r="1078" spans="1:2" x14ac:dyDescent="0.3">
      <c r="A1078">
        <f>IF(Sheet1!F2196="successful",Sheet1!L2196,"N/A")</f>
        <v>878</v>
      </c>
      <c r="B1078">
        <f>IF(Sheet1!F2882="failed",Sheet1!L2882,"N/A")</f>
        <v>29</v>
      </c>
    </row>
    <row r="1079" spans="1:2" x14ac:dyDescent="0.3">
      <c r="A1079">
        <f>IF(Sheet1!F2197="successful",Sheet1!L2197,"N/A")</f>
        <v>115</v>
      </c>
      <c r="B1079">
        <f>IF(Sheet1!F2883="failed",Sheet1!L2883,"N/A")</f>
        <v>0</v>
      </c>
    </row>
    <row r="1080" spans="1:2" x14ac:dyDescent="0.3">
      <c r="A1080">
        <f>IF(Sheet1!F2198="successful",Sheet1!L2198,"N/A")</f>
        <v>234</v>
      </c>
      <c r="B1080">
        <f>IF(Sheet1!F2884="failed",Sheet1!L2884,"N/A")</f>
        <v>4</v>
      </c>
    </row>
    <row r="1081" spans="1:2" x14ac:dyDescent="0.3">
      <c r="A1081">
        <f>IF(Sheet1!F2199="successful",Sheet1!L2199,"N/A")</f>
        <v>4330</v>
      </c>
      <c r="B1081">
        <f>IF(Sheet1!F2885="failed",Sheet1!L2885,"N/A")</f>
        <v>5</v>
      </c>
    </row>
    <row r="1082" spans="1:2" x14ac:dyDescent="0.3">
      <c r="A1082">
        <f>IF(Sheet1!F2200="successful",Sheet1!L2200,"N/A")</f>
        <v>651</v>
      </c>
      <c r="B1082">
        <f>IF(Sheet1!F2886="failed",Sheet1!L2886,"N/A")</f>
        <v>4</v>
      </c>
    </row>
    <row r="1083" spans="1:2" x14ac:dyDescent="0.3">
      <c r="A1083">
        <f>IF(Sheet1!F2201="successful",Sheet1!L2201,"N/A")</f>
        <v>251</v>
      </c>
      <c r="B1083">
        <f>IF(Sheet1!F2887="failed",Sheet1!L2887,"N/A")</f>
        <v>5</v>
      </c>
    </row>
    <row r="1084" spans="1:2" x14ac:dyDescent="0.3">
      <c r="A1084">
        <f>IF(Sheet1!F2202="successful",Sheet1!L2202,"N/A")</f>
        <v>263</v>
      </c>
      <c r="B1084">
        <f>IF(Sheet1!F2888="failed",Sheet1!L2888,"N/A")</f>
        <v>1</v>
      </c>
    </row>
    <row r="1085" spans="1:2" x14ac:dyDescent="0.3">
      <c r="A1085">
        <f>IF(Sheet1!F2203="successful",Sheet1!L2203,"N/A")</f>
        <v>28</v>
      </c>
      <c r="B1085">
        <f>IF(Sheet1!F2889="failed",Sheet1!L2889,"N/A")</f>
        <v>1</v>
      </c>
    </row>
    <row r="1086" spans="1:2" x14ac:dyDescent="0.3">
      <c r="A1086">
        <f>IF(Sheet1!F2204="successful",Sheet1!L2204,"N/A")</f>
        <v>721</v>
      </c>
      <c r="B1086">
        <f>IF(Sheet1!F2890="failed",Sheet1!L2890,"N/A")</f>
        <v>0</v>
      </c>
    </row>
    <row r="1087" spans="1:2" x14ac:dyDescent="0.3">
      <c r="A1087">
        <f>IF(Sheet1!F2205="successful",Sheet1!L2205,"N/A")</f>
        <v>50</v>
      </c>
      <c r="B1087">
        <f>IF(Sheet1!F2891="failed",Sheet1!L2891,"N/A")</f>
        <v>14</v>
      </c>
    </row>
    <row r="1088" spans="1:2" x14ac:dyDescent="0.3">
      <c r="A1088">
        <f>IF(Sheet1!F2206="successful",Sheet1!L2206,"N/A")</f>
        <v>73</v>
      </c>
      <c r="B1088">
        <f>IF(Sheet1!F2892="failed",Sheet1!L2892,"N/A")</f>
        <v>3</v>
      </c>
    </row>
    <row r="1089" spans="1:2" x14ac:dyDescent="0.3">
      <c r="A1089">
        <f>IF(Sheet1!F2207="successful",Sheet1!L2207,"N/A")</f>
        <v>27</v>
      </c>
      <c r="B1089">
        <f>IF(Sheet1!F2893="failed",Sheet1!L2893,"N/A")</f>
        <v>10</v>
      </c>
    </row>
    <row r="1090" spans="1:2" x14ac:dyDescent="0.3">
      <c r="A1090">
        <f>IF(Sheet1!F2208="successful",Sheet1!L2208,"N/A")</f>
        <v>34</v>
      </c>
      <c r="B1090">
        <f>IF(Sheet1!F2894="failed",Sheet1!L2894,"N/A")</f>
        <v>17</v>
      </c>
    </row>
    <row r="1091" spans="1:2" x14ac:dyDescent="0.3">
      <c r="A1091">
        <f>IF(Sheet1!F2209="successful",Sheet1!L2209,"N/A")</f>
        <v>7</v>
      </c>
      <c r="B1091">
        <f>IF(Sheet1!F2895="failed",Sheet1!L2895,"N/A")</f>
        <v>2</v>
      </c>
    </row>
    <row r="1092" spans="1:2" x14ac:dyDescent="0.3">
      <c r="A1092">
        <f>IF(Sheet1!F2210="successful",Sheet1!L2210,"N/A")</f>
        <v>24</v>
      </c>
      <c r="B1092">
        <f>IF(Sheet1!F2896="failed",Sheet1!L2896,"N/A")</f>
        <v>0</v>
      </c>
    </row>
    <row r="1093" spans="1:2" x14ac:dyDescent="0.3">
      <c r="A1093">
        <f>IF(Sheet1!F2211="successful",Sheet1!L2211,"N/A")</f>
        <v>15</v>
      </c>
      <c r="B1093">
        <f>IF(Sheet1!F2897="failed",Sheet1!L2897,"N/A")</f>
        <v>4</v>
      </c>
    </row>
    <row r="1094" spans="1:2" x14ac:dyDescent="0.3">
      <c r="A1094">
        <f>IF(Sheet1!F2212="successful",Sheet1!L2212,"N/A")</f>
        <v>72</v>
      </c>
      <c r="B1094">
        <f>IF(Sheet1!F2898="failed",Sheet1!L2898,"N/A")</f>
        <v>12</v>
      </c>
    </row>
    <row r="1095" spans="1:2" x14ac:dyDescent="0.3">
      <c r="A1095">
        <f>IF(Sheet1!F2213="successful",Sheet1!L2213,"N/A")</f>
        <v>120</v>
      </c>
      <c r="B1095">
        <f>IF(Sheet1!F2899="failed",Sheet1!L2899,"N/A")</f>
        <v>3</v>
      </c>
    </row>
    <row r="1096" spans="1:2" x14ac:dyDescent="0.3">
      <c r="A1096">
        <f>IF(Sheet1!F2214="successful",Sheet1!L2214,"N/A")</f>
        <v>123</v>
      </c>
      <c r="B1096">
        <f>IF(Sheet1!F2900="failed",Sheet1!L2900,"N/A")</f>
        <v>12</v>
      </c>
    </row>
    <row r="1097" spans="1:2" x14ac:dyDescent="0.3">
      <c r="A1097">
        <f>IF(Sheet1!F2215="successful",Sheet1!L2215,"N/A")</f>
        <v>1</v>
      </c>
      <c r="B1097">
        <f>IF(Sheet1!F2901="failed",Sheet1!L2901,"N/A")</f>
        <v>0</v>
      </c>
    </row>
    <row r="1098" spans="1:2" x14ac:dyDescent="0.3">
      <c r="A1098">
        <f>IF(Sheet1!F2216="successful",Sheet1!L2216,"N/A")</f>
        <v>24</v>
      </c>
      <c r="B1098">
        <f>IF(Sheet1!F2902="failed",Sheet1!L2902,"N/A")</f>
        <v>7</v>
      </c>
    </row>
    <row r="1099" spans="1:2" x14ac:dyDescent="0.3">
      <c r="A1099">
        <f>IF(Sheet1!F2217="successful",Sheet1!L2217,"N/A")</f>
        <v>33</v>
      </c>
      <c r="B1099">
        <f>IF(Sheet1!F2903="failed",Sheet1!L2903,"N/A")</f>
        <v>2</v>
      </c>
    </row>
    <row r="1100" spans="1:2" x14ac:dyDescent="0.3">
      <c r="A1100">
        <f>IF(Sheet1!F2218="successful",Sheet1!L2218,"N/A")</f>
        <v>14</v>
      </c>
      <c r="B1100">
        <f>IF(Sheet1!F2904="failed",Sheet1!L2904,"N/A")</f>
        <v>1</v>
      </c>
    </row>
    <row r="1101" spans="1:2" x14ac:dyDescent="0.3">
      <c r="A1101">
        <f>IF(Sheet1!F2219="successful",Sheet1!L2219,"N/A")</f>
        <v>9</v>
      </c>
      <c r="B1101">
        <f>IF(Sheet1!F2905="failed",Sheet1!L2905,"N/A")</f>
        <v>4</v>
      </c>
    </row>
    <row r="1102" spans="1:2" x14ac:dyDescent="0.3">
      <c r="A1102">
        <f>IF(Sheet1!F2220="successful",Sheet1!L2220,"N/A")</f>
        <v>76</v>
      </c>
      <c r="B1102">
        <f>IF(Sheet1!F2906="failed",Sheet1!L2906,"N/A")</f>
        <v>4</v>
      </c>
    </row>
    <row r="1103" spans="1:2" x14ac:dyDescent="0.3">
      <c r="A1103">
        <f>IF(Sheet1!F2221="successful",Sheet1!L2221,"N/A")</f>
        <v>19</v>
      </c>
      <c r="B1103">
        <f>IF(Sheet1!F2907="failed",Sheet1!L2907,"N/A")</f>
        <v>17</v>
      </c>
    </row>
    <row r="1104" spans="1:2" x14ac:dyDescent="0.3">
      <c r="A1104">
        <f>IF(Sheet1!F2222="successful",Sheet1!L2222,"N/A")</f>
        <v>69</v>
      </c>
      <c r="B1104">
        <f>IF(Sheet1!F2908="failed",Sheet1!L2908,"N/A")</f>
        <v>7</v>
      </c>
    </row>
    <row r="1105" spans="1:2" x14ac:dyDescent="0.3">
      <c r="A1105">
        <f>IF(Sheet1!F2223="successful",Sheet1!L2223,"N/A")</f>
        <v>218</v>
      </c>
      <c r="B1105">
        <f>IF(Sheet1!F2909="failed",Sheet1!L2909,"N/A")</f>
        <v>2</v>
      </c>
    </row>
    <row r="1106" spans="1:2" x14ac:dyDescent="0.3">
      <c r="A1106">
        <f>IF(Sheet1!F2224="successful",Sheet1!L2224,"N/A")</f>
        <v>30</v>
      </c>
      <c r="B1106">
        <f>IF(Sheet1!F2910="failed",Sheet1!L2910,"N/A")</f>
        <v>5</v>
      </c>
    </row>
    <row r="1107" spans="1:2" x14ac:dyDescent="0.3">
      <c r="A1107">
        <f>IF(Sheet1!F2225="successful",Sheet1!L2225,"N/A")</f>
        <v>100</v>
      </c>
      <c r="B1107">
        <f>IF(Sheet1!F2911="failed",Sheet1!L2911,"N/A")</f>
        <v>1</v>
      </c>
    </row>
    <row r="1108" spans="1:2" x14ac:dyDescent="0.3">
      <c r="A1108">
        <f>IF(Sheet1!F2226="successful",Sheet1!L2226,"N/A")</f>
        <v>296</v>
      </c>
      <c r="B1108">
        <f>IF(Sheet1!F2912="failed",Sheet1!L2912,"N/A")</f>
        <v>1</v>
      </c>
    </row>
    <row r="1109" spans="1:2" x14ac:dyDescent="0.3">
      <c r="A1109">
        <f>IF(Sheet1!F2227="successful",Sheet1!L2227,"N/A")</f>
        <v>1204</v>
      </c>
      <c r="B1109">
        <f>IF(Sheet1!F2913="failed",Sheet1!L2913,"N/A")</f>
        <v>14</v>
      </c>
    </row>
    <row r="1110" spans="1:2" x14ac:dyDescent="0.3">
      <c r="A1110">
        <f>IF(Sheet1!F2228="successful",Sheet1!L2228,"N/A")</f>
        <v>321</v>
      </c>
      <c r="B1110">
        <f>IF(Sheet1!F2914="failed",Sheet1!L2914,"N/A")</f>
        <v>26</v>
      </c>
    </row>
    <row r="1111" spans="1:2" x14ac:dyDescent="0.3">
      <c r="A1111">
        <f>IF(Sheet1!F2229="successful",Sheet1!L2229,"N/A")</f>
        <v>301</v>
      </c>
      <c r="B1111">
        <f>IF(Sheet1!F2915="failed",Sheet1!L2915,"N/A")</f>
        <v>2</v>
      </c>
    </row>
    <row r="1112" spans="1:2" x14ac:dyDescent="0.3">
      <c r="A1112">
        <f>IF(Sheet1!F2230="successful",Sheet1!L2230,"N/A")</f>
        <v>144</v>
      </c>
      <c r="B1112">
        <f>IF(Sheet1!F2916="failed",Sheet1!L2916,"N/A")</f>
        <v>1</v>
      </c>
    </row>
    <row r="1113" spans="1:2" x14ac:dyDescent="0.3">
      <c r="A1113">
        <f>IF(Sheet1!F2231="successful",Sheet1!L2231,"N/A")</f>
        <v>539</v>
      </c>
      <c r="B1113">
        <f>IF(Sheet1!F2917="failed",Sheet1!L2917,"N/A")</f>
        <v>3</v>
      </c>
    </row>
    <row r="1114" spans="1:2" x14ac:dyDescent="0.3">
      <c r="A1114">
        <f>IF(Sheet1!F2232="successful",Sheet1!L2232,"N/A")</f>
        <v>498</v>
      </c>
      <c r="B1114">
        <f>IF(Sheet1!F2918="failed",Sheet1!L2918,"N/A")</f>
        <v>7</v>
      </c>
    </row>
    <row r="1115" spans="1:2" x14ac:dyDescent="0.3">
      <c r="A1115">
        <f>IF(Sheet1!F2233="successful",Sheet1!L2233,"N/A")</f>
        <v>1113</v>
      </c>
      <c r="B1115">
        <f>IF(Sheet1!F2919="failed",Sheet1!L2919,"N/A")</f>
        <v>9</v>
      </c>
    </row>
    <row r="1116" spans="1:2" x14ac:dyDescent="0.3">
      <c r="A1116">
        <f>IF(Sheet1!F2234="successful",Sheet1!L2234,"N/A")</f>
        <v>988</v>
      </c>
      <c r="B1116">
        <f>IF(Sheet1!F2920="failed",Sheet1!L2920,"N/A")</f>
        <v>20</v>
      </c>
    </row>
    <row r="1117" spans="1:2" x14ac:dyDescent="0.3">
      <c r="A1117">
        <f>IF(Sheet1!F2235="successful",Sheet1!L2235,"N/A")</f>
        <v>391</v>
      </c>
      <c r="B1117">
        <f>IF(Sheet1!F2921="failed",Sheet1!L2921,"N/A")</f>
        <v>6</v>
      </c>
    </row>
    <row r="1118" spans="1:2" x14ac:dyDescent="0.3">
      <c r="A1118">
        <f>IF(Sheet1!F2236="successful",Sheet1!L2236,"N/A")</f>
        <v>28</v>
      </c>
      <c r="B1118">
        <f>IF(Sheet1!F2922="failed",Sheet1!L2922,"N/A")</f>
        <v>13</v>
      </c>
    </row>
    <row r="1119" spans="1:2" x14ac:dyDescent="0.3">
      <c r="A1119">
        <f>IF(Sheet1!F2237="successful",Sheet1!L2237,"N/A")</f>
        <v>147</v>
      </c>
      <c r="B1119">
        <f>IF(Sheet1!F2943="failed",Sheet1!L2943,"N/A")</f>
        <v>1</v>
      </c>
    </row>
    <row r="1120" spans="1:2" x14ac:dyDescent="0.3">
      <c r="A1120">
        <f>IF(Sheet1!F2238="successful",Sheet1!L2238,"N/A")</f>
        <v>680</v>
      </c>
      <c r="B1120">
        <f>IF(Sheet1!F2944="failed",Sheet1!L2944,"N/A")</f>
        <v>202</v>
      </c>
    </row>
    <row r="1121" spans="1:2" x14ac:dyDescent="0.3">
      <c r="A1121">
        <f>IF(Sheet1!F2239="successful",Sheet1!L2239,"N/A")</f>
        <v>983</v>
      </c>
      <c r="B1121">
        <f>IF(Sheet1!F2945="failed",Sheet1!L2945,"N/A")</f>
        <v>0</v>
      </c>
    </row>
    <row r="1122" spans="1:2" x14ac:dyDescent="0.3">
      <c r="A1122">
        <f>IF(Sheet1!F2240="successful",Sheet1!L2240,"N/A")</f>
        <v>79</v>
      </c>
      <c r="B1122">
        <f>IF(Sheet1!F2946="failed",Sheet1!L2946,"N/A")</f>
        <v>1</v>
      </c>
    </row>
    <row r="1123" spans="1:2" x14ac:dyDescent="0.3">
      <c r="A1123">
        <f>IF(Sheet1!F2241="successful",Sheet1!L2241,"N/A")</f>
        <v>426</v>
      </c>
      <c r="B1123">
        <f>IF(Sheet1!F2947="failed",Sheet1!L2947,"N/A")</f>
        <v>0</v>
      </c>
    </row>
    <row r="1124" spans="1:2" x14ac:dyDescent="0.3">
      <c r="A1124">
        <f>IF(Sheet1!F2242="successful",Sheet1!L2242,"N/A")</f>
        <v>96</v>
      </c>
      <c r="B1124">
        <f>IF(Sheet1!F2948="failed",Sheet1!L2948,"N/A")</f>
        <v>2</v>
      </c>
    </row>
    <row r="1125" spans="1:2" x14ac:dyDescent="0.3">
      <c r="A1125">
        <f>IF(Sheet1!F2243="successful",Sheet1!L2243,"N/A")</f>
        <v>163</v>
      </c>
      <c r="B1125">
        <f>IF(Sheet1!F2949="failed",Sheet1!L2949,"N/A")</f>
        <v>13</v>
      </c>
    </row>
    <row r="1126" spans="1:2" x14ac:dyDescent="0.3">
      <c r="A1126">
        <f>IF(Sheet1!F2244="successful",Sheet1!L2244,"N/A")</f>
        <v>2525</v>
      </c>
      <c r="B1126">
        <f>IF(Sheet1!F2950="failed",Sheet1!L2950,"N/A")</f>
        <v>9</v>
      </c>
    </row>
    <row r="1127" spans="1:2" x14ac:dyDescent="0.3">
      <c r="A1127">
        <f>IF(Sheet1!F2245="successful",Sheet1!L2245,"N/A")</f>
        <v>2035</v>
      </c>
      <c r="B1127">
        <f>IF(Sheet1!F2951="failed",Sheet1!L2951,"N/A")</f>
        <v>2</v>
      </c>
    </row>
    <row r="1128" spans="1:2" x14ac:dyDescent="0.3">
      <c r="A1128">
        <f>IF(Sheet1!F2246="successful",Sheet1!L2246,"N/A")</f>
        <v>290</v>
      </c>
      <c r="B1128">
        <f>IF(Sheet1!F2952="failed",Sheet1!L2952,"N/A")</f>
        <v>0</v>
      </c>
    </row>
    <row r="1129" spans="1:2" x14ac:dyDescent="0.3">
      <c r="A1129">
        <f>IF(Sheet1!F2247="successful",Sheet1!L2247,"N/A")</f>
        <v>1980</v>
      </c>
      <c r="B1129">
        <f>IF(Sheet1!F3053="failed",Sheet1!L3053,"N/A")</f>
        <v>35</v>
      </c>
    </row>
    <row r="1130" spans="1:2" x14ac:dyDescent="0.3">
      <c r="A1130">
        <f>IF(Sheet1!F2248="successful",Sheet1!L2248,"N/A")</f>
        <v>57</v>
      </c>
      <c r="B1130">
        <f>IF(Sheet1!F3054="failed",Sheet1!L3054,"N/A")</f>
        <v>2</v>
      </c>
    </row>
    <row r="1131" spans="1:2" x14ac:dyDescent="0.3">
      <c r="A1131">
        <f>IF(Sheet1!F2249="successful",Sheet1!L2249,"N/A")</f>
        <v>380</v>
      </c>
      <c r="B1131">
        <f>IF(Sheet1!F3055="failed",Sheet1!L3055,"N/A")</f>
        <v>3</v>
      </c>
    </row>
    <row r="1132" spans="1:2" x14ac:dyDescent="0.3">
      <c r="A1132">
        <f>IF(Sheet1!F2250="successful",Sheet1!L2250,"N/A")</f>
        <v>128</v>
      </c>
      <c r="B1132">
        <f>IF(Sheet1!F3056="failed",Sheet1!L3056,"N/A")</f>
        <v>0</v>
      </c>
    </row>
    <row r="1133" spans="1:2" x14ac:dyDescent="0.3">
      <c r="A1133">
        <f>IF(Sheet1!F2251="successful",Sheet1!L2251,"N/A")</f>
        <v>180</v>
      </c>
      <c r="B1133">
        <f>IF(Sheet1!F3057="failed",Sheet1!L3057,"N/A")</f>
        <v>1</v>
      </c>
    </row>
    <row r="1134" spans="1:2" x14ac:dyDescent="0.3">
      <c r="A1134">
        <f>IF(Sheet1!F2252="successful",Sheet1!L2252,"N/A")</f>
        <v>571</v>
      </c>
      <c r="B1134">
        <f>IF(Sheet1!F3058="failed",Sheet1!L3058,"N/A")</f>
        <v>0</v>
      </c>
    </row>
    <row r="1135" spans="1:2" x14ac:dyDescent="0.3">
      <c r="A1135">
        <f>IF(Sheet1!F2253="successful",Sheet1!L2253,"N/A")</f>
        <v>480</v>
      </c>
      <c r="B1135">
        <f>IF(Sheet1!F3059="failed",Sheet1!L3059,"N/A")</f>
        <v>0</v>
      </c>
    </row>
    <row r="1136" spans="1:2" x14ac:dyDescent="0.3">
      <c r="A1136">
        <f>IF(Sheet1!F2254="successful",Sheet1!L2254,"N/A")</f>
        <v>249</v>
      </c>
      <c r="B1136">
        <f>IF(Sheet1!F3060="failed",Sheet1!L3060,"N/A")</f>
        <v>3</v>
      </c>
    </row>
    <row r="1137" spans="1:2" x14ac:dyDescent="0.3">
      <c r="A1137">
        <f>IF(Sheet1!F2255="successful",Sheet1!L2255,"N/A")</f>
        <v>84</v>
      </c>
      <c r="B1137">
        <f>IF(Sheet1!F3061="failed",Sheet1!L3061,"N/A")</f>
        <v>11</v>
      </c>
    </row>
    <row r="1138" spans="1:2" x14ac:dyDescent="0.3">
      <c r="A1138">
        <f>IF(Sheet1!F2256="successful",Sheet1!L2256,"N/A")</f>
        <v>197</v>
      </c>
      <c r="B1138">
        <f>IF(Sheet1!F3062="failed",Sheet1!L3062,"N/A")</f>
        <v>6</v>
      </c>
    </row>
    <row r="1139" spans="1:2" x14ac:dyDescent="0.3">
      <c r="A1139">
        <f>IF(Sheet1!F2257="successful",Sheet1!L2257,"N/A")</f>
        <v>271</v>
      </c>
      <c r="B1139">
        <f>IF(Sheet1!F3063="failed",Sheet1!L3063,"N/A")</f>
        <v>0</v>
      </c>
    </row>
    <row r="1140" spans="1:2" x14ac:dyDescent="0.3">
      <c r="A1140">
        <f>IF(Sheet1!F2258="successful",Sheet1!L2258,"N/A")</f>
        <v>50</v>
      </c>
      <c r="B1140">
        <f>IF(Sheet1!F3064="failed",Sheet1!L3064,"N/A")</f>
        <v>67</v>
      </c>
    </row>
    <row r="1141" spans="1:2" x14ac:dyDescent="0.3">
      <c r="A1141">
        <f>IF(Sheet1!F2259="successful",Sheet1!L2259,"N/A")</f>
        <v>169</v>
      </c>
      <c r="B1141">
        <f>IF(Sheet1!F3065="failed",Sheet1!L3065,"N/A")</f>
        <v>23</v>
      </c>
    </row>
    <row r="1142" spans="1:2" x14ac:dyDescent="0.3">
      <c r="A1142">
        <f>IF(Sheet1!F2260="successful",Sheet1!L2260,"N/A")</f>
        <v>205</v>
      </c>
      <c r="B1142">
        <f>IF(Sheet1!F3066="failed",Sheet1!L3066,"N/A")</f>
        <v>72</v>
      </c>
    </row>
    <row r="1143" spans="1:2" x14ac:dyDescent="0.3">
      <c r="A1143">
        <f>IF(Sheet1!F2261="successful",Sheet1!L2261,"N/A")</f>
        <v>206</v>
      </c>
      <c r="B1143">
        <f>IF(Sheet1!F3067="failed",Sheet1!L3067,"N/A")</f>
        <v>2</v>
      </c>
    </row>
    <row r="1144" spans="1:2" x14ac:dyDescent="0.3">
      <c r="A1144">
        <f>IF(Sheet1!F2262="successful",Sheet1!L2262,"N/A")</f>
        <v>84</v>
      </c>
      <c r="B1144">
        <f>IF(Sheet1!F3068="failed",Sheet1!L3068,"N/A")</f>
        <v>15</v>
      </c>
    </row>
    <row r="1145" spans="1:2" x14ac:dyDescent="0.3">
      <c r="A1145">
        <f>IF(Sheet1!F2263="successful",Sheet1!L2263,"N/A")</f>
        <v>210</v>
      </c>
      <c r="B1145">
        <f>IF(Sheet1!F3069="failed",Sheet1!L3069,"N/A")</f>
        <v>1</v>
      </c>
    </row>
    <row r="1146" spans="1:2" x14ac:dyDescent="0.3">
      <c r="A1146">
        <f>IF(Sheet1!F2264="successful",Sheet1!L2264,"N/A")</f>
        <v>181</v>
      </c>
      <c r="B1146">
        <f>IF(Sheet1!F3070="failed",Sheet1!L3070,"N/A")</f>
        <v>2</v>
      </c>
    </row>
    <row r="1147" spans="1:2" x14ac:dyDescent="0.3">
      <c r="A1147">
        <f>IF(Sheet1!F2265="successful",Sheet1!L2265,"N/A")</f>
        <v>60</v>
      </c>
      <c r="B1147">
        <f>IF(Sheet1!F3071="failed",Sheet1!L3071,"N/A")</f>
        <v>7</v>
      </c>
    </row>
    <row r="1148" spans="1:2" x14ac:dyDescent="0.3">
      <c r="A1148">
        <f>IF(Sheet1!F2266="successful",Sheet1!L2266,"N/A")</f>
        <v>445</v>
      </c>
      <c r="B1148">
        <f>IF(Sheet1!F3072="failed",Sheet1!L3072,"N/A")</f>
        <v>16</v>
      </c>
    </row>
    <row r="1149" spans="1:2" x14ac:dyDescent="0.3">
      <c r="A1149">
        <f>IF(Sheet1!F2267="successful",Sheet1!L2267,"N/A")</f>
        <v>17</v>
      </c>
      <c r="B1149">
        <f>IF(Sheet1!F3073="failed",Sheet1!L3073,"N/A")</f>
        <v>117</v>
      </c>
    </row>
    <row r="1150" spans="1:2" x14ac:dyDescent="0.3">
      <c r="A1150">
        <f>IF(Sheet1!F2268="successful",Sheet1!L2268,"N/A")</f>
        <v>194</v>
      </c>
      <c r="B1150">
        <f>IF(Sheet1!F3074="failed",Sheet1!L3074,"N/A")</f>
        <v>2</v>
      </c>
    </row>
    <row r="1151" spans="1:2" x14ac:dyDescent="0.3">
      <c r="A1151">
        <f>IF(Sheet1!F2269="successful",Sheet1!L2269,"N/A")</f>
        <v>404</v>
      </c>
      <c r="B1151">
        <f>IF(Sheet1!F3075="failed",Sheet1!L3075,"N/A")</f>
        <v>7</v>
      </c>
    </row>
    <row r="1152" spans="1:2" x14ac:dyDescent="0.3">
      <c r="A1152">
        <f>IF(Sheet1!F2270="successful",Sheet1!L2270,"N/A")</f>
        <v>194</v>
      </c>
      <c r="B1152">
        <f>IF(Sheet1!F3076="failed",Sheet1!L3076,"N/A")</f>
        <v>3</v>
      </c>
    </row>
    <row r="1153" spans="1:2" x14ac:dyDescent="0.3">
      <c r="A1153">
        <f>IF(Sheet1!F2271="successful",Sheet1!L2271,"N/A")</f>
        <v>902</v>
      </c>
      <c r="B1153">
        <f>IF(Sheet1!F3077="failed",Sheet1!L3077,"N/A")</f>
        <v>20</v>
      </c>
    </row>
    <row r="1154" spans="1:2" x14ac:dyDescent="0.3">
      <c r="A1154">
        <f>IF(Sheet1!F2272="successful",Sheet1!L2272,"N/A")</f>
        <v>1670</v>
      </c>
      <c r="B1154">
        <f>IF(Sheet1!F3078="failed",Sheet1!L3078,"N/A")</f>
        <v>50</v>
      </c>
    </row>
    <row r="1155" spans="1:2" x14ac:dyDescent="0.3">
      <c r="A1155">
        <f>IF(Sheet1!F2273="successful",Sheet1!L2273,"N/A")</f>
        <v>1328</v>
      </c>
      <c r="B1155">
        <f>IF(Sheet1!F3079="failed",Sheet1!L3079,"N/A")</f>
        <v>2</v>
      </c>
    </row>
    <row r="1156" spans="1:2" x14ac:dyDescent="0.3">
      <c r="A1156">
        <f>IF(Sheet1!F2274="successful",Sheet1!L2274,"N/A")</f>
        <v>944</v>
      </c>
      <c r="B1156">
        <f>IF(Sheet1!F3080="failed",Sheet1!L3080,"N/A")</f>
        <v>3</v>
      </c>
    </row>
    <row r="1157" spans="1:2" x14ac:dyDescent="0.3">
      <c r="A1157">
        <f>IF(Sheet1!F2275="successful",Sheet1!L2275,"N/A")</f>
        <v>147</v>
      </c>
      <c r="B1157">
        <f>IF(Sheet1!F3081="failed",Sheet1!L3081,"N/A")</f>
        <v>27</v>
      </c>
    </row>
    <row r="1158" spans="1:2" x14ac:dyDescent="0.3">
      <c r="A1158">
        <f>IF(Sheet1!F2276="successful",Sheet1!L2276,"N/A")</f>
        <v>99</v>
      </c>
      <c r="B1158">
        <f>IF(Sheet1!F3082="failed",Sheet1!L3082,"N/A")</f>
        <v>7</v>
      </c>
    </row>
    <row r="1159" spans="1:2" x14ac:dyDescent="0.3">
      <c r="A1159">
        <f>IF(Sheet1!F2277="successful",Sheet1!L2277,"N/A")</f>
        <v>79</v>
      </c>
      <c r="B1159">
        <f>IF(Sheet1!F3083="failed",Sheet1!L3083,"N/A")</f>
        <v>5</v>
      </c>
    </row>
    <row r="1160" spans="1:2" x14ac:dyDescent="0.3">
      <c r="A1160">
        <f>IF(Sheet1!F2278="successful",Sheet1!L2278,"N/A")</f>
        <v>75</v>
      </c>
      <c r="B1160">
        <f>IF(Sheet1!F3084="failed",Sheet1!L3084,"N/A")</f>
        <v>0</v>
      </c>
    </row>
    <row r="1161" spans="1:2" x14ac:dyDescent="0.3">
      <c r="A1161">
        <f>IF(Sheet1!F2279="successful",Sheet1!L2279,"N/A")</f>
        <v>207</v>
      </c>
      <c r="B1161">
        <f>IF(Sheet1!F3085="failed",Sheet1!L3085,"N/A")</f>
        <v>3</v>
      </c>
    </row>
    <row r="1162" spans="1:2" x14ac:dyDescent="0.3">
      <c r="A1162">
        <f>IF(Sheet1!F2280="successful",Sheet1!L2280,"N/A")</f>
        <v>102</v>
      </c>
      <c r="B1162">
        <f>IF(Sheet1!F3086="failed",Sheet1!L3086,"N/A")</f>
        <v>6</v>
      </c>
    </row>
    <row r="1163" spans="1:2" x14ac:dyDescent="0.3">
      <c r="A1163">
        <f>IF(Sheet1!F2281="successful",Sheet1!L2281,"N/A")</f>
        <v>32</v>
      </c>
      <c r="B1163">
        <f>IF(Sheet1!F3087="failed",Sheet1!L3087,"N/A")</f>
        <v>9</v>
      </c>
    </row>
    <row r="1164" spans="1:2" x14ac:dyDescent="0.3">
      <c r="A1164">
        <f>IF(Sheet1!F2282="successful",Sheet1!L2282,"N/A")</f>
        <v>480</v>
      </c>
      <c r="B1164">
        <f>IF(Sheet1!F3088="failed",Sheet1!L3088,"N/A")</f>
        <v>3</v>
      </c>
    </row>
    <row r="1165" spans="1:2" x14ac:dyDescent="0.3">
      <c r="A1165">
        <f>IF(Sheet1!F2283="successful",Sheet1!L2283,"N/A")</f>
        <v>11</v>
      </c>
      <c r="B1165">
        <f>IF(Sheet1!F3089="failed",Sheet1!L3089,"N/A")</f>
        <v>2</v>
      </c>
    </row>
    <row r="1166" spans="1:2" x14ac:dyDescent="0.3">
      <c r="A1166">
        <f>IF(Sheet1!F2284="successful",Sheet1!L2284,"N/A")</f>
        <v>12</v>
      </c>
      <c r="B1166">
        <f>IF(Sheet1!F3090="failed",Sheet1!L3090,"N/A")</f>
        <v>3</v>
      </c>
    </row>
    <row r="1167" spans="1:2" x14ac:dyDescent="0.3">
      <c r="A1167">
        <f>IF(Sheet1!F2285="successful",Sheet1!L2285,"N/A")</f>
        <v>48</v>
      </c>
      <c r="B1167">
        <f>IF(Sheet1!F3091="failed",Sheet1!L3091,"N/A")</f>
        <v>45</v>
      </c>
    </row>
    <row r="1168" spans="1:2" x14ac:dyDescent="0.3">
      <c r="A1168">
        <f>IF(Sheet1!F2286="successful",Sheet1!L2286,"N/A")</f>
        <v>59</v>
      </c>
      <c r="B1168">
        <f>IF(Sheet1!F3092="failed",Sheet1!L3092,"N/A")</f>
        <v>9</v>
      </c>
    </row>
    <row r="1169" spans="1:2" x14ac:dyDescent="0.3">
      <c r="A1169">
        <f>IF(Sheet1!F2287="successful",Sheet1!L2287,"N/A")</f>
        <v>79</v>
      </c>
      <c r="B1169">
        <f>IF(Sheet1!F3093="failed",Sheet1!L3093,"N/A")</f>
        <v>9</v>
      </c>
    </row>
    <row r="1170" spans="1:2" x14ac:dyDescent="0.3">
      <c r="A1170">
        <f>IF(Sheet1!F2288="successful",Sheet1!L2288,"N/A")</f>
        <v>14</v>
      </c>
      <c r="B1170">
        <f>IF(Sheet1!F3094="failed",Sheet1!L3094,"N/A")</f>
        <v>21</v>
      </c>
    </row>
    <row r="1171" spans="1:2" x14ac:dyDescent="0.3">
      <c r="A1171">
        <f>IF(Sheet1!F2289="successful",Sheet1!L2289,"N/A")</f>
        <v>106</v>
      </c>
      <c r="B1171">
        <f>IF(Sheet1!F3095="failed",Sheet1!L3095,"N/A")</f>
        <v>17</v>
      </c>
    </row>
    <row r="1172" spans="1:2" x14ac:dyDescent="0.3">
      <c r="A1172">
        <f>IF(Sheet1!F2290="successful",Sheet1!L2290,"N/A")</f>
        <v>25</v>
      </c>
      <c r="B1172">
        <f>IF(Sheet1!F3096="failed",Sheet1!L3096,"N/A")</f>
        <v>1</v>
      </c>
    </row>
    <row r="1173" spans="1:2" x14ac:dyDescent="0.3">
      <c r="A1173">
        <f>IF(Sheet1!F2291="successful",Sheet1!L2291,"N/A")</f>
        <v>25</v>
      </c>
      <c r="B1173">
        <f>IF(Sheet1!F3097="failed",Sheet1!L3097,"N/A")</f>
        <v>1</v>
      </c>
    </row>
    <row r="1174" spans="1:2" x14ac:dyDescent="0.3">
      <c r="A1174">
        <f>IF(Sheet1!F2292="successful",Sheet1!L2292,"N/A")</f>
        <v>29</v>
      </c>
      <c r="B1174">
        <f>IF(Sheet1!F3098="failed",Sheet1!L3098,"N/A")</f>
        <v>14</v>
      </c>
    </row>
    <row r="1175" spans="1:2" x14ac:dyDescent="0.3">
      <c r="A1175">
        <f>IF(Sheet1!F2293="successful",Sheet1!L2293,"N/A")</f>
        <v>43</v>
      </c>
      <c r="B1175">
        <f>IF(Sheet1!F3099="failed",Sheet1!L3099,"N/A")</f>
        <v>42</v>
      </c>
    </row>
    <row r="1176" spans="1:2" x14ac:dyDescent="0.3">
      <c r="A1176">
        <f>IF(Sheet1!F2294="successful",Sheet1!L2294,"N/A")</f>
        <v>46</v>
      </c>
      <c r="B1176">
        <f>IF(Sheet1!F3100="failed",Sheet1!L3100,"N/A")</f>
        <v>27</v>
      </c>
    </row>
    <row r="1177" spans="1:2" x14ac:dyDescent="0.3">
      <c r="A1177">
        <f>IF(Sheet1!F2295="successful",Sheet1!L2295,"N/A")</f>
        <v>27</v>
      </c>
      <c r="B1177">
        <f>IF(Sheet1!F3101="failed",Sheet1!L3101,"N/A")</f>
        <v>5</v>
      </c>
    </row>
    <row r="1178" spans="1:2" x14ac:dyDescent="0.3">
      <c r="A1178">
        <f>IF(Sheet1!F2296="successful",Sheet1!L2296,"N/A")</f>
        <v>112</v>
      </c>
      <c r="B1178">
        <f>IF(Sheet1!F3102="failed",Sheet1!L3102,"N/A")</f>
        <v>13</v>
      </c>
    </row>
    <row r="1179" spans="1:2" x14ac:dyDescent="0.3">
      <c r="A1179">
        <f>IF(Sheet1!F2297="successful",Sheet1!L2297,"N/A")</f>
        <v>34</v>
      </c>
      <c r="B1179">
        <f>IF(Sheet1!F3103="failed",Sheet1!L3103,"N/A")</f>
        <v>12</v>
      </c>
    </row>
    <row r="1180" spans="1:2" x14ac:dyDescent="0.3">
      <c r="A1180">
        <f>IF(Sheet1!F2298="successful",Sheet1!L2298,"N/A")</f>
        <v>145</v>
      </c>
      <c r="B1180">
        <f>IF(Sheet1!F3104="failed",Sheet1!L3104,"N/A")</f>
        <v>90</v>
      </c>
    </row>
    <row r="1181" spans="1:2" x14ac:dyDescent="0.3">
      <c r="A1181">
        <f>IF(Sheet1!F2299="successful",Sheet1!L2299,"N/A")</f>
        <v>19</v>
      </c>
      <c r="B1181">
        <f>IF(Sheet1!F3105="failed",Sheet1!L3105,"N/A")</f>
        <v>2</v>
      </c>
    </row>
    <row r="1182" spans="1:2" x14ac:dyDescent="0.3">
      <c r="A1182">
        <f>IF(Sheet1!F2300="successful",Sheet1!L2300,"N/A")</f>
        <v>288</v>
      </c>
      <c r="B1182">
        <f>IF(Sheet1!F3106="failed",Sheet1!L3106,"N/A")</f>
        <v>5</v>
      </c>
    </row>
    <row r="1183" spans="1:2" x14ac:dyDescent="0.3">
      <c r="A1183">
        <f>IF(Sheet1!F2301="successful",Sheet1!L2301,"N/A")</f>
        <v>14</v>
      </c>
      <c r="B1183">
        <f>IF(Sheet1!F3107="failed",Sheet1!L3107,"N/A")</f>
        <v>31</v>
      </c>
    </row>
    <row r="1184" spans="1:2" x14ac:dyDescent="0.3">
      <c r="A1184">
        <f>IF(Sheet1!F2302="successful",Sheet1!L2302,"N/A")</f>
        <v>7</v>
      </c>
      <c r="B1184">
        <f>IF(Sheet1!F3108="failed",Sheet1!L3108,"N/A")</f>
        <v>4</v>
      </c>
    </row>
    <row r="1185" spans="1:2" x14ac:dyDescent="0.3">
      <c r="A1185">
        <f>IF(Sheet1!F2303="successful",Sheet1!L2303,"N/A")</f>
        <v>211</v>
      </c>
      <c r="B1185">
        <f>IF(Sheet1!F3109="failed",Sheet1!L3109,"N/A")</f>
        <v>29</v>
      </c>
    </row>
    <row r="1186" spans="1:2" x14ac:dyDescent="0.3">
      <c r="A1186">
        <f>IF(Sheet1!F2304="successful",Sheet1!L2304,"N/A")</f>
        <v>85</v>
      </c>
      <c r="B1186">
        <f>IF(Sheet1!F3110="failed",Sheet1!L3110,"N/A")</f>
        <v>2</v>
      </c>
    </row>
    <row r="1187" spans="1:2" x14ac:dyDescent="0.3">
      <c r="A1187">
        <f>IF(Sheet1!F2305="successful",Sheet1!L2305,"N/A")</f>
        <v>103</v>
      </c>
      <c r="B1187">
        <f>IF(Sheet1!F3111="failed",Sheet1!L3111,"N/A")</f>
        <v>114</v>
      </c>
    </row>
    <row r="1188" spans="1:2" x14ac:dyDescent="0.3">
      <c r="A1188">
        <f>IF(Sheet1!F2306="successful",Sheet1!L2306,"N/A")</f>
        <v>113</v>
      </c>
      <c r="B1188">
        <f>IF(Sheet1!F3112="failed",Sheet1!L3112,"N/A")</f>
        <v>1</v>
      </c>
    </row>
    <row r="1189" spans="1:2" x14ac:dyDescent="0.3">
      <c r="A1189">
        <f>IF(Sheet1!F2307="successful",Sheet1!L2307,"N/A")</f>
        <v>167</v>
      </c>
      <c r="B1189">
        <f>IF(Sheet1!F3113="failed",Sheet1!L3113,"N/A")</f>
        <v>76</v>
      </c>
    </row>
    <row r="1190" spans="1:2" x14ac:dyDescent="0.3">
      <c r="A1190">
        <f>IF(Sheet1!F2308="successful",Sheet1!L2308,"N/A")</f>
        <v>73</v>
      </c>
      <c r="B1190">
        <f>IF(Sheet1!F3114="failed",Sheet1!L3114,"N/A")</f>
        <v>9</v>
      </c>
    </row>
    <row r="1191" spans="1:2" x14ac:dyDescent="0.3">
      <c r="A1191">
        <f>IF(Sheet1!F2309="successful",Sheet1!L2309,"N/A")</f>
        <v>75</v>
      </c>
      <c r="B1191">
        <f>IF(Sheet1!F3115="failed",Sheet1!L3115,"N/A")</f>
        <v>37</v>
      </c>
    </row>
    <row r="1192" spans="1:2" x14ac:dyDescent="0.3">
      <c r="A1192">
        <f>IF(Sheet1!F2310="successful",Sheet1!L2310,"N/A")</f>
        <v>614</v>
      </c>
      <c r="B1192">
        <f>IF(Sheet1!F3116="failed",Sheet1!L3116,"N/A")</f>
        <v>0</v>
      </c>
    </row>
    <row r="1193" spans="1:2" x14ac:dyDescent="0.3">
      <c r="A1193">
        <f>IF(Sheet1!F2311="successful",Sheet1!L2311,"N/A")</f>
        <v>107</v>
      </c>
      <c r="B1193">
        <f>IF(Sheet1!F3117="failed",Sheet1!L3117,"N/A")</f>
        <v>1</v>
      </c>
    </row>
    <row r="1194" spans="1:2" x14ac:dyDescent="0.3">
      <c r="A1194">
        <f>IF(Sheet1!F2312="successful",Sheet1!L2312,"N/A")</f>
        <v>1224</v>
      </c>
      <c r="B1194">
        <f>IF(Sheet1!F3118="failed",Sheet1!L3118,"N/A")</f>
        <v>10</v>
      </c>
    </row>
    <row r="1195" spans="1:2" x14ac:dyDescent="0.3">
      <c r="A1195">
        <f>IF(Sheet1!F2313="successful",Sheet1!L2313,"N/A")</f>
        <v>104</v>
      </c>
      <c r="B1195">
        <f>IF(Sheet1!F3119="failed",Sheet1!L3119,"N/A")</f>
        <v>1</v>
      </c>
    </row>
    <row r="1196" spans="1:2" x14ac:dyDescent="0.3">
      <c r="A1196">
        <f>IF(Sheet1!F2314="successful",Sheet1!L2314,"N/A")</f>
        <v>79</v>
      </c>
      <c r="B1196">
        <f>IF(Sheet1!F3120="failed",Sheet1!L3120,"N/A")</f>
        <v>2</v>
      </c>
    </row>
    <row r="1197" spans="1:2" x14ac:dyDescent="0.3">
      <c r="A1197">
        <f>IF(Sheet1!F2315="successful",Sheet1!L2315,"N/A")</f>
        <v>157</v>
      </c>
      <c r="B1197">
        <f>IF(Sheet1!F3121="failed",Sheet1!L3121,"N/A")</f>
        <v>1</v>
      </c>
    </row>
    <row r="1198" spans="1:2" x14ac:dyDescent="0.3">
      <c r="A1198">
        <f>IF(Sheet1!F2316="successful",Sheet1!L2316,"N/A")</f>
        <v>50</v>
      </c>
      <c r="B1198">
        <f>IF(Sheet1!F3122="failed",Sheet1!L3122,"N/A")</f>
        <v>10</v>
      </c>
    </row>
    <row r="1199" spans="1:2" x14ac:dyDescent="0.3">
      <c r="A1199">
        <f>IF(Sheet1!F2317="successful",Sheet1!L2317,"N/A")</f>
        <v>64</v>
      </c>
      <c r="B1199">
        <f>IF(Sheet1!F3190="failed",Sheet1!L3190,"N/A")</f>
        <v>9</v>
      </c>
    </row>
    <row r="1200" spans="1:2" x14ac:dyDescent="0.3">
      <c r="A1200">
        <f>IF(Sheet1!F2318="successful",Sheet1!L2318,"N/A")</f>
        <v>200</v>
      </c>
      <c r="B1200">
        <f>IF(Sheet1!F3191="failed",Sheet1!L3191,"N/A")</f>
        <v>19</v>
      </c>
    </row>
    <row r="1201" spans="1:2" x14ac:dyDescent="0.3">
      <c r="A1201">
        <f>IF(Sheet1!F2319="successful",Sheet1!L2319,"N/A")</f>
        <v>22</v>
      </c>
      <c r="B1201">
        <f>IF(Sheet1!F3192="failed",Sheet1!L3192,"N/A")</f>
        <v>0</v>
      </c>
    </row>
    <row r="1202" spans="1:2" x14ac:dyDescent="0.3">
      <c r="A1202">
        <f>IF(Sheet1!F2320="successful",Sheet1!L2320,"N/A")</f>
        <v>163</v>
      </c>
      <c r="B1202">
        <f>IF(Sheet1!F3193="failed",Sheet1!L3193,"N/A")</f>
        <v>4</v>
      </c>
    </row>
    <row r="1203" spans="1:2" x14ac:dyDescent="0.3">
      <c r="A1203">
        <f>IF(Sheet1!F2321="successful",Sheet1!L2321,"N/A")</f>
        <v>77</v>
      </c>
      <c r="B1203">
        <f>IF(Sheet1!F3194="failed",Sheet1!L3194,"N/A")</f>
        <v>8</v>
      </c>
    </row>
    <row r="1204" spans="1:2" x14ac:dyDescent="0.3">
      <c r="A1204">
        <f>IF(Sheet1!F2322="successful",Sheet1!L2322,"N/A")</f>
        <v>89</v>
      </c>
      <c r="B1204">
        <f>IF(Sheet1!F3195="failed",Sheet1!L3195,"N/A")</f>
        <v>24</v>
      </c>
    </row>
    <row r="1205" spans="1:2" x14ac:dyDescent="0.3">
      <c r="A1205">
        <f>IF(Sheet1!F2329="successful",Sheet1!L2329,"N/A")</f>
        <v>3355</v>
      </c>
      <c r="B1205">
        <f>IF(Sheet1!F3196="failed",Sheet1!L3196,"N/A")</f>
        <v>0</v>
      </c>
    </row>
    <row r="1206" spans="1:2" x14ac:dyDescent="0.3">
      <c r="A1206">
        <f>IF(Sheet1!F2330="successful",Sheet1!L2330,"N/A")</f>
        <v>537</v>
      </c>
      <c r="B1206">
        <f>IF(Sheet1!F3197="failed",Sheet1!L3197,"N/A")</f>
        <v>39</v>
      </c>
    </row>
    <row r="1207" spans="1:2" x14ac:dyDescent="0.3">
      <c r="A1207">
        <f>IF(Sheet1!F2331="successful",Sheet1!L2331,"N/A")</f>
        <v>125</v>
      </c>
      <c r="B1207">
        <f>IF(Sheet1!F3198="failed",Sheet1!L3198,"N/A")</f>
        <v>6</v>
      </c>
    </row>
    <row r="1208" spans="1:2" x14ac:dyDescent="0.3">
      <c r="A1208">
        <f>IF(Sheet1!F2332="successful",Sheet1!L2332,"N/A")</f>
        <v>163</v>
      </c>
      <c r="B1208">
        <f>IF(Sheet1!F3199="failed",Sheet1!L3199,"N/A")</f>
        <v>4</v>
      </c>
    </row>
    <row r="1209" spans="1:2" x14ac:dyDescent="0.3">
      <c r="A1209">
        <f>IF(Sheet1!F2333="successful",Sheet1!L2333,"N/A")</f>
        <v>283</v>
      </c>
      <c r="B1209">
        <f>IF(Sheet1!F3200="failed",Sheet1!L3200,"N/A")</f>
        <v>3</v>
      </c>
    </row>
    <row r="1210" spans="1:2" x14ac:dyDescent="0.3">
      <c r="A1210">
        <f>IF(Sheet1!F2334="successful",Sheet1!L2334,"N/A")</f>
        <v>352</v>
      </c>
      <c r="B1210">
        <f>IF(Sheet1!F3201="failed",Sheet1!L3201,"N/A")</f>
        <v>53</v>
      </c>
    </row>
    <row r="1211" spans="1:2" x14ac:dyDescent="0.3">
      <c r="A1211">
        <f>IF(Sheet1!F2335="successful",Sheet1!L2335,"N/A")</f>
        <v>94</v>
      </c>
      <c r="B1211">
        <f>IF(Sheet1!F3202="failed",Sheet1!L3202,"N/A")</f>
        <v>1</v>
      </c>
    </row>
    <row r="1212" spans="1:2" x14ac:dyDescent="0.3">
      <c r="A1212">
        <f>IF(Sheet1!F2336="successful",Sheet1!L2336,"N/A")</f>
        <v>67</v>
      </c>
      <c r="B1212">
        <f>IF(Sheet1!F3203="failed",Sheet1!L3203,"N/A")</f>
        <v>2</v>
      </c>
    </row>
    <row r="1213" spans="1:2" x14ac:dyDescent="0.3">
      <c r="A1213">
        <f>IF(Sheet1!F2337="successful",Sheet1!L2337,"N/A")</f>
        <v>221</v>
      </c>
      <c r="B1213">
        <f>IF(Sheet1!F3204="failed",Sheet1!L3204,"N/A")</f>
        <v>25</v>
      </c>
    </row>
    <row r="1214" spans="1:2" x14ac:dyDescent="0.3">
      <c r="A1214">
        <f>IF(Sheet1!F2338="successful",Sheet1!L2338,"N/A")</f>
        <v>2165</v>
      </c>
      <c r="B1214">
        <f>IF(Sheet1!F3205="failed",Sheet1!L3205,"N/A")</f>
        <v>6</v>
      </c>
    </row>
    <row r="1215" spans="1:2" x14ac:dyDescent="0.3">
      <c r="A1215">
        <f>IF(Sheet1!F2339="successful",Sheet1!L2339,"N/A")</f>
        <v>179</v>
      </c>
      <c r="B1215">
        <f>IF(Sheet1!F3206="failed",Sheet1!L3206,"N/A")</f>
        <v>0</v>
      </c>
    </row>
    <row r="1216" spans="1:2" x14ac:dyDescent="0.3">
      <c r="A1216">
        <f>IF(Sheet1!F2340="successful",Sheet1!L2340,"N/A")</f>
        <v>123</v>
      </c>
      <c r="B1216">
        <f>IF(Sheet1!F3207="failed",Sheet1!L3207,"N/A")</f>
        <v>12</v>
      </c>
    </row>
    <row r="1217" spans="1:2" x14ac:dyDescent="0.3">
      <c r="A1217">
        <f>IF(Sheet1!F2341="successful",Sheet1!L2341,"N/A")</f>
        <v>1104</v>
      </c>
      <c r="B1217">
        <f>IF(Sheet1!F3208="failed",Sheet1!L3208,"N/A")</f>
        <v>0</v>
      </c>
    </row>
    <row r="1218" spans="1:2" x14ac:dyDescent="0.3">
      <c r="A1218">
        <f>IF(Sheet1!F2342="successful",Sheet1!L2342,"N/A")</f>
        <v>403</v>
      </c>
      <c r="B1218">
        <f>IF(Sheet1!F3209="failed",Sheet1!L3209,"N/A")</f>
        <v>36</v>
      </c>
    </row>
    <row r="1219" spans="1:2" x14ac:dyDescent="0.3">
      <c r="A1219">
        <f>IF(Sheet1!F2443="successful",Sheet1!L2443,"N/A")</f>
        <v>109</v>
      </c>
      <c r="B1219">
        <f>IF(Sheet1!F3630="failed",Sheet1!L3630,"N/A")</f>
        <v>0</v>
      </c>
    </row>
    <row r="1220" spans="1:2" x14ac:dyDescent="0.3">
      <c r="A1220">
        <f>IF(Sheet1!F2444="successful",Sheet1!L2444,"N/A")</f>
        <v>372</v>
      </c>
      <c r="B1220">
        <f>IF(Sheet1!F3631="failed",Sheet1!L3631,"N/A")</f>
        <v>2</v>
      </c>
    </row>
    <row r="1221" spans="1:2" x14ac:dyDescent="0.3">
      <c r="A1221">
        <f>IF(Sheet1!F2445="successful",Sheet1!L2445,"N/A")</f>
        <v>311</v>
      </c>
      <c r="B1221">
        <f>IF(Sheet1!F3632="failed",Sheet1!L3632,"N/A")</f>
        <v>1</v>
      </c>
    </row>
    <row r="1222" spans="1:2" x14ac:dyDescent="0.3">
      <c r="A1222">
        <f>IF(Sheet1!F2446="successful",Sheet1!L2446,"N/A")</f>
        <v>61</v>
      </c>
      <c r="B1222">
        <f>IF(Sheet1!F3633="failed",Sheet1!L3633,"N/A")</f>
        <v>59</v>
      </c>
    </row>
    <row r="1223" spans="1:2" x14ac:dyDescent="0.3">
      <c r="A1223">
        <f>IF(Sheet1!F2447="successful",Sheet1!L2447,"N/A")</f>
        <v>115</v>
      </c>
      <c r="B1223">
        <f>IF(Sheet1!F3634="failed",Sheet1!L3634,"N/A")</f>
        <v>1</v>
      </c>
    </row>
    <row r="1224" spans="1:2" x14ac:dyDescent="0.3">
      <c r="A1224">
        <f>IF(Sheet1!F2448="successful",Sheet1!L2448,"N/A")</f>
        <v>111</v>
      </c>
      <c r="B1224">
        <f>IF(Sheet1!F3635="failed",Sheet1!L3635,"N/A")</f>
        <v>31</v>
      </c>
    </row>
    <row r="1225" spans="1:2" x14ac:dyDescent="0.3">
      <c r="A1225">
        <f>IF(Sheet1!F2449="successful",Sheet1!L2449,"N/A")</f>
        <v>337</v>
      </c>
      <c r="B1225">
        <f>IF(Sheet1!F3636="failed",Sheet1!L3636,"N/A")</f>
        <v>18</v>
      </c>
    </row>
    <row r="1226" spans="1:2" x14ac:dyDescent="0.3">
      <c r="A1226">
        <f>IF(Sheet1!F2450="successful",Sheet1!L2450,"N/A")</f>
        <v>9</v>
      </c>
      <c r="B1226">
        <f>IF(Sheet1!F3637="failed",Sheet1!L3637,"N/A")</f>
        <v>10</v>
      </c>
    </row>
    <row r="1227" spans="1:2" x14ac:dyDescent="0.3">
      <c r="A1227">
        <f>IF(Sheet1!F2451="successful",Sheet1!L2451,"N/A")</f>
        <v>120</v>
      </c>
      <c r="B1227">
        <f>IF(Sheet1!F3638="failed",Sheet1!L3638,"N/A")</f>
        <v>0</v>
      </c>
    </row>
    <row r="1228" spans="1:2" x14ac:dyDescent="0.3">
      <c r="A1228">
        <f>IF(Sheet1!F2452="successful",Sheet1!L2452,"N/A")</f>
        <v>102</v>
      </c>
      <c r="B1228">
        <f>IF(Sheet1!F3639="failed",Sheet1!L3639,"N/A")</f>
        <v>14</v>
      </c>
    </row>
    <row r="1229" spans="1:2" x14ac:dyDescent="0.3">
      <c r="A1229">
        <f>IF(Sheet1!F2453="successful",Sheet1!L2453,"N/A")</f>
        <v>186</v>
      </c>
      <c r="B1229">
        <f>IF(Sheet1!F3640="failed",Sheet1!L3640,"N/A")</f>
        <v>2</v>
      </c>
    </row>
    <row r="1230" spans="1:2" x14ac:dyDescent="0.3">
      <c r="A1230">
        <f>IF(Sheet1!F2454="successful",Sheet1!L2454,"N/A")</f>
        <v>15</v>
      </c>
      <c r="B1230">
        <f>IF(Sheet1!F3641="failed",Sheet1!L3641,"N/A")</f>
        <v>1</v>
      </c>
    </row>
    <row r="1231" spans="1:2" x14ac:dyDescent="0.3">
      <c r="A1231">
        <f>IF(Sheet1!F2455="successful",Sheet1!L2455,"N/A")</f>
        <v>67</v>
      </c>
      <c r="B1231">
        <f>IF(Sheet1!F3642="failed",Sheet1!L3642,"N/A")</f>
        <v>3</v>
      </c>
    </row>
    <row r="1232" spans="1:2" x14ac:dyDescent="0.3">
      <c r="A1232">
        <f>IF(Sheet1!F2456="successful",Sheet1!L2456,"N/A")</f>
        <v>130</v>
      </c>
      <c r="B1232">
        <f>IF(Sheet1!F3643="failed",Sheet1!L3643,"N/A")</f>
        <v>0</v>
      </c>
    </row>
    <row r="1233" spans="1:2" x14ac:dyDescent="0.3">
      <c r="A1233">
        <f>IF(Sheet1!F2457="successful",Sheet1!L2457,"N/A")</f>
        <v>16</v>
      </c>
      <c r="B1233">
        <f>IF(Sheet1!F3644="failed",Sheet1!L3644,"N/A")</f>
        <v>2</v>
      </c>
    </row>
    <row r="1234" spans="1:2" x14ac:dyDescent="0.3">
      <c r="A1234">
        <f>IF(Sheet1!F2458="successful",Sheet1!L2458,"N/A")</f>
        <v>67</v>
      </c>
      <c r="B1234">
        <f>IF(Sheet1!F3645="failed",Sheet1!L3645,"N/A")</f>
        <v>0</v>
      </c>
    </row>
    <row r="1235" spans="1:2" x14ac:dyDescent="0.3">
      <c r="A1235">
        <f>IF(Sheet1!F2459="successful",Sheet1!L2459,"N/A")</f>
        <v>124</v>
      </c>
      <c r="B1235">
        <f>IF(Sheet1!F3646="failed",Sheet1!L3646,"N/A")</f>
        <v>12</v>
      </c>
    </row>
    <row r="1236" spans="1:2" x14ac:dyDescent="0.3">
      <c r="A1236">
        <f>IF(Sheet1!F2460="successful",Sheet1!L2460,"N/A")</f>
        <v>80</v>
      </c>
      <c r="B1236">
        <f>IF(Sheet1!F3647="failed",Sheet1!L3647,"N/A")</f>
        <v>1</v>
      </c>
    </row>
    <row r="1237" spans="1:2" x14ac:dyDescent="0.3">
      <c r="A1237">
        <f>IF(Sheet1!F2461="successful",Sheet1!L2461,"N/A")</f>
        <v>282</v>
      </c>
      <c r="B1237">
        <f>IF(Sheet1!F3648="failed",Sheet1!L3648,"N/A")</f>
        <v>8</v>
      </c>
    </row>
    <row r="1238" spans="1:2" x14ac:dyDescent="0.3">
      <c r="A1238">
        <f>IF(Sheet1!F2462="successful",Sheet1!L2462,"N/A")</f>
        <v>68</v>
      </c>
      <c r="B1238">
        <f>IF(Sheet1!F3649="failed",Sheet1!L3649,"N/A")</f>
        <v>2</v>
      </c>
    </row>
    <row r="1239" spans="1:2" x14ac:dyDescent="0.3">
      <c r="A1239">
        <f>IF(Sheet1!F2463="successful",Sheet1!L2463,"N/A")</f>
        <v>86</v>
      </c>
      <c r="B1239">
        <f>IF(Sheet1!F3730="failed",Sheet1!L3730,"N/A")</f>
        <v>31</v>
      </c>
    </row>
    <row r="1240" spans="1:2" x14ac:dyDescent="0.3">
      <c r="A1240">
        <f>IF(Sheet1!F2464="successful",Sheet1!L2464,"N/A")</f>
        <v>115</v>
      </c>
      <c r="B1240">
        <f>IF(Sheet1!F3731="failed",Sheet1!L3731,"N/A")</f>
        <v>5</v>
      </c>
    </row>
    <row r="1241" spans="1:2" x14ac:dyDescent="0.3">
      <c r="A1241">
        <f>IF(Sheet1!F2465="successful",Sheet1!L2465,"N/A")</f>
        <v>75</v>
      </c>
      <c r="B1241">
        <f>IF(Sheet1!F3732="failed",Sheet1!L3732,"N/A")</f>
        <v>1</v>
      </c>
    </row>
    <row r="1242" spans="1:2" x14ac:dyDescent="0.3">
      <c r="A1242">
        <f>IF(Sheet1!F2466="successful",Sheet1!L2466,"N/A")</f>
        <v>43</v>
      </c>
      <c r="B1242">
        <f>IF(Sheet1!F3733="failed",Sheet1!L3733,"N/A")</f>
        <v>12</v>
      </c>
    </row>
    <row r="1243" spans="1:2" x14ac:dyDescent="0.3">
      <c r="A1243">
        <f>IF(Sheet1!F2467="successful",Sheet1!L2467,"N/A")</f>
        <v>48</v>
      </c>
      <c r="B1243">
        <f>IF(Sheet1!F3734="failed",Sheet1!L3734,"N/A")</f>
        <v>4</v>
      </c>
    </row>
    <row r="1244" spans="1:2" x14ac:dyDescent="0.3">
      <c r="A1244">
        <f>IF(Sheet1!F2468="successful",Sheet1!L2468,"N/A")</f>
        <v>52</v>
      </c>
      <c r="B1244">
        <f>IF(Sheet1!F3735="failed",Sheet1!L3735,"N/A")</f>
        <v>0</v>
      </c>
    </row>
    <row r="1245" spans="1:2" x14ac:dyDescent="0.3">
      <c r="A1245">
        <f>IF(Sheet1!F2469="successful",Sheet1!L2469,"N/A")</f>
        <v>43</v>
      </c>
      <c r="B1245">
        <f>IF(Sheet1!F3736="failed",Sheet1!L3736,"N/A")</f>
        <v>7</v>
      </c>
    </row>
    <row r="1246" spans="1:2" x14ac:dyDescent="0.3">
      <c r="A1246">
        <f>IF(Sheet1!F2470="successful",Sheet1!L2470,"N/A")</f>
        <v>58</v>
      </c>
      <c r="B1246">
        <f>IF(Sheet1!F3737="failed",Sheet1!L3737,"N/A")</f>
        <v>2</v>
      </c>
    </row>
    <row r="1247" spans="1:2" x14ac:dyDescent="0.3">
      <c r="A1247">
        <f>IF(Sheet1!F2471="successful",Sheet1!L2471,"N/A")</f>
        <v>47</v>
      </c>
      <c r="B1247">
        <f>IF(Sheet1!F3738="failed",Sheet1!L3738,"N/A")</f>
        <v>1</v>
      </c>
    </row>
    <row r="1248" spans="1:2" x14ac:dyDescent="0.3">
      <c r="A1248">
        <f>IF(Sheet1!F2472="successful",Sheet1!L2472,"N/A")</f>
        <v>36</v>
      </c>
      <c r="B1248">
        <f>IF(Sheet1!F3739="failed",Sheet1!L3739,"N/A")</f>
        <v>4</v>
      </c>
    </row>
    <row r="1249" spans="1:2" x14ac:dyDescent="0.3">
      <c r="A1249">
        <f>IF(Sheet1!F2473="successful",Sheet1!L2473,"N/A")</f>
        <v>17</v>
      </c>
      <c r="B1249">
        <f>IF(Sheet1!F3740="failed",Sheet1!L3740,"N/A")</f>
        <v>6</v>
      </c>
    </row>
    <row r="1250" spans="1:2" x14ac:dyDescent="0.3">
      <c r="A1250">
        <f>IF(Sheet1!F2474="successful",Sheet1!L2474,"N/A")</f>
        <v>104</v>
      </c>
      <c r="B1250">
        <f>IF(Sheet1!F3741="failed",Sheet1!L3741,"N/A")</f>
        <v>8</v>
      </c>
    </row>
    <row r="1251" spans="1:2" x14ac:dyDescent="0.3">
      <c r="A1251">
        <f>IF(Sheet1!F2475="successful",Sheet1!L2475,"N/A")</f>
        <v>47</v>
      </c>
      <c r="B1251">
        <f>IF(Sheet1!F3742="failed",Sheet1!L3742,"N/A")</f>
        <v>14</v>
      </c>
    </row>
    <row r="1252" spans="1:2" x14ac:dyDescent="0.3">
      <c r="A1252">
        <f>IF(Sheet1!F2476="successful",Sheet1!L2476,"N/A")</f>
        <v>38</v>
      </c>
      <c r="B1252">
        <f>IF(Sheet1!F3743="failed",Sheet1!L3743,"N/A")</f>
        <v>0</v>
      </c>
    </row>
    <row r="1253" spans="1:2" x14ac:dyDescent="0.3">
      <c r="A1253">
        <f>IF(Sheet1!F2477="successful",Sheet1!L2477,"N/A")</f>
        <v>81</v>
      </c>
      <c r="B1253">
        <f>IF(Sheet1!F3744="failed",Sheet1!L3744,"N/A")</f>
        <v>4</v>
      </c>
    </row>
    <row r="1254" spans="1:2" x14ac:dyDescent="0.3">
      <c r="A1254">
        <f>IF(Sheet1!F2478="successful",Sheet1!L2478,"N/A")</f>
        <v>55</v>
      </c>
      <c r="B1254">
        <f>IF(Sheet1!F3745="failed",Sheet1!L3745,"N/A")</f>
        <v>0</v>
      </c>
    </row>
    <row r="1255" spans="1:2" x14ac:dyDescent="0.3">
      <c r="A1255">
        <f>IF(Sheet1!F2479="successful",Sheet1!L2479,"N/A")</f>
        <v>41</v>
      </c>
      <c r="B1255">
        <f>IF(Sheet1!F3746="failed",Sheet1!L3746,"N/A")</f>
        <v>0</v>
      </c>
    </row>
    <row r="1256" spans="1:2" x14ac:dyDescent="0.3">
      <c r="A1256">
        <f>IF(Sheet1!F2480="successful",Sheet1!L2480,"N/A")</f>
        <v>79</v>
      </c>
      <c r="B1256">
        <f>IF(Sheet1!F3747="failed",Sheet1!L3747,"N/A")</f>
        <v>1</v>
      </c>
    </row>
    <row r="1257" spans="1:2" x14ac:dyDescent="0.3">
      <c r="A1257">
        <f>IF(Sheet1!F2481="successful",Sheet1!L2481,"N/A")</f>
        <v>16</v>
      </c>
      <c r="B1257">
        <f>IF(Sheet1!F3748="failed",Sheet1!L3748,"N/A")</f>
        <v>1</v>
      </c>
    </row>
    <row r="1258" spans="1:2" x14ac:dyDescent="0.3">
      <c r="A1258">
        <f>IF(Sheet1!F2482="successful",Sheet1!L2482,"N/A")</f>
        <v>8</v>
      </c>
      <c r="B1258">
        <f>IF(Sheet1!F3749="failed",Sheet1!L3749,"N/A")</f>
        <v>1</v>
      </c>
    </row>
    <row r="1259" spans="1:2" x14ac:dyDescent="0.3">
      <c r="A1259">
        <f>IF(Sheet1!F2483="successful",Sheet1!L2483,"N/A")</f>
        <v>95</v>
      </c>
      <c r="B1259">
        <f>IF(Sheet1!F3790="failed",Sheet1!L3790,"N/A")</f>
        <v>1</v>
      </c>
    </row>
    <row r="1260" spans="1:2" x14ac:dyDescent="0.3">
      <c r="A1260">
        <f>IF(Sheet1!F2484="successful",Sheet1!L2484,"N/A")</f>
        <v>25</v>
      </c>
      <c r="B1260">
        <f>IF(Sheet1!F3791="failed",Sheet1!L3791,"N/A")</f>
        <v>4</v>
      </c>
    </row>
    <row r="1261" spans="1:2" x14ac:dyDescent="0.3">
      <c r="A1261">
        <f>IF(Sheet1!F2485="successful",Sheet1!L2485,"N/A")</f>
        <v>19</v>
      </c>
      <c r="B1261">
        <f>IF(Sheet1!F3792="failed",Sheet1!L3792,"N/A")</f>
        <v>0</v>
      </c>
    </row>
    <row r="1262" spans="1:2" x14ac:dyDescent="0.3">
      <c r="A1262">
        <f>IF(Sheet1!F2486="successful",Sheet1!L2486,"N/A")</f>
        <v>90</v>
      </c>
      <c r="B1262">
        <f>IF(Sheet1!F3793="failed",Sheet1!L3793,"N/A")</f>
        <v>0</v>
      </c>
    </row>
    <row r="1263" spans="1:2" x14ac:dyDescent="0.3">
      <c r="A1263">
        <f>IF(Sheet1!F2487="successful",Sheet1!L2487,"N/A")</f>
        <v>41</v>
      </c>
      <c r="B1263">
        <f>IF(Sheet1!F3794="failed",Sheet1!L3794,"N/A")</f>
        <v>2</v>
      </c>
    </row>
    <row r="1264" spans="1:2" x14ac:dyDescent="0.3">
      <c r="A1264">
        <f>IF(Sheet1!F2488="successful",Sheet1!L2488,"N/A")</f>
        <v>30</v>
      </c>
      <c r="B1264">
        <f>IF(Sheet1!F3795="failed",Sheet1!L3795,"N/A")</f>
        <v>24</v>
      </c>
    </row>
    <row r="1265" spans="1:2" x14ac:dyDescent="0.3">
      <c r="A1265">
        <f>IF(Sheet1!F2489="successful",Sheet1!L2489,"N/A")</f>
        <v>38</v>
      </c>
      <c r="B1265">
        <f>IF(Sheet1!F3796="failed",Sheet1!L3796,"N/A")</f>
        <v>1</v>
      </c>
    </row>
    <row r="1266" spans="1:2" x14ac:dyDescent="0.3">
      <c r="A1266">
        <f>IF(Sheet1!F2490="successful",Sheet1!L2490,"N/A")</f>
        <v>65</v>
      </c>
      <c r="B1266">
        <f>IF(Sheet1!F3797="failed",Sheet1!L3797,"N/A")</f>
        <v>2</v>
      </c>
    </row>
    <row r="1267" spans="1:2" x14ac:dyDescent="0.3">
      <c r="A1267">
        <f>IF(Sheet1!F2491="successful",Sheet1!L2491,"N/A")</f>
        <v>75</v>
      </c>
      <c r="B1267">
        <f>IF(Sheet1!F3798="failed",Sheet1!L3798,"N/A")</f>
        <v>1</v>
      </c>
    </row>
    <row r="1268" spans="1:2" x14ac:dyDescent="0.3">
      <c r="A1268">
        <f>IF(Sheet1!F2492="successful",Sheet1!L2492,"N/A")</f>
        <v>16</v>
      </c>
      <c r="B1268">
        <f>IF(Sheet1!F3799="failed",Sheet1!L3799,"N/A")</f>
        <v>37</v>
      </c>
    </row>
    <row r="1269" spans="1:2" x14ac:dyDescent="0.3">
      <c r="A1269">
        <f>IF(Sheet1!F2493="successful",Sheet1!L2493,"N/A")</f>
        <v>10</v>
      </c>
      <c r="B1269">
        <f>IF(Sheet1!F3800="failed",Sheet1!L3800,"N/A")</f>
        <v>5</v>
      </c>
    </row>
    <row r="1270" spans="1:2" x14ac:dyDescent="0.3">
      <c r="A1270">
        <f>IF(Sheet1!F2494="successful",Sheet1!L2494,"N/A")</f>
        <v>27</v>
      </c>
      <c r="B1270">
        <f>IF(Sheet1!F3801="failed",Sheet1!L3801,"N/A")</f>
        <v>4</v>
      </c>
    </row>
    <row r="1271" spans="1:2" x14ac:dyDescent="0.3">
      <c r="A1271">
        <f>IF(Sheet1!F2495="successful",Sheet1!L2495,"N/A")</f>
        <v>259</v>
      </c>
      <c r="B1271">
        <f>IF(Sheet1!F3802="failed",Sheet1!L3802,"N/A")</f>
        <v>16</v>
      </c>
    </row>
    <row r="1272" spans="1:2" x14ac:dyDescent="0.3">
      <c r="A1272">
        <f>IF(Sheet1!F2496="successful",Sheet1!L2496,"N/A")</f>
        <v>39</v>
      </c>
      <c r="B1272">
        <f>IF(Sheet1!F3803="failed",Sheet1!L3803,"N/A")</f>
        <v>9</v>
      </c>
    </row>
    <row r="1273" spans="1:2" x14ac:dyDescent="0.3">
      <c r="A1273">
        <f>IF(Sheet1!F2497="successful",Sheet1!L2497,"N/A")</f>
        <v>42</v>
      </c>
      <c r="B1273">
        <f>IF(Sheet1!F3804="failed",Sheet1!L3804,"N/A")</f>
        <v>0</v>
      </c>
    </row>
    <row r="1274" spans="1:2" x14ac:dyDescent="0.3">
      <c r="A1274">
        <f>IF(Sheet1!F2498="successful",Sheet1!L2498,"N/A")</f>
        <v>10</v>
      </c>
      <c r="B1274">
        <f>IF(Sheet1!F3805="failed",Sheet1!L3805,"N/A")</f>
        <v>40</v>
      </c>
    </row>
    <row r="1275" spans="1:2" x14ac:dyDescent="0.3">
      <c r="A1275">
        <f>IF(Sheet1!F2499="successful",Sheet1!L2499,"N/A")</f>
        <v>56</v>
      </c>
      <c r="B1275">
        <f>IF(Sheet1!F3806="failed",Sheet1!L3806,"N/A")</f>
        <v>0</v>
      </c>
    </row>
    <row r="1276" spans="1:2" x14ac:dyDescent="0.3">
      <c r="A1276">
        <f>IF(Sheet1!F2500="successful",Sheet1!L2500,"N/A")</f>
        <v>20</v>
      </c>
      <c r="B1276">
        <f>IF(Sheet1!F3807="failed",Sheet1!L3807,"N/A")</f>
        <v>2</v>
      </c>
    </row>
    <row r="1277" spans="1:2" x14ac:dyDescent="0.3">
      <c r="A1277">
        <f>IF(Sheet1!F2501="successful",Sheet1!L2501,"N/A")</f>
        <v>170</v>
      </c>
      <c r="B1277">
        <f>IF(Sheet1!F3808="failed",Sheet1!L3808,"N/A")</f>
        <v>1</v>
      </c>
    </row>
    <row r="1278" spans="1:2" x14ac:dyDescent="0.3">
      <c r="A1278">
        <f>IF(Sheet1!F2502="successful",Sheet1!L2502,"N/A")</f>
        <v>29</v>
      </c>
      <c r="B1278">
        <f>IF(Sheet1!F3809="failed",Sheet1!L3809,"N/A")</f>
        <v>9</v>
      </c>
    </row>
    <row r="1279" spans="1:2" x14ac:dyDescent="0.3">
      <c r="A1279">
        <f>IF(Sheet1!F2523="successful",Sheet1!L2523,"N/A")</f>
        <v>132</v>
      </c>
      <c r="B1279">
        <f>IF(Sheet1!F3843="failed",Sheet1!L3843,"N/A")</f>
        <v>34</v>
      </c>
    </row>
    <row r="1280" spans="1:2" x14ac:dyDescent="0.3">
      <c r="A1280">
        <f>IF(Sheet1!F2524="successful",Sheet1!L2524,"N/A")</f>
        <v>27</v>
      </c>
      <c r="B1280">
        <f>IF(Sheet1!F3844="failed",Sheet1!L3844,"N/A")</f>
        <v>23</v>
      </c>
    </row>
    <row r="1281" spans="1:2" x14ac:dyDescent="0.3">
      <c r="A1281">
        <f>IF(Sheet1!F2525="successful",Sheet1!L2525,"N/A")</f>
        <v>26</v>
      </c>
      <c r="B1281">
        <f>IF(Sheet1!F3845="failed",Sheet1!L3845,"N/A")</f>
        <v>19</v>
      </c>
    </row>
    <row r="1282" spans="1:2" x14ac:dyDescent="0.3">
      <c r="A1282">
        <f>IF(Sheet1!F2526="successful",Sheet1!L2526,"N/A")</f>
        <v>43</v>
      </c>
      <c r="B1282">
        <f>IF(Sheet1!F3846="failed",Sheet1!L3846,"N/A")</f>
        <v>50</v>
      </c>
    </row>
    <row r="1283" spans="1:2" x14ac:dyDescent="0.3">
      <c r="A1283">
        <f>IF(Sheet1!F2527="successful",Sheet1!L2527,"N/A")</f>
        <v>80</v>
      </c>
      <c r="B1283">
        <f>IF(Sheet1!F3847="failed",Sheet1!L3847,"N/A")</f>
        <v>12</v>
      </c>
    </row>
    <row r="1284" spans="1:2" x14ac:dyDescent="0.3">
      <c r="A1284">
        <f>IF(Sheet1!F2528="successful",Sheet1!L2528,"N/A")</f>
        <v>33</v>
      </c>
      <c r="B1284">
        <f>IF(Sheet1!F3848="failed",Sheet1!L3848,"N/A")</f>
        <v>8</v>
      </c>
    </row>
    <row r="1285" spans="1:2" x14ac:dyDescent="0.3">
      <c r="A1285">
        <f>IF(Sheet1!F2529="successful",Sheet1!L2529,"N/A")</f>
        <v>71</v>
      </c>
      <c r="B1285">
        <f>IF(Sheet1!F3849="failed",Sheet1!L3849,"N/A")</f>
        <v>9</v>
      </c>
    </row>
    <row r="1286" spans="1:2" x14ac:dyDescent="0.3">
      <c r="A1286">
        <f>IF(Sheet1!F2530="successful",Sheet1!L2530,"N/A")</f>
        <v>81</v>
      </c>
      <c r="B1286">
        <f>IF(Sheet1!F3850="failed",Sheet1!L3850,"N/A")</f>
        <v>43</v>
      </c>
    </row>
    <row r="1287" spans="1:2" x14ac:dyDescent="0.3">
      <c r="A1287">
        <f>IF(Sheet1!F2531="successful",Sheet1!L2531,"N/A")</f>
        <v>76</v>
      </c>
      <c r="B1287">
        <f>IF(Sheet1!F3851="failed",Sheet1!L3851,"N/A")</f>
        <v>28</v>
      </c>
    </row>
    <row r="1288" spans="1:2" x14ac:dyDescent="0.3">
      <c r="A1288">
        <f>IF(Sheet1!F2532="successful",Sheet1!L2532,"N/A")</f>
        <v>48</v>
      </c>
      <c r="B1288">
        <f>IF(Sheet1!F3852="failed",Sheet1!L3852,"N/A")</f>
        <v>4</v>
      </c>
    </row>
    <row r="1289" spans="1:2" x14ac:dyDescent="0.3">
      <c r="A1289">
        <f>IF(Sheet1!F2533="successful",Sheet1!L2533,"N/A")</f>
        <v>61</v>
      </c>
      <c r="B1289">
        <f>IF(Sheet1!F3853="failed",Sheet1!L3853,"N/A")</f>
        <v>24</v>
      </c>
    </row>
    <row r="1290" spans="1:2" x14ac:dyDescent="0.3">
      <c r="A1290">
        <f>IF(Sheet1!F2534="successful",Sheet1!L2534,"N/A")</f>
        <v>60</v>
      </c>
      <c r="B1290">
        <f>IF(Sheet1!F3854="failed",Sheet1!L3854,"N/A")</f>
        <v>2</v>
      </c>
    </row>
    <row r="1291" spans="1:2" x14ac:dyDescent="0.3">
      <c r="A1291">
        <f>IF(Sheet1!F2535="successful",Sheet1!L2535,"N/A")</f>
        <v>136</v>
      </c>
      <c r="B1291">
        <f>IF(Sheet1!F3855="failed",Sheet1!L3855,"N/A")</f>
        <v>2</v>
      </c>
    </row>
    <row r="1292" spans="1:2" x14ac:dyDescent="0.3">
      <c r="A1292">
        <f>IF(Sheet1!F2536="successful",Sheet1!L2536,"N/A")</f>
        <v>14</v>
      </c>
      <c r="B1292">
        <f>IF(Sheet1!F3856="failed",Sheet1!L3856,"N/A")</f>
        <v>20</v>
      </c>
    </row>
    <row r="1293" spans="1:2" x14ac:dyDescent="0.3">
      <c r="A1293">
        <f>IF(Sheet1!F2537="successful",Sheet1!L2537,"N/A")</f>
        <v>78</v>
      </c>
      <c r="B1293">
        <f>IF(Sheet1!F3857="failed",Sheet1!L3857,"N/A")</f>
        <v>1</v>
      </c>
    </row>
    <row r="1294" spans="1:2" x14ac:dyDescent="0.3">
      <c r="A1294">
        <f>IF(Sheet1!F2538="successful",Sheet1!L2538,"N/A")</f>
        <v>4</v>
      </c>
      <c r="B1294">
        <f>IF(Sheet1!F3858="failed",Sheet1!L3858,"N/A")</f>
        <v>1</v>
      </c>
    </row>
    <row r="1295" spans="1:2" x14ac:dyDescent="0.3">
      <c r="A1295">
        <f>IF(Sheet1!F2539="successful",Sheet1!L2539,"N/A")</f>
        <v>11</v>
      </c>
      <c r="B1295">
        <f>IF(Sheet1!F3859="failed",Sheet1!L3859,"N/A")</f>
        <v>4</v>
      </c>
    </row>
    <row r="1296" spans="1:2" x14ac:dyDescent="0.3">
      <c r="A1296">
        <f>IF(Sheet1!F2540="successful",Sheet1!L2540,"N/A")</f>
        <v>185</v>
      </c>
      <c r="B1296">
        <f>IF(Sheet1!F3860="failed",Sheet1!L3860,"N/A")</f>
        <v>1</v>
      </c>
    </row>
    <row r="1297" spans="1:2" x14ac:dyDescent="0.3">
      <c r="A1297">
        <f>IF(Sheet1!F2541="successful",Sheet1!L2541,"N/A")</f>
        <v>59</v>
      </c>
      <c r="B1297">
        <f>IF(Sheet1!F3861="failed",Sheet1!L3861,"N/A")</f>
        <v>1</v>
      </c>
    </row>
    <row r="1298" spans="1:2" x14ac:dyDescent="0.3">
      <c r="A1298">
        <f>IF(Sheet1!F2542="successful",Sheet1!L2542,"N/A")</f>
        <v>27</v>
      </c>
      <c r="B1298">
        <f>IF(Sheet1!F3862="failed",Sheet1!L3862,"N/A")</f>
        <v>13</v>
      </c>
    </row>
    <row r="1299" spans="1:2" x14ac:dyDescent="0.3">
      <c r="A1299">
        <f>IF(Sheet1!F2543="successful",Sheet1!L2543,"N/A")</f>
        <v>63</v>
      </c>
      <c r="B1299">
        <f>IF(Sheet1!F3863="failed",Sheet1!L3863,"N/A")</f>
        <v>1</v>
      </c>
    </row>
    <row r="1300" spans="1:2" x14ac:dyDescent="0.3">
      <c r="A1300">
        <f>IF(Sheet1!F2544="successful",Sheet1!L2544,"N/A")</f>
        <v>13</v>
      </c>
      <c r="B1300">
        <f>IF(Sheet1!F3864="failed",Sheet1!L3864,"N/A")</f>
        <v>1</v>
      </c>
    </row>
    <row r="1301" spans="1:2" x14ac:dyDescent="0.3">
      <c r="A1301">
        <f>IF(Sheet1!F2545="successful",Sheet1!L2545,"N/A")</f>
        <v>13</v>
      </c>
      <c r="B1301">
        <f>IF(Sheet1!F3865="failed",Sheet1!L3865,"N/A")</f>
        <v>0</v>
      </c>
    </row>
    <row r="1302" spans="1:2" x14ac:dyDescent="0.3">
      <c r="A1302">
        <f>IF(Sheet1!F2546="successful",Sheet1!L2546,"N/A")</f>
        <v>57</v>
      </c>
      <c r="B1302">
        <f>IF(Sheet1!F3866="failed",Sheet1!L3866,"N/A")</f>
        <v>3</v>
      </c>
    </row>
    <row r="1303" spans="1:2" x14ac:dyDescent="0.3">
      <c r="A1303">
        <f>IF(Sheet1!F2547="successful",Sheet1!L2547,"N/A")</f>
        <v>61</v>
      </c>
      <c r="B1303">
        <f>IF(Sheet1!F3867="failed",Sheet1!L3867,"N/A")</f>
        <v>14</v>
      </c>
    </row>
    <row r="1304" spans="1:2" x14ac:dyDescent="0.3">
      <c r="A1304">
        <f>IF(Sheet1!F2548="successful",Sheet1!L2548,"N/A")</f>
        <v>65</v>
      </c>
      <c r="B1304">
        <f>IF(Sheet1!F3868="failed",Sheet1!L3868,"N/A")</f>
        <v>2</v>
      </c>
    </row>
    <row r="1305" spans="1:2" x14ac:dyDescent="0.3">
      <c r="A1305">
        <f>IF(Sheet1!F2549="successful",Sheet1!L2549,"N/A")</f>
        <v>134</v>
      </c>
      <c r="B1305">
        <f>IF(Sheet1!F3869="failed",Sheet1!L3869,"N/A")</f>
        <v>5</v>
      </c>
    </row>
    <row r="1306" spans="1:2" x14ac:dyDescent="0.3">
      <c r="A1306">
        <f>IF(Sheet1!F2550="successful",Sheet1!L2550,"N/A")</f>
        <v>37</v>
      </c>
      <c r="B1306">
        <f>IF(Sheet1!F3890="failed",Sheet1!L3890,"N/A")</f>
        <v>14</v>
      </c>
    </row>
    <row r="1307" spans="1:2" x14ac:dyDescent="0.3">
      <c r="A1307">
        <f>IF(Sheet1!F2551="successful",Sheet1!L2551,"N/A")</f>
        <v>37</v>
      </c>
      <c r="B1307">
        <f>IF(Sheet1!F3891="failed",Sheet1!L3891,"N/A")</f>
        <v>9</v>
      </c>
    </row>
    <row r="1308" spans="1:2" x14ac:dyDescent="0.3">
      <c r="A1308">
        <f>IF(Sheet1!F2552="successful",Sheet1!L2552,"N/A")</f>
        <v>150</v>
      </c>
      <c r="B1308">
        <f>IF(Sheet1!F3892="failed",Sheet1!L3892,"N/A")</f>
        <v>8</v>
      </c>
    </row>
    <row r="1309" spans="1:2" x14ac:dyDescent="0.3">
      <c r="A1309">
        <f>IF(Sheet1!F2553="successful",Sheet1!L2553,"N/A")</f>
        <v>56</v>
      </c>
      <c r="B1309">
        <f>IF(Sheet1!F3893="failed",Sheet1!L3893,"N/A")</f>
        <v>7</v>
      </c>
    </row>
    <row r="1310" spans="1:2" x14ac:dyDescent="0.3">
      <c r="A1310">
        <f>IF(Sheet1!F2554="successful",Sheet1!L2554,"N/A")</f>
        <v>18</v>
      </c>
      <c r="B1310">
        <f>IF(Sheet1!F3894="failed",Sheet1!L3894,"N/A")</f>
        <v>0</v>
      </c>
    </row>
    <row r="1311" spans="1:2" x14ac:dyDescent="0.3">
      <c r="A1311">
        <f>IF(Sheet1!F2555="successful",Sheet1!L2555,"N/A")</f>
        <v>60</v>
      </c>
      <c r="B1311">
        <f>IF(Sheet1!F3895="failed",Sheet1!L3895,"N/A")</f>
        <v>84</v>
      </c>
    </row>
    <row r="1312" spans="1:2" x14ac:dyDescent="0.3">
      <c r="A1312">
        <f>IF(Sheet1!F2556="successful",Sheet1!L2556,"N/A")</f>
        <v>67</v>
      </c>
      <c r="B1312">
        <f>IF(Sheet1!F3896="failed",Sheet1!L3896,"N/A")</f>
        <v>11</v>
      </c>
    </row>
    <row r="1313" spans="1:2" x14ac:dyDescent="0.3">
      <c r="A1313">
        <f>IF(Sheet1!F2557="successful",Sheet1!L2557,"N/A")</f>
        <v>35</v>
      </c>
      <c r="B1313">
        <f>IF(Sheet1!F3897="failed",Sheet1!L3897,"N/A")</f>
        <v>1</v>
      </c>
    </row>
    <row r="1314" spans="1:2" x14ac:dyDescent="0.3">
      <c r="A1314">
        <f>IF(Sheet1!F2558="successful",Sheet1!L2558,"N/A")</f>
        <v>34</v>
      </c>
      <c r="B1314">
        <f>IF(Sheet1!F3898="failed",Sheet1!L3898,"N/A")</f>
        <v>4</v>
      </c>
    </row>
    <row r="1315" spans="1:2" x14ac:dyDescent="0.3">
      <c r="A1315">
        <f>IF(Sheet1!F2559="successful",Sheet1!L2559,"N/A")</f>
        <v>36</v>
      </c>
      <c r="B1315">
        <f>IF(Sheet1!F3899="failed",Sheet1!L3899,"N/A")</f>
        <v>10</v>
      </c>
    </row>
    <row r="1316" spans="1:2" x14ac:dyDescent="0.3">
      <c r="A1316">
        <f>IF(Sheet1!F2560="successful",Sheet1!L2560,"N/A")</f>
        <v>18</v>
      </c>
      <c r="B1316">
        <f>IF(Sheet1!F3900="failed",Sheet1!L3900,"N/A")</f>
        <v>16</v>
      </c>
    </row>
    <row r="1317" spans="1:2" x14ac:dyDescent="0.3">
      <c r="A1317">
        <f>IF(Sheet1!F2561="successful",Sheet1!L2561,"N/A")</f>
        <v>25</v>
      </c>
      <c r="B1317">
        <f>IF(Sheet1!F3901="failed",Sheet1!L3901,"N/A")</f>
        <v>2</v>
      </c>
    </row>
    <row r="1318" spans="1:2" x14ac:dyDescent="0.3">
      <c r="A1318">
        <f>IF(Sheet1!F2562="successful",Sheet1!L2562,"N/A")</f>
        <v>21</v>
      </c>
      <c r="B1318">
        <f>IF(Sheet1!F3902="failed",Sheet1!L3902,"N/A")</f>
        <v>5</v>
      </c>
    </row>
    <row r="1319" spans="1:2" x14ac:dyDescent="0.3">
      <c r="A1319">
        <f>IF(Sheet1!F2603="successful",Sheet1!L2603,"N/A")</f>
        <v>151</v>
      </c>
      <c r="B1319">
        <f>IF(Sheet1!F3903="failed",Sheet1!L3903,"N/A")</f>
        <v>1</v>
      </c>
    </row>
    <row r="1320" spans="1:2" x14ac:dyDescent="0.3">
      <c r="A1320">
        <f>IF(Sheet1!F2604="successful",Sheet1!L2604,"N/A")</f>
        <v>489</v>
      </c>
      <c r="B1320">
        <f>IF(Sheet1!F3904="failed",Sheet1!L3904,"N/A")</f>
        <v>31</v>
      </c>
    </row>
    <row r="1321" spans="1:2" x14ac:dyDescent="0.3">
      <c r="A1321">
        <f>IF(Sheet1!F2605="successful",Sheet1!L2605,"N/A")</f>
        <v>50</v>
      </c>
      <c r="B1321">
        <f>IF(Sheet1!F3905="failed",Sheet1!L3905,"N/A")</f>
        <v>0</v>
      </c>
    </row>
    <row r="1322" spans="1:2" x14ac:dyDescent="0.3">
      <c r="A1322">
        <f>IF(Sheet1!F2606="successful",Sheet1!L2606,"N/A")</f>
        <v>321</v>
      </c>
      <c r="B1322">
        <f>IF(Sheet1!F3906="failed",Sheet1!L3906,"N/A")</f>
        <v>2</v>
      </c>
    </row>
    <row r="1323" spans="1:2" x14ac:dyDescent="0.3">
      <c r="A1323">
        <f>IF(Sheet1!F2607="successful",Sheet1!L2607,"N/A")</f>
        <v>1762</v>
      </c>
      <c r="B1323">
        <f>IF(Sheet1!F3907="failed",Sheet1!L3907,"N/A")</f>
        <v>7</v>
      </c>
    </row>
    <row r="1324" spans="1:2" x14ac:dyDescent="0.3">
      <c r="A1324">
        <f>IF(Sheet1!F2608="successful",Sheet1!L2608,"N/A")</f>
        <v>385</v>
      </c>
      <c r="B1324">
        <f>IF(Sheet1!F3908="failed",Sheet1!L3908,"N/A")</f>
        <v>16</v>
      </c>
    </row>
    <row r="1325" spans="1:2" x14ac:dyDescent="0.3">
      <c r="A1325">
        <f>IF(Sheet1!F2609="successful",Sheet1!L2609,"N/A")</f>
        <v>398</v>
      </c>
      <c r="B1325">
        <f>IF(Sheet1!F3909="failed",Sheet1!L3909,"N/A")</f>
        <v>4</v>
      </c>
    </row>
    <row r="1326" spans="1:2" x14ac:dyDescent="0.3">
      <c r="A1326">
        <f>IF(Sheet1!F2610="successful",Sheet1!L2610,"N/A")</f>
        <v>304</v>
      </c>
      <c r="B1326">
        <f>IF(Sheet1!F3910="failed",Sheet1!L3910,"N/A")</f>
        <v>4</v>
      </c>
    </row>
    <row r="1327" spans="1:2" x14ac:dyDescent="0.3">
      <c r="A1327">
        <f>IF(Sheet1!F2611="successful",Sheet1!L2611,"N/A")</f>
        <v>676</v>
      </c>
      <c r="B1327">
        <f>IF(Sheet1!F3911="failed",Sheet1!L3911,"N/A")</f>
        <v>4</v>
      </c>
    </row>
    <row r="1328" spans="1:2" x14ac:dyDescent="0.3">
      <c r="A1328">
        <f>IF(Sheet1!F2612="successful",Sheet1!L2612,"N/A")</f>
        <v>577</v>
      </c>
      <c r="B1328">
        <f>IF(Sheet1!F3912="failed",Sheet1!L3912,"N/A")</f>
        <v>3</v>
      </c>
    </row>
    <row r="1329" spans="1:2" x14ac:dyDescent="0.3">
      <c r="A1329">
        <f>IF(Sheet1!F2613="successful",Sheet1!L2613,"N/A")</f>
        <v>3663</v>
      </c>
      <c r="B1329">
        <f>IF(Sheet1!F3913="failed",Sheet1!L3913,"N/A")</f>
        <v>36</v>
      </c>
    </row>
    <row r="1330" spans="1:2" x14ac:dyDescent="0.3">
      <c r="A1330">
        <f>IF(Sheet1!F2614="successful",Sheet1!L2614,"N/A")</f>
        <v>294</v>
      </c>
      <c r="B1330">
        <f>IF(Sheet1!F3914="failed",Sheet1!L3914,"N/A")</f>
        <v>1</v>
      </c>
    </row>
    <row r="1331" spans="1:2" x14ac:dyDescent="0.3">
      <c r="A1331">
        <f>IF(Sheet1!F2615="successful",Sheet1!L2615,"N/A")</f>
        <v>28</v>
      </c>
      <c r="B1331">
        <f>IF(Sheet1!F3915="failed",Sheet1!L3915,"N/A")</f>
        <v>7</v>
      </c>
    </row>
    <row r="1332" spans="1:2" x14ac:dyDescent="0.3">
      <c r="A1332">
        <f>IF(Sheet1!F2616="successful",Sheet1!L2616,"N/A")</f>
        <v>100</v>
      </c>
      <c r="B1332">
        <f>IF(Sheet1!F3916="failed",Sheet1!L3916,"N/A")</f>
        <v>27</v>
      </c>
    </row>
    <row r="1333" spans="1:2" x14ac:dyDescent="0.3">
      <c r="A1333">
        <f>IF(Sheet1!F2617="successful",Sheet1!L2617,"N/A")</f>
        <v>72</v>
      </c>
      <c r="B1333">
        <f>IF(Sheet1!F3917="failed",Sheet1!L3917,"N/A")</f>
        <v>1</v>
      </c>
    </row>
    <row r="1334" spans="1:2" x14ac:dyDescent="0.3">
      <c r="A1334">
        <f>IF(Sheet1!F2618="successful",Sheet1!L2618,"N/A")</f>
        <v>238</v>
      </c>
      <c r="B1334">
        <f>IF(Sheet1!F3918="failed",Sheet1!L3918,"N/A")</f>
        <v>0</v>
      </c>
    </row>
    <row r="1335" spans="1:2" x14ac:dyDescent="0.3">
      <c r="A1335">
        <f>IF(Sheet1!F2619="successful",Sheet1!L2619,"N/A")</f>
        <v>159</v>
      </c>
      <c r="B1335">
        <f>IF(Sheet1!F3919="failed",Sheet1!L3919,"N/A")</f>
        <v>1</v>
      </c>
    </row>
    <row r="1336" spans="1:2" x14ac:dyDescent="0.3">
      <c r="A1336">
        <f>IF(Sheet1!F2620="successful",Sheet1!L2620,"N/A")</f>
        <v>77</v>
      </c>
      <c r="B1336">
        <f>IF(Sheet1!F3920="failed",Sheet1!L3920,"N/A")</f>
        <v>3</v>
      </c>
    </row>
    <row r="1337" spans="1:2" x14ac:dyDescent="0.3">
      <c r="A1337">
        <f>IF(Sheet1!F2621="successful",Sheet1!L2621,"N/A")</f>
        <v>53</v>
      </c>
      <c r="B1337">
        <f>IF(Sheet1!F3921="failed",Sheet1!L3921,"N/A")</f>
        <v>3</v>
      </c>
    </row>
    <row r="1338" spans="1:2" x14ac:dyDescent="0.3">
      <c r="A1338">
        <f>IF(Sheet1!F2622="successful",Sheet1!L2622,"N/A")</f>
        <v>1251</v>
      </c>
      <c r="B1338">
        <f>IF(Sheet1!F3922="failed",Sheet1!L3922,"N/A")</f>
        <v>3</v>
      </c>
    </row>
    <row r="1339" spans="1:2" x14ac:dyDescent="0.3">
      <c r="A1339">
        <f>IF(Sheet1!F2623="successful",Sheet1!L2623,"N/A")</f>
        <v>465</v>
      </c>
      <c r="B1339">
        <f>IF(Sheet1!F3923="failed",Sheet1!L3923,"N/A")</f>
        <v>0</v>
      </c>
    </row>
    <row r="1340" spans="1:2" x14ac:dyDescent="0.3">
      <c r="A1340">
        <f>IF(Sheet1!F2624="successful",Sheet1!L2624,"N/A")</f>
        <v>74</v>
      </c>
      <c r="B1340">
        <f>IF(Sheet1!F3924="failed",Sheet1!L3924,"N/A")</f>
        <v>6</v>
      </c>
    </row>
    <row r="1341" spans="1:2" x14ac:dyDescent="0.3">
      <c r="A1341">
        <f>IF(Sheet1!F2625="successful",Sheet1!L2625,"N/A")</f>
        <v>62</v>
      </c>
      <c r="B1341">
        <f>IF(Sheet1!F3925="failed",Sheet1!L3925,"N/A")</f>
        <v>17</v>
      </c>
    </row>
    <row r="1342" spans="1:2" x14ac:dyDescent="0.3">
      <c r="A1342">
        <f>IF(Sheet1!F2626="successful",Sheet1!L2626,"N/A")</f>
        <v>3468</v>
      </c>
      <c r="B1342">
        <f>IF(Sheet1!F3926="failed",Sheet1!L3926,"N/A")</f>
        <v>40</v>
      </c>
    </row>
    <row r="1343" spans="1:2" x14ac:dyDescent="0.3">
      <c r="A1343">
        <f>IF(Sheet1!F2627="successful",Sheet1!L2627,"N/A")</f>
        <v>52</v>
      </c>
      <c r="B1343">
        <f>IF(Sheet1!F3927="failed",Sheet1!L3927,"N/A")</f>
        <v>3</v>
      </c>
    </row>
    <row r="1344" spans="1:2" x14ac:dyDescent="0.3">
      <c r="A1344">
        <f>IF(Sheet1!F2628="successful",Sheet1!L2628,"N/A")</f>
        <v>50</v>
      </c>
      <c r="B1344">
        <f>IF(Sheet1!F3928="failed",Sheet1!L3928,"N/A")</f>
        <v>1</v>
      </c>
    </row>
    <row r="1345" spans="1:2" x14ac:dyDescent="0.3">
      <c r="A1345">
        <f>IF(Sheet1!F2629="successful",Sheet1!L2629,"N/A")</f>
        <v>45</v>
      </c>
      <c r="B1345">
        <f>IF(Sheet1!F3929="failed",Sheet1!L3929,"N/A")</f>
        <v>2</v>
      </c>
    </row>
    <row r="1346" spans="1:2" x14ac:dyDescent="0.3">
      <c r="A1346">
        <f>IF(Sheet1!F2630="successful",Sheet1!L2630,"N/A")</f>
        <v>21</v>
      </c>
      <c r="B1346">
        <f>IF(Sheet1!F3930="failed",Sheet1!L3930,"N/A")</f>
        <v>7</v>
      </c>
    </row>
    <row r="1347" spans="1:2" x14ac:dyDescent="0.3">
      <c r="A1347">
        <f>IF(Sheet1!F2631="successful",Sheet1!L2631,"N/A")</f>
        <v>100</v>
      </c>
      <c r="B1347">
        <f>IF(Sheet1!F3931="failed",Sheet1!L3931,"N/A")</f>
        <v>14</v>
      </c>
    </row>
    <row r="1348" spans="1:2" x14ac:dyDescent="0.3">
      <c r="A1348">
        <f>IF(Sheet1!F2632="successful",Sheet1!L2632,"N/A")</f>
        <v>81</v>
      </c>
      <c r="B1348">
        <f>IF(Sheet1!F3932="failed",Sheet1!L3932,"N/A")</f>
        <v>0</v>
      </c>
    </row>
    <row r="1349" spans="1:2" x14ac:dyDescent="0.3">
      <c r="A1349">
        <f>IF(Sheet1!F2633="successful",Sheet1!L2633,"N/A")</f>
        <v>286</v>
      </c>
      <c r="B1349">
        <f>IF(Sheet1!F3933="failed",Sheet1!L3933,"N/A")</f>
        <v>0</v>
      </c>
    </row>
    <row r="1350" spans="1:2" x14ac:dyDescent="0.3">
      <c r="A1350">
        <f>IF(Sheet1!F2634="successful",Sheet1!L2634,"N/A")</f>
        <v>42</v>
      </c>
      <c r="B1350">
        <f>IF(Sheet1!F3934="failed",Sheet1!L3934,"N/A")</f>
        <v>1</v>
      </c>
    </row>
    <row r="1351" spans="1:2" x14ac:dyDescent="0.3">
      <c r="A1351">
        <f>IF(Sheet1!F2635="successful",Sheet1!L2635,"N/A")</f>
        <v>199</v>
      </c>
      <c r="B1351">
        <f>IF(Sheet1!F3935="failed",Sheet1!L3935,"N/A")</f>
        <v>12</v>
      </c>
    </row>
    <row r="1352" spans="1:2" x14ac:dyDescent="0.3">
      <c r="A1352">
        <f>IF(Sheet1!F2636="successful",Sheet1!L2636,"N/A")</f>
        <v>25</v>
      </c>
      <c r="B1352">
        <f>IF(Sheet1!F3936="failed",Sheet1!L3936,"N/A")</f>
        <v>12</v>
      </c>
    </row>
    <row r="1353" spans="1:2" x14ac:dyDescent="0.3">
      <c r="A1353">
        <f>IF(Sheet1!F2637="successful",Sheet1!L2637,"N/A")</f>
        <v>84</v>
      </c>
      <c r="B1353">
        <f>IF(Sheet1!F3937="failed",Sheet1!L3937,"N/A")</f>
        <v>23</v>
      </c>
    </row>
    <row r="1354" spans="1:2" x14ac:dyDescent="0.3">
      <c r="A1354">
        <f>IF(Sheet1!F2638="successful",Sheet1!L2638,"N/A")</f>
        <v>50</v>
      </c>
      <c r="B1354">
        <f>IF(Sheet1!F3938="failed",Sheet1!L3938,"N/A")</f>
        <v>0</v>
      </c>
    </row>
    <row r="1355" spans="1:2" x14ac:dyDescent="0.3">
      <c r="A1355">
        <f>IF(Sheet1!F2639="successful",Sheet1!L2639,"N/A")</f>
        <v>26</v>
      </c>
      <c r="B1355">
        <f>IF(Sheet1!F3939="failed",Sheet1!L3939,"N/A")</f>
        <v>10</v>
      </c>
    </row>
    <row r="1356" spans="1:2" x14ac:dyDescent="0.3">
      <c r="A1356">
        <f>IF(Sheet1!F2640="successful",Sheet1!L2640,"N/A")</f>
        <v>14</v>
      </c>
      <c r="B1356">
        <f>IF(Sheet1!F3940="failed",Sheet1!L3940,"N/A")</f>
        <v>5</v>
      </c>
    </row>
    <row r="1357" spans="1:2" x14ac:dyDescent="0.3">
      <c r="A1357">
        <f>IF(Sheet1!F2641="successful",Sheet1!L2641,"N/A")</f>
        <v>49</v>
      </c>
      <c r="B1357">
        <f>IF(Sheet1!F3941="failed",Sheet1!L3941,"N/A")</f>
        <v>1</v>
      </c>
    </row>
    <row r="1358" spans="1:2" x14ac:dyDescent="0.3">
      <c r="A1358">
        <f>IF(Sheet1!F2642="successful",Sheet1!L2642,"N/A")</f>
        <v>69</v>
      </c>
      <c r="B1358">
        <f>IF(Sheet1!F3942="failed",Sheet1!L3942,"N/A")</f>
        <v>2</v>
      </c>
    </row>
    <row r="1359" spans="1:2" x14ac:dyDescent="0.3">
      <c r="A1359">
        <f>IF(Sheet1!F2663="successful",Sheet1!L2663,"N/A")</f>
        <v>60</v>
      </c>
      <c r="B1359">
        <f>IF(Sheet1!F3943="failed",Sheet1!L3943,"N/A")</f>
        <v>2</v>
      </c>
    </row>
    <row r="1360" spans="1:2" x14ac:dyDescent="0.3">
      <c r="A1360">
        <f>IF(Sheet1!F2664="successful",Sheet1!L2664,"N/A")</f>
        <v>80</v>
      </c>
      <c r="B1360">
        <f>IF(Sheet1!F3944="failed",Sheet1!L3944,"N/A")</f>
        <v>0</v>
      </c>
    </row>
    <row r="1361" spans="1:2" x14ac:dyDescent="0.3">
      <c r="A1361">
        <f>IF(Sheet1!F2665="successful",Sheet1!L2665,"N/A")</f>
        <v>56</v>
      </c>
      <c r="B1361">
        <f>IF(Sheet1!F3945="failed",Sheet1!L3945,"N/A")</f>
        <v>13</v>
      </c>
    </row>
    <row r="1362" spans="1:2" x14ac:dyDescent="0.3">
      <c r="A1362">
        <f>IF(Sheet1!F2666="successful",Sheet1!L2666,"N/A")</f>
        <v>104</v>
      </c>
      <c r="B1362">
        <f>IF(Sheet1!F3946="failed",Sheet1!L3946,"N/A")</f>
        <v>0</v>
      </c>
    </row>
    <row r="1363" spans="1:2" x14ac:dyDescent="0.3">
      <c r="A1363">
        <f>IF(Sheet1!F2667="successful",Sheet1!L2667,"N/A")</f>
        <v>46</v>
      </c>
      <c r="B1363">
        <f>IF(Sheet1!F3947="failed",Sheet1!L3947,"N/A")</f>
        <v>1</v>
      </c>
    </row>
    <row r="1364" spans="1:2" x14ac:dyDescent="0.3">
      <c r="A1364">
        <f>IF(Sheet1!F2668="successful",Sheet1!L2668,"N/A")</f>
        <v>206</v>
      </c>
      <c r="B1364">
        <f>IF(Sheet1!F3948="failed",Sheet1!L3948,"N/A")</f>
        <v>5</v>
      </c>
    </row>
    <row r="1365" spans="1:2" x14ac:dyDescent="0.3">
      <c r="A1365">
        <f>IF(Sheet1!F2669="successful",Sheet1!L2669,"N/A")</f>
        <v>18</v>
      </c>
      <c r="B1365">
        <f>IF(Sheet1!F3949="failed",Sheet1!L3949,"N/A")</f>
        <v>2</v>
      </c>
    </row>
    <row r="1366" spans="1:2" x14ac:dyDescent="0.3">
      <c r="A1366">
        <f>IF(Sheet1!F2670="successful",Sheet1!L2670,"N/A")</f>
        <v>28</v>
      </c>
      <c r="B1366">
        <f>IF(Sheet1!F3950="failed",Sheet1!L3950,"N/A")</f>
        <v>0</v>
      </c>
    </row>
    <row r="1367" spans="1:2" x14ac:dyDescent="0.3">
      <c r="A1367">
        <f>IF(Sheet1!F2671="successful",Sheet1!L2671,"N/A")</f>
        <v>11</v>
      </c>
      <c r="B1367">
        <f>IF(Sheet1!F3951="failed",Sheet1!L3951,"N/A")</f>
        <v>32</v>
      </c>
    </row>
    <row r="1368" spans="1:2" x14ac:dyDescent="0.3">
      <c r="A1368">
        <f>IF(Sheet1!F2708="successful",Sheet1!L2708,"N/A")</f>
        <v>263</v>
      </c>
      <c r="B1368">
        <f>IF(Sheet1!F3952="failed",Sheet1!L3952,"N/A")</f>
        <v>1</v>
      </c>
    </row>
    <row r="1369" spans="1:2" x14ac:dyDescent="0.3">
      <c r="A1369">
        <f>IF(Sheet1!F2709="successful",Sheet1!L2709,"N/A")</f>
        <v>394</v>
      </c>
      <c r="B1369">
        <f>IF(Sheet1!F3953="failed",Sheet1!L3953,"N/A")</f>
        <v>1</v>
      </c>
    </row>
    <row r="1370" spans="1:2" x14ac:dyDescent="0.3">
      <c r="A1370">
        <f>IF(Sheet1!F2710="successful",Sheet1!L2710,"N/A")</f>
        <v>1049</v>
      </c>
      <c r="B1370">
        <f>IF(Sheet1!F3954="failed",Sheet1!L3954,"N/A")</f>
        <v>1</v>
      </c>
    </row>
    <row r="1371" spans="1:2" x14ac:dyDescent="0.3">
      <c r="A1371">
        <f>IF(Sheet1!F2711="successful",Sheet1!L2711,"N/A")</f>
        <v>308</v>
      </c>
      <c r="B1371">
        <f>IF(Sheet1!F3955="failed",Sheet1!L3955,"N/A")</f>
        <v>0</v>
      </c>
    </row>
    <row r="1372" spans="1:2" x14ac:dyDescent="0.3">
      <c r="A1372">
        <f>IF(Sheet1!F2712="successful",Sheet1!L2712,"N/A")</f>
        <v>1088</v>
      </c>
      <c r="B1372">
        <f>IF(Sheet1!F3956="failed",Sheet1!L3956,"N/A")</f>
        <v>0</v>
      </c>
    </row>
    <row r="1373" spans="1:2" x14ac:dyDescent="0.3">
      <c r="A1373">
        <f>IF(Sheet1!F2713="successful",Sheet1!L2713,"N/A")</f>
        <v>73</v>
      </c>
      <c r="B1373">
        <f>IF(Sheet1!F3957="failed",Sheet1!L3957,"N/A")</f>
        <v>8</v>
      </c>
    </row>
    <row r="1374" spans="1:2" x14ac:dyDescent="0.3">
      <c r="A1374">
        <f>IF(Sheet1!F2714="successful",Sheet1!L2714,"N/A")</f>
        <v>143</v>
      </c>
      <c r="B1374">
        <f>IF(Sheet1!F3958="failed",Sheet1!L3958,"N/A")</f>
        <v>0</v>
      </c>
    </row>
    <row r="1375" spans="1:2" x14ac:dyDescent="0.3">
      <c r="A1375">
        <f>IF(Sheet1!F2715="successful",Sheet1!L2715,"N/A")</f>
        <v>1420</v>
      </c>
      <c r="B1375">
        <f>IF(Sheet1!F3959="failed",Sheet1!L3959,"N/A")</f>
        <v>1</v>
      </c>
    </row>
    <row r="1376" spans="1:2" x14ac:dyDescent="0.3">
      <c r="A1376">
        <f>IF(Sheet1!F2716="successful",Sheet1!L2716,"N/A")</f>
        <v>305</v>
      </c>
      <c r="B1376">
        <f>IF(Sheet1!F3960="failed",Sheet1!L3960,"N/A")</f>
        <v>16</v>
      </c>
    </row>
    <row r="1377" spans="1:2" x14ac:dyDescent="0.3">
      <c r="A1377">
        <f>IF(Sheet1!F2717="successful",Sheet1!L2717,"N/A")</f>
        <v>551</v>
      </c>
      <c r="B1377">
        <f>IF(Sheet1!F3961="failed",Sheet1!L3961,"N/A")</f>
        <v>12</v>
      </c>
    </row>
    <row r="1378" spans="1:2" x14ac:dyDescent="0.3">
      <c r="A1378">
        <f>IF(Sheet1!F2718="successful",Sheet1!L2718,"N/A")</f>
        <v>187</v>
      </c>
      <c r="B1378">
        <f>IF(Sheet1!F3962="failed",Sheet1!L3962,"N/A")</f>
        <v>4</v>
      </c>
    </row>
    <row r="1379" spans="1:2" x14ac:dyDescent="0.3">
      <c r="A1379">
        <f>IF(Sheet1!F2719="successful",Sheet1!L2719,"N/A")</f>
        <v>325</v>
      </c>
      <c r="B1379">
        <f>IF(Sheet1!F3963="failed",Sheet1!L3963,"N/A")</f>
        <v>2</v>
      </c>
    </row>
    <row r="1380" spans="1:2" x14ac:dyDescent="0.3">
      <c r="A1380">
        <f>IF(Sheet1!F2720="successful",Sheet1!L2720,"N/A")</f>
        <v>148</v>
      </c>
      <c r="B1380">
        <f>IF(Sheet1!F3964="failed",Sheet1!L3964,"N/A")</f>
        <v>3</v>
      </c>
    </row>
    <row r="1381" spans="1:2" x14ac:dyDescent="0.3">
      <c r="A1381">
        <f>IF(Sheet1!F2721="successful",Sheet1!L2721,"N/A")</f>
        <v>69</v>
      </c>
      <c r="B1381">
        <f>IF(Sheet1!F3965="failed",Sheet1!L3965,"N/A")</f>
        <v>0</v>
      </c>
    </row>
    <row r="1382" spans="1:2" x14ac:dyDescent="0.3">
      <c r="A1382">
        <f>IF(Sheet1!F2722="successful",Sheet1!L2722,"N/A")</f>
        <v>173</v>
      </c>
      <c r="B1382">
        <f>IF(Sheet1!F3966="failed",Sheet1!L3966,"N/A")</f>
        <v>3</v>
      </c>
    </row>
    <row r="1383" spans="1:2" x14ac:dyDescent="0.3">
      <c r="A1383">
        <f>IF(Sheet1!F2723="successful",Sheet1!L2723,"N/A")</f>
        <v>269</v>
      </c>
      <c r="B1383">
        <f>IF(Sheet1!F3967="failed",Sheet1!L3967,"N/A")</f>
        <v>4</v>
      </c>
    </row>
    <row r="1384" spans="1:2" x14ac:dyDescent="0.3">
      <c r="A1384">
        <f>IF(Sheet1!F2724="successful",Sheet1!L2724,"N/A")</f>
        <v>185</v>
      </c>
      <c r="B1384">
        <f>IF(Sheet1!F3968="failed",Sheet1!L3968,"N/A")</f>
        <v>2</v>
      </c>
    </row>
    <row r="1385" spans="1:2" x14ac:dyDescent="0.3">
      <c r="A1385">
        <f>IF(Sheet1!F2725="successful",Sheet1!L2725,"N/A")</f>
        <v>176</v>
      </c>
      <c r="B1385">
        <f>IF(Sheet1!F3969="failed",Sheet1!L3969,"N/A")</f>
        <v>10</v>
      </c>
    </row>
    <row r="1386" spans="1:2" x14ac:dyDescent="0.3">
      <c r="A1386">
        <f>IF(Sheet1!F2726="successful",Sheet1!L2726,"N/A")</f>
        <v>1019</v>
      </c>
      <c r="B1386">
        <f>IF(Sheet1!F3970="failed",Sheet1!L3970,"N/A")</f>
        <v>11</v>
      </c>
    </row>
    <row r="1387" spans="1:2" x14ac:dyDescent="0.3">
      <c r="A1387">
        <f>IF(Sheet1!F2727="successful",Sheet1!L2727,"N/A")</f>
        <v>113</v>
      </c>
      <c r="B1387">
        <f>IF(Sheet1!F3971="failed",Sheet1!L3971,"N/A")</f>
        <v>6</v>
      </c>
    </row>
    <row r="1388" spans="1:2" x14ac:dyDescent="0.3">
      <c r="A1388">
        <f>IF(Sheet1!F2728="successful",Sheet1!L2728,"N/A")</f>
        <v>404</v>
      </c>
      <c r="B1388">
        <f>IF(Sheet1!F3972="failed",Sheet1!L3972,"N/A")</f>
        <v>2</v>
      </c>
    </row>
    <row r="1389" spans="1:2" x14ac:dyDescent="0.3">
      <c r="A1389">
        <f>IF(Sheet1!F2729="successful",Sheet1!L2729,"N/A")</f>
        <v>707</v>
      </c>
      <c r="B1389">
        <f>IF(Sheet1!F3973="failed",Sheet1!L3973,"N/A")</f>
        <v>6</v>
      </c>
    </row>
    <row r="1390" spans="1:2" x14ac:dyDescent="0.3">
      <c r="A1390">
        <f>IF(Sheet1!F2730="successful",Sheet1!L2730,"N/A")</f>
        <v>392</v>
      </c>
      <c r="B1390">
        <f>IF(Sheet1!F3974="failed",Sheet1!L3974,"N/A")</f>
        <v>8</v>
      </c>
    </row>
    <row r="1391" spans="1:2" x14ac:dyDescent="0.3">
      <c r="A1391">
        <f>IF(Sheet1!F2731="successful",Sheet1!L2731,"N/A")</f>
        <v>23</v>
      </c>
      <c r="B1391">
        <f>IF(Sheet1!F3975="failed",Sheet1!L3975,"N/A")</f>
        <v>37</v>
      </c>
    </row>
    <row r="1392" spans="1:2" x14ac:dyDescent="0.3">
      <c r="A1392">
        <f>IF(Sheet1!F2732="successful",Sheet1!L2732,"N/A")</f>
        <v>682</v>
      </c>
      <c r="B1392">
        <f>IF(Sheet1!F3976="failed",Sheet1!L3976,"N/A")</f>
        <v>11</v>
      </c>
    </row>
    <row r="1393" spans="1:2" x14ac:dyDescent="0.3">
      <c r="A1393">
        <f>IF(Sheet1!F2733="successful",Sheet1!L2733,"N/A")</f>
        <v>37</v>
      </c>
      <c r="B1393">
        <f>IF(Sheet1!F3977="failed",Sheet1!L3977,"N/A")</f>
        <v>0</v>
      </c>
    </row>
    <row r="1394" spans="1:2" x14ac:dyDescent="0.3">
      <c r="A1394">
        <f>IF(Sheet1!F2734="successful",Sheet1!L2734,"N/A")</f>
        <v>146</v>
      </c>
      <c r="B1394">
        <f>IF(Sheet1!F3978="failed",Sheet1!L3978,"N/A")</f>
        <v>10</v>
      </c>
    </row>
    <row r="1395" spans="1:2" x14ac:dyDescent="0.3">
      <c r="A1395">
        <f>IF(Sheet1!F2735="successful",Sheet1!L2735,"N/A")</f>
        <v>119</v>
      </c>
      <c r="B1395">
        <f>IF(Sheet1!F3979="failed",Sheet1!L3979,"N/A")</f>
        <v>6</v>
      </c>
    </row>
    <row r="1396" spans="1:2" x14ac:dyDescent="0.3">
      <c r="A1396">
        <f>IF(Sheet1!F2736="successful",Sheet1!L2736,"N/A")</f>
        <v>163</v>
      </c>
      <c r="B1396">
        <f>IF(Sheet1!F3980="failed",Sheet1!L3980,"N/A")</f>
        <v>8</v>
      </c>
    </row>
    <row r="1397" spans="1:2" x14ac:dyDescent="0.3">
      <c r="A1397">
        <f>IF(Sheet1!F2737="successful",Sheet1!L2737,"N/A")</f>
        <v>339</v>
      </c>
      <c r="B1397">
        <f>IF(Sheet1!F3981="failed",Sheet1!L3981,"N/A")</f>
        <v>6</v>
      </c>
    </row>
    <row r="1398" spans="1:2" x14ac:dyDescent="0.3">
      <c r="A1398">
        <f>IF(Sheet1!F2738="successful",Sheet1!L2738,"N/A")</f>
        <v>58</v>
      </c>
      <c r="B1398">
        <f>IF(Sheet1!F3982="failed",Sheet1!L3982,"N/A")</f>
        <v>7</v>
      </c>
    </row>
    <row r="1399" spans="1:2" x14ac:dyDescent="0.3">
      <c r="A1399">
        <f>IF(Sheet1!F2739="successful",Sheet1!L2739,"N/A")</f>
        <v>456</v>
      </c>
      <c r="B1399">
        <f>IF(Sheet1!F3983="failed",Sheet1!L3983,"N/A")</f>
        <v>7</v>
      </c>
    </row>
    <row r="1400" spans="1:2" x14ac:dyDescent="0.3">
      <c r="A1400">
        <f>IF(Sheet1!F2740="successful",Sheet1!L2740,"N/A")</f>
        <v>15</v>
      </c>
      <c r="B1400">
        <f>IF(Sheet1!F3984="failed",Sheet1!L3984,"N/A")</f>
        <v>5</v>
      </c>
    </row>
    <row r="1401" spans="1:2" x14ac:dyDescent="0.3">
      <c r="A1401">
        <f>IF(Sheet1!F2741="successful",Sheet1!L2741,"N/A")</f>
        <v>191</v>
      </c>
      <c r="B1401">
        <f>IF(Sheet1!F3985="failed",Sheet1!L3985,"N/A")</f>
        <v>46</v>
      </c>
    </row>
    <row r="1402" spans="1:2" x14ac:dyDescent="0.3">
      <c r="A1402">
        <f>IF(Sheet1!F2742="successful",Sheet1!L2742,"N/A")</f>
        <v>17</v>
      </c>
      <c r="B1402">
        <f>IF(Sheet1!F3986="failed",Sheet1!L3986,"N/A")</f>
        <v>10</v>
      </c>
    </row>
    <row r="1403" spans="1:2" x14ac:dyDescent="0.3">
      <c r="A1403">
        <f>IF(Sheet1!F2783="successful",Sheet1!L2783,"N/A")</f>
        <v>28</v>
      </c>
      <c r="B1403">
        <f>IF(Sheet1!F3987="failed",Sheet1!L3987,"N/A")</f>
        <v>19</v>
      </c>
    </row>
    <row r="1404" spans="1:2" x14ac:dyDescent="0.3">
      <c r="A1404">
        <f>IF(Sheet1!F2784="successful",Sheet1!L2784,"N/A")</f>
        <v>18</v>
      </c>
      <c r="B1404">
        <f>IF(Sheet1!F3988="failed",Sheet1!L3988,"N/A")</f>
        <v>13</v>
      </c>
    </row>
    <row r="1405" spans="1:2" x14ac:dyDescent="0.3">
      <c r="A1405">
        <f>IF(Sheet1!F2785="successful",Sheet1!L2785,"N/A")</f>
        <v>61</v>
      </c>
      <c r="B1405">
        <f>IF(Sheet1!F3989="failed",Sheet1!L3989,"N/A")</f>
        <v>13</v>
      </c>
    </row>
    <row r="1406" spans="1:2" x14ac:dyDescent="0.3">
      <c r="A1406">
        <f>IF(Sheet1!F2786="successful",Sheet1!L2786,"N/A")</f>
        <v>108</v>
      </c>
      <c r="B1406">
        <f>IF(Sheet1!F3990="failed",Sheet1!L3990,"N/A")</f>
        <v>4</v>
      </c>
    </row>
    <row r="1407" spans="1:2" x14ac:dyDescent="0.3">
      <c r="A1407">
        <f>IF(Sheet1!F2787="successful",Sheet1!L2787,"N/A")</f>
        <v>142</v>
      </c>
      <c r="B1407">
        <f>IF(Sheet1!F3991="failed",Sheet1!L3991,"N/A")</f>
        <v>0</v>
      </c>
    </row>
    <row r="1408" spans="1:2" x14ac:dyDescent="0.3">
      <c r="A1408">
        <f>IF(Sheet1!F2788="successful",Sheet1!L2788,"N/A")</f>
        <v>74</v>
      </c>
      <c r="B1408">
        <f>IF(Sheet1!F3992="failed",Sheet1!L3992,"N/A")</f>
        <v>3</v>
      </c>
    </row>
    <row r="1409" spans="1:2" x14ac:dyDescent="0.3">
      <c r="A1409">
        <f>IF(Sheet1!F2789="successful",Sheet1!L2789,"N/A")</f>
        <v>38</v>
      </c>
      <c r="B1409">
        <f>IF(Sheet1!F3993="failed",Sheet1!L3993,"N/A")</f>
        <v>1</v>
      </c>
    </row>
    <row r="1410" spans="1:2" x14ac:dyDescent="0.3">
      <c r="A1410">
        <f>IF(Sheet1!F2790="successful",Sheet1!L2790,"N/A")</f>
        <v>20</v>
      </c>
      <c r="B1410">
        <f>IF(Sheet1!F3994="failed",Sheet1!L3994,"N/A")</f>
        <v>9</v>
      </c>
    </row>
    <row r="1411" spans="1:2" x14ac:dyDescent="0.3">
      <c r="A1411">
        <f>IF(Sheet1!F2791="successful",Sheet1!L2791,"N/A")</f>
        <v>24</v>
      </c>
      <c r="B1411">
        <f>IF(Sheet1!F3995="failed",Sheet1!L3995,"N/A")</f>
        <v>1</v>
      </c>
    </row>
    <row r="1412" spans="1:2" x14ac:dyDescent="0.3">
      <c r="A1412">
        <f>IF(Sheet1!F2792="successful",Sheet1!L2792,"N/A")</f>
        <v>66</v>
      </c>
      <c r="B1412">
        <f>IF(Sheet1!F3996="failed",Sheet1!L3996,"N/A")</f>
        <v>1</v>
      </c>
    </row>
    <row r="1413" spans="1:2" x14ac:dyDescent="0.3">
      <c r="A1413">
        <f>IF(Sheet1!F2793="successful",Sheet1!L2793,"N/A")</f>
        <v>28</v>
      </c>
      <c r="B1413">
        <f>IF(Sheet1!F3997="failed",Sheet1!L3997,"N/A")</f>
        <v>4</v>
      </c>
    </row>
    <row r="1414" spans="1:2" x14ac:dyDescent="0.3">
      <c r="A1414">
        <f>IF(Sheet1!F2794="successful",Sheet1!L2794,"N/A")</f>
        <v>24</v>
      </c>
      <c r="B1414">
        <f>IF(Sheet1!F3998="failed",Sheet1!L3998,"N/A")</f>
        <v>17</v>
      </c>
    </row>
    <row r="1415" spans="1:2" x14ac:dyDescent="0.3">
      <c r="A1415">
        <f>IF(Sheet1!F2795="successful",Sheet1!L2795,"N/A")</f>
        <v>73</v>
      </c>
      <c r="B1415">
        <f>IF(Sheet1!F3999="failed",Sheet1!L3999,"N/A")</f>
        <v>0</v>
      </c>
    </row>
    <row r="1416" spans="1:2" x14ac:dyDescent="0.3">
      <c r="A1416">
        <f>IF(Sheet1!F2796="successful",Sheet1!L2796,"N/A")</f>
        <v>3</v>
      </c>
      <c r="B1416">
        <f>IF(Sheet1!F4000="failed",Sheet1!L4000,"N/A")</f>
        <v>12</v>
      </c>
    </row>
    <row r="1417" spans="1:2" x14ac:dyDescent="0.3">
      <c r="A1417">
        <f>IF(Sheet1!F2797="successful",Sheet1!L2797,"N/A")</f>
        <v>20</v>
      </c>
      <c r="B1417">
        <f>IF(Sheet1!F4001="failed",Sheet1!L4001,"N/A")</f>
        <v>14</v>
      </c>
    </row>
    <row r="1418" spans="1:2" x14ac:dyDescent="0.3">
      <c r="A1418">
        <f>IF(Sheet1!F2798="successful",Sheet1!L2798,"N/A")</f>
        <v>21</v>
      </c>
      <c r="B1418">
        <f>IF(Sheet1!F4002="failed",Sheet1!L4002,"N/A")</f>
        <v>1</v>
      </c>
    </row>
    <row r="1419" spans="1:2" x14ac:dyDescent="0.3">
      <c r="A1419">
        <f>IF(Sheet1!F2799="successful",Sheet1!L2799,"N/A")</f>
        <v>94</v>
      </c>
      <c r="B1419">
        <f>IF(Sheet1!F4003="failed",Sheet1!L4003,"N/A")</f>
        <v>14</v>
      </c>
    </row>
    <row r="1420" spans="1:2" x14ac:dyDescent="0.3">
      <c r="A1420">
        <f>IF(Sheet1!F2800="successful",Sheet1!L2800,"N/A")</f>
        <v>139</v>
      </c>
      <c r="B1420">
        <f>IF(Sheet1!F4004="failed",Sheet1!L4004,"N/A")</f>
        <v>4</v>
      </c>
    </row>
    <row r="1421" spans="1:2" x14ac:dyDescent="0.3">
      <c r="A1421">
        <f>IF(Sheet1!F2801="successful",Sheet1!L2801,"N/A")</f>
        <v>130</v>
      </c>
      <c r="B1421">
        <f>IF(Sheet1!F4005="failed",Sheet1!L4005,"N/A")</f>
        <v>2</v>
      </c>
    </row>
    <row r="1422" spans="1:2" x14ac:dyDescent="0.3">
      <c r="A1422">
        <f>IF(Sheet1!F2802="successful",Sheet1!L2802,"N/A")</f>
        <v>31</v>
      </c>
      <c r="B1422">
        <f>IF(Sheet1!F4006="failed",Sheet1!L4006,"N/A")</f>
        <v>1</v>
      </c>
    </row>
    <row r="1423" spans="1:2" x14ac:dyDescent="0.3">
      <c r="A1423">
        <f>IF(Sheet1!F2803="successful",Sheet1!L2803,"N/A")</f>
        <v>13</v>
      </c>
      <c r="B1423">
        <f>IF(Sheet1!F4007="failed",Sheet1!L4007,"N/A")</f>
        <v>2</v>
      </c>
    </row>
    <row r="1424" spans="1:2" x14ac:dyDescent="0.3">
      <c r="A1424">
        <f>IF(Sheet1!F2804="successful",Sheet1!L2804,"N/A")</f>
        <v>90</v>
      </c>
      <c r="B1424">
        <f>IF(Sheet1!F4008="failed",Sheet1!L4008,"N/A")</f>
        <v>1</v>
      </c>
    </row>
    <row r="1425" spans="1:2" x14ac:dyDescent="0.3">
      <c r="A1425">
        <f>IF(Sheet1!F2805="successful",Sheet1!L2805,"N/A")</f>
        <v>141</v>
      </c>
      <c r="B1425">
        <f>IF(Sheet1!F4009="failed",Sheet1!L4009,"N/A")</f>
        <v>1</v>
      </c>
    </row>
    <row r="1426" spans="1:2" x14ac:dyDescent="0.3">
      <c r="A1426">
        <f>IF(Sheet1!F2806="successful",Sheet1!L2806,"N/A")</f>
        <v>23</v>
      </c>
      <c r="B1426">
        <f>IF(Sheet1!F4010="failed",Sheet1!L4010,"N/A")</f>
        <v>4</v>
      </c>
    </row>
    <row r="1427" spans="1:2" x14ac:dyDescent="0.3">
      <c r="A1427">
        <f>IF(Sheet1!F2807="successful",Sheet1!L2807,"N/A")</f>
        <v>18</v>
      </c>
      <c r="B1427">
        <f>IF(Sheet1!F4011="failed",Sheet1!L4011,"N/A")</f>
        <v>3</v>
      </c>
    </row>
    <row r="1428" spans="1:2" x14ac:dyDescent="0.3">
      <c r="A1428">
        <f>IF(Sheet1!F2808="successful",Sheet1!L2808,"N/A")</f>
        <v>76</v>
      </c>
      <c r="B1428">
        <f>IF(Sheet1!F4012="failed",Sheet1!L4012,"N/A")</f>
        <v>38</v>
      </c>
    </row>
    <row r="1429" spans="1:2" x14ac:dyDescent="0.3">
      <c r="A1429">
        <f>IF(Sheet1!F2809="successful",Sheet1!L2809,"N/A")</f>
        <v>93</v>
      </c>
      <c r="B1429">
        <f>IF(Sheet1!F4013="failed",Sheet1!L4013,"N/A")</f>
        <v>4</v>
      </c>
    </row>
    <row r="1430" spans="1:2" x14ac:dyDescent="0.3">
      <c r="A1430">
        <f>IF(Sheet1!F2810="successful",Sheet1!L2810,"N/A")</f>
        <v>69</v>
      </c>
      <c r="B1430">
        <f>IF(Sheet1!F4014="failed",Sheet1!L4014,"N/A")</f>
        <v>0</v>
      </c>
    </row>
    <row r="1431" spans="1:2" x14ac:dyDescent="0.3">
      <c r="A1431">
        <f>IF(Sheet1!F2811="successful",Sheet1!L2811,"N/A")</f>
        <v>21</v>
      </c>
      <c r="B1431">
        <f>IF(Sheet1!F4015="failed",Sheet1!L4015,"N/A")</f>
        <v>2</v>
      </c>
    </row>
    <row r="1432" spans="1:2" x14ac:dyDescent="0.3">
      <c r="A1432">
        <f>IF(Sheet1!F2812="successful",Sheet1!L2812,"N/A")</f>
        <v>57</v>
      </c>
      <c r="B1432">
        <f>IF(Sheet1!F4016="failed",Sheet1!L4016,"N/A")</f>
        <v>0</v>
      </c>
    </row>
    <row r="1433" spans="1:2" x14ac:dyDescent="0.3">
      <c r="A1433">
        <f>IF(Sheet1!F2813="successful",Sheet1!L2813,"N/A")</f>
        <v>108</v>
      </c>
      <c r="B1433">
        <f>IF(Sheet1!F4017="failed",Sheet1!L4017,"N/A")</f>
        <v>1</v>
      </c>
    </row>
    <row r="1434" spans="1:2" x14ac:dyDescent="0.3">
      <c r="A1434">
        <f>IF(Sheet1!F2814="successful",Sheet1!L2814,"N/A")</f>
        <v>83</v>
      </c>
      <c r="B1434">
        <f>IF(Sheet1!F4018="failed",Sheet1!L4018,"N/A")</f>
        <v>7</v>
      </c>
    </row>
    <row r="1435" spans="1:2" x14ac:dyDescent="0.3">
      <c r="A1435">
        <f>IF(Sheet1!F2815="successful",Sheet1!L2815,"N/A")</f>
        <v>96</v>
      </c>
      <c r="B1435">
        <f>IF(Sheet1!F4019="failed",Sheet1!L4019,"N/A")</f>
        <v>2</v>
      </c>
    </row>
    <row r="1436" spans="1:2" x14ac:dyDescent="0.3">
      <c r="A1436">
        <f>IF(Sheet1!F2816="successful",Sheet1!L2816,"N/A")</f>
        <v>64</v>
      </c>
      <c r="B1436">
        <f>IF(Sheet1!F4020="failed",Sheet1!L4020,"N/A")</f>
        <v>4</v>
      </c>
    </row>
    <row r="1437" spans="1:2" x14ac:dyDescent="0.3">
      <c r="A1437">
        <f>IF(Sheet1!F2817="successful",Sheet1!L2817,"N/A")</f>
        <v>14</v>
      </c>
      <c r="B1437">
        <f>IF(Sheet1!F4021="failed",Sheet1!L4021,"N/A")</f>
        <v>4</v>
      </c>
    </row>
    <row r="1438" spans="1:2" x14ac:dyDescent="0.3">
      <c r="A1438">
        <f>IF(Sheet1!F2818="successful",Sheet1!L2818,"N/A")</f>
        <v>169</v>
      </c>
      <c r="B1438">
        <f>IF(Sheet1!F4022="failed",Sheet1!L4022,"N/A")</f>
        <v>3</v>
      </c>
    </row>
    <row r="1439" spans="1:2" x14ac:dyDescent="0.3">
      <c r="A1439">
        <f>IF(Sheet1!F2819="successful",Sheet1!L2819,"N/A")</f>
        <v>33</v>
      </c>
      <c r="B1439">
        <f>IF(Sheet1!F4023="failed",Sheet1!L4023,"N/A")</f>
        <v>2</v>
      </c>
    </row>
    <row r="1440" spans="1:2" x14ac:dyDescent="0.3">
      <c r="A1440">
        <f>IF(Sheet1!F2820="successful",Sheet1!L2820,"N/A")</f>
        <v>102</v>
      </c>
      <c r="B1440">
        <f>IF(Sheet1!F4024="failed",Sheet1!L4024,"N/A")</f>
        <v>197</v>
      </c>
    </row>
    <row r="1441" spans="1:2" x14ac:dyDescent="0.3">
      <c r="A1441">
        <f>IF(Sheet1!F2821="successful",Sheet1!L2821,"N/A")</f>
        <v>104</v>
      </c>
      <c r="B1441">
        <f>IF(Sheet1!F4025="failed",Sheet1!L4025,"N/A")</f>
        <v>0</v>
      </c>
    </row>
    <row r="1442" spans="1:2" x14ac:dyDescent="0.3">
      <c r="A1442">
        <f>IF(Sheet1!F2822="successful",Sheet1!L2822,"N/A")</f>
        <v>20</v>
      </c>
      <c r="B1442">
        <f>IF(Sheet1!F4026="failed",Sheet1!L4026,"N/A")</f>
        <v>1</v>
      </c>
    </row>
    <row r="1443" spans="1:2" x14ac:dyDescent="0.3">
      <c r="A1443">
        <f>IF(Sheet1!F2823="successful",Sheet1!L2823,"N/A")</f>
        <v>35</v>
      </c>
      <c r="B1443">
        <f>IF(Sheet1!F4027="failed",Sheet1!L4027,"N/A")</f>
        <v>4</v>
      </c>
    </row>
    <row r="1444" spans="1:2" x14ac:dyDescent="0.3">
      <c r="A1444">
        <f>IF(Sheet1!F2824="successful",Sheet1!L2824,"N/A")</f>
        <v>94</v>
      </c>
      <c r="B1444">
        <f>IF(Sheet1!F4028="failed",Sheet1!L4028,"N/A")</f>
        <v>0</v>
      </c>
    </row>
    <row r="1445" spans="1:2" x14ac:dyDescent="0.3">
      <c r="A1445">
        <f>IF(Sheet1!F2825="successful",Sheet1!L2825,"N/A")</f>
        <v>14</v>
      </c>
      <c r="B1445">
        <f>IF(Sheet1!F4029="failed",Sheet1!L4029,"N/A")</f>
        <v>7</v>
      </c>
    </row>
    <row r="1446" spans="1:2" x14ac:dyDescent="0.3">
      <c r="A1446">
        <f>IF(Sheet1!F2826="successful",Sheet1!L2826,"N/A")</f>
        <v>15</v>
      </c>
      <c r="B1446">
        <f>IF(Sheet1!F4030="failed",Sheet1!L4030,"N/A")</f>
        <v>11</v>
      </c>
    </row>
    <row r="1447" spans="1:2" x14ac:dyDescent="0.3">
      <c r="A1447">
        <f>IF(Sheet1!F2827="successful",Sheet1!L2827,"N/A")</f>
        <v>51</v>
      </c>
      <c r="B1447">
        <f>IF(Sheet1!F4031="failed",Sheet1!L4031,"N/A")</f>
        <v>0</v>
      </c>
    </row>
    <row r="1448" spans="1:2" x14ac:dyDescent="0.3">
      <c r="A1448">
        <f>IF(Sheet1!F2828="successful",Sheet1!L2828,"N/A")</f>
        <v>19</v>
      </c>
      <c r="B1448">
        <f>IF(Sheet1!F4032="failed",Sheet1!L4032,"N/A")</f>
        <v>6</v>
      </c>
    </row>
    <row r="1449" spans="1:2" x14ac:dyDescent="0.3">
      <c r="A1449">
        <f>IF(Sheet1!F2829="successful",Sheet1!L2829,"N/A")</f>
        <v>23</v>
      </c>
      <c r="B1449">
        <f>IF(Sheet1!F4033="failed",Sheet1!L4033,"N/A")</f>
        <v>0</v>
      </c>
    </row>
    <row r="1450" spans="1:2" x14ac:dyDescent="0.3">
      <c r="A1450">
        <f>IF(Sheet1!F2830="successful",Sheet1!L2830,"N/A")</f>
        <v>97</v>
      </c>
      <c r="B1450">
        <f>IF(Sheet1!F4034="failed",Sheet1!L4034,"N/A")</f>
        <v>7</v>
      </c>
    </row>
    <row r="1451" spans="1:2" x14ac:dyDescent="0.3">
      <c r="A1451">
        <f>IF(Sheet1!F2831="successful",Sheet1!L2831,"N/A")</f>
        <v>76</v>
      </c>
      <c r="B1451">
        <f>IF(Sheet1!F4035="failed",Sheet1!L4035,"N/A")</f>
        <v>94</v>
      </c>
    </row>
    <row r="1452" spans="1:2" x14ac:dyDescent="0.3">
      <c r="A1452">
        <f>IF(Sheet1!F2832="successful",Sheet1!L2832,"N/A")</f>
        <v>11</v>
      </c>
      <c r="B1452">
        <f>IF(Sheet1!F4036="failed",Sheet1!L4036,"N/A")</f>
        <v>2</v>
      </c>
    </row>
    <row r="1453" spans="1:2" x14ac:dyDescent="0.3">
      <c r="A1453">
        <f>IF(Sheet1!F2833="successful",Sheet1!L2833,"N/A")</f>
        <v>52</v>
      </c>
      <c r="B1453">
        <f>IF(Sheet1!F4037="failed",Sheet1!L4037,"N/A")</f>
        <v>25</v>
      </c>
    </row>
    <row r="1454" spans="1:2" x14ac:dyDescent="0.3">
      <c r="A1454">
        <f>IF(Sheet1!F2834="successful",Sheet1!L2834,"N/A")</f>
        <v>95</v>
      </c>
      <c r="B1454">
        <f>IF(Sheet1!F4038="failed",Sheet1!L4038,"N/A")</f>
        <v>17</v>
      </c>
    </row>
    <row r="1455" spans="1:2" x14ac:dyDescent="0.3">
      <c r="A1455">
        <f>IF(Sheet1!F2835="successful",Sheet1!L2835,"N/A")</f>
        <v>35</v>
      </c>
      <c r="B1455">
        <f>IF(Sheet1!F4039="failed",Sheet1!L4039,"N/A")</f>
        <v>2</v>
      </c>
    </row>
    <row r="1456" spans="1:2" x14ac:dyDescent="0.3">
      <c r="A1456">
        <f>IF(Sheet1!F2836="successful",Sheet1!L2836,"N/A")</f>
        <v>21</v>
      </c>
      <c r="B1456">
        <f>IF(Sheet1!F4040="failed",Sheet1!L4040,"N/A")</f>
        <v>4</v>
      </c>
    </row>
    <row r="1457" spans="1:2" x14ac:dyDescent="0.3">
      <c r="A1457">
        <f>IF(Sheet1!F2837="successful",Sheet1!L2837,"N/A")</f>
        <v>93</v>
      </c>
      <c r="B1457">
        <f>IF(Sheet1!F4041="failed",Sheet1!L4041,"N/A")</f>
        <v>5</v>
      </c>
    </row>
    <row r="1458" spans="1:2" x14ac:dyDescent="0.3">
      <c r="A1458">
        <f>IF(Sheet1!F2838="successful",Sheet1!L2838,"N/A")</f>
        <v>11</v>
      </c>
      <c r="B1458">
        <f>IF(Sheet1!F4042="failed",Sheet1!L4042,"N/A")</f>
        <v>2</v>
      </c>
    </row>
    <row r="1459" spans="1:2" x14ac:dyDescent="0.3">
      <c r="A1459">
        <f>IF(Sheet1!F2839="successful",Sheet1!L2839,"N/A")</f>
        <v>21</v>
      </c>
      <c r="B1459">
        <f>IF(Sheet1!F4043="failed",Sheet1!L4043,"N/A")</f>
        <v>2</v>
      </c>
    </row>
    <row r="1460" spans="1:2" x14ac:dyDescent="0.3">
      <c r="A1460">
        <f>IF(Sheet1!F2840="successful",Sheet1!L2840,"N/A")</f>
        <v>54</v>
      </c>
      <c r="B1460">
        <f>IF(Sheet1!F4044="failed",Sheet1!L4044,"N/A")</f>
        <v>3</v>
      </c>
    </row>
    <row r="1461" spans="1:2" x14ac:dyDescent="0.3">
      <c r="A1461">
        <f>IF(Sheet1!F2841="successful",Sheet1!L2841,"N/A")</f>
        <v>31</v>
      </c>
      <c r="B1461">
        <f>IF(Sheet1!F4045="failed",Sheet1!L4045,"N/A")</f>
        <v>0</v>
      </c>
    </row>
    <row r="1462" spans="1:2" x14ac:dyDescent="0.3">
      <c r="A1462">
        <f>IF(Sheet1!F2842="successful",Sheet1!L2842,"N/A")</f>
        <v>132</v>
      </c>
      <c r="B1462">
        <f>IF(Sheet1!F4046="failed",Sheet1!L4046,"N/A")</f>
        <v>4</v>
      </c>
    </row>
    <row r="1463" spans="1:2" x14ac:dyDescent="0.3">
      <c r="A1463">
        <f>IF(Sheet1!F2923="successful",Sheet1!L2923,"N/A")</f>
        <v>3</v>
      </c>
      <c r="B1463">
        <f>IF(Sheet1!F4047="failed",Sheet1!L4047,"N/A")</f>
        <v>1</v>
      </c>
    </row>
    <row r="1464" spans="1:2" x14ac:dyDescent="0.3">
      <c r="A1464">
        <f>IF(Sheet1!F2924="successful",Sheet1!L2924,"N/A")</f>
        <v>6</v>
      </c>
      <c r="B1464">
        <f>IF(Sheet1!F4048="failed",Sheet1!L4048,"N/A")</f>
        <v>12</v>
      </c>
    </row>
    <row r="1465" spans="1:2" x14ac:dyDescent="0.3">
      <c r="A1465">
        <f>IF(Sheet1!F2925="successful",Sheet1!L2925,"N/A")</f>
        <v>10</v>
      </c>
      <c r="B1465">
        <f>IF(Sheet1!F4049="failed",Sheet1!L4049,"N/A")</f>
        <v>4</v>
      </c>
    </row>
    <row r="1466" spans="1:2" x14ac:dyDescent="0.3">
      <c r="A1466">
        <f>IF(Sheet1!F2926="successful",Sheet1!L2926,"N/A")</f>
        <v>147</v>
      </c>
      <c r="B1466">
        <f>IF(Sheet1!F4050="failed",Sheet1!L4050,"N/A")</f>
        <v>91</v>
      </c>
    </row>
    <row r="1467" spans="1:2" x14ac:dyDescent="0.3">
      <c r="A1467">
        <f>IF(Sheet1!F2927="successful",Sheet1!L2927,"N/A")</f>
        <v>199</v>
      </c>
      <c r="B1467">
        <f>IF(Sheet1!F4051="failed",Sheet1!L4051,"N/A")</f>
        <v>1</v>
      </c>
    </row>
    <row r="1468" spans="1:2" x14ac:dyDescent="0.3">
      <c r="A1468">
        <f>IF(Sheet1!F2928="successful",Sheet1!L2928,"N/A")</f>
        <v>50</v>
      </c>
      <c r="B1468">
        <f>IF(Sheet1!F4052="failed",Sheet1!L4052,"N/A")</f>
        <v>1</v>
      </c>
    </row>
    <row r="1469" spans="1:2" x14ac:dyDescent="0.3">
      <c r="A1469">
        <f>IF(Sheet1!F2929="successful",Sheet1!L2929,"N/A")</f>
        <v>21</v>
      </c>
      <c r="B1469">
        <f>IF(Sheet1!F4053="failed",Sheet1!L4053,"N/A")</f>
        <v>0</v>
      </c>
    </row>
    <row r="1470" spans="1:2" x14ac:dyDescent="0.3">
      <c r="A1470">
        <f>IF(Sheet1!F2930="successful",Sheet1!L2930,"N/A")</f>
        <v>24</v>
      </c>
      <c r="B1470">
        <f>IF(Sheet1!F4054="failed",Sheet1!L4054,"N/A")</f>
        <v>13</v>
      </c>
    </row>
    <row r="1471" spans="1:2" x14ac:dyDescent="0.3">
      <c r="A1471">
        <f>IF(Sheet1!F2931="successful",Sheet1!L2931,"N/A")</f>
        <v>32</v>
      </c>
      <c r="B1471">
        <f>IF(Sheet1!F4055="failed",Sheet1!L4055,"N/A")</f>
        <v>2</v>
      </c>
    </row>
    <row r="1472" spans="1:2" x14ac:dyDescent="0.3">
      <c r="A1472">
        <f>IF(Sheet1!F2932="successful",Sheet1!L2932,"N/A")</f>
        <v>62</v>
      </c>
      <c r="B1472">
        <f>IF(Sheet1!F4056="failed",Sheet1!L4056,"N/A")</f>
        <v>0</v>
      </c>
    </row>
    <row r="1473" spans="1:2" x14ac:dyDescent="0.3">
      <c r="A1473">
        <f>IF(Sheet1!F2933="successful",Sheet1!L2933,"N/A")</f>
        <v>9</v>
      </c>
      <c r="B1473">
        <f>IF(Sheet1!F4057="failed",Sheet1!L4057,"N/A")</f>
        <v>21</v>
      </c>
    </row>
    <row r="1474" spans="1:2" x14ac:dyDescent="0.3">
      <c r="A1474">
        <f>IF(Sheet1!F2934="successful",Sheet1!L2934,"N/A")</f>
        <v>38</v>
      </c>
      <c r="B1474">
        <f>IF(Sheet1!F4058="failed",Sheet1!L4058,"N/A")</f>
        <v>9</v>
      </c>
    </row>
    <row r="1475" spans="1:2" x14ac:dyDescent="0.3">
      <c r="A1475">
        <f>IF(Sheet1!F2935="successful",Sheet1!L2935,"N/A")</f>
        <v>54</v>
      </c>
      <c r="B1475">
        <f>IF(Sheet1!F4059="failed",Sheet1!L4059,"N/A")</f>
        <v>6</v>
      </c>
    </row>
    <row r="1476" spans="1:2" x14ac:dyDescent="0.3">
      <c r="A1476">
        <f>IF(Sheet1!F2936="successful",Sheet1!L2936,"N/A")</f>
        <v>37</v>
      </c>
      <c r="B1476">
        <f>IF(Sheet1!F4060="failed",Sheet1!L4060,"N/A")</f>
        <v>4</v>
      </c>
    </row>
    <row r="1477" spans="1:2" x14ac:dyDescent="0.3">
      <c r="A1477">
        <f>IF(Sheet1!F2937="successful",Sheet1!L2937,"N/A")</f>
        <v>39</v>
      </c>
      <c r="B1477">
        <f>IF(Sheet1!F4061="failed",Sheet1!L4061,"N/A")</f>
        <v>7</v>
      </c>
    </row>
    <row r="1478" spans="1:2" x14ac:dyDescent="0.3">
      <c r="A1478">
        <f>IF(Sheet1!F2938="successful",Sheet1!L2938,"N/A")</f>
        <v>34</v>
      </c>
      <c r="B1478">
        <f>IF(Sheet1!F4062="failed",Sheet1!L4062,"N/A")</f>
        <v>5</v>
      </c>
    </row>
    <row r="1479" spans="1:2" x14ac:dyDescent="0.3">
      <c r="A1479">
        <f>IF(Sheet1!F2939="successful",Sheet1!L2939,"N/A")</f>
        <v>55</v>
      </c>
      <c r="B1479">
        <f>IF(Sheet1!F4063="failed",Sheet1!L4063,"N/A")</f>
        <v>0</v>
      </c>
    </row>
    <row r="1480" spans="1:2" x14ac:dyDescent="0.3">
      <c r="A1480">
        <f>IF(Sheet1!F2940="successful",Sheet1!L2940,"N/A")</f>
        <v>32</v>
      </c>
      <c r="B1480">
        <f>IF(Sheet1!F4064="failed",Sheet1!L4064,"N/A")</f>
        <v>3</v>
      </c>
    </row>
    <row r="1481" spans="1:2" x14ac:dyDescent="0.3">
      <c r="A1481">
        <f>IF(Sheet1!F2941="successful",Sheet1!L2941,"N/A")</f>
        <v>25</v>
      </c>
      <c r="B1481">
        <f>IF(Sheet1!F4065="failed",Sheet1!L4065,"N/A")</f>
        <v>9</v>
      </c>
    </row>
    <row r="1482" spans="1:2" x14ac:dyDescent="0.3">
      <c r="A1482">
        <f>IF(Sheet1!F2942="successful",Sheet1!L2942,"N/A")</f>
        <v>33</v>
      </c>
      <c r="B1482">
        <f>IF(Sheet1!F4066="failed",Sheet1!L4066,"N/A")</f>
        <v>6</v>
      </c>
    </row>
    <row r="1483" spans="1:2" x14ac:dyDescent="0.3">
      <c r="A1483">
        <f>IF(Sheet1!F2963="successful",Sheet1!L2963,"N/A")</f>
        <v>108</v>
      </c>
      <c r="B1483">
        <f>IF(Sheet1!F4067="failed",Sheet1!L4067,"N/A")</f>
        <v>4</v>
      </c>
    </row>
    <row r="1484" spans="1:2" x14ac:dyDescent="0.3">
      <c r="A1484">
        <f>IF(Sheet1!F2964="successful",Sheet1!L2964,"N/A")</f>
        <v>20</v>
      </c>
      <c r="B1484">
        <f>IF(Sheet1!F4068="failed",Sheet1!L4068,"N/A")</f>
        <v>1</v>
      </c>
    </row>
    <row r="1485" spans="1:2" x14ac:dyDescent="0.3">
      <c r="A1485">
        <f>IF(Sheet1!F2965="successful",Sheet1!L2965,"N/A")</f>
        <v>98</v>
      </c>
      <c r="B1485">
        <f>IF(Sheet1!F4069="failed",Sheet1!L4069,"N/A")</f>
        <v>17</v>
      </c>
    </row>
    <row r="1486" spans="1:2" x14ac:dyDescent="0.3">
      <c r="A1486">
        <f>IF(Sheet1!F2966="successful",Sheet1!L2966,"N/A")</f>
        <v>196</v>
      </c>
      <c r="B1486">
        <f>IF(Sheet1!F4070="failed",Sheet1!L4070,"N/A")</f>
        <v>1</v>
      </c>
    </row>
    <row r="1487" spans="1:2" x14ac:dyDescent="0.3">
      <c r="A1487">
        <f>IF(Sheet1!F2967="successful",Sheet1!L2967,"N/A")</f>
        <v>39</v>
      </c>
      <c r="B1487">
        <f>IF(Sheet1!F4071="failed",Sheet1!L4071,"N/A")</f>
        <v>13</v>
      </c>
    </row>
    <row r="1488" spans="1:2" x14ac:dyDescent="0.3">
      <c r="A1488">
        <f>IF(Sheet1!F2968="successful",Sheet1!L2968,"N/A")</f>
        <v>128</v>
      </c>
      <c r="B1488">
        <f>IF(Sheet1!F4072="failed",Sheet1!L4072,"N/A")</f>
        <v>6</v>
      </c>
    </row>
    <row r="1489" spans="1:2" x14ac:dyDescent="0.3">
      <c r="A1489">
        <f>IF(Sheet1!F2969="successful",Sheet1!L2969,"N/A")</f>
        <v>71</v>
      </c>
      <c r="B1489">
        <f>IF(Sheet1!F4073="failed",Sheet1!L4073,"N/A")</f>
        <v>0</v>
      </c>
    </row>
    <row r="1490" spans="1:2" x14ac:dyDescent="0.3">
      <c r="A1490">
        <f>IF(Sheet1!F2970="successful",Sheet1!L2970,"N/A")</f>
        <v>47</v>
      </c>
      <c r="B1490">
        <f>IF(Sheet1!F4074="failed",Sheet1!L4074,"N/A")</f>
        <v>2</v>
      </c>
    </row>
    <row r="1491" spans="1:2" x14ac:dyDescent="0.3">
      <c r="A1491">
        <f>IF(Sheet1!F2971="successful",Sheet1!L2971,"N/A")</f>
        <v>17</v>
      </c>
      <c r="B1491">
        <f>IF(Sheet1!F4075="failed",Sheet1!L4075,"N/A")</f>
        <v>2</v>
      </c>
    </row>
    <row r="1492" spans="1:2" x14ac:dyDescent="0.3">
      <c r="A1492">
        <f>IF(Sheet1!F2972="successful",Sheet1!L2972,"N/A")</f>
        <v>91</v>
      </c>
      <c r="B1492">
        <f>IF(Sheet1!F4076="failed",Sheet1!L4076,"N/A")</f>
        <v>21</v>
      </c>
    </row>
    <row r="1493" spans="1:2" x14ac:dyDescent="0.3">
      <c r="A1493">
        <f>IF(Sheet1!F2973="successful",Sheet1!L2973,"N/A")</f>
        <v>43</v>
      </c>
      <c r="B1493">
        <f>IF(Sheet1!F4077="failed",Sheet1!L4077,"N/A")</f>
        <v>13</v>
      </c>
    </row>
    <row r="1494" spans="1:2" x14ac:dyDescent="0.3">
      <c r="A1494">
        <f>IF(Sheet1!F2974="successful",Sheet1!L2974,"N/A")</f>
        <v>17</v>
      </c>
      <c r="B1494">
        <f>IF(Sheet1!F4078="failed",Sheet1!L4078,"N/A")</f>
        <v>0</v>
      </c>
    </row>
    <row r="1495" spans="1:2" x14ac:dyDescent="0.3">
      <c r="A1495">
        <f>IF(Sheet1!F2975="successful",Sheet1!L2975,"N/A")</f>
        <v>33</v>
      </c>
      <c r="B1495">
        <f>IF(Sheet1!F4079="failed",Sheet1!L4079,"N/A")</f>
        <v>6</v>
      </c>
    </row>
    <row r="1496" spans="1:2" x14ac:dyDescent="0.3">
      <c r="A1496">
        <f>IF(Sheet1!F2976="successful",Sheet1!L2976,"N/A")</f>
        <v>87</v>
      </c>
      <c r="B1496">
        <f>IF(Sheet1!F4080="failed",Sheet1!L4080,"N/A")</f>
        <v>0</v>
      </c>
    </row>
    <row r="1497" spans="1:2" x14ac:dyDescent="0.3">
      <c r="A1497">
        <f>IF(Sheet1!F2977="successful",Sheet1!L2977,"N/A")</f>
        <v>113</v>
      </c>
      <c r="B1497">
        <f>IF(Sheet1!F4081="failed",Sheet1!L4081,"N/A")</f>
        <v>1</v>
      </c>
    </row>
    <row r="1498" spans="1:2" x14ac:dyDescent="0.3">
      <c r="A1498">
        <f>IF(Sheet1!F2978="successful",Sheet1!L2978,"N/A")</f>
        <v>14</v>
      </c>
      <c r="B1498">
        <f>IF(Sheet1!F4082="failed",Sheet1!L4082,"N/A")</f>
        <v>0</v>
      </c>
    </row>
    <row r="1499" spans="1:2" x14ac:dyDescent="0.3">
      <c r="A1499">
        <f>IF(Sheet1!F2979="successful",Sheet1!L2979,"N/A")</f>
        <v>30</v>
      </c>
      <c r="B1499">
        <f>IF(Sheet1!F4083="failed",Sheet1!L4083,"N/A")</f>
        <v>12</v>
      </c>
    </row>
    <row r="1500" spans="1:2" x14ac:dyDescent="0.3">
      <c r="A1500">
        <f>IF(Sheet1!F2980="successful",Sheet1!L2980,"N/A")</f>
        <v>16</v>
      </c>
      <c r="B1500">
        <f>IF(Sheet1!F4084="failed",Sheet1!L4084,"N/A")</f>
        <v>2</v>
      </c>
    </row>
    <row r="1501" spans="1:2" x14ac:dyDescent="0.3">
      <c r="A1501">
        <f>IF(Sheet1!F2981="successful",Sheet1!L2981,"N/A")</f>
        <v>46</v>
      </c>
      <c r="B1501">
        <f>IF(Sheet1!F4085="failed",Sheet1!L4085,"N/A")</f>
        <v>6</v>
      </c>
    </row>
    <row r="1502" spans="1:2" x14ac:dyDescent="0.3">
      <c r="A1502">
        <f>IF(Sheet1!F2982="successful",Sheet1!L2982,"N/A")</f>
        <v>24</v>
      </c>
      <c r="B1502">
        <f>IF(Sheet1!F4086="failed",Sheet1!L4086,"N/A")</f>
        <v>1</v>
      </c>
    </row>
    <row r="1503" spans="1:2" x14ac:dyDescent="0.3">
      <c r="A1503">
        <f>IF(Sheet1!F2983="successful",Sheet1!L2983,"N/A")</f>
        <v>97</v>
      </c>
      <c r="B1503">
        <f>IF(Sheet1!F4087="failed",Sheet1!L4087,"N/A")</f>
        <v>1</v>
      </c>
    </row>
    <row r="1504" spans="1:2" x14ac:dyDescent="0.3">
      <c r="A1504">
        <f>IF(Sheet1!F2984="successful",Sheet1!L2984,"N/A")</f>
        <v>59</v>
      </c>
      <c r="B1504">
        <f>IF(Sheet1!F4088="failed",Sheet1!L4088,"N/A")</f>
        <v>5</v>
      </c>
    </row>
    <row r="1505" spans="1:2" x14ac:dyDescent="0.3">
      <c r="A1505">
        <f>IF(Sheet1!F2985="successful",Sheet1!L2985,"N/A")</f>
        <v>1095</v>
      </c>
      <c r="B1505">
        <f>IF(Sheet1!F4089="failed",Sheet1!L4089,"N/A")</f>
        <v>0</v>
      </c>
    </row>
    <row r="1506" spans="1:2" x14ac:dyDescent="0.3">
      <c r="A1506">
        <f>IF(Sheet1!F2986="successful",Sheet1!L2986,"N/A")</f>
        <v>218</v>
      </c>
      <c r="B1506">
        <f>IF(Sheet1!F4090="failed",Sheet1!L4090,"N/A")</f>
        <v>3</v>
      </c>
    </row>
    <row r="1507" spans="1:2" x14ac:dyDescent="0.3">
      <c r="A1507">
        <f>IF(Sheet1!F2987="successful",Sheet1!L2987,"N/A")</f>
        <v>111</v>
      </c>
      <c r="B1507">
        <f>IF(Sheet1!F4091="failed",Sheet1!L4091,"N/A")</f>
        <v>8</v>
      </c>
    </row>
    <row r="1508" spans="1:2" x14ac:dyDescent="0.3">
      <c r="A1508">
        <f>IF(Sheet1!F2988="successful",Sheet1!L2988,"N/A")</f>
        <v>56</v>
      </c>
      <c r="B1508">
        <f>IF(Sheet1!F4092="failed",Sheet1!L4092,"N/A")</f>
        <v>3</v>
      </c>
    </row>
    <row r="1509" spans="1:2" x14ac:dyDescent="0.3">
      <c r="A1509">
        <f>IF(Sheet1!F2989="successful",Sheet1!L2989,"N/A")</f>
        <v>265</v>
      </c>
      <c r="B1509">
        <f>IF(Sheet1!F4093="failed",Sheet1!L4093,"N/A")</f>
        <v>8</v>
      </c>
    </row>
    <row r="1510" spans="1:2" x14ac:dyDescent="0.3">
      <c r="A1510">
        <f>IF(Sheet1!F2990="successful",Sheet1!L2990,"N/A")</f>
        <v>28</v>
      </c>
      <c r="B1510">
        <f>IF(Sheet1!F4094="failed",Sheet1!L4094,"N/A")</f>
        <v>1</v>
      </c>
    </row>
    <row r="1511" spans="1:2" x14ac:dyDescent="0.3">
      <c r="A1511">
        <f>IF(Sheet1!F2991="successful",Sheet1!L2991,"N/A")</f>
        <v>364</v>
      </c>
      <c r="B1511">
        <f>IF(Sheet1!F4095="failed",Sheet1!L4095,"N/A")</f>
        <v>4</v>
      </c>
    </row>
    <row r="1512" spans="1:2" x14ac:dyDescent="0.3">
      <c r="A1512">
        <f>IF(Sheet1!F2992="successful",Sheet1!L2992,"N/A")</f>
        <v>27</v>
      </c>
      <c r="B1512">
        <f>IF(Sheet1!F4096="failed",Sheet1!L4096,"N/A")</f>
        <v>8</v>
      </c>
    </row>
    <row r="1513" spans="1:2" x14ac:dyDescent="0.3">
      <c r="A1513">
        <f>IF(Sheet1!F2993="successful",Sheet1!L2993,"N/A")</f>
        <v>93</v>
      </c>
      <c r="B1513">
        <f>IF(Sheet1!F4097="failed",Sheet1!L4097,"N/A")</f>
        <v>1</v>
      </c>
    </row>
    <row r="1514" spans="1:2" x14ac:dyDescent="0.3">
      <c r="A1514">
        <f>IF(Sheet1!F2994="successful",Sheet1!L2994,"N/A")</f>
        <v>64</v>
      </c>
      <c r="B1514">
        <f>IF(Sheet1!F4098="failed",Sheet1!L4098,"N/A")</f>
        <v>5</v>
      </c>
    </row>
    <row r="1515" spans="1:2" x14ac:dyDescent="0.3">
      <c r="A1515">
        <f>IF(Sheet1!F2995="successful",Sheet1!L2995,"N/A")</f>
        <v>22</v>
      </c>
      <c r="B1515">
        <f>IF(Sheet1!F4099="failed",Sheet1!L4099,"N/A")</f>
        <v>0</v>
      </c>
    </row>
    <row r="1516" spans="1:2" x14ac:dyDescent="0.3">
      <c r="A1516">
        <f>IF(Sheet1!F2996="successful",Sheet1!L2996,"N/A")</f>
        <v>59</v>
      </c>
      <c r="B1516">
        <f>IF(Sheet1!F4100="failed",Sheet1!L4100,"N/A")</f>
        <v>0</v>
      </c>
    </row>
    <row r="1517" spans="1:2" x14ac:dyDescent="0.3">
      <c r="A1517">
        <f>IF(Sheet1!F2997="successful",Sheet1!L2997,"N/A")</f>
        <v>249</v>
      </c>
      <c r="B1517">
        <f>IF(Sheet1!F4101="failed",Sheet1!L4101,"N/A")</f>
        <v>1</v>
      </c>
    </row>
    <row r="1518" spans="1:2" x14ac:dyDescent="0.3">
      <c r="A1518">
        <f>IF(Sheet1!F2998="successful",Sheet1!L2998,"N/A")</f>
        <v>392</v>
      </c>
      <c r="B1518">
        <f>IF(Sheet1!F4102="failed",Sheet1!L4102,"N/A")</f>
        <v>0</v>
      </c>
    </row>
    <row r="1519" spans="1:2" x14ac:dyDescent="0.3">
      <c r="A1519">
        <f>IF(Sheet1!F2999="successful",Sheet1!L2999,"N/A")</f>
        <v>115</v>
      </c>
      <c r="B1519">
        <f>IF(Sheet1!F4103="failed",Sheet1!L4103,"N/A")</f>
        <v>0</v>
      </c>
    </row>
    <row r="1520" spans="1:2" x14ac:dyDescent="0.3">
      <c r="A1520">
        <f>IF(Sheet1!F3000="successful",Sheet1!L3000,"N/A")</f>
        <v>433</v>
      </c>
      <c r="B1520">
        <f>IF(Sheet1!F4104="failed",Sheet1!L4104,"N/A")</f>
        <v>6</v>
      </c>
    </row>
    <row r="1521" spans="1:2" x14ac:dyDescent="0.3">
      <c r="A1521">
        <f>IF(Sheet1!F3001="successful",Sheet1!L3001,"N/A")</f>
        <v>20</v>
      </c>
      <c r="B1521">
        <f>IF(Sheet1!F4105="failed",Sheet1!L4105,"N/A")</f>
        <v>6</v>
      </c>
    </row>
    <row r="1522" spans="1:2" x14ac:dyDescent="0.3">
      <c r="A1522">
        <f>IF(Sheet1!F3002="successful",Sheet1!L3002,"N/A")</f>
        <v>8</v>
      </c>
      <c r="B1522">
        <f>IF(Sheet1!F4106="failed",Sheet1!L4106,"N/A")</f>
        <v>14</v>
      </c>
    </row>
    <row r="1523" spans="1:2" x14ac:dyDescent="0.3">
      <c r="A1523">
        <f>IF(Sheet1!F3003="successful",Sheet1!L3003,"N/A")</f>
        <v>175</v>
      </c>
      <c r="B1523">
        <f>IF(Sheet1!F4107="failed",Sheet1!L4107,"N/A")</f>
        <v>6</v>
      </c>
    </row>
    <row r="1524" spans="1:2" x14ac:dyDescent="0.3">
      <c r="A1524">
        <f>IF(Sheet1!F3004="successful",Sheet1!L3004,"N/A")</f>
        <v>104</v>
      </c>
      <c r="B1524">
        <f>IF(Sheet1!F4108="failed",Sheet1!L4108,"N/A")</f>
        <v>33</v>
      </c>
    </row>
    <row r="1525" spans="1:2" x14ac:dyDescent="0.3">
      <c r="A1525">
        <f>IF(Sheet1!F3005="successful",Sheet1!L3005,"N/A")</f>
        <v>17</v>
      </c>
      <c r="B1525">
        <f>IF(Sheet1!F4109="failed",Sheet1!L4109,"N/A")</f>
        <v>4</v>
      </c>
    </row>
    <row r="1526" spans="1:2" x14ac:dyDescent="0.3">
      <c r="A1526">
        <f>IF(Sheet1!F3006="successful",Sheet1!L3006,"N/A")</f>
        <v>277</v>
      </c>
      <c r="B1526">
        <f>IF(Sheet1!F4110="failed",Sheet1!L4110,"N/A")</f>
        <v>1</v>
      </c>
    </row>
    <row r="1527" spans="1:2" x14ac:dyDescent="0.3">
      <c r="A1527">
        <f>IF(Sheet1!F3007="successful",Sheet1!L3007,"N/A")</f>
        <v>118</v>
      </c>
      <c r="B1527">
        <f>IF(Sheet1!F4111="failed",Sheet1!L4111,"N/A")</f>
        <v>0</v>
      </c>
    </row>
    <row r="1528" spans="1:2" x14ac:dyDescent="0.3">
      <c r="A1528">
        <f>IF(Sheet1!F3008="successful",Sheet1!L3008,"N/A")</f>
        <v>97</v>
      </c>
      <c r="B1528">
        <f>IF(Sheet1!F4112="failed",Sheet1!L4112,"N/A")</f>
        <v>6</v>
      </c>
    </row>
    <row r="1529" spans="1:2" x14ac:dyDescent="0.3">
      <c r="A1529">
        <f>IF(Sheet1!F3009="successful",Sheet1!L3009,"N/A")</f>
        <v>20</v>
      </c>
      <c r="B1529">
        <f>IF(Sheet1!F4113="failed",Sheet1!L4113,"N/A")</f>
        <v>6</v>
      </c>
    </row>
    <row r="1530" spans="1:2" x14ac:dyDescent="0.3">
      <c r="A1530">
        <f>IF(Sheet1!F3010="successful",Sheet1!L3010,"N/A")</f>
        <v>26</v>
      </c>
      <c r="B1530">
        <f>IF(Sheet1!F4114="failed",Sheet1!L4114,"N/A")</f>
        <v>1</v>
      </c>
    </row>
    <row r="1531" spans="1:2" x14ac:dyDescent="0.3">
      <c r="A1531">
        <f>IF(Sheet1!F3011="successful",Sheet1!L3011,"N/A")</f>
        <v>128</v>
      </c>
      <c r="B1531">
        <f>IF(Sheet1!F4115="failed",Sheet1!L4115,"N/A")</f>
        <v>3</v>
      </c>
    </row>
    <row r="1532" spans="1:2" x14ac:dyDescent="0.3">
      <c r="A1532">
        <f>IF(Sheet1!F3012="successful",Sheet1!L3012,"N/A")</f>
        <v>15</v>
      </c>
    </row>
    <row r="1533" spans="1:2" x14ac:dyDescent="0.3">
      <c r="A1533">
        <f>IF(Sheet1!F3013="successful",Sheet1!L3013,"N/A")</f>
        <v>25</v>
      </c>
    </row>
    <row r="1534" spans="1:2" x14ac:dyDescent="0.3">
      <c r="A1534">
        <f>IF(Sheet1!F3014="successful",Sheet1!L3014,"N/A")</f>
        <v>55</v>
      </c>
    </row>
    <row r="1535" spans="1:2" x14ac:dyDescent="0.3">
      <c r="A1535">
        <f>IF(Sheet1!F3015="successful",Sheet1!L3015,"N/A")</f>
        <v>107</v>
      </c>
    </row>
    <row r="1536" spans="1:2" x14ac:dyDescent="0.3">
      <c r="A1536">
        <f>IF(Sheet1!F3016="successful",Sheet1!L3016,"N/A")</f>
        <v>557</v>
      </c>
    </row>
    <row r="1537" spans="1:1" x14ac:dyDescent="0.3">
      <c r="A1537">
        <f>IF(Sheet1!F3017="successful",Sheet1!L3017,"N/A")</f>
        <v>40</v>
      </c>
    </row>
    <row r="1538" spans="1:1" x14ac:dyDescent="0.3">
      <c r="A1538">
        <f>IF(Sheet1!F3018="successful",Sheet1!L3018,"N/A")</f>
        <v>36</v>
      </c>
    </row>
    <row r="1539" spans="1:1" x14ac:dyDescent="0.3">
      <c r="A1539">
        <f>IF(Sheet1!F3019="successful",Sheet1!L3019,"N/A")</f>
        <v>159</v>
      </c>
    </row>
    <row r="1540" spans="1:1" x14ac:dyDescent="0.3">
      <c r="A1540">
        <f>IF(Sheet1!F3020="successful",Sheet1!L3020,"N/A")</f>
        <v>41</v>
      </c>
    </row>
    <row r="1541" spans="1:1" x14ac:dyDescent="0.3">
      <c r="A1541">
        <f>IF(Sheet1!F3021="successful",Sheet1!L3021,"N/A")</f>
        <v>226</v>
      </c>
    </row>
    <row r="1542" spans="1:1" x14ac:dyDescent="0.3">
      <c r="A1542">
        <f>IF(Sheet1!F3022="successful",Sheet1!L3022,"N/A")</f>
        <v>30</v>
      </c>
    </row>
    <row r="1543" spans="1:1" x14ac:dyDescent="0.3">
      <c r="A1543">
        <f>IF(Sheet1!F3023="successful",Sheet1!L3023,"N/A")</f>
        <v>103</v>
      </c>
    </row>
    <row r="1544" spans="1:1" x14ac:dyDescent="0.3">
      <c r="A1544">
        <f>IF(Sheet1!F3024="successful",Sheet1!L3024,"N/A")</f>
        <v>62</v>
      </c>
    </row>
    <row r="1545" spans="1:1" x14ac:dyDescent="0.3">
      <c r="A1545">
        <f>IF(Sheet1!F3025="successful",Sheet1!L3025,"N/A")</f>
        <v>6</v>
      </c>
    </row>
    <row r="1546" spans="1:1" x14ac:dyDescent="0.3">
      <c r="A1546">
        <f>IF(Sheet1!F3026="successful",Sheet1!L3026,"N/A")</f>
        <v>182</v>
      </c>
    </row>
    <row r="1547" spans="1:1" x14ac:dyDescent="0.3">
      <c r="A1547">
        <f>IF(Sheet1!F3027="successful",Sheet1!L3027,"N/A")</f>
        <v>145</v>
      </c>
    </row>
    <row r="1548" spans="1:1" x14ac:dyDescent="0.3">
      <c r="A1548">
        <f>IF(Sheet1!F3028="successful",Sheet1!L3028,"N/A")</f>
        <v>25</v>
      </c>
    </row>
    <row r="1549" spans="1:1" x14ac:dyDescent="0.3">
      <c r="A1549">
        <f>IF(Sheet1!F3029="successful",Sheet1!L3029,"N/A")</f>
        <v>320</v>
      </c>
    </row>
    <row r="1550" spans="1:1" x14ac:dyDescent="0.3">
      <c r="A1550">
        <f>IF(Sheet1!F3030="successful",Sheet1!L3030,"N/A")</f>
        <v>99</v>
      </c>
    </row>
    <row r="1551" spans="1:1" x14ac:dyDescent="0.3">
      <c r="A1551">
        <f>IF(Sheet1!F3031="successful",Sheet1!L3031,"N/A")</f>
        <v>348</v>
      </c>
    </row>
    <row r="1552" spans="1:1" x14ac:dyDescent="0.3">
      <c r="A1552">
        <f>IF(Sheet1!F3032="successful",Sheet1!L3032,"N/A")</f>
        <v>41</v>
      </c>
    </row>
    <row r="1553" spans="1:1" x14ac:dyDescent="0.3">
      <c r="A1553">
        <f>IF(Sheet1!F3033="successful",Sheet1!L3033,"N/A")</f>
        <v>29</v>
      </c>
    </row>
    <row r="1554" spans="1:1" x14ac:dyDescent="0.3">
      <c r="A1554">
        <f>IF(Sheet1!F3034="successful",Sheet1!L3034,"N/A")</f>
        <v>25</v>
      </c>
    </row>
    <row r="1555" spans="1:1" x14ac:dyDescent="0.3">
      <c r="A1555">
        <f>IF(Sheet1!F3035="successful",Sheet1!L3035,"N/A")</f>
        <v>23</v>
      </c>
    </row>
    <row r="1556" spans="1:1" x14ac:dyDescent="0.3">
      <c r="A1556">
        <f>IF(Sheet1!F3036="successful",Sheet1!L3036,"N/A")</f>
        <v>1260</v>
      </c>
    </row>
    <row r="1557" spans="1:1" x14ac:dyDescent="0.3">
      <c r="A1557">
        <f>IF(Sheet1!F3037="successful",Sheet1!L3037,"N/A")</f>
        <v>307</v>
      </c>
    </row>
    <row r="1558" spans="1:1" x14ac:dyDescent="0.3">
      <c r="A1558">
        <f>IF(Sheet1!F3038="successful",Sheet1!L3038,"N/A")</f>
        <v>329</v>
      </c>
    </row>
    <row r="1559" spans="1:1" x14ac:dyDescent="0.3">
      <c r="A1559">
        <f>IF(Sheet1!F3039="successful",Sheet1!L3039,"N/A")</f>
        <v>32</v>
      </c>
    </row>
    <row r="1560" spans="1:1" x14ac:dyDescent="0.3">
      <c r="A1560">
        <f>IF(Sheet1!F3040="successful",Sheet1!L3040,"N/A")</f>
        <v>27</v>
      </c>
    </row>
    <row r="1561" spans="1:1" x14ac:dyDescent="0.3">
      <c r="A1561">
        <f>IF(Sheet1!F3041="successful",Sheet1!L3041,"N/A")</f>
        <v>236</v>
      </c>
    </row>
    <row r="1562" spans="1:1" x14ac:dyDescent="0.3">
      <c r="A1562">
        <f>IF(Sheet1!F3042="successful",Sheet1!L3042,"N/A")</f>
        <v>42</v>
      </c>
    </row>
    <row r="1563" spans="1:1" x14ac:dyDescent="0.3">
      <c r="A1563">
        <f>IF(Sheet1!F3043="successful",Sheet1!L3043,"N/A")</f>
        <v>95</v>
      </c>
    </row>
    <row r="1564" spans="1:1" x14ac:dyDescent="0.3">
      <c r="A1564">
        <f>IF(Sheet1!F3044="successful",Sheet1!L3044,"N/A")</f>
        <v>37</v>
      </c>
    </row>
    <row r="1565" spans="1:1" x14ac:dyDescent="0.3">
      <c r="A1565">
        <f>IF(Sheet1!F3045="successful",Sheet1!L3045,"N/A")</f>
        <v>128</v>
      </c>
    </row>
    <row r="1566" spans="1:1" x14ac:dyDescent="0.3">
      <c r="A1566">
        <f>IF(Sheet1!F3046="successful",Sheet1!L3046,"N/A")</f>
        <v>156</v>
      </c>
    </row>
    <row r="1567" spans="1:1" x14ac:dyDescent="0.3">
      <c r="A1567">
        <f>IF(Sheet1!F3047="successful",Sheet1!L3047,"N/A")</f>
        <v>64</v>
      </c>
    </row>
    <row r="1568" spans="1:1" x14ac:dyDescent="0.3">
      <c r="A1568">
        <f>IF(Sheet1!F3048="successful",Sheet1!L3048,"N/A")</f>
        <v>58</v>
      </c>
    </row>
    <row r="1569" spans="1:1" x14ac:dyDescent="0.3">
      <c r="A1569">
        <f>IF(Sheet1!F3049="successful",Sheet1!L3049,"N/A")</f>
        <v>20</v>
      </c>
    </row>
    <row r="1570" spans="1:1" x14ac:dyDescent="0.3">
      <c r="A1570">
        <f>IF(Sheet1!F3050="successful",Sheet1!L3050,"N/A")</f>
        <v>47</v>
      </c>
    </row>
    <row r="1571" spans="1:1" x14ac:dyDescent="0.3">
      <c r="A1571">
        <f>IF(Sheet1!F3051="successful",Sheet1!L3051,"N/A")</f>
        <v>54</v>
      </c>
    </row>
    <row r="1572" spans="1:1" x14ac:dyDescent="0.3">
      <c r="A1572">
        <f>IF(Sheet1!F3052="successful",Sheet1!L3052,"N/A")</f>
        <v>9</v>
      </c>
    </row>
    <row r="1573" spans="1:1" x14ac:dyDescent="0.3">
      <c r="A1573">
        <f>IF(Sheet1!F3149="successful",Sheet1!L3149,"N/A")</f>
        <v>213</v>
      </c>
    </row>
    <row r="1574" spans="1:1" x14ac:dyDescent="0.3">
      <c r="A1574">
        <f>IF(Sheet1!F3150="successful",Sheet1!L3150,"N/A")</f>
        <v>57</v>
      </c>
    </row>
    <row r="1575" spans="1:1" x14ac:dyDescent="0.3">
      <c r="A1575">
        <f>IF(Sheet1!F3151="successful",Sheet1!L3151,"N/A")</f>
        <v>25</v>
      </c>
    </row>
    <row r="1576" spans="1:1" x14ac:dyDescent="0.3">
      <c r="A1576">
        <f>IF(Sheet1!F3152="successful",Sheet1!L3152,"N/A")</f>
        <v>104</v>
      </c>
    </row>
    <row r="1577" spans="1:1" x14ac:dyDescent="0.3">
      <c r="A1577">
        <f>IF(Sheet1!F3153="successful",Sheet1!L3153,"N/A")</f>
        <v>34</v>
      </c>
    </row>
    <row r="1578" spans="1:1" x14ac:dyDescent="0.3">
      <c r="A1578">
        <f>IF(Sheet1!F3154="successful",Sheet1!L3154,"N/A")</f>
        <v>67</v>
      </c>
    </row>
    <row r="1579" spans="1:1" x14ac:dyDescent="0.3">
      <c r="A1579">
        <f>IF(Sheet1!F3155="successful",Sheet1!L3155,"N/A")</f>
        <v>241</v>
      </c>
    </row>
    <row r="1580" spans="1:1" x14ac:dyDescent="0.3">
      <c r="A1580">
        <f>IF(Sheet1!F3156="successful",Sheet1!L3156,"N/A")</f>
        <v>123</v>
      </c>
    </row>
    <row r="1581" spans="1:1" x14ac:dyDescent="0.3">
      <c r="A1581">
        <f>IF(Sheet1!F3157="successful",Sheet1!L3157,"N/A")</f>
        <v>302</v>
      </c>
    </row>
    <row r="1582" spans="1:1" x14ac:dyDescent="0.3">
      <c r="A1582">
        <f>IF(Sheet1!F3158="successful",Sheet1!L3158,"N/A")</f>
        <v>89</v>
      </c>
    </row>
    <row r="1583" spans="1:1" x14ac:dyDescent="0.3">
      <c r="A1583">
        <f>IF(Sheet1!F3159="successful",Sheet1!L3159,"N/A")</f>
        <v>41</v>
      </c>
    </row>
    <row r="1584" spans="1:1" x14ac:dyDescent="0.3">
      <c r="A1584">
        <f>IF(Sheet1!F3160="successful",Sheet1!L3160,"N/A")</f>
        <v>69</v>
      </c>
    </row>
    <row r="1585" spans="1:1" x14ac:dyDescent="0.3">
      <c r="A1585">
        <f>IF(Sheet1!F3161="successful",Sheet1!L3161,"N/A")</f>
        <v>52</v>
      </c>
    </row>
    <row r="1586" spans="1:1" x14ac:dyDescent="0.3">
      <c r="A1586">
        <f>IF(Sheet1!F3162="successful",Sheet1!L3162,"N/A")</f>
        <v>57</v>
      </c>
    </row>
    <row r="1587" spans="1:1" x14ac:dyDescent="0.3">
      <c r="A1587">
        <f>IF(Sheet1!F3163="successful",Sheet1!L3163,"N/A")</f>
        <v>74</v>
      </c>
    </row>
    <row r="1588" spans="1:1" x14ac:dyDescent="0.3">
      <c r="A1588">
        <f>IF(Sheet1!F3164="successful",Sheet1!L3164,"N/A")</f>
        <v>63</v>
      </c>
    </row>
    <row r="1589" spans="1:1" x14ac:dyDescent="0.3">
      <c r="A1589">
        <f>IF(Sheet1!F3165="successful",Sheet1!L3165,"N/A")</f>
        <v>72</v>
      </c>
    </row>
    <row r="1590" spans="1:1" x14ac:dyDescent="0.3">
      <c r="A1590">
        <f>IF(Sheet1!F3166="successful",Sheet1!L3166,"N/A")</f>
        <v>71</v>
      </c>
    </row>
    <row r="1591" spans="1:1" x14ac:dyDescent="0.3">
      <c r="A1591">
        <f>IF(Sheet1!F3167="successful",Sheet1!L3167,"N/A")</f>
        <v>21</v>
      </c>
    </row>
    <row r="1592" spans="1:1" x14ac:dyDescent="0.3">
      <c r="A1592">
        <f>IF(Sheet1!F3168="successful",Sheet1!L3168,"N/A")</f>
        <v>930</v>
      </c>
    </row>
    <row r="1593" spans="1:1" x14ac:dyDescent="0.3">
      <c r="A1593">
        <f>IF(Sheet1!F3169="successful",Sheet1!L3169,"N/A")</f>
        <v>55</v>
      </c>
    </row>
    <row r="1594" spans="1:1" x14ac:dyDescent="0.3">
      <c r="A1594">
        <f>IF(Sheet1!F3170="successful",Sheet1!L3170,"N/A")</f>
        <v>61</v>
      </c>
    </row>
    <row r="1595" spans="1:1" x14ac:dyDescent="0.3">
      <c r="A1595">
        <f>IF(Sheet1!F3171="successful",Sheet1!L3171,"N/A")</f>
        <v>82</v>
      </c>
    </row>
    <row r="1596" spans="1:1" x14ac:dyDescent="0.3">
      <c r="A1596">
        <f>IF(Sheet1!F3172="successful",Sheet1!L3172,"N/A")</f>
        <v>71</v>
      </c>
    </row>
    <row r="1597" spans="1:1" x14ac:dyDescent="0.3">
      <c r="A1597">
        <f>IF(Sheet1!F3173="successful",Sheet1!L3173,"N/A")</f>
        <v>117</v>
      </c>
    </row>
    <row r="1598" spans="1:1" x14ac:dyDescent="0.3">
      <c r="A1598">
        <f>IF(Sheet1!F3174="successful",Sheet1!L3174,"N/A")</f>
        <v>29</v>
      </c>
    </row>
    <row r="1599" spans="1:1" x14ac:dyDescent="0.3">
      <c r="A1599">
        <f>IF(Sheet1!F3175="successful",Sheet1!L3175,"N/A")</f>
        <v>74</v>
      </c>
    </row>
    <row r="1600" spans="1:1" x14ac:dyDescent="0.3">
      <c r="A1600">
        <f>IF(Sheet1!F3176="successful",Sheet1!L3176,"N/A")</f>
        <v>23</v>
      </c>
    </row>
    <row r="1601" spans="1:1" x14ac:dyDescent="0.3">
      <c r="A1601">
        <f>IF(Sheet1!F3177="successful",Sheet1!L3177,"N/A")</f>
        <v>60</v>
      </c>
    </row>
    <row r="1602" spans="1:1" x14ac:dyDescent="0.3">
      <c r="A1602">
        <f>IF(Sheet1!F3178="successful",Sheet1!L3178,"N/A")</f>
        <v>55</v>
      </c>
    </row>
    <row r="1603" spans="1:1" x14ac:dyDescent="0.3">
      <c r="A1603">
        <f>IF(Sheet1!F3179="successful",Sheet1!L3179,"N/A")</f>
        <v>51</v>
      </c>
    </row>
    <row r="1604" spans="1:1" x14ac:dyDescent="0.3">
      <c r="A1604">
        <f>IF(Sheet1!F3180="successful",Sheet1!L3180,"N/A")</f>
        <v>78</v>
      </c>
    </row>
    <row r="1605" spans="1:1" x14ac:dyDescent="0.3">
      <c r="A1605">
        <f>IF(Sheet1!F3181="successful",Sheet1!L3181,"N/A")</f>
        <v>62</v>
      </c>
    </row>
    <row r="1606" spans="1:1" x14ac:dyDescent="0.3">
      <c r="A1606">
        <f>IF(Sheet1!F3182="successful",Sheet1!L3182,"N/A")</f>
        <v>45</v>
      </c>
    </row>
    <row r="1607" spans="1:1" x14ac:dyDescent="0.3">
      <c r="A1607">
        <f>IF(Sheet1!F3183="successful",Sheet1!L3183,"N/A")</f>
        <v>15</v>
      </c>
    </row>
    <row r="1608" spans="1:1" x14ac:dyDescent="0.3">
      <c r="A1608">
        <f>IF(Sheet1!F3184="successful",Sheet1!L3184,"N/A")</f>
        <v>151</v>
      </c>
    </row>
    <row r="1609" spans="1:1" x14ac:dyDescent="0.3">
      <c r="A1609">
        <f>IF(Sheet1!F3185="successful",Sheet1!L3185,"N/A")</f>
        <v>68</v>
      </c>
    </row>
    <row r="1610" spans="1:1" x14ac:dyDescent="0.3">
      <c r="A1610">
        <f>IF(Sheet1!F3186="successful",Sheet1!L3186,"N/A")</f>
        <v>46</v>
      </c>
    </row>
    <row r="1611" spans="1:1" x14ac:dyDescent="0.3">
      <c r="A1611">
        <f>IF(Sheet1!F3187="successful",Sheet1!L3187,"N/A")</f>
        <v>24</v>
      </c>
    </row>
    <row r="1612" spans="1:1" x14ac:dyDescent="0.3">
      <c r="A1612">
        <f>IF(Sheet1!F3188="successful",Sheet1!L3188,"N/A")</f>
        <v>70</v>
      </c>
    </row>
    <row r="1613" spans="1:1" x14ac:dyDescent="0.3">
      <c r="A1613">
        <f>IF(Sheet1!F3189="successful",Sheet1!L3189,"N/A")</f>
        <v>244</v>
      </c>
    </row>
    <row r="1614" spans="1:1" x14ac:dyDescent="0.3">
      <c r="A1614">
        <f>IF(Sheet1!F3210="successful",Sheet1!L3210,"N/A")</f>
        <v>82</v>
      </c>
    </row>
    <row r="1615" spans="1:1" x14ac:dyDescent="0.3">
      <c r="A1615">
        <f>IF(Sheet1!F3211="successful",Sheet1!L3211,"N/A")</f>
        <v>226</v>
      </c>
    </row>
    <row r="1616" spans="1:1" x14ac:dyDescent="0.3">
      <c r="A1616">
        <f>IF(Sheet1!F3212="successful",Sheet1!L3212,"N/A")</f>
        <v>60</v>
      </c>
    </row>
    <row r="1617" spans="1:1" x14ac:dyDescent="0.3">
      <c r="A1617">
        <f>IF(Sheet1!F3213="successful",Sheet1!L3213,"N/A")</f>
        <v>322</v>
      </c>
    </row>
    <row r="1618" spans="1:1" x14ac:dyDescent="0.3">
      <c r="A1618">
        <f>IF(Sheet1!F3214="successful",Sheet1!L3214,"N/A")</f>
        <v>94</v>
      </c>
    </row>
    <row r="1619" spans="1:1" x14ac:dyDescent="0.3">
      <c r="A1619">
        <f>IF(Sheet1!F3215="successful",Sheet1!L3215,"N/A")</f>
        <v>47</v>
      </c>
    </row>
    <row r="1620" spans="1:1" x14ac:dyDescent="0.3">
      <c r="A1620">
        <f>IF(Sheet1!F3216="successful",Sheet1!L3216,"N/A")</f>
        <v>115</v>
      </c>
    </row>
    <row r="1621" spans="1:1" x14ac:dyDescent="0.3">
      <c r="A1621">
        <f>IF(Sheet1!F3217="successful",Sheet1!L3217,"N/A")</f>
        <v>134</v>
      </c>
    </row>
    <row r="1622" spans="1:1" x14ac:dyDescent="0.3">
      <c r="A1622">
        <f>IF(Sheet1!F3218="successful",Sheet1!L3218,"N/A")</f>
        <v>35</v>
      </c>
    </row>
    <row r="1623" spans="1:1" x14ac:dyDescent="0.3">
      <c r="A1623">
        <f>IF(Sheet1!F3219="successful",Sheet1!L3219,"N/A")</f>
        <v>104</v>
      </c>
    </row>
    <row r="1624" spans="1:1" x14ac:dyDescent="0.3">
      <c r="A1624">
        <f>IF(Sheet1!F3220="successful",Sheet1!L3220,"N/A")</f>
        <v>184</v>
      </c>
    </row>
    <row r="1625" spans="1:1" x14ac:dyDescent="0.3">
      <c r="A1625">
        <f>IF(Sheet1!F3221="successful",Sheet1!L3221,"N/A")</f>
        <v>119</v>
      </c>
    </row>
    <row r="1626" spans="1:1" x14ac:dyDescent="0.3">
      <c r="A1626">
        <f>IF(Sheet1!F3222="successful",Sheet1!L3222,"N/A")</f>
        <v>59</v>
      </c>
    </row>
    <row r="1627" spans="1:1" x14ac:dyDescent="0.3">
      <c r="A1627">
        <f>IF(Sheet1!F3223="successful",Sheet1!L3223,"N/A")</f>
        <v>113</v>
      </c>
    </row>
    <row r="1628" spans="1:1" x14ac:dyDescent="0.3">
      <c r="A1628">
        <f>IF(Sheet1!F3224="successful",Sheet1!L3224,"N/A")</f>
        <v>84</v>
      </c>
    </row>
    <row r="1629" spans="1:1" x14ac:dyDescent="0.3">
      <c r="A1629">
        <f>IF(Sheet1!F3225="successful",Sheet1!L3225,"N/A")</f>
        <v>74</v>
      </c>
    </row>
    <row r="1630" spans="1:1" x14ac:dyDescent="0.3">
      <c r="A1630">
        <f>IF(Sheet1!F3226="successful",Sheet1!L3226,"N/A")</f>
        <v>216</v>
      </c>
    </row>
    <row r="1631" spans="1:1" x14ac:dyDescent="0.3">
      <c r="A1631">
        <f>IF(Sheet1!F3227="successful",Sheet1!L3227,"N/A")</f>
        <v>39</v>
      </c>
    </row>
    <row r="1632" spans="1:1" x14ac:dyDescent="0.3">
      <c r="A1632">
        <f>IF(Sheet1!F3228="successful",Sheet1!L3228,"N/A")</f>
        <v>21</v>
      </c>
    </row>
    <row r="1633" spans="1:1" x14ac:dyDescent="0.3">
      <c r="A1633">
        <f>IF(Sheet1!F3229="successful",Sheet1!L3229,"N/A")</f>
        <v>30</v>
      </c>
    </row>
    <row r="1634" spans="1:1" x14ac:dyDescent="0.3">
      <c r="A1634">
        <f>IF(Sheet1!F3230="successful",Sheet1!L3230,"N/A")</f>
        <v>37</v>
      </c>
    </row>
    <row r="1635" spans="1:1" x14ac:dyDescent="0.3">
      <c r="A1635">
        <f>IF(Sheet1!F3231="successful",Sheet1!L3231,"N/A")</f>
        <v>202</v>
      </c>
    </row>
    <row r="1636" spans="1:1" x14ac:dyDescent="0.3">
      <c r="A1636">
        <f>IF(Sheet1!F3232="successful",Sheet1!L3232,"N/A")</f>
        <v>37</v>
      </c>
    </row>
    <row r="1637" spans="1:1" x14ac:dyDescent="0.3">
      <c r="A1637">
        <f>IF(Sheet1!F3233="successful",Sheet1!L3233,"N/A")</f>
        <v>28</v>
      </c>
    </row>
    <row r="1638" spans="1:1" x14ac:dyDescent="0.3">
      <c r="A1638">
        <f>IF(Sheet1!F3234="successful",Sheet1!L3234,"N/A")</f>
        <v>26</v>
      </c>
    </row>
    <row r="1639" spans="1:1" x14ac:dyDescent="0.3">
      <c r="A1639">
        <f>IF(Sheet1!F3235="successful",Sheet1!L3235,"N/A")</f>
        <v>61</v>
      </c>
    </row>
    <row r="1640" spans="1:1" x14ac:dyDescent="0.3">
      <c r="A1640">
        <f>IF(Sheet1!F3236="successful",Sheet1!L3236,"N/A")</f>
        <v>115</v>
      </c>
    </row>
    <row r="1641" spans="1:1" x14ac:dyDescent="0.3">
      <c r="A1641">
        <f>IF(Sheet1!F3237="successful",Sheet1!L3237,"N/A")</f>
        <v>181</v>
      </c>
    </row>
    <row r="1642" spans="1:1" x14ac:dyDescent="0.3">
      <c r="A1642">
        <f>IF(Sheet1!F3238="successful",Sheet1!L3238,"N/A")</f>
        <v>110</v>
      </c>
    </row>
    <row r="1643" spans="1:1" x14ac:dyDescent="0.3">
      <c r="A1643">
        <f>IF(Sheet1!F3239="successful",Sheet1!L3239,"N/A")</f>
        <v>269</v>
      </c>
    </row>
    <row r="1644" spans="1:1" x14ac:dyDescent="0.3">
      <c r="A1644">
        <f>IF(Sheet1!F3240="successful",Sheet1!L3240,"N/A")</f>
        <v>79</v>
      </c>
    </row>
    <row r="1645" spans="1:1" x14ac:dyDescent="0.3">
      <c r="A1645">
        <f>IF(Sheet1!F3241="successful",Sheet1!L3241,"N/A")</f>
        <v>104</v>
      </c>
    </row>
    <row r="1646" spans="1:1" x14ac:dyDescent="0.3">
      <c r="A1646">
        <f>IF(Sheet1!F3242="successful",Sheet1!L3242,"N/A")</f>
        <v>34</v>
      </c>
    </row>
    <row r="1647" spans="1:1" x14ac:dyDescent="0.3">
      <c r="A1647">
        <f>IF(Sheet1!F3243="successful",Sheet1!L3243,"N/A")</f>
        <v>167</v>
      </c>
    </row>
    <row r="1648" spans="1:1" x14ac:dyDescent="0.3">
      <c r="A1648">
        <f>IF(Sheet1!F3244="successful",Sheet1!L3244,"N/A")</f>
        <v>183</v>
      </c>
    </row>
    <row r="1649" spans="1:1" x14ac:dyDescent="0.3">
      <c r="A1649">
        <f>IF(Sheet1!F3245="successful",Sheet1!L3245,"N/A")</f>
        <v>71</v>
      </c>
    </row>
    <row r="1650" spans="1:1" x14ac:dyDescent="0.3">
      <c r="A1650">
        <f>IF(Sheet1!F3246="successful",Sheet1!L3246,"N/A")</f>
        <v>69</v>
      </c>
    </row>
    <row r="1651" spans="1:1" x14ac:dyDescent="0.3">
      <c r="A1651">
        <f>IF(Sheet1!F3247="successful",Sheet1!L3247,"N/A")</f>
        <v>270</v>
      </c>
    </row>
    <row r="1652" spans="1:1" x14ac:dyDescent="0.3">
      <c r="A1652">
        <f>IF(Sheet1!F3248="successful",Sheet1!L3248,"N/A")</f>
        <v>193</v>
      </c>
    </row>
    <row r="1653" spans="1:1" x14ac:dyDescent="0.3">
      <c r="A1653">
        <f>IF(Sheet1!F3249="successful",Sheet1!L3249,"N/A")</f>
        <v>57</v>
      </c>
    </row>
    <row r="1654" spans="1:1" x14ac:dyDescent="0.3">
      <c r="A1654">
        <f>IF(Sheet1!F3250="successful",Sheet1!L3250,"N/A")</f>
        <v>200</v>
      </c>
    </row>
    <row r="1655" spans="1:1" x14ac:dyDescent="0.3">
      <c r="A1655">
        <f>IF(Sheet1!F3251="successful",Sheet1!L3251,"N/A")</f>
        <v>88</v>
      </c>
    </row>
    <row r="1656" spans="1:1" x14ac:dyDescent="0.3">
      <c r="A1656">
        <f>IF(Sheet1!F3252="successful",Sheet1!L3252,"N/A")</f>
        <v>213</v>
      </c>
    </row>
    <row r="1657" spans="1:1" x14ac:dyDescent="0.3">
      <c r="A1657">
        <f>IF(Sheet1!F3253="successful",Sheet1!L3253,"N/A")</f>
        <v>20</v>
      </c>
    </row>
    <row r="1658" spans="1:1" x14ac:dyDescent="0.3">
      <c r="A1658">
        <f>IF(Sheet1!F3254="successful",Sheet1!L3254,"N/A")</f>
        <v>50</v>
      </c>
    </row>
    <row r="1659" spans="1:1" x14ac:dyDescent="0.3">
      <c r="A1659">
        <f>IF(Sheet1!F3255="successful",Sheet1!L3255,"N/A")</f>
        <v>115</v>
      </c>
    </row>
    <row r="1660" spans="1:1" x14ac:dyDescent="0.3">
      <c r="A1660">
        <f>IF(Sheet1!F3256="successful",Sheet1!L3256,"N/A")</f>
        <v>186</v>
      </c>
    </row>
    <row r="1661" spans="1:1" x14ac:dyDescent="0.3">
      <c r="A1661">
        <f>IF(Sheet1!F3257="successful",Sheet1!L3257,"N/A")</f>
        <v>18</v>
      </c>
    </row>
    <row r="1662" spans="1:1" x14ac:dyDescent="0.3">
      <c r="A1662">
        <f>IF(Sheet1!F3258="successful",Sheet1!L3258,"N/A")</f>
        <v>176</v>
      </c>
    </row>
    <row r="1663" spans="1:1" x14ac:dyDescent="0.3">
      <c r="A1663">
        <f>IF(Sheet1!F3259="successful",Sheet1!L3259,"N/A")</f>
        <v>41</v>
      </c>
    </row>
    <row r="1664" spans="1:1" x14ac:dyDescent="0.3">
      <c r="A1664">
        <f>IF(Sheet1!F3260="successful",Sheet1!L3260,"N/A")</f>
        <v>75</v>
      </c>
    </row>
    <row r="1665" spans="1:1" x14ac:dyDescent="0.3">
      <c r="A1665">
        <f>IF(Sheet1!F3261="successful",Sheet1!L3261,"N/A")</f>
        <v>97</v>
      </c>
    </row>
    <row r="1666" spans="1:1" x14ac:dyDescent="0.3">
      <c r="A1666">
        <f>IF(Sheet1!F3262="successful",Sheet1!L3262,"N/A")</f>
        <v>73</v>
      </c>
    </row>
    <row r="1667" spans="1:1" x14ac:dyDescent="0.3">
      <c r="A1667">
        <f>IF(Sheet1!F3263="successful",Sheet1!L3263,"N/A")</f>
        <v>49</v>
      </c>
    </row>
    <row r="1668" spans="1:1" x14ac:dyDescent="0.3">
      <c r="A1668">
        <f>IF(Sheet1!F3264="successful",Sheet1!L3264,"N/A")</f>
        <v>134</v>
      </c>
    </row>
    <row r="1669" spans="1:1" x14ac:dyDescent="0.3">
      <c r="A1669">
        <f>IF(Sheet1!F3265="successful",Sheet1!L3265,"N/A")</f>
        <v>68</v>
      </c>
    </row>
    <row r="1670" spans="1:1" x14ac:dyDescent="0.3">
      <c r="A1670">
        <f>IF(Sheet1!F3266="successful",Sheet1!L3266,"N/A")</f>
        <v>49</v>
      </c>
    </row>
    <row r="1671" spans="1:1" x14ac:dyDescent="0.3">
      <c r="A1671">
        <f>IF(Sheet1!F3267="successful",Sheet1!L3267,"N/A")</f>
        <v>63</v>
      </c>
    </row>
    <row r="1672" spans="1:1" x14ac:dyDescent="0.3">
      <c r="A1672">
        <f>IF(Sheet1!F3268="successful",Sheet1!L3268,"N/A")</f>
        <v>163</v>
      </c>
    </row>
    <row r="1673" spans="1:1" x14ac:dyDescent="0.3">
      <c r="A1673">
        <f>IF(Sheet1!F3269="successful",Sheet1!L3269,"N/A")</f>
        <v>288</v>
      </c>
    </row>
    <row r="1674" spans="1:1" x14ac:dyDescent="0.3">
      <c r="A1674">
        <f>IF(Sheet1!F3270="successful",Sheet1!L3270,"N/A")</f>
        <v>42</v>
      </c>
    </row>
    <row r="1675" spans="1:1" x14ac:dyDescent="0.3">
      <c r="A1675">
        <f>IF(Sheet1!F3271="successful",Sheet1!L3271,"N/A")</f>
        <v>70</v>
      </c>
    </row>
    <row r="1676" spans="1:1" x14ac:dyDescent="0.3">
      <c r="A1676">
        <f>IF(Sheet1!F3272="successful",Sheet1!L3272,"N/A")</f>
        <v>30</v>
      </c>
    </row>
    <row r="1677" spans="1:1" x14ac:dyDescent="0.3">
      <c r="A1677">
        <f>IF(Sheet1!F3273="successful",Sheet1!L3273,"N/A")</f>
        <v>51</v>
      </c>
    </row>
    <row r="1678" spans="1:1" x14ac:dyDescent="0.3">
      <c r="A1678">
        <f>IF(Sheet1!F3274="successful",Sheet1!L3274,"N/A")</f>
        <v>145</v>
      </c>
    </row>
    <row r="1679" spans="1:1" x14ac:dyDescent="0.3">
      <c r="A1679">
        <f>IF(Sheet1!F3275="successful",Sheet1!L3275,"N/A")</f>
        <v>21</v>
      </c>
    </row>
    <row r="1680" spans="1:1" x14ac:dyDescent="0.3">
      <c r="A1680">
        <f>IF(Sheet1!F3276="successful",Sheet1!L3276,"N/A")</f>
        <v>286</v>
      </c>
    </row>
    <row r="1681" spans="1:1" x14ac:dyDescent="0.3">
      <c r="A1681">
        <f>IF(Sheet1!F3277="successful",Sheet1!L3277,"N/A")</f>
        <v>12</v>
      </c>
    </row>
    <row r="1682" spans="1:1" x14ac:dyDescent="0.3">
      <c r="A1682">
        <f>IF(Sheet1!F3278="successful",Sheet1!L3278,"N/A")</f>
        <v>100</v>
      </c>
    </row>
    <row r="1683" spans="1:1" x14ac:dyDescent="0.3">
      <c r="A1683">
        <f>IF(Sheet1!F3279="successful",Sheet1!L3279,"N/A")</f>
        <v>100</v>
      </c>
    </row>
    <row r="1684" spans="1:1" x14ac:dyDescent="0.3">
      <c r="A1684">
        <f>IF(Sheet1!F3280="successful",Sheet1!L3280,"N/A")</f>
        <v>34</v>
      </c>
    </row>
    <row r="1685" spans="1:1" x14ac:dyDescent="0.3">
      <c r="A1685">
        <f>IF(Sheet1!F3281="successful",Sheet1!L3281,"N/A")</f>
        <v>63</v>
      </c>
    </row>
    <row r="1686" spans="1:1" x14ac:dyDescent="0.3">
      <c r="A1686">
        <f>IF(Sheet1!F3282="successful",Sheet1!L3282,"N/A")</f>
        <v>30</v>
      </c>
    </row>
    <row r="1687" spans="1:1" x14ac:dyDescent="0.3">
      <c r="A1687">
        <f>IF(Sheet1!F3283="successful",Sheet1!L3283,"N/A")</f>
        <v>47</v>
      </c>
    </row>
    <row r="1688" spans="1:1" x14ac:dyDescent="0.3">
      <c r="A1688">
        <f>IF(Sheet1!F3284="successful",Sheet1!L3284,"N/A")</f>
        <v>237</v>
      </c>
    </row>
    <row r="1689" spans="1:1" x14ac:dyDescent="0.3">
      <c r="A1689">
        <f>IF(Sheet1!F3285="successful",Sheet1!L3285,"N/A")</f>
        <v>47</v>
      </c>
    </row>
    <row r="1690" spans="1:1" x14ac:dyDescent="0.3">
      <c r="A1690">
        <f>IF(Sheet1!F3286="successful",Sheet1!L3286,"N/A")</f>
        <v>15</v>
      </c>
    </row>
    <row r="1691" spans="1:1" x14ac:dyDescent="0.3">
      <c r="A1691">
        <f>IF(Sheet1!F3287="successful",Sheet1!L3287,"N/A")</f>
        <v>81</v>
      </c>
    </row>
    <row r="1692" spans="1:1" x14ac:dyDescent="0.3">
      <c r="A1692">
        <f>IF(Sheet1!F3288="successful",Sheet1!L3288,"N/A")</f>
        <v>122</v>
      </c>
    </row>
    <row r="1693" spans="1:1" x14ac:dyDescent="0.3">
      <c r="A1693">
        <f>IF(Sheet1!F3289="successful",Sheet1!L3289,"N/A")</f>
        <v>34</v>
      </c>
    </row>
    <row r="1694" spans="1:1" x14ac:dyDescent="0.3">
      <c r="A1694">
        <f>IF(Sheet1!F3290="successful",Sheet1!L3290,"N/A")</f>
        <v>207</v>
      </c>
    </row>
    <row r="1695" spans="1:1" x14ac:dyDescent="0.3">
      <c r="A1695">
        <f>IF(Sheet1!F3291="successful",Sheet1!L3291,"N/A")</f>
        <v>25</v>
      </c>
    </row>
    <row r="1696" spans="1:1" x14ac:dyDescent="0.3">
      <c r="A1696">
        <f>IF(Sheet1!F3292="successful",Sheet1!L3292,"N/A")</f>
        <v>72</v>
      </c>
    </row>
    <row r="1697" spans="1:1" x14ac:dyDescent="0.3">
      <c r="A1697">
        <f>IF(Sheet1!F3293="successful",Sheet1!L3293,"N/A")</f>
        <v>14</v>
      </c>
    </row>
    <row r="1698" spans="1:1" x14ac:dyDescent="0.3">
      <c r="A1698">
        <f>IF(Sheet1!F3294="successful",Sheet1!L3294,"N/A")</f>
        <v>15</v>
      </c>
    </row>
    <row r="1699" spans="1:1" x14ac:dyDescent="0.3">
      <c r="A1699">
        <f>IF(Sheet1!F3295="successful",Sheet1!L3295,"N/A")</f>
        <v>91</v>
      </c>
    </row>
    <row r="1700" spans="1:1" x14ac:dyDescent="0.3">
      <c r="A1700">
        <f>IF(Sheet1!F3296="successful",Sheet1!L3296,"N/A")</f>
        <v>24</v>
      </c>
    </row>
    <row r="1701" spans="1:1" x14ac:dyDescent="0.3">
      <c r="A1701">
        <f>IF(Sheet1!F3297="successful",Sheet1!L3297,"N/A")</f>
        <v>27</v>
      </c>
    </row>
    <row r="1702" spans="1:1" x14ac:dyDescent="0.3">
      <c r="A1702">
        <f>IF(Sheet1!F3298="successful",Sheet1!L3298,"N/A")</f>
        <v>47</v>
      </c>
    </row>
    <row r="1703" spans="1:1" x14ac:dyDescent="0.3">
      <c r="A1703">
        <f>IF(Sheet1!F3299="successful",Sheet1!L3299,"N/A")</f>
        <v>44</v>
      </c>
    </row>
    <row r="1704" spans="1:1" x14ac:dyDescent="0.3">
      <c r="A1704">
        <f>IF(Sheet1!F3300="successful",Sheet1!L3300,"N/A")</f>
        <v>72</v>
      </c>
    </row>
    <row r="1705" spans="1:1" x14ac:dyDescent="0.3">
      <c r="A1705">
        <f>IF(Sheet1!F3301="successful",Sheet1!L3301,"N/A")</f>
        <v>63</v>
      </c>
    </row>
    <row r="1706" spans="1:1" x14ac:dyDescent="0.3">
      <c r="A1706">
        <f>IF(Sheet1!F3302="successful",Sheet1!L3302,"N/A")</f>
        <v>88</v>
      </c>
    </row>
    <row r="1707" spans="1:1" x14ac:dyDescent="0.3">
      <c r="A1707">
        <f>IF(Sheet1!F3303="successful",Sheet1!L3303,"N/A")</f>
        <v>70</v>
      </c>
    </row>
    <row r="1708" spans="1:1" x14ac:dyDescent="0.3">
      <c r="A1708">
        <f>IF(Sheet1!F3304="successful",Sheet1!L3304,"N/A")</f>
        <v>50</v>
      </c>
    </row>
    <row r="1709" spans="1:1" x14ac:dyDescent="0.3">
      <c r="A1709">
        <f>IF(Sheet1!F3305="successful",Sheet1!L3305,"N/A")</f>
        <v>35</v>
      </c>
    </row>
    <row r="1710" spans="1:1" x14ac:dyDescent="0.3">
      <c r="A1710">
        <f>IF(Sheet1!F3306="successful",Sheet1!L3306,"N/A")</f>
        <v>175</v>
      </c>
    </row>
    <row r="1711" spans="1:1" x14ac:dyDescent="0.3">
      <c r="A1711">
        <f>IF(Sheet1!F3307="successful",Sheet1!L3307,"N/A")</f>
        <v>20</v>
      </c>
    </row>
    <row r="1712" spans="1:1" x14ac:dyDescent="0.3">
      <c r="A1712">
        <f>IF(Sheet1!F3308="successful",Sheet1!L3308,"N/A")</f>
        <v>54</v>
      </c>
    </row>
    <row r="1713" spans="1:1" x14ac:dyDescent="0.3">
      <c r="A1713">
        <f>IF(Sheet1!F3309="successful",Sheet1!L3309,"N/A")</f>
        <v>20</v>
      </c>
    </row>
    <row r="1714" spans="1:1" x14ac:dyDescent="0.3">
      <c r="A1714">
        <f>IF(Sheet1!F3310="successful",Sheet1!L3310,"N/A")</f>
        <v>57</v>
      </c>
    </row>
    <row r="1715" spans="1:1" x14ac:dyDescent="0.3">
      <c r="A1715">
        <f>IF(Sheet1!F3311="successful",Sheet1!L3311,"N/A")</f>
        <v>31</v>
      </c>
    </row>
    <row r="1716" spans="1:1" x14ac:dyDescent="0.3">
      <c r="A1716">
        <f>IF(Sheet1!F3312="successful",Sheet1!L3312,"N/A")</f>
        <v>31</v>
      </c>
    </row>
    <row r="1717" spans="1:1" x14ac:dyDescent="0.3">
      <c r="A1717">
        <f>IF(Sheet1!F3313="successful",Sheet1!L3313,"N/A")</f>
        <v>45</v>
      </c>
    </row>
    <row r="1718" spans="1:1" x14ac:dyDescent="0.3">
      <c r="A1718">
        <f>IF(Sheet1!F3314="successful",Sheet1!L3314,"N/A")</f>
        <v>41</v>
      </c>
    </row>
    <row r="1719" spans="1:1" x14ac:dyDescent="0.3">
      <c r="A1719">
        <f>IF(Sheet1!F3315="successful",Sheet1!L3315,"N/A")</f>
        <v>29</v>
      </c>
    </row>
    <row r="1720" spans="1:1" x14ac:dyDescent="0.3">
      <c r="A1720">
        <f>IF(Sheet1!F3316="successful",Sheet1!L3316,"N/A")</f>
        <v>58</v>
      </c>
    </row>
    <row r="1721" spans="1:1" x14ac:dyDescent="0.3">
      <c r="A1721">
        <f>IF(Sheet1!F3317="successful",Sheet1!L3317,"N/A")</f>
        <v>89</v>
      </c>
    </row>
    <row r="1722" spans="1:1" x14ac:dyDescent="0.3">
      <c r="A1722">
        <f>IF(Sheet1!F3318="successful",Sheet1!L3318,"N/A")</f>
        <v>125</v>
      </c>
    </row>
    <row r="1723" spans="1:1" x14ac:dyDescent="0.3">
      <c r="A1723">
        <f>IF(Sheet1!F3319="successful",Sheet1!L3319,"N/A")</f>
        <v>18</v>
      </c>
    </row>
    <row r="1724" spans="1:1" x14ac:dyDescent="0.3">
      <c r="A1724">
        <f>IF(Sheet1!F3320="successful",Sheet1!L3320,"N/A")</f>
        <v>32</v>
      </c>
    </row>
    <row r="1725" spans="1:1" x14ac:dyDescent="0.3">
      <c r="A1725">
        <f>IF(Sheet1!F3321="successful",Sheet1!L3321,"N/A")</f>
        <v>16</v>
      </c>
    </row>
    <row r="1726" spans="1:1" x14ac:dyDescent="0.3">
      <c r="A1726">
        <f>IF(Sheet1!F3322="successful",Sheet1!L3322,"N/A")</f>
        <v>38</v>
      </c>
    </row>
    <row r="1727" spans="1:1" x14ac:dyDescent="0.3">
      <c r="A1727">
        <f>IF(Sheet1!F3323="successful",Sheet1!L3323,"N/A")</f>
        <v>15</v>
      </c>
    </row>
    <row r="1728" spans="1:1" x14ac:dyDescent="0.3">
      <c r="A1728">
        <f>IF(Sheet1!F3324="successful",Sheet1!L3324,"N/A")</f>
        <v>23</v>
      </c>
    </row>
    <row r="1729" spans="1:1" x14ac:dyDescent="0.3">
      <c r="A1729">
        <f>IF(Sheet1!F3325="successful",Sheet1!L3325,"N/A")</f>
        <v>49</v>
      </c>
    </row>
    <row r="1730" spans="1:1" x14ac:dyDescent="0.3">
      <c r="A1730">
        <f>IF(Sheet1!F3326="successful",Sheet1!L3326,"N/A")</f>
        <v>10</v>
      </c>
    </row>
    <row r="1731" spans="1:1" x14ac:dyDescent="0.3">
      <c r="A1731">
        <f>IF(Sheet1!F3327="successful",Sheet1!L3327,"N/A")</f>
        <v>15</v>
      </c>
    </row>
    <row r="1732" spans="1:1" x14ac:dyDescent="0.3">
      <c r="A1732">
        <f>IF(Sheet1!F3328="successful",Sheet1!L3328,"N/A")</f>
        <v>57</v>
      </c>
    </row>
    <row r="1733" spans="1:1" x14ac:dyDescent="0.3">
      <c r="A1733">
        <f>IF(Sheet1!F3329="successful",Sheet1!L3329,"N/A")</f>
        <v>33</v>
      </c>
    </row>
    <row r="1734" spans="1:1" x14ac:dyDescent="0.3">
      <c r="A1734">
        <f>IF(Sheet1!F3330="successful",Sheet1!L3330,"N/A")</f>
        <v>9</v>
      </c>
    </row>
    <row r="1735" spans="1:1" x14ac:dyDescent="0.3">
      <c r="A1735">
        <f>IF(Sheet1!F3331="successful",Sheet1!L3331,"N/A")</f>
        <v>26</v>
      </c>
    </row>
    <row r="1736" spans="1:1" x14ac:dyDescent="0.3">
      <c r="A1736">
        <f>IF(Sheet1!F3332="successful",Sheet1!L3332,"N/A")</f>
        <v>69</v>
      </c>
    </row>
    <row r="1737" spans="1:1" x14ac:dyDescent="0.3">
      <c r="A1737">
        <f>IF(Sheet1!F3333="successful",Sheet1!L3333,"N/A")</f>
        <v>65</v>
      </c>
    </row>
    <row r="1738" spans="1:1" x14ac:dyDescent="0.3">
      <c r="A1738">
        <f>IF(Sheet1!F3334="successful",Sheet1!L3334,"N/A")</f>
        <v>83</v>
      </c>
    </row>
    <row r="1739" spans="1:1" x14ac:dyDescent="0.3">
      <c r="A1739">
        <f>IF(Sheet1!F3335="successful",Sheet1!L3335,"N/A")</f>
        <v>111</v>
      </c>
    </row>
    <row r="1740" spans="1:1" x14ac:dyDescent="0.3">
      <c r="A1740">
        <f>IF(Sheet1!F3336="successful",Sheet1!L3336,"N/A")</f>
        <v>46</v>
      </c>
    </row>
    <row r="1741" spans="1:1" x14ac:dyDescent="0.3">
      <c r="A1741">
        <f>IF(Sheet1!F3337="successful",Sheet1!L3337,"N/A")</f>
        <v>63</v>
      </c>
    </row>
    <row r="1742" spans="1:1" x14ac:dyDescent="0.3">
      <c r="A1742">
        <f>IF(Sheet1!F3338="successful",Sheet1!L3338,"N/A")</f>
        <v>9</v>
      </c>
    </row>
    <row r="1743" spans="1:1" x14ac:dyDescent="0.3">
      <c r="A1743">
        <f>IF(Sheet1!F3339="successful",Sheet1!L3339,"N/A")</f>
        <v>34</v>
      </c>
    </row>
    <row r="1744" spans="1:1" x14ac:dyDescent="0.3">
      <c r="A1744">
        <f>IF(Sheet1!F3340="successful",Sheet1!L3340,"N/A")</f>
        <v>112</v>
      </c>
    </row>
    <row r="1745" spans="1:1" x14ac:dyDescent="0.3">
      <c r="A1745">
        <f>IF(Sheet1!F3341="successful",Sheet1!L3341,"N/A")</f>
        <v>47</v>
      </c>
    </row>
    <row r="1746" spans="1:1" x14ac:dyDescent="0.3">
      <c r="A1746">
        <f>IF(Sheet1!F3342="successful",Sheet1!L3342,"N/A")</f>
        <v>38</v>
      </c>
    </row>
    <row r="1747" spans="1:1" x14ac:dyDescent="0.3">
      <c r="A1747">
        <f>IF(Sheet1!F3343="successful",Sheet1!L3343,"N/A")</f>
        <v>28</v>
      </c>
    </row>
    <row r="1748" spans="1:1" x14ac:dyDescent="0.3">
      <c r="A1748">
        <f>IF(Sheet1!F3344="successful",Sheet1!L3344,"N/A")</f>
        <v>78</v>
      </c>
    </row>
    <row r="1749" spans="1:1" x14ac:dyDescent="0.3">
      <c r="A1749">
        <f>IF(Sheet1!F3345="successful",Sheet1!L3345,"N/A")</f>
        <v>23</v>
      </c>
    </row>
    <row r="1750" spans="1:1" x14ac:dyDescent="0.3">
      <c r="A1750">
        <f>IF(Sheet1!F3346="successful",Sheet1!L3346,"N/A")</f>
        <v>40</v>
      </c>
    </row>
    <row r="1751" spans="1:1" x14ac:dyDescent="0.3">
      <c r="A1751">
        <f>IF(Sheet1!F3347="successful",Sheet1!L3347,"N/A")</f>
        <v>13</v>
      </c>
    </row>
    <row r="1752" spans="1:1" x14ac:dyDescent="0.3">
      <c r="A1752">
        <f>IF(Sheet1!F3348="successful",Sheet1!L3348,"N/A")</f>
        <v>18</v>
      </c>
    </row>
    <row r="1753" spans="1:1" x14ac:dyDescent="0.3">
      <c r="A1753">
        <f>IF(Sheet1!F3349="successful",Sheet1!L3349,"N/A")</f>
        <v>22</v>
      </c>
    </row>
    <row r="1754" spans="1:1" x14ac:dyDescent="0.3">
      <c r="A1754">
        <f>IF(Sheet1!F3350="successful",Sheet1!L3350,"N/A")</f>
        <v>79</v>
      </c>
    </row>
    <row r="1755" spans="1:1" x14ac:dyDescent="0.3">
      <c r="A1755">
        <f>IF(Sheet1!F3351="successful",Sheet1!L3351,"N/A")</f>
        <v>14</v>
      </c>
    </row>
    <row r="1756" spans="1:1" x14ac:dyDescent="0.3">
      <c r="A1756">
        <f>IF(Sheet1!F3352="successful",Sheet1!L3352,"N/A")</f>
        <v>51</v>
      </c>
    </row>
    <row r="1757" spans="1:1" x14ac:dyDescent="0.3">
      <c r="A1757">
        <f>IF(Sheet1!F3353="successful",Sheet1!L3353,"N/A")</f>
        <v>54</v>
      </c>
    </row>
    <row r="1758" spans="1:1" x14ac:dyDescent="0.3">
      <c r="A1758">
        <f>IF(Sheet1!F3354="successful",Sheet1!L3354,"N/A")</f>
        <v>70</v>
      </c>
    </row>
    <row r="1759" spans="1:1" x14ac:dyDescent="0.3">
      <c r="A1759">
        <f>IF(Sheet1!F3355="successful",Sheet1!L3355,"N/A")</f>
        <v>44</v>
      </c>
    </row>
    <row r="1760" spans="1:1" x14ac:dyDescent="0.3">
      <c r="A1760">
        <f>IF(Sheet1!F3356="successful",Sheet1!L3356,"N/A")</f>
        <v>55</v>
      </c>
    </row>
    <row r="1761" spans="1:1" x14ac:dyDescent="0.3">
      <c r="A1761">
        <f>IF(Sheet1!F3357="successful",Sheet1!L3357,"N/A")</f>
        <v>15</v>
      </c>
    </row>
    <row r="1762" spans="1:1" x14ac:dyDescent="0.3">
      <c r="A1762">
        <f>IF(Sheet1!F3358="successful",Sheet1!L3358,"N/A")</f>
        <v>27</v>
      </c>
    </row>
    <row r="1763" spans="1:1" x14ac:dyDescent="0.3">
      <c r="A1763">
        <f>IF(Sheet1!F3359="successful",Sheet1!L3359,"N/A")</f>
        <v>21</v>
      </c>
    </row>
    <row r="1764" spans="1:1" x14ac:dyDescent="0.3">
      <c r="A1764">
        <f>IF(Sheet1!F3360="successful",Sheet1!L3360,"N/A")</f>
        <v>162</v>
      </c>
    </row>
    <row r="1765" spans="1:1" x14ac:dyDescent="0.3">
      <c r="A1765">
        <f>IF(Sheet1!F3361="successful",Sheet1!L3361,"N/A")</f>
        <v>23</v>
      </c>
    </row>
    <row r="1766" spans="1:1" x14ac:dyDescent="0.3">
      <c r="A1766">
        <f>IF(Sheet1!F3362="successful",Sheet1!L3362,"N/A")</f>
        <v>72</v>
      </c>
    </row>
    <row r="1767" spans="1:1" x14ac:dyDescent="0.3">
      <c r="A1767">
        <f>IF(Sheet1!F3363="successful",Sheet1!L3363,"N/A")</f>
        <v>68</v>
      </c>
    </row>
    <row r="1768" spans="1:1" x14ac:dyDescent="0.3">
      <c r="A1768">
        <f>IF(Sheet1!F3364="successful",Sheet1!L3364,"N/A")</f>
        <v>20</v>
      </c>
    </row>
    <row r="1769" spans="1:1" x14ac:dyDescent="0.3">
      <c r="A1769">
        <f>IF(Sheet1!F3365="successful",Sheet1!L3365,"N/A")</f>
        <v>26</v>
      </c>
    </row>
    <row r="1770" spans="1:1" x14ac:dyDescent="0.3">
      <c r="A1770">
        <f>IF(Sheet1!F3366="successful",Sheet1!L3366,"N/A")</f>
        <v>72</v>
      </c>
    </row>
    <row r="1771" spans="1:1" x14ac:dyDescent="0.3">
      <c r="A1771">
        <f>IF(Sheet1!F3367="successful",Sheet1!L3367,"N/A")</f>
        <v>3</v>
      </c>
    </row>
    <row r="1772" spans="1:1" x14ac:dyDescent="0.3">
      <c r="A1772">
        <f>IF(Sheet1!F3368="successful",Sheet1!L3368,"N/A")</f>
        <v>18</v>
      </c>
    </row>
    <row r="1773" spans="1:1" x14ac:dyDescent="0.3">
      <c r="A1773">
        <f>IF(Sheet1!F3369="successful",Sheet1!L3369,"N/A")</f>
        <v>30</v>
      </c>
    </row>
    <row r="1774" spans="1:1" x14ac:dyDescent="0.3">
      <c r="A1774">
        <f>IF(Sheet1!F3370="successful",Sheet1!L3370,"N/A")</f>
        <v>23</v>
      </c>
    </row>
    <row r="1775" spans="1:1" x14ac:dyDescent="0.3">
      <c r="A1775">
        <f>IF(Sheet1!F3371="successful",Sheet1!L3371,"N/A")</f>
        <v>54</v>
      </c>
    </row>
    <row r="1776" spans="1:1" x14ac:dyDescent="0.3">
      <c r="A1776">
        <f>IF(Sheet1!F3372="successful",Sheet1!L3372,"N/A")</f>
        <v>26</v>
      </c>
    </row>
    <row r="1777" spans="1:1" x14ac:dyDescent="0.3">
      <c r="A1777">
        <f>IF(Sheet1!F3373="successful",Sheet1!L3373,"N/A")</f>
        <v>9</v>
      </c>
    </row>
    <row r="1778" spans="1:1" x14ac:dyDescent="0.3">
      <c r="A1778">
        <f>IF(Sheet1!F3374="successful",Sheet1!L3374,"N/A")</f>
        <v>27</v>
      </c>
    </row>
    <row r="1779" spans="1:1" x14ac:dyDescent="0.3">
      <c r="A1779">
        <f>IF(Sheet1!F3375="successful",Sheet1!L3375,"N/A")</f>
        <v>30</v>
      </c>
    </row>
    <row r="1780" spans="1:1" x14ac:dyDescent="0.3">
      <c r="A1780">
        <f>IF(Sheet1!F3376="successful",Sheet1!L3376,"N/A")</f>
        <v>52</v>
      </c>
    </row>
    <row r="1781" spans="1:1" x14ac:dyDescent="0.3">
      <c r="A1781">
        <f>IF(Sheet1!F3377="successful",Sheet1!L3377,"N/A")</f>
        <v>17</v>
      </c>
    </row>
    <row r="1782" spans="1:1" x14ac:dyDescent="0.3">
      <c r="A1782">
        <f>IF(Sheet1!F3378="successful",Sheet1!L3378,"N/A")</f>
        <v>19</v>
      </c>
    </row>
    <row r="1783" spans="1:1" x14ac:dyDescent="0.3">
      <c r="A1783">
        <f>IF(Sheet1!F3379="successful",Sheet1!L3379,"N/A")</f>
        <v>77</v>
      </c>
    </row>
    <row r="1784" spans="1:1" x14ac:dyDescent="0.3">
      <c r="A1784">
        <f>IF(Sheet1!F3380="successful",Sheet1!L3380,"N/A")</f>
        <v>21</v>
      </c>
    </row>
    <row r="1785" spans="1:1" x14ac:dyDescent="0.3">
      <c r="A1785">
        <f>IF(Sheet1!F3381="successful",Sheet1!L3381,"N/A")</f>
        <v>38</v>
      </c>
    </row>
    <row r="1786" spans="1:1" x14ac:dyDescent="0.3">
      <c r="A1786">
        <f>IF(Sheet1!F3382="successful",Sheet1!L3382,"N/A")</f>
        <v>28</v>
      </c>
    </row>
    <row r="1787" spans="1:1" x14ac:dyDescent="0.3">
      <c r="A1787">
        <f>IF(Sheet1!F3383="successful",Sheet1!L3383,"N/A")</f>
        <v>48</v>
      </c>
    </row>
    <row r="1788" spans="1:1" x14ac:dyDescent="0.3">
      <c r="A1788">
        <f>IF(Sheet1!F3384="successful",Sheet1!L3384,"N/A")</f>
        <v>46</v>
      </c>
    </row>
    <row r="1789" spans="1:1" x14ac:dyDescent="0.3">
      <c r="A1789">
        <f>IF(Sheet1!F3385="successful",Sheet1!L3385,"N/A")</f>
        <v>30</v>
      </c>
    </row>
    <row r="1790" spans="1:1" x14ac:dyDescent="0.3">
      <c r="A1790">
        <f>IF(Sheet1!F3386="successful",Sheet1!L3386,"N/A")</f>
        <v>64</v>
      </c>
    </row>
    <row r="1791" spans="1:1" x14ac:dyDescent="0.3">
      <c r="A1791">
        <f>IF(Sheet1!F3387="successful",Sheet1!L3387,"N/A")</f>
        <v>15</v>
      </c>
    </row>
    <row r="1792" spans="1:1" x14ac:dyDescent="0.3">
      <c r="A1792">
        <f>IF(Sheet1!F3388="successful",Sheet1!L3388,"N/A")</f>
        <v>41</v>
      </c>
    </row>
    <row r="1793" spans="1:1" x14ac:dyDescent="0.3">
      <c r="A1793">
        <f>IF(Sheet1!F3389="successful",Sheet1!L3389,"N/A")</f>
        <v>35</v>
      </c>
    </row>
    <row r="1794" spans="1:1" x14ac:dyDescent="0.3">
      <c r="A1794">
        <f>IF(Sheet1!F3390="successful",Sheet1!L3390,"N/A")</f>
        <v>45</v>
      </c>
    </row>
    <row r="1795" spans="1:1" x14ac:dyDescent="0.3">
      <c r="A1795">
        <f>IF(Sheet1!F3391="successful",Sheet1!L3391,"N/A")</f>
        <v>62</v>
      </c>
    </row>
    <row r="1796" spans="1:1" x14ac:dyDescent="0.3">
      <c r="A1796">
        <f>IF(Sheet1!F3392="successful",Sheet1!L3392,"N/A")</f>
        <v>22</v>
      </c>
    </row>
    <row r="1797" spans="1:1" x14ac:dyDescent="0.3">
      <c r="A1797">
        <f>IF(Sheet1!F3393="successful",Sheet1!L3393,"N/A")</f>
        <v>18</v>
      </c>
    </row>
    <row r="1798" spans="1:1" x14ac:dyDescent="0.3">
      <c r="A1798">
        <f>IF(Sheet1!F3394="successful",Sheet1!L3394,"N/A")</f>
        <v>12</v>
      </c>
    </row>
    <row r="1799" spans="1:1" x14ac:dyDescent="0.3">
      <c r="A1799">
        <f>IF(Sheet1!F3395="successful",Sheet1!L3395,"N/A")</f>
        <v>44</v>
      </c>
    </row>
    <row r="1800" spans="1:1" x14ac:dyDescent="0.3">
      <c r="A1800">
        <f>IF(Sheet1!F3396="successful",Sheet1!L3396,"N/A")</f>
        <v>27</v>
      </c>
    </row>
    <row r="1801" spans="1:1" x14ac:dyDescent="0.3">
      <c r="A1801">
        <f>IF(Sheet1!F3397="successful",Sheet1!L3397,"N/A")</f>
        <v>38</v>
      </c>
    </row>
    <row r="1802" spans="1:1" x14ac:dyDescent="0.3">
      <c r="A1802">
        <f>IF(Sheet1!F3398="successful",Sheet1!L3398,"N/A")</f>
        <v>28</v>
      </c>
    </row>
    <row r="1803" spans="1:1" x14ac:dyDescent="0.3">
      <c r="A1803">
        <f>IF(Sheet1!F3399="successful",Sheet1!L3399,"N/A")</f>
        <v>24</v>
      </c>
    </row>
    <row r="1804" spans="1:1" x14ac:dyDescent="0.3">
      <c r="A1804">
        <f>IF(Sheet1!F3400="successful",Sheet1!L3400,"N/A")</f>
        <v>65</v>
      </c>
    </row>
    <row r="1805" spans="1:1" x14ac:dyDescent="0.3">
      <c r="A1805">
        <f>IF(Sheet1!F3401="successful",Sheet1!L3401,"N/A")</f>
        <v>46</v>
      </c>
    </row>
    <row r="1806" spans="1:1" x14ac:dyDescent="0.3">
      <c r="A1806">
        <f>IF(Sheet1!F3402="successful",Sheet1!L3402,"N/A")</f>
        <v>85</v>
      </c>
    </row>
    <row r="1807" spans="1:1" x14ac:dyDescent="0.3">
      <c r="A1807">
        <f>IF(Sheet1!F3403="successful",Sheet1!L3403,"N/A")</f>
        <v>66</v>
      </c>
    </row>
    <row r="1808" spans="1:1" x14ac:dyDescent="0.3">
      <c r="A1808">
        <f>IF(Sheet1!F3404="successful",Sheet1!L3404,"N/A")</f>
        <v>165</v>
      </c>
    </row>
    <row r="1809" spans="1:1" x14ac:dyDescent="0.3">
      <c r="A1809">
        <f>IF(Sheet1!F3405="successful",Sheet1!L3405,"N/A")</f>
        <v>17</v>
      </c>
    </row>
    <row r="1810" spans="1:1" x14ac:dyDescent="0.3">
      <c r="A1810">
        <f>IF(Sheet1!F3406="successful",Sheet1!L3406,"N/A")</f>
        <v>3</v>
      </c>
    </row>
    <row r="1811" spans="1:1" x14ac:dyDescent="0.3">
      <c r="A1811">
        <f>IF(Sheet1!F3407="successful",Sheet1!L3407,"N/A")</f>
        <v>17</v>
      </c>
    </row>
    <row r="1812" spans="1:1" x14ac:dyDescent="0.3">
      <c r="A1812">
        <f>IF(Sheet1!F3408="successful",Sheet1!L3408,"N/A")</f>
        <v>91</v>
      </c>
    </row>
    <row r="1813" spans="1:1" x14ac:dyDescent="0.3">
      <c r="A1813">
        <f>IF(Sheet1!F3409="successful",Sheet1!L3409,"N/A")</f>
        <v>67</v>
      </c>
    </row>
    <row r="1814" spans="1:1" x14ac:dyDescent="0.3">
      <c r="A1814">
        <f>IF(Sheet1!F3410="successful",Sheet1!L3410,"N/A")</f>
        <v>18</v>
      </c>
    </row>
    <row r="1815" spans="1:1" x14ac:dyDescent="0.3">
      <c r="A1815">
        <f>IF(Sheet1!F3411="successful",Sheet1!L3411,"N/A")</f>
        <v>21</v>
      </c>
    </row>
    <row r="1816" spans="1:1" x14ac:dyDescent="0.3">
      <c r="A1816">
        <f>IF(Sheet1!F3412="successful",Sheet1!L3412,"N/A")</f>
        <v>40</v>
      </c>
    </row>
    <row r="1817" spans="1:1" x14ac:dyDescent="0.3">
      <c r="A1817">
        <f>IF(Sheet1!F3413="successful",Sheet1!L3413,"N/A")</f>
        <v>78</v>
      </c>
    </row>
    <row r="1818" spans="1:1" x14ac:dyDescent="0.3">
      <c r="A1818">
        <f>IF(Sheet1!F3414="successful",Sheet1!L3414,"N/A")</f>
        <v>26</v>
      </c>
    </row>
    <row r="1819" spans="1:1" x14ac:dyDescent="0.3">
      <c r="A1819">
        <f>IF(Sheet1!F3415="successful",Sheet1!L3415,"N/A")</f>
        <v>14</v>
      </c>
    </row>
    <row r="1820" spans="1:1" x14ac:dyDescent="0.3">
      <c r="A1820">
        <f>IF(Sheet1!F3416="successful",Sheet1!L3416,"N/A")</f>
        <v>44</v>
      </c>
    </row>
    <row r="1821" spans="1:1" x14ac:dyDescent="0.3">
      <c r="A1821">
        <f>IF(Sheet1!F3417="successful",Sheet1!L3417,"N/A")</f>
        <v>9</v>
      </c>
    </row>
    <row r="1822" spans="1:1" x14ac:dyDescent="0.3">
      <c r="A1822">
        <f>IF(Sheet1!F3418="successful",Sheet1!L3418,"N/A")</f>
        <v>30</v>
      </c>
    </row>
    <row r="1823" spans="1:1" x14ac:dyDescent="0.3">
      <c r="A1823">
        <f>IF(Sheet1!F3419="successful",Sheet1!L3419,"N/A")</f>
        <v>45</v>
      </c>
    </row>
    <row r="1824" spans="1:1" x14ac:dyDescent="0.3">
      <c r="A1824">
        <f>IF(Sheet1!F3420="successful",Sheet1!L3420,"N/A")</f>
        <v>56</v>
      </c>
    </row>
    <row r="1825" spans="1:1" x14ac:dyDescent="0.3">
      <c r="A1825">
        <f>IF(Sheet1!F3421="successful",Sheet1!L3421,"N/A")</f>
        <v>46</v>
      </c>
    </row>
    <row r="1826" spans="1:1" x14ac:dyDescent="0.3">
      <c r="A1826">
        <f>IF(Sheet1!F3422="successful",Sheet1!L3422,"N/A")</f>
        <v>34</v>
      </c>
    </row>
    <row r="1827" spans="1:1" x14ac:dyDescent="0.3">
      <c r="A1827">
        <f>IF(Sheet1!F3423="successful",Sheet1!L3423,"N/A")</f>
        <v>98</v>
      </c>
    </row>
    <row r="1828" spans="1:1" x14ac:dyDescent="0.3">
      <c r="A1828">
        <f>IF(Sheet1!F3424="successful",Sheet1!L3424,"N/A")</f>
        <v>46</v>
      </c>
    </row>
    <row r="1829" spans="1:1" x14ac:dyDescent="0.3">
      <c r="A1829">
        <f>IF(Sheet1!F3425="successful",Sheet1!L3425,"N/A")</f>
        <v>10</v>
      </c>
    </row>
    <row r="1830" spans="1:1" x14ac:dyDescent="0.3">
      <c r="A1830">
        <f>IF(Sheet1!F3426="successful",Sheet1!L3426,"N/A")</f>
        <v>76</v>
      </c>
    </row>
    <row r="1831" spans="1:1" x14ac:dyDescent="0.3">
      <c r="A1831">
        <f>IF(Sheet1!F3427="successful",Sheet1!L3427,"N/A")</f>
        <v>104</v>
      </c>
    </row>
    <row r="1832" spans="1:1" x14ac:dyDescent="0.3">
      <c r="A1832">
        <f>IF(Sheet1!F3428="successful",Sheet1!L3428,"N/A")</f>
        <v>87</v>
      </c>
    </row>
    <row r="1833" spans="1:1" x14ac:dyDescent="0.3">
      <c r="A1833">
        <f>IF(Sheet1!F3429="successful",Sheet1!L3429,"N/A")</f>
        <v>29</v>
      </c>
    </row>
    <row r="1834" spans="1:1" x14ac:dyDescent="0.3">
      <c r="A1834">
        <f>IF(Sheet1!F3430="successful",Sheet1!L3430,"N/A")</f>
        <v>51</v>
      </c>
    </row>
    <row r="1835" spans="1:1" x14ac:dyDescent="0.3">
      <c r="A1835">
        <f>IF(Sheet1!F3431="successful",Sheet1!L3431,"N/A")</f>
        <v>12</v>
      </c>
    </row>
    <row r="1836" spans="1:1" x14ac:dyDescent="0.3">
      <c r="A1836">
        <f>IF(Sheet1!F3432="successful",Sheet1!L3432,"N/A")</f>
        <v>72</v>
      </c>
    </row>
    <row r="1837" spans="1:1" x14ac:dyDescent="0.3">
      <c r="A1837">
        <f>IF(Sheet1!F3433="successful",Sheet1!L3433,"N/A")</f>
        <v>21</v>
      </c>
    </row>
    <row r="1838" spans="1:1" x14ac:dyDescent="0.3">
      <c r="A1838">
        <f>IF(Sheet1!F3434="successful",Sheet1!L3434,"N/A")</f>
        <v>42</v>
      </c>
    </row>
    <row r="1839" spans="1:1" x14ac:dyDescent="0.3">
      <c r="A1839">
        <f>IF(Sheet1!F3435="successful",Sheet1!L3435,"N/A")</f>
        <v>71</v>
      </c>
    </row>
    <row r="1840" spans="1:1" x14ac:dyDescent="0.3">
      <c r="A1840">
        <f>IF(Sheet1!F3436="successful",Sheet1!L3436,"N/A")</f>
        <v>168</v>
      </c>
    </row>
    <row r="1841" spans="1:1" x14ac:dyDescent="0.3">
      <c r="A1841">
        <f>IF(Sheet1!F3437="successful",Sheet1!L3437,"N/A")</f>
        <v>19</v>
      </c>
    </row>
    <row r="1842" spans="1:1" x14ac:dyDescent="0.3">
      <c r="A1842">
        <f>IF(Sheet1!F3438="successful",Sheet1!L3438,"N/A")</f>
        <v>37</v>
      </c>
    </row>
    <row r="1843" spans="1:1" x14ac:dyDescent="0.3">
      <c r="A1843">
        <f>IF(Sheet1!F3439="successful",Sheet1!L3439,"N/A")</f>
        <v>36</v>
      </c>
    </row>
    <row r="1844" spans="1:1" x14ac:dyDescent="0.3">
      <c r="A1844">
        <f>IF(Sheet1!F3440="successful",Sheet1!L3440,"N/A")</f>
        <v>14</v>
      </c>
    </row>
    <row r="1845" spans="1:1" x14ac:dyDescent="0.3">
      <c r="A1845">
        <f>IF(Sheet1!F3441="successful",Sheet1!L3441,"N/A")</f>
        <v>18</v>
      </c>
    </row>
    <row r="1846" spans="1:1" x14ac:dyDescent="0.3">
      <c r="A1846">
        <f>IF(Sheet1!F3442="successful",Sheet1!L3442,"N/A")</f>
        <v>82</v>
      </c>
    </row>
    <row r="1847" spans="1:1" x14ac:dyDescent="0.3">
      <c r="A1847">
        <f>IF(Sheet1!F3443="successful",Sheet1!L3443,"N/A")</f>
        <v>43</v>
      </c>
    </row>
    <row r="1848" spans="1:1" x14ac:dyDescent="0.3">
      <c r="A1848">
        <f>IF(Sheet1!F3444="successful",Sheet1!L3444,"N/A")</f>
        <v>8</v>
      </c>
    </row>
    <row r="1849" spans="1:1" x14ac:dyDescent="0.3">
      <c r="A1849">
        <f>IF(Sheet1!F3445="successful",Sheet1!L3445,"N/A")</f>
        <v>45</v>
      </c>
    </row>
    <row r="1850" spans="1:1" x14ac:dyDescent="0.3">
      <c r="A1850">
        <f>IF(Sheet1!F3446="successful",Sheet1!L3446,"N/A")</f>
        <v>20</v>
      </c>
    </row>
    <row r="1851" spans="1:1" x14ac:dyDescent="0.3">
      <c r="A1851">
        <f>IF(Sheet1!F3447="successful",Sheet1!L3447,"N/A")</f>
        <v>31</v>
      </c>
    </row>
    <row r="1852" spans="1:1" x14ac:dyDescent="0.3">
      <c r="A1852">
        <f>IF(Sheet1!F3448="successful",Sheet1!L3448,"N/A")</f>
        <v>25</v>
      </c>
    </row>
    <row r="1853" spans="1:1" x14ac:dyDescent="0.3">
      <c r="A1853">
        <f>IF(Sheet1!F3449="successful",Sheet1!L3449,"N/A")</f>
        <v>14</v>
      </c>
    </row>
    <row r="1854" spans="1:1" x14ac:dyDescent="0.3">
      <c r="A1854">
        <f>IF(Sheet1!F3450="successful",Sheet1!L3450,"N/A")</f>
        <v>45</v>
      </c>
    </row>
    <row r="1855" spans="1:1" x14ac:dyDescent="0.3">
      <c r="A1855">
        <f>IF(Sheet1!F3451="successful",Sheet1!L3451,"N/A")</f>
        <v>20</v>
      </c>
    </row>
    <row r="1856" spans="1:1" x14ac:dyDescent="0.3">
      <c r="A1856">
        <f>IF(Sheet1!F3452="successful",Sheet1!L3452,"N/A")</f>
        <v>39</v>
      </c>
    </row>
    <row r="1857" spans="1:1" x14ac:dyDescent="0.3">
      <c r="A1857">
        <f>IF(Sheet1!F3453="successful",Sheet1!L3453,"N/A")</f>
        <v>16</v>
      </c>
    </row>
    <row r="1858" spans="1:1" x14ac:dyDescent="0.3">
      <c r="A1858">
        <f>IF(Sheet1!F3454="successful",Sheet1!L3454,"N/A")</f>
        <v>37</v>
      </c>
    </row>
    <row r="1859" spans="1:1" x14ac:dyDescent="0.3">
      <c r="A1859">
        <f>IF(Sheet1!F3455="successful",Sheet1!L3455,"N/A")</f>
        <v>14</v>
      </c>
    </row>
    <row r="1860" spans="1:1" x14ac:dyDescent="0.3">
      <c r="A1860">
        <f>IF(Sheet1!F3456="successful",Sheet1!L3456,"N/A")</f>
        <v>21</v>
      </c>
    </row>
    <row r="1861" spans="1:1" x14ac:dyDescent="0.3">
      <c r="A1861">
        <f>IF(Sheet1!F3457="successful",Sheet1!L3457,"N/A")</f>
        <v>69</v>
      </c>
    </row>
    <row r="1862" spans="1:1" x14ac:dyDescent="0.3">
      <c r="A1862">
        <f>IF(Sheet1!F3458="successful",Sheet1!L3458,"N/A")</f>
        <v>16</v>
      </c>
    </row>
    <row r="1863" spans="1:1" x14ac:dyDescent="0.3">
      <c r="A1863">
        <f>IF(Sheet1!F3459="successful",Sheet1!L3459,"N/A")</f>
        <v>55</v>
      </c>
    </row>
    <row r="1864" spans="1:1" x14ac:dyDescent="0.3">
      <c r="A1864">
        <f>IF(Sheet1!F3460="successful",Sheet1!L3460,"N/A")</f>
        <v>27</v>
      </c>
    </row>
    <row r="1865" spans="1:1" x14ac:dyDescent="0.3">
      <c r="A1865">
        <f>IF(Sheet1!F3461="successful",Sheet1!L3461,"N/A")</f>
        <v>36</v>
      </c>
    </row>
    <row r="1866" spans="1:1" x14ac:dyDescent="0.3">
      <c r="A1866">
        <f>IF(Sheet1!F3462="successful",Sheet1!L3462,"N/A")</f>
        <v>19</v>
      </c>
    </row>
    <row r="1867" spans="1:1" x14ac:dyDescent="0.3">
      <c r="A1867">
        <f>IF(Sheet1!F3463="successful",Sheet1!L3463,"N/A")</f>
        <v>12</v>
      </c>
    </row>
    <row r="1868" spans="1:1" x14ac:dyDescent="0.3">
      <c r="A1868">
        <f>IF(Sheet1!F3464="successful",Sheet1!L3464,"N/A")</f>
        <v>17</v>
      </c>
    </row>
    <row r="1869" spans="1:1" x14ac:dyDescent="0.3">
      <c r="A1869">
        <f>IF(Sheet1!F3465="successful",Sheet1!L3465,"N/A")</f>
        <v>114</v>
      </c>
    </row>
    <row r="1870" spans="1:1" x14ac:dyDescent="0.3">
      <c r="A1870">
        <f>IF(Sheet1!F3466="successful",Sheet1!L3466,"N/A")</f>
        <v>93</v>
      </c>
    </row>
    <row r="1871" spans="1:1" x14ac:dyDescent="0.3">
      <c r="A1871">
        <f>IF(Sheet1!F3467="successful",Sheet1!L3467,"N/A")</f>
        <v>36</v>
      </c>
    </row>
    <row r="1872" spans="1:1" x14ac:dyDescent="0.3">
      <c r="A1872">
        <f>IF(Sheet1!F3468="successful",Sheet1!L3468,"N/A")</f>
        <v>61</v>
      </c>
    </row>
    <row r="1873" spans="1:1" x14ac:dyDescent="0.3">
      <c r="A1873">
        <f>IF(Sheet1!F3469="successful",Sheet1!L3469,"N/A")</f>
        <v>47</v>
      </c>
    </row>
    <row r="1874" spans="1:1" x14ac:dyDescent="0.3">
      <c r="A1874">
        <f>IF(Sheet1!F3470="successful",Sheet1!L3470,"N/A")</f>
        <v>17</v>
      </c>
    </row>
    <row r="1875" spans="1:1" x14ac:dyDescent="0.3">
      <c r="A1875">
        <f>IF(Sheet1!F3471="successful",Sheet1!L3471,"N/A")</f>
        <v>63</v>
      </c>
    </row>
    <row r="1876" spans="1:1" x14ac:dyDescent="0.3">
      <c r="A1876">
        <f>IF(Sheet1!F3472="successful",Sheet1!L3472,"N/A")</f>
        <v>9</v>
      </c>
    </row>
    <row r="1877" spans="1:1" x14ac:dyDescent="0.3">
      <c r="A1877">
        <f>IF(Sheet1!F3473="successful",Sheet1!L3473,"N/A")</f>
        <v>30</v>
      </c>
    </row>
    <row r="1878" spans="1:1" x14ac:dyDescent="0.3">
      <c r="A1878">
        <f>IF(Sheet1!F3474="successful",Sheet1!L3474,"N/A")</f>
        <v>23</v>
      </c>
    </row>
    <row r="1879" spans="1:1" x14ac:dyDescent="0.3">
      <c r="A1879">
        <f>IF(Sheet1!F3475="successful",Sheet1!L3475,"N/A")</f>
        <v>33</v>
      </c>
    </row>
    <row r="1880" spans="1:1" x14ac:dyDescent="0.3">
      <c r="A1880">
        <f>IF(Sheet1!F3476="successful",Sheet1!L3476,"N/A")</f>
        <v>39</v>
      </c>
    </row>
    <row r="1881" spans="1:1" x14ac:dyDescent="0.3">
      <c r="A1881">
        <f>IF(Sheet1!F3477="successful",Sheet1!L3477,"N/A")</f>
        <v>17</v>
      </c>
    </row>
    <row r="1882" spans="1:1" x14ac:dyDescent="0.3">
      <c r="A1882">
        <f>IF(Sheet1!F3478="successful",Sheet1!L3478,"N/A")</f>
        <v>6</v>
      </c>
    </row>
    <row r="1883" spans="1:1" x14ac:dyDescent="0.3">
      <c r="A1883">
        <f>IF(Sheet1!F3479="successful",Sheet1!L3479,"N/A")</f>
        <v>39</v>
      </c>
    </row>
    <row r="1884" spans="1:1" x14ac:dyDescent="0.3">
      <c r="A1884">
        <f>IF(Sheet1!F3480="successful",Sheet1!L3480,"N/A")</f>
        <v>57</v>
      </c>
    </row>
    <row r="1885" spans="1:1" x14ac:dyDescent="0.3">
      <c r="A1885">
        <f>IF(Sheet1!F3481="successful",Sheet1!L3481,"N/A")</f>
        <v>56</v>
      </c>
    </row>
    <row r="1886" spans="1:1" x14ac:dyDescent="0.3">
      <c r="A1886">
        <f>IF(Sheet1!F3482="successful",Sheet1!L3482,"N/A")</f>
        <v>13</v>
      </c>
    </row>
    <row r="1887" spans="1:1" x14ac:dyDescent="0.3">
      <c r="A1887">
        <f>IF(Sheet1!F3483="successful",Sheet1!L3483,"N/A")</f>
        <v>95</v>
      </c>
    </row>
    <row r="1888" spans="1:1" x14ac:dyDescent="0.3">
      <c r="A1888">
        <f>IF(Sheet1!F3484="successful",Sheet1!L3484,"N/A")</f>
        <v>80</v>
      </c>
    </row>
    <row r="1889" spans="1:1" x14ac:dyDescent="0.3">
      <c r="A1889">
        <f>IF(Sheet1!F3485="successful",Sheet1!L3485,"N/A")</f>
        <v>133</v>
      </c>
    </row>
    <row r="1890" spans="1:1" x14ac:dyDescent="0.3">
      <c r="A1890">
        <f>IF(Sheet1!F3486="successful",Sheet1!L3486,"N/A")</f>
        <v>44</v>
      </c>
    </row>
    <row r="1891" spans="1:1" x14ac:dyDescent="0.3">
      <c r="A1891">
        <f>IF(Sheet1!F3487="successful",Sheet1!L3487,"N/A")</f>
        <v>30</v>
      </c>
    </row>
    <row r="1892" spans="1:1" x14ac:dyDescent="0.3">
      <c r="A1892">
        <f>IF(Sheet1!F3488="successful",Sheet1!L3488,"N/A")</f>
        <v>56</v>
      </c>
    </row>
    <row r="1893" spans="1:1" x14ac:dyDescent="0.3">
      <c r="A1893">
        <f>IF(Sheet1!F3489="successful",Sheet1!L3489,"N/A")</f>
        <v>66</v>
      </c>
    </row>
    <row r="1894" spans="1:1" x14ac:dyDescent="0.3">
      <c r="A1894">
        <f>IF(Sheet1!F3490="successful",Sheet1!L3490,"N/A")</f>
        <v>29</v>
      </c>
    </row>
    <row r="1895" spans="1:1" x14ac:dyDescent="0.3">
      <c r="A1895">
        <f>IF(Sheet1!F3491="successful",Sheet1!L3491,"N/A")</f>
        <v>72</v>
      </c>
    </row>
    <row r="1896" spans="1:1" x14ac:dyDescent="0.3">
      <c r="A1896">
        <f>IF(Sheet1!F3492="successful",Sheet1!L3492,"N/A")</f>
        <v>27</v>
      </c>
    </row>
    <row r="1897" spans="1:1" x14ac:dyDescent="0.3">
      <c r="A1897">
        <f>IF(Sheet1!F3493="successful",Sheet1!L3493,"N/A")</f>
        <v>10</v>
      </c>
    </row>
    <row r="1898" spans="1:1" x14ac:dyDescent="0.3">
      <c r="A1898">
        <f>IF(Sheet1!F3494="successful",Sheet1!L3494,"N/A")</f>
        <v>35</v>
      </c>
    </row>
    <row r="1899" spans="1:1" x14ac:dyDescent="0.3">
      <c r="A1899">
        <f>IF(Sheet1!F3495="successful",Sheet1!L3495,"N/A")</f>
        <v>29</v>
      </c>
    </row>
    <row r="1900" spans="1:1" x14ac:dyDescent="0.3">
      <c r="A1900">
        <f>IF(Sheet1!F3496="successful",Sheet1!L3496,"N/A")</f>
        <v>13</v>
      </c>
    </row>
    <row r="1901" spans="1:1" x14ac:dyDescent="0.3">
      <c r="A1901">
        <f>IF(Sheet1!F3497="successful",Sheet1!L3497,"N/A")</f>
        <v>72</v>
      </c>
    </row>
    <row r="1902" spans="1:1" x14ac:dyDescent="0.3">
      <c r="A1902">
        <f>IF(Sheet1!F3498="successful",Sheet1!L3498,"N/A")</f>
        <v>78</v>
      </c>
    </row>
    <row r="1903" spans="1:1" x14ac:dyDescent="0.3">
      <c r="A1903">
        <f>IF(Sheet1!F3499="successful",Sheet1!L3499,"N/A")</f>
        <v>49</v>
      </c>
    </row>
    <row r="1904" spans="1:1" x14ac:dyDescent="0.3">
      <c r="A1904">
        <f>IF(Sheet1!F3500="successful",Sheet1!L3500,"N/A")</f>
        <v>42</v>
      </c>
    </row>
    <row r="1905" spans="1:1" x14ac:dyDescent="0.3">
      <c r="A1905">
        <f>IF(Sheet1!F3501="successful",Sheet1!L3501,"N/A")</f>
        <v>35</v>
      </c>
    </row>
    <row r="1906" spans="1:1" x14ac:dyDescent="0.3">
      <c r="A1906">
        <f>IF(Sheet1!F3502="successful",Sheet1!L3502,"N/A")</f>
        <v>42</v>
      </c>
    </row>
    <row r="1907" spans="1:1" x14ac:dyDescent="0.3">
      <c r="A1907">
        <f>IF(Sheet1!F3503="successful",Sheet1!L3503,"N/A")</f>
        <v>42</v>
      </c>
    </row>
    <row r="1908" spans="1:1" x14ac:dyDescent="0.3">
      <c r="A1908">
        <f>IF(Sheet1!F3504="successful",Sheet1!L3504,"N/A")</f>
        <v>31</v>
      </c>
    </row>
    <row r="1909" spans="1:1" x14ac:dyDescent="0.3">
      <c r="A1909">
        <f>IF(Sheet1!F3505="successful",Sheet1!L3505,"N/A")</f>
        <v>38</v>
      </c>
    </row>
    <row r="1910" spans="1:1" x14ac:dyDescent="0.3">
      <c r="A1910">
        <f>IF(Sheet1!F3506="successful",Sheet1!L3506,"N/A")</f>
        <v>8</v>
      </c>
    </row>
    <row r="1911" spans="1:1" x14ac:dyDescent="0.3">
      <c r="A1911">
        <f>IF(Sheet1!F3507="successful",Sheet1!L3507,"N/A")</f>
        <v>39</v>
      </c>
    </row>
    <row r="1912" spans="1:1" x14ac:dyDescent="0.3">
      <c r="A1912">
        <f>IF(Sheet1!F3508="successful",Sheet1!L3508,"N/A")</f>
        <v>29</v>
      </c>
    </row>
    <row r="1913" spans="1:1" x14ac:dyDescent="0.3">
      <c r="A1913">
        <f>IF(Sheet1!F3509="successful",Sheet1!L3509,"N/A")</f>
        <v>72</v>
      </c>
    </row>
    <row r="1914" spans="1:1" x14ac:dyDescent="0.3">
      <c r="A1914">
        <f>IF(Sheet1!F3510="successful",Sheet1!L3510,"N/A")</f>
        <v>15</v>
      </c>
    </row>
    <row r="1915" spans="1:1" x14ac:dyDescent="0.3">
      <c r="A1915">
        <f>IF(Sheet1!F3511="successful",Sheet1!L3511,"N/A")</f>
        <v>33</v>
      </c>
    </row>
    <row r="1916" spans="1:1" x14ac:dyDescent="0.3">
      <c r="A1916">
        <f>IF(Sheet1!F3512="successful",Sheet1!L3512,"N/A")</f>
        <v>15</v>
      </c>
    </row>
    <row r="1917" spans="1:1" x14ac:dyDescent="0.3">
      <c r="A1917">
        <f>IF(Sheet1!F3513="successful",Sheet1!L3513,"N/A")</f>
        <v>19</v>
      </c>
    </row>
    <row r="1918" spans="1:1" x14ac:dyDescent="0.3">
      <c r="A1918">
        <f>IF(Sheet1!F3514="successful",Sheet1!L3514,"N/A")</f>
        <v>17</v>
      </c>
    </row>
    <row r="1919" spans="1:1" x14ac:dyDescent="0.3">
      <c r="A1919">
        <f>IF(Sheet1!F3515="successful",Sheet1!L3515,"N/A")</f>
        <v>44</v>
      </c>
    </row>
    <row r="1920" spans="1:1" x14ac:dyDescent="0.3">
      <c r="A1920">
        <f>IF(Sheet1!F3516="successful",Sheet1!L3516,"N/A")</f>
        <v>10</v>
      </c>
    </row>
    <row r="1921" spans="1:1" x14ac:dyDescent="0.3">
      <c r="A1921">
        <f>IF(Sheet1!F3517="successful",Sheet1!L3517,"N/A")</f>
        <v>46</v>
      </c>
    </row>
    <row r="1922" spans="1:1" x14ac:dyDescent="0.3">
      <c r="A1922">
        <f>IF(Sheet1!F3518="successful",Sheet1!L3518,"N/A")</f>
        <v>11</v>
      </c>
    </row>
    <row r="1923" spans="1:1" x14ac:dyDescent="0.3">
      <c r="A1923">
        <f>IF(Sheet1!F3519="successful",Sheet1!L3519,"N/A")</f>
        <v>13</v>
      </c>
    </row>
    <row r="1924" spans="1:1" x14ac:dyDescent="0.3">
      <c r="A1924">
        <f>IF(Sheet1!F3520="successful",Sheet1!L3520,"N/A")</f>
        <v>33</v>
      </c>
    </row>
    <row r="1925" spans="1:1" x14ac:dyDescent="0.3">
      <c r="A1925">
        <f>IF(Sheet1!F3521="successful",Sheet1!L3521,"N/A")</f>
        <v>28</v>
      </c>
    </row>
    <row r="1926" spans="1:1" x14ac:dyDescent="0.3">
      <c r="A1926">
        <f>IF(Sheet1!F3522="successful",Sheet1!L3522,"N/A")</f>
        <v>21</v>
      </c>
    </row>
    <row r="1927" spans="1:1" x14ac:dyDescent="0.3">
      <c r="A1927">
        <f>IF(Sheet1!F3523="successful",Sheet1!L3523,"N/A")</f>
        <v>13</v>
      </c>
    </row>
    <row r="1928" spans="1:1" x14ac:dyDescent="0.3">
      <c r="A1928">
        <f>IF(Sheet1!F3524="successful",Sheet1!L3524,"N/A")</f>
        <v>34</v>
      </c>
    </row>
    <row r="1929" spans="1:1" x14ac:dyDescent="0.3">
      <c r="A1929">
        <f>IF(Sheet1!F3525="successful",Sheet1!L3525,"N/A")</f>
        <v>80</v>
      </c>
    </row>
    <row r="1930" spans="1:1" x14ac:dyDescent="0.3">
      <c r="A1930">
        <f>IF(Sheet1!F3526="successful",Sheet1!L3526,"N/A")</f>
        <v>74</v>
      </c>
    </row>
    <row r="1931" spans="1:1" x14ac:dyDescent="0.3">
      <c r="A1931">
        <f>IF(Sheet1!F3527="successful",Sheet1!L3527,"N/A")</f>
        <v>7</v>
      </c>
    </row>
    <row r="1932" spans="1:1" x14ac:dyDescent="0.3">
      <c r="A1932">
        <f>IF(Sheet1!F3528="successful",Sheet1!L3528,"N/A")</f>
        <v>34</v>
      </c>
    </row>
    <row r="1933" spans="1:1" x14ac:dyDescent="0.3">
      <c r="A1933">
        <f>IF(Sheet1!F3529="successful",Sheet1!L3529,"N/A")</f>
        <v>86</v>
      </c>
    </row>
    <row r="1934" spans="1:1" x14ac:dyDescent="0.3">
      <c r="A1934">
        <f>IF(Sheet1!F3530="successful",Sheet1!L3530,"N/A")</f>
        <v>37</v>
      </c>
    </row>
    <row r="1935" spans="1:1" x14ac:dyDescent="0.3">
      <c r="A1935">
        <f>IF(Sheet1!F3531="successful",Sheet1!L3531,"N/A")</f>
        <v>18</v>
      </c>
    </row>
    <row r="1936" spans="1:1" x14ac:dyDescent="0.3">
      <c r="A1936">
        <f>IF(Sheet1!F3532="successful",Sheet1!L3532,"N/A")</f>
        <v>22</v>
      </c>
    </row>
    <row r="1937" spans="1:1" x14ac:dyDescent="0.3">
      <c r="A1937">
        <f>IF(Sheet1!F3533="successful",Sheet1!L3533,"N/A")</f>
        <v>26</v>
      </c>
    </row>
    <row r="1938" spans="1:1" x14ac:dyDescent="0.3">
      <c r="A1938">
        <f>IF(Sheet1!F3534="successful",Sheet1!L3534,"N/A")</f>
        <v>27</v>
      </c>
    </row>
    <row r="1939" spans="1:1" x14ac:dyDescent="0.3">
      <c r="A1939">
        <f>IF(Sheet1!F3535="successful",Sheet1!L3535,"N/A")</f>
        <v>8</v>
      </c>
    </row>
    <row r="1940" spans="1:1" x14ac:dyDescent="0.3">
      <c r="A1940">
        <f>IF(Sheet1!F3536="successful",Sheet1!L3536,"N/A")</f>
        <v>204</v>
      </c>
    </row>
    <row r="1941" spans="1:1" x14ac:dyDescent="0.3">
      <c r="A1941">
        <f>IF(Sheet1!F3537="successful",Sheet1!L3537,"N/A")</f>
        <v>46</v>
      </c>
    </row>
    <row r="1942" spans="1:1" x14ac:dyDescent="0.3">
      <c r="A1942">
        <f>IF(Sheet1!F3538="successful",Sheet1!L3538,"N/A")</f>
        <v>17</v>
      </c>
    </row>
    <row r="1943" spans="1:1" x14ac:dyDescent="0.3">
      <c r="A1943">
        <f>IF(Sheet1!F3539="successful",Sheet1!L3539,"N/A")</f>
        <v>28</v>
      </c>
    </row>
    <row r="1944" spans="1:1" x14ac:dyDescent="0.3">
      <c r="A1944">
        <f>IF(Sheet1!F3540="successful",Sheet1!L3540,"N/A")</f>
        <v>83</v>
      </c>
    </row>
    <row r="1945" spans="1:1" x14ac:dyDescent="0.3">
      <c r="A1945">
        <f>IF(Sheet1!F3541="successful",Sheet1!L3541,"N/A")</f>
        <v>13</v>
      </c>
    </row>
    <row r="1946" spans="1:1" x14ac:dyDescent="0.3">
      <c r="A1946">
        <f>IF(Sheet1!F3542="successful",Sheet1!L3542,"N/A")</f>
        <v>8</v>
      </c>
    </row>
    <row r="1947" spans="1:1" x14ac:dyDescent="0.3">
      <c r="A1947">
        <f>IF(Sheet1!F3543="successful",Sheet1!L3543,"N/A")</f>
        <v>32</v>
      </c>
    </row>
    <row r="1948" spans="1:1" x14ac:dyDescent="0.3">
      <c r="A1948">
        <f>IF(Sheet1!F3544="successful",Sheet1!L3544,"N/A")</f>
        <v>85</v>
      </c>
    </row>
    <row r="1949" spans="1:1" x14ac:dyDescent="0.3">
      <c r="A1949">
        <f>IF(Sheet1!F3545="successful",Sheet1!L3545,"N/A")</f>
        <v>29</v>
      </c>
    </row>
    <row r="1950" spans="1:1" x14ac:dyDescent="0.3">
      <c r="A1950">
        <f>IF(Sheet1!F3546="successful",Sheet1!L3546,"N/A")</f>
        <v>24</v>
      </c>
    </row>
    <row r="1951" spans="1:1" x14ac:dyDescent="0.3">
      <c r="A1951">
        <f>IF(Sheet1!F3547="successful",Sheet1!L3547,"N/A")</f>
        <v>8</v>
      </c>
    </row>
    <row r="1952" spans="1:1" x14ac:dyDescent="0.3">
      <c r="A1952">
        <f>IF(Sheet1!F3548="successful",Sheet1!L3548,"N/A")</f>
        <v>19</v>
      </c>
    </row>
    <row r="1953" spans="1:1" x14ac:dyDescent="0.3">
      <c r="A1953">
        <f>IF(Sheet1!F3549="successful",Sheet1!L3549,"N/A")</f>
        <v>336</v>
      </c>
    </row>
    <row r="1954" spans="1:1" x14ac:dyDescent="0.3">
      <c r="A1954">
        <f>IF(Sheet1!F3550="successful",Sheet1!L3550,"N/A")</f>
        <v>13</v>
      </c>
    </row>
    <row r="1955" spans="1:1" x14ac:dyDescent="0.3">
      <c r="A1955">
        <f>IF(Sheet1!F3551="successful",Sheet1!L3551,"N/A")</f>
        <v>42</v>
      </c>
    </row>
    <row r="1956" spans="1:1" x14ac:dyDescent="0.3">
      <c r="A1956">
        <f>IF(Sheet1!F3552="successful",Sheet1!L3552,"N/A")</f>
        <v>64</v>
      </c>
    </row>
    <row r="1957" spans="1:1" x14ac:dyDescent="0.3">
      <c r="A1957">
        <f>IF(Sheet1!F3553="successful",Sheet1!L3553,"N/A")</f>
        <v>25</v>
      </c>
    </row>
    <row r="1958" spans="1:1" x14ac:dyDescent="0.3">
      <c r="A1958">
        <f>IF(Sheet1!F3554="successful",Sheet1!L3554,"N/A")</f>
        <v>20</v>
      </c>
    </row>
    <row r="1959" spans="1:1" x14ac:dyDescent="0.3">
      <c r="A1959">
        <f>IF(Sheet1!F3555="successful",Sheet1!L3555,"N/A")</f>
        <v>104</v>
      </c>
    </row>
    <row r="1960" spans="1:1" x14ac:dyDescent="0.3">
      <c r="A1960">
        <f>IF(Sheet1!F3556="successful",Sheet1!L3556,"N/A")</f>
        <v>53</v>
      </c>
    </row>
    <row r="1961" spans="1:1" x14ac:dyDescent="0.3">
      <c r="A1961">
        <f>IF(Sheet1!F3557="successful",Sheet1!L3557,"N/A")</f>
        <v>14</v>
      </c>
    </row>
    <row r="1962" spans="1:1" x14ac:dyDescent="0.3">
      <c r="A1962">
        <f>IF(Sheet1!F3558="successful",Sheet1!L3558,"N/A")</f>
        <v>20</v>
      </c>
    </row>
    <row r="1963" spans="1:1" x14ac:dyDescent="0.3">
      <c r="A1963">
        <f>IF(Sheet1!F3559="successful",Sheet1!L3559,"N/A")</f>
        <v>558</v>
      </c>
    </row>
    <row r="1964" spans="1:1" x14ac:dyDescent="0.3">
      <c r="A1964">
        <f>IF(Sheet1!F3560="successful",Sheet1!L3560,"N/A")</f>
        <v>22</v>
      </c>
    </row>
    <row r="1965" spans="1:1" x14ac:dyDescent="0.3">
      <c r="A1965">
        <f>IF(Sheet1!F3561="successful",Sheet1!L3561,"N/A")</f>
        <v>24</v>
      </c>
    </row>
    <row r="1966" spans="1:1" x14ac:dyDescent="0.3">
      <c r="A1966">
        <f>IF(Sheet1!F3562="successful",Sheet1!L3562,"N/A")</f>
        <v>74</v>
      </c>
    </row>
    <row r="1967" spans="1:1" x14ac:dyDescent="0.3">
      <c r="A1967">
        <f>IF(Sheet1!F3563="successful",Sheet1!L3563,"N/A")</f>
        <v>54</v>
      </c>
    </row>
    <row r="1968" spans="1:1" x14ac:dyDescent="0.3">
      <c r="A1968">
        <f>IF(Sheet1!F3564="successful",Sheet1!L3564,"N/A")</f>
        <v>31</v>
      </c>
    </row>
    <row r="1969" spans="1:1" x14ac:dyDescent="0.3">
      <c r="A1969">
        <f>IF(Sheet1!F3565="successful",Sheet1!L3565,"N/A")</f>
        <v>25</v>
      </c>
    </row>
    <row r="1970" spans="1:1" x14ac:dyDescent="0.3">
      <c r="A1970">
        <f>IF(Sheet1!F3566="successful",Sheet1!L3566,"N/A")</f>
        <v>17</v>
      </c>
    </row>
    <row r="1971" spans="1:1" x14ac:dyDescent="0.3">
      <c r="A1971">
        <f>IF(Sheet1!F3567="successful",Sheet1!L3567,"N/A")</f>
        <v>12</v>
      </c>
    </row>
    <row r="1972" spans="1:1" x14ac:dyDescent="0.3">
      <c r="A1972">
        <f>IF(Sheet1!F3568="successful",Sheet1!L3568,"N/A")</f>
        <v>38</v>
      </c>
    </row>
    <row r="1973" spans="1:1" x14ac:dyDescent="0.3">
      <c r="A1973">
        <f>IF(Sheet1!F3569="successful",Sheet1!L3569,"N/A")</f>
        <v>41</v>
      </c>
    </row>
    <row r="1974" spans="1:1" x14ac:dyDescent="0.3">
      <c r="A1974">
        <f>IF(Sheet1!F3570="successful",Sheet1!L3570,"N/A")</f>
        <v>19</v>
      </c>
    </row>
    <row r="1975" spans="1:1" x14ac:dyDescent="0.3">
      <c r="A1975">
        <f>IF(Sheet1!F3571="successful",Sheet1!L3571,"N/A")</f>
        <v>41</v>
      </c>
    </row>
    <row r="1976" spans="1:1" x14ac:dyDescent="0.3">
      <c r="A1976">
        <f>IF(Sheet1!F3572="successful",Sheet1!L3572,"N/A")</f>
        <v>26</v>
      </c>
    </row>
    <row r="1977" spans="1:1" x14ac:dyDescent="0.3">
      <c r="A1977">
        <f>IF(Sheet1!F3573="successful",Sheet1!L3573,"N/A")</f>
        <v>25</v>
      </c>
    </row>
    <row r="1978" spans="1:1" x14ac:dyDescent="0.3">
      <c r="A1978">
        <f>IF(Sheet1!F3574="successful",Sheet1!L3574,"N/A")</f>
        <v>9</v>
      </c>
    </row>
    <row r="1979" spans="1:1" x14ac:dyDescent="0.3">
      <c r="A1979">
        <f>IF(Sheet1!F3575="successful",Sheet1!L3575,"N/A")</f>
        <v>78</v>
      </c>
    </row>
    <row r="1980" spans="1:1" x14ac:dyDescent="0.3">
      <c r="A1980">
        <f>IF(Sheet1!F3576="successful",Sheet1!L3576,"N/A")</f>
        <v>45</v>
      </c>
    </row>
    <row r="1981" spans="1:1" x14ac:dyDescent="0.3">
      <c r="A1981">
        <f>IF(Sheet1!F3577="successful",Sheet1!L3577,"N/A")</f>
        <v>102</v>
      </c>
    </row>
    <row r="1982" spans="1:1" x14ac:dyDescent="0.3">
      <c r="A1982">
        <f>IF(Sheet1!F3578="successful",Sheet1!L3578,"N/A")</f>
        <v>5</v>
      </c>
    </row>
    <row r="1983" spans="1:1" x14ac:dyDescent="0.3">
      <c r="A1983">
        <f>IF(Sheet1!F3579="successful",Sheet1!L3579,"N/A")</f>
        <v>27</v>
      </c>
    </row>
    <row r="1984" spans="1:1" x14ac:dyDescent="0.3">
      <c r="A1984">
        <f>IF(Sheet1!F3580="successful",Sheet1!L3580,"N/A")</f>
        <v>37</v>
      </c>
    </row>
    <row r="1985" spans="1:1" x14ac:dyDescent="0.3">
      <c r="A1985">
        <f>IF(Sheet1!F3581="successful",Sheet1!L3581,"N/A")</f>
        <v>14</v>
      </c>
    </row>
    <row r="1986" spans="1:1" x14ac:dyDescent="0.3">
      <c r="A1986">
        <f>IF(Sheet1!F3582="successful",Sheet1!L3582,"N/A")</f>
        <v>27</v>
      </c>
    </row>
    <row r="1987" spans="1:1" x14ac:dyDescent="0.3">
      <c r="A1987">
        <f>IF(Sheet1!F3583="successful",Sheet1!L3583,"N/A")</f>
        <v>45</v>
      </c>
    </row>
    <row r="1988" spans="1:1" x14ac:dyDescent="0.3">
      <c r="A1988">
        <f>IF(Sheet1!F3584="successful",Sheet1!L3584,"N/A")</f>
        <v>49</v>
      </c>
    </row>
    <row r="1989" spans="1:1" x14ac:dyDescent="0.3">
      <c r="A1989">
        <f>IF(Sheet1!F3585="successful",Sheet1!L3585,"N/A")</f>
        <v>24</v>
      </c>
    </row>
    <row r="1990" spans="1:1" x14ac:dyDescent="0.3">
      <c r="A1990">
        <f>IF(Sheet1!F3586="successful",Sheet1!L3586,"N/A")</f>
        <v>112</v>
      </c>
    </row>
    <row r="1991" spans="1:1" x14ac:dyDescent="0.3">
      <c r="A1991">
        <f>IF(Sheet1!F3587="successful",Sheet1!L3587,"N/A")</f>
        <v>23</v>
      </c>
    </row>
    <row r="1992" spans="1:1" x14ac:dyDescent="0.3">
      <c r="A1992">
        <f>IF(Sheet1!F3588="successful",Sheet1!L3588,"N/A")</f>
        <v>54</v>
      </c>
    </row>
    <row r="1993" spans="1:1" x14ac:dyDescent="0.3">
      <c r="A1993">
        <f>IF(Sheet1!F3589="successful",Sheet1!L3589,"N/A")</f>
        <v>28</v>
      </c>
    </row>
    <row r="1994" spans="1:1" x14ac:dyDescent="0.3">
      <c r="A1994">
        <f>IF(Sheet1!F3590="successful",Sheet1!L3590,"N/A")</f>
        <v>11</v>
      </c>
    </row>
    <row r="1995" spans="1:1" x14ac:dyDescent="0.3">
      <c r="A1995">
        <f>IF(Sheet1!F3591="successful",Sheet1!L3591,"N/A")</f>
        <v>62</v>
      </c>
    </row>
    <row r="1996" spans="1:1" x14ac:dyDescent="0.3">
      <c r="A1996">
        <f>IF(Sheet1!F3592="successful",Sheet1!L3592,"N/A")</f>
        <v>73</v>
      </c>
    </row>
    <row r="1997" spans="1:1" x14ac:dyDescent="0.3">
      <c r="A1997">
        <f>IF(Sheet1!F3593="successful",Sheet1!L3593,"N/A")</f>
        <v>18</v>
      </c>
    </row>
    <row r="1998" spans="1:1" x14ac:dyDescent="0.3">
      <c r="A1998">
        <f>IF(Sheet1!F3594="successful",Sheet1!L3594,"N/A")</f>
        <v>35</v>
      </c>
    </row>
    <row r="1999" spans="1:1" x14ac:dyDescent="0.3">
      <c r="A1999">
        <f>IF(Sheet1!F3595="successful",Sheet1!L3595,"N/A")</f>
        <v>43</v>
      </c>
    </row>
    <row r="2000" spans="1:1" x14ac:dyDescent="0.3">
      <c r="A2000">
        <f>IF(Sheet1!F3596="successful",Sheet1!L3596,"N/A")</f>
        <v>36</v>
      </c>
    </row>
    <row r="2001" spans="1:1" x14ac:dyDescent="0.3">
      <c r="A2001">
        <f>IF(Sheet1!F3597="successful",Sheet1!L3597,"N/A")</f>
        <v>62</v>
      </c>
    </row>
    <row r="2002" spans="1:1" x14ac:dyDescent="0.3">
      <c r="A2002">
        <f>IF(Sheet1!F3598="successful",Sheet1!L3598,"N/A")</f>
        <v>15</v>
      </c>
    </row>
    <row r="2003" spans="1:1" x14ac:dyDescent="0.3">
      <c r="A2003">
        <f>IF(Sheet1!F3599="successful",Sheet1!L3599,"N/A")</f>
        <v>33</v>
      </c>
    </row>
    <row r="2004" spans="1:1" x14ac:dyDescent="0.3">
      <c r="A2004">
        <f>IF(Sheet1!F3600="successful",Sheet1!L3600,"N/A")</f>
        <v>27</v>
      </c>
    </row>
    <row r="2005" spans="1:1" x14ac:dyDescent="0.3">
      <c r="A2005">
        <f>IF(Sheet1!F3601="successful",Sheet1!L3601,"N/A")</f>
        <v>17</v>
      </c>
    </row>
    <row r="2006" spans="1:1" x14ac:dyDescent="0.3">
      <c r="A2006">
        <f>IF(Sheet1!F3602="successful",Sheet1!L3602,"N/A")</f>
        <v>4</v>
      </c>
    </row>
    <row r="2007" spans="1:1" x14ac:dyDescent="0.3">
      <c r="A2007">
        <f>IF(Sheet1!F3603="successful",Sheet1!L3603,"N/A")</f>
        <v>53</v>
      </c>
    </row>
    <row r="2008" spans="1:1" x14ac:dyDescent="0.3">
      <c r="A2008">
        <f>IF(Sheet1!F3604="successful",Sheet1!L3604,"N/A")</f>
        <v>49</v>
      </c>
    </row>
    <row r="2009" spans="1:1" x14ac:dyDescent="0.3">
      <c r="A2009">
        <f>IF(Sheet1!F3605="successful",Sheet1!L3605,"N/A")</f>
        <v>57</v>
      </c>
    </row>
    <row r="2010" spans="1:1" x14ac:dyDescent="0.3">
      <c r="A2010">
        <f>IF(Sheet1!F3606="successful",Sheet1!L3606,"N/A")</f>
        <v>69</v>
      </c>
    </row>
    <row r="2011" spans="1:1" x14ac:dyDescent="0.3">
      <c r="A2011">
        <f>IF(Sheet1!F3607="successful",Sheet1!L3607,"N/A")</f>
        <v>15</v>
      </c>
    </row>
    <row r="2012" spans="1:1" x14ac:dyDescent="0.3">
      <c r="A2012">
        <f>IF(Sheet1!F3608="successful",Sheet1!L3608,"N/A")</f>
        <v>64</v>
      </c>
    </row>
    <row r="2013" spans="1:1" x14ac:dyDescent="0.3">
      <c r="A2013">
        <f>IF(Sheet1!F3609="successful",Sheet1!L3609,"N/A")</f>
        <v>20</v>
      </c>
    </row>
    <row r="2014" spans="1:1" x14ac:dyDescent="0.3">
      <c r="A2014">
        <f>IF(Sheet1!F3610="successful",Sheet1!L3610,"N/A")</f>
        <v>27</v>
      </c>
    </row>
    <row r="2015" spans="1:1" x14ac:dyDescent="0.3">
      <c r="A2015">
        <f>IF(Sheet1!F3611="successful",Sheet1!L3611,"N/A")</f>
        <v>21</v>
      </c>
    </row>
    <row r="2016" spans="1:1" x14ac:dyDescent="0.3">
      <c r="A2016">
        <f>IF(Sheet1!F3612="successful",Sheet1!L3612,"N/A")</f>
        <v>31</v>
      </c>
    </row>
    <row r="2017" spans="1:1" x14ac:dyDescent="0.3">
      <c r="A2017">
        <f>IF(Sheet1!F3613="successful",Sheet1!L3613,"N/A")</f>
        <v>51</v>
      </c>
    </row>
    <row r="2018" spans="1:1" x14ac:dyDescent="0.3">
      <c r="A2018">
        <f>IF(Sheet1!F3614="successful",Sheet1!L3614,"N/A")</f>
        <v>57</v>
      </c>
    </row>
    <row r="2019" spans="1:1" x14ac:dyDescent="0.3">
      <c r="A2019">
        <f>IF(Sheet1!F3615="successful",Sheet1!L3615,"N/A")</f>
        <v>20</v>
      </c>
    </row>
    <row r="2020" spans="1:1" x14ac:dyDescent="0.3">
      <c r="A2020">
        <f>IF(Sheet1!F3616="successful",Sheet1!L3616,"N/A")</f>
        <v>71</v>
      </c>
    </row>
    <row r="2021" spans="1:1" x14ac:dyDescent="0.3">
      <c r="A2021">
        <f>IF(Sheet1!F3617="successful",Sheet1!L3617,"N/A")</f>
        <v>72</v>
      </c>
    </row>
    <row r="2022" spans="1:1" x14ac:dyDescent="0.3">
      <c r="A2022">
        <f>IF(Sheet1!F3618="successful",Sheet1!L3618,"N/A")</f>
        <v>45</v>
      </c>
    </row>
    <row r="2023" spans="1:1" x14ac:dyDescent="0.3">
      <c r="A2023">
        <f>IF(Sheet1!F3619="successful",Sheet1!L3619,"N/A")</f>
        <v>51</v>
      </c>
    </row>
    <row r="2024" spans="1:1" x14ac:dyDescent="0.3">
      <c r="A2024">
        <f>IF(Sheet1!F3620="successful",Sheet1!L3620,"N/A")</f>
        <v>56</v>
      </c>
    </row>
    <row r="2025" spans="1:1" x14ac:dyDescent="0.3">
      <c r="A2025">
        <f>IF(Sheet1!F3621="successful",Sheet1!L3621,"N/A")</f>
        <v>17</v>
      </c>
    </row>
    <row r="2026" spans="1:1" x14ac:dyDescent="0.3">
      <c r="A2026">
        <f>IF(Sheet1!F3622="successful",Sheet1!L3622,"N/A")</f>
        <v>197</v>
      </c>
    </row>
    <row r="2027" spans="1:1" x14ac:dyDescent="0.3">
      <c r="A2027">
        <f>IF(Sheet1!F3623="successful",Sheet1!L3623,"N/A")</f>
        <v>70</v>
      </c>
    </row>
    <row r="2028" spans="1:1" x14ac:dyDescent="0.3">
      <c r="A2028">
        <f>IF(Sheet1!F3624="successful",Sheet1!L3624,"N/A")</f>
        <v>21</v>
      </c>
    </row>
    <row r="2029" spans="1:1" x14ac:dyDescent="0.3">
      <c r="A2029">
        <f>IF(Sheet1!F3625="successful",Sheet1!L3625,"N/A")</f>
        <v>34</v>
      </c>
    </row>
    <row r="2030" spans="1:1" x14ac:dyDescent="0.3">
      <c r="A2030">
        <f>IF(Sheet1!F3626="successful",Sheet1!L3626,"N/A")</f>
        <v>39</v>
      </c>
    </row>
    <row r="2031" spans="1:1" x14ac:dyDescent="0.3">
      <c r="A2031">
        <f>IF(Sheet1!F3627="successful",Sheet1!L3627,"N/A")</f>
        <v>78</v>
      </c>
    </row>
    <row r="2032" spans="1:1" x14ac:dyDescent="0.3">
      <c r="A2032">
        <f>IF(Sheet1!F3628="successful",Sheet1!L3628,"N/A")</f>
        <v>48</v>
      </c>
    </row>
    <row r="2033" spans="1:1" x14ac:dyDescent="0.3">
      <c r="A2033">
        <f>IF(Sheet1!F3629="successful",Sheet1!L3629,"N/A")</f>
        <v>29</v>
      </c>
    </row>
    <row r="2034" spans="1:1" x14ac:dyDescent="0.3">
      <c r="A2034">
        <f>IF(Sheet1!F3650="successful",Sheet1!L3650,"N/A")</f>
        <v>73</v>
      </c>
    </row>
    <row r="2035" spans="1:1" x14ac:dyDescent="0.3">
      <c r="A2035">
        <f>IF(Sheet1!F3651="successful",Sheet1!L3651,"N/A")</f>
        <v>8</v>
      </c>
    </row>
    <row r="2036" spans="1:1" x14ac:dyDescent="0.3">
      <c r="A2036">
        <f>IF(Sheet1!F3652="successful",Sheet1!L3652,"N/A")</f>
        <v>17</v>
      </c>
    </row>
    <row r="2037" spans="1:1" x14ac:dyDescent="0.3">
      <c r="A2037">
        <f>IF(Sheet1!F3653="successful",Sheet1!L3653,"N/A")</f>
        <v>9</v>
      </c>
    </row>
    <row r="2038" spans="1:1" x14ac:dyDescent="0.3">
      <c r="A2038">
        <f>IF(Sheet1!F3654="successful",Sheet1!L3654,"N/A")</f>
        <v>17</v>
      </c>
    </row>
    <row r="2039" spans="1:1" x14ac:dyDescent="0.3">
      <c r="A2039">
        <f>IF(Sheet1!F3655="successful",Sheet1!L3655,"N/A")</f>
        <v>33</v>
      </c>
    </row>
    <row r="2040" spans="1:1" x14ac:dyDescent="0.3">
      <c r="A2040">
        <f>IF(Sheet1!F3656="successful",Sheet1!L3656,"N/A")</f>
        <v>38</v>
      </c>
    </row>
    <row r="2041" spans="1:1" x14ac:dyDescent="0.3">
      <c r="A2041">
        <f>IF(Sheet1!F3657="successful",Sheet1!L3657,"N/A")</f>
        <v>79</v>
      </c>
    </row>
    <row r="2042" spans="1:1" x14ac:dyDescent="0.3">
      <c r="A2042">
        <f>IF(Sheet1!F3658="successful",Sheet1!L3658,"N/A")</f>
        <v>46</v>
      </c>
    </row>
    <row r="2043" spans="1:1" x14ac:dyDescent="0.3">
      <c r="A2043">
        <f>IF(Sheet1!F3659="successful",Sheet1!L3659,"N/A")</f>
        <v>20</v>
      </c>
    </row>
    <row r="2044" spans="1:1" x14ac:dyDescent="0.3">
      <c r="A2044">
        <f>IF(Sheet1!F3660="successful",Sheet1!L3660,"N/A")</f>
        <v>20</v>
      </c>
    </row>
    <row r="2045" spans="1:1" x14ac:dyDescent="0.3">
      <c r="A2045">
        <f>IF(Sheet1!F3661="successful",Sheet1!L3661,"N/A")</f>
        <v>13</v>
      </c>
    </row>
    <row r="2046" spans="1:1" x14ac:dyDescent="0.3">
      <c r="A2046">
        <f>IF(Sheet1!F3662="successful",Sheet1!L3662,"N/A")</f>
        <v>22</v>
      </c>
    </row>
    <row r="2047" spans="1:1" x14ac:dyDescent="0.3">
      <c r="A2047">
        <f>IF(Sheet1!F3663="successful",Sheet1!L3663,"N/A")</f>
        <v>36</v>
      </c>
    </row>
    <row r="2048" spans="1:1" x14ac:dyDescent="0.3">
      <c r="A2048">
        <f>IF(Sheet1!F3664="successful",Sheet1!L3664,"N/A")</f>
        <v>40</v>
      </c>
    </row>
    <row r="2049" spans="1:1" x14ac:dyDescent="0.3">
      <c r="A2049">
        <f>IF(Sheet1!F3665="successful",Sheet1!L3665,"N/A")</f>
        <v>9</v>
      </c>
    </row>
    <row r="2050" spans="1:1" x14ac:dyDescent="0.3">
      <c r="A2050">
        <f>IF(Sheet1!F3666="successful",Sheet1!L3666,"N/A")</f>
        <v>19</v>
      </c>
    </row>
    <row r="2051" spans="1:1" x14ac:dyDescent="0.3">
      <c r="A2051">
        <f>IF(Sheet1!F3667="successful",Sheet1!L3667,"N/A")</f>
        <v>14</v>
      </c>
    </row>
    <row r="2052" spans="1:1" x14ac:dyDescent="0.3">
      <c r="A2052">
        <f>IF(Sheet1!F3668="successful",Sheet1!L3668,"N/A")</f>
        <v>38</v>
      </c>
    </row>
    <row r="2053" spans="1:1" x14ac:dyDescent="0.3">
      <c r="A2053">
        <f>IF(Sheet1!F3669="successful",Sheet1!L3669,"N/A")</f>
        <v>58</v>
      </c>
    </row>
    <row r="2054" spans="1:1" x14ac:dyDescent="0.3">
      <c r="A2054">
        <f>IF(Sheet1!F3670="successful",Sheet1!L3670,"N/A")</f>
        <v>28</v>
      </c>
    </row>
    <row r="2055" spans="1:1" x14ac:dyDescent="0.3">
      <c r="A2055">
        <f>IF(Sheet1!F3671="successful",Sheet1!L3671,"N/A")</f>
        <v>17</v>
      </c>
    </row>
    <row r="2056" spans="1:1" x14ac:dyDescent="0.3">
      <c r="A2056">
        <f>IF(Sheet1!F3672="successful",Sheet1!L3672,"N/A")</f>
        <v>12</v>
      </c>
    </row>
    <row r="2057" spans="1:1" x14ac:dyDescent="0.3">
      <c r="A2057">
        <f>IF(Sheet1!F3673="successful",Sheet1!L3673,"N/A")</f>
        <v>40</v>
      </c>
    </row>
    <row r="2058" spans="1:1" x14ac:dyDescent="0.3">
      <c r="A2058">
        <f>IF(Sheet1!F3674="successful",Sheet1!L3674,"N/A")</f>
        <v>57</v>
      </c>
    </row>
    <row r="2059" spans="1:1" x14ac:dyDescent="0.3">
      <c r="A2059">
        <f>IF(Sheet1!F3675="successful",Sheet1!L3675,"N/A")</f>
        <v>114</v>
      </c>
    </row>
    <row r="2060" spans="1:1" x14ac:dyDescent="0.3">
      <c r="A2060">
        <f>IF(Sheet1!F3676="successful",Sheet1!L3676,"N/A")</f>
        <v>31</v>
      </c>
    </row>
    <row r="2061" spans="1:1" x14ac:dyDescent="0.3">
      <c r="A2061">
        <f>IF(Sheet1!F3677="successful",Sheet1!L3677,"N/A")</f>
        <v>3</v>
      </c>
    </row>
    <row r="2062" spans="1:1" x14ac:dyDescent="0.3">
      <c r="A2062">
        <f>IF(Sheet1!F3678="successful",Sheet1!L3678,"N/A")</f>
        <v>16</v>
      </c>
    </row>
    <row r="2063" spans="1:1" x14ac:dyDescent="0.3">
      <c r="A2063">
        <f>IF(Sheet1!F3679="successful",Sheet1!L3679,"N/A")</f>
        <v>199</v>
      </c>
    </row>
    <row r="2064" spans="1:1" x14ac:dyDescent="0.3">
      <c r="A2064">
        <f>IF(Sheet1!F3680="successful",Sheet1!L3680,"N/A")</f>
        <v>31</v>
      </c>
    </row>
    <row r="2065" spans="1:1" x14ac:dyDescent="0.3">
      <c r="A2065">
        <f>IF(Sheet1!F3681="successful",Sheet1!L3681,"N/A")</f>
        <v>30</v>
      </c>
    </row>
    <row r="2066" spans="1:1" x14ac:dyDescent="0.3">
      <c r="A2066">
        <f>IF(Sheet1!F3682="successful",Sheet1!L3682,"N/A")</f>
        <v>34</v>
      </c>
    </row>
    <row r="2067" spans="1:1" x14ac:dyDescent="0.3">
      <c r="A2067">
        <f>IF(Sheet1!F3683="successful",Sheet1!L3683,"N/A")</f>
        <v>18</v>
      </c>
    </row>
    <row r="2068" spans="1:1" x14ac:dyDescent="0.3">
      <c r="A2068">
        <f>IF(Sheet1!F3684="successful",Sheet1!L3684,"N/A")</f>
        <v>67</v>
      </c>
    </row>
    <row r="2069" spans="1:1" x14ac:dyDescent="0.3">
      <c r="A2069">
        <f>IF(Sheet1!F3685="successful",Sheet1!L3685,"N/A")</f>
        <v>66</v>
      </c>
    </row>
    <row r="2070" spans="1:1" x14ac:dyDescent="0.3">
      <c r="A2070">
        <f>IF(Sheet1!F3686="successful",Sheet1!L3686,"N/A")</f>
        <v>23</v>
      </c>
    </row>
    <row r="2071" spans="1:1" x14ac:dyDescent="0.3">
      <c r="A2071">
        <f>IF(Sheet1!F3687="successful",Sheet1!L3687,"N/A")</f>
        <v>126</v>
      </c>
    </row>
    <row r="2072" spans="1:1" x14ac:dyDescent="0.3">
      <c r="A2072">
        <f>IF(Sheet1!F3688="successful",Sheet1!L3688,"N/A")</f>
        <v>6</v>
      </c>
    </row>
    <row r="2073" spans="1:1" x14ac:dyDescent="0.3">
      <c r="A2073">
        <f>IF(Sheet1!F3689="successful",Sheet1!L3689,"N/A")</f>
        <v>25</v>
      </c>
    </row>
    <row r="2074" spans="1:1" x14ac:dyDescent="0.3">
      <c r="A2074">
        <f>IF(Sheet1!F3690="successful",Sheet1!L3690,"N/A")</f>
        <v>39</v>
      </c>
    </row>
    <row r="2075" spans="1:1" x14ac:dyDescent="0.3">
      <c r="A2075">
        <f>IF(Sheet1!F3691="successful",Sheet1!L3691,"N/A")</f>
        <v>62</v>
      </c>
    </row>
    <row r="2076" spans="1:1" x14ac:dyDescent="0.3">
      <c r="A2076">
        <f>IF(Sheet1!F3692="successful",Sheet1!L3692,"N/A")</f>
        <v>31</v>
      </c>
    </row>
    <row r="2077" spans="1:1" x14ac:dyDescent="0.3">
      <c r="A2077">
        <f>IF(Sheet1!F3693="successful",Sheet1!L3693,"N/A")</f>
        <v>274</v>
      </c>
    </row>
    <row r="2078" spans="1:1" x14ac:dyDescent="0.3">
      <c r="A2078">
        <f>IF(Sheet1!F3694="successful",Sheet1!L3694,"N/A")</f>
        <v>17</v>
      </c>
    </row>
    <row r="2079" spans="1:1" x14ac:dyDescent="0.3">
      <c r="A2079">
        <f>IF(Sheet1!F3695="successful",Sheet1!L3695,"N/A")</f>
        <v>14</v>
      </c>
    </row>
    <row r="2080" spans="1:1" x14ac:dyDescent="0.3">
      <c r="A2080">
        <f>IF(Sheet1!F3696="successful",Sheet1!L3696,"N/A")</f>
        <v>60</v>
      </c>
    </row>
    <row r="2081" spans="1:1" x14ac:dyDescent="0.3">
      <c r="A2081">
        <f>IF(Sheet1!F3697="successful",Sheet1!L3697,"N/A")</f>
        <v>33</v>
      </c>
    </row>
    <row r="2082" spans="1:1" x14ac:dyDescent="0.3">
      <c r="A2082">
        <f>IF(Sheet1!F3698="successful",Sheet1!L3698,"N/A")</f>
        <v>78</v>
      </c>
    </row>
    <row r="2083" spans="1:1" x14ac:dyDescent="0.3">
      <c r="A2083">
        <f>IF(Sheet1!F3699="successful",Sheet1!L3699,"N/A")</f>
        <v>30</v>
      </c>
    </row>
    <row r="2084" spans="1:1" x14ac:dyDescent="0.3">
      <c r="A2084">
        <f>IF(Sheet1!F3700="successful",Sheet1!L3700,"N/A")</f>
        <v>136</v>
      </c>
    </row>
    <row r="2085" spans="1:1" x14ac:dyDescent="0.3">
      <c r="A2085">
        <f>IF(Sheet1!F3701="successful",Sheet1!L3701,"N/A")</f>
        <v>40</v>
      </c>
    </row>
    <row r="2086" spans="1:1" x14ac:dyDescent="0.3">
      <c r="A2086">
        <f>IF(Sheet1!F3702="successful",Sheet1!L3702,"N/A")</f>
        <v>18</v>
      </c>
    </row>
    <row r="2087" spans="1:1" x14ac:dyDescent="0.3">
      <c r="A2087">
        <f>IF(Sheet1!F3703="successful",Sheet1!L3703,"N/A")</f>
        <v>39</v>
      </c>
    </row>
    <row r="2088" spans="1:1" x14ac:dyDescent="0.3">
      <c r="A2088">
        <f>IF(Sheet1!F3704="successful",Sheet1!L3704,"N/A")</f>
        <v>21</v>
      </c>
    </row>
    <row r="2089" spans="1:1" x14ac:dyDescent="0.3">
      <c r="A2089">
        <f>IF(Sheet1!F3705="successful",Sheet1!L3705,"N/A")</f>
        <v>30</v>
      </c>
    </row>
    <row r="2090" spans="1:1" x14ac:dyDescent="0.3">
      <c r="A2090">
        <f>IF(Sheet1!F3706="successful",Sheet1!L3706,"N/A")</f>
        <v>27</v>
      </c>
    </row>
    <row r="2091" spans="1:1" x14ac:dyDescent="0.3">
      <c r="A2091">
        <f>IF(Sheet1!F3707="successful",Sheet1!L3707,"N/A")</f>
        <v>35</v>
      </c>
    </row>
    <row r="2092" spans="1:1" x14ac:dyDescent="0.3">
      <c r="A2092">
        <f>IF(Sheet1!F3708="successful",Sheet1!L3708,"N/A")</f>
        <v>13</v>
      </c>
    </row>
    <row r="2093" spans="1:1" x14ac:dyDescent="0.3">
      <c r="A2093">
        <f>IF(Sheet1!F3709="successful",Sheet1!L3709,"N/A")</f>
        <v>23</v>
      </c>
    </row>
    <row r="2094" spans="1:1" x14ac:dyDescent="0.3">
      <c r="A2094">
        <f>IF(Sheet1!F3710="successful",Sheet1!L3710,"N/A")</f>
        <v>39</v>
      </c>
    </row>
    <row r="2095" spans="1:1" x14ac:dyDescent="0.3">
      <c r="A2095">
        <f>IF(Sheet1!F3711="successful",Sheet1!L3711,"N/A")</f>
        <v>35</v>
      </c>
    </row>
    <row r="2096" spans="1:1" x14ac:dyDescent="0.3">
      <c r="A2096">
        <f>IF(Sheet1!F3712="successful",Sheet1!L3712,"N/A")</f>
        <v>27</v>
      </c>
    </row>
    <row r="2097" spans="1:1" x14ac:dyDescent="0.3">
      <c r="A2097">
        <f>IF(Sheet1!F3713="successful",Sheet1!L3713,"N/A")</f>
        <v>21</v>
      </c>
    </row>
    <row r="2098" spans="1:1" x14ac:dyDescent="0.3">
      <c r="A2098">
        <f>IF(Sheet1!F3714="successful",Sheet1!L3714,"N/A")</f>
        <v>104</v>
      </c>
    </row>
    <row r="2099" spans="1:1" x14ac:dyDescent="0.3">
      <c r="A2099">
        <f>IF(Sheet1!F3715="successful",Sheet1!L3715,"N/A")</f>
        <v>19</v>
      </c>
    </row>
    <row r="2100" spans="1:1" x14ac:dyDescent="0.3">
      <c r="A2100">
        <f>IF(Sheet1!F3716="successful",Sheet1!L3716,"N/A")</f>
        <v>97</v>
      </c>
    </row>
    <row r="2101" spans="1:1" x14ac:dyDescent="0.3">
      <c r="A2101">
        <f>IF(Sheet1!F3717="successful",Sheet1!L3717,"N/A")</f>
        <v>27</v>
      </c>
    </row>
    <row r="2102" spans="1:1" x14ac:dyDescent="0.3">
      <c r="A2102">
        <f>IF(Sheet1!F3718="successful",Sheet1!L3718,"N/A")</f>
        <v>24</v>
      </c>
    </row>
    <row r="2103" spans="1:1" x14ac:dyDescent="0.3">
      <c r="A2103">
        <f>IF(Sheet1!F3719="successful",Sheet1!L3719,"N/A")</f>
        <v>13</v>
      </c>
    </row>
    <row r="2104" spans="1:1" x14ac:dyDescent="0.3">
      <c r="A2104">
        <f>IF(Sheet1!F3720="successful",Sheet1!L3720,"N/A")</f>
        <v>46</v>
      </c>
    </row>
    <row r="2105" spans="1:1" x14ac:dyDescent="0.3">
      <c r="A2105">
        <f>IF(Sheet1!F3721="successful",Sheet1!L3721,"N/A")</f>
        <v>4</v>
      </c>
    </row>
    <row r="2106" spans="1:1" x14ac:dyDescent="0.3">
      <c r="A2106">
        <f>IF(Sheet1!F3722="successful",Sheet1!L3722,"N/A")</f>
        <v>40</v>
      </c>
    </row>
    <row r="2107" spans="1:1" x14ac:dyDescent="0.3">
      <c r="A2107">
        <f>IF(Sheet1!F3723="successful",Sheet1!L3723,"N/A")</f>
        <v>44</v>
      </c>
    </row>
    <row r="2108" spans="1:1" x14ac:dyDescent="0.3">
      <c r="A2108">
        <f>IF(Sheet1!F3724="successful",Sheet1!L3724,"N/A")</f>
        <v>35</v>
      </c>
    </row>
    <row r="2109" spans="1:1" x14ac:dyDescent="0.3">
      <c r="A2109">
        <f>IF(Sheet1!F3725="successful",Sheet1!L3725,"N/A")</f>
        <v>63</v>
      </c>
    </row>
    <row r="2110" spans="1:1" x14ac:dyDescent="0.3">
      <c r="A2110">
        <f>IF(Sheet1!F3726="successful",Sheet1!L3726,"N/A")</f>
        <v>89</v>
      </c>
    </row>
    <row r="2111" spans="1:1" x14ac:dyDescent="0.3">
      <c r="A2111">
        <f>IF(Sheet1!F3727="successful",Sheet1!L3727,"N/A")</f>
        <v>15</v>
      </c>
    </row>
    <row r="2112" spans="1:1" x14ac:dyDescent="0.3">
      <c r="A2112">
        <f>IF(Sheet1!F3728="successful",Sheet1!L3728,"N/A")</f>
        <v>46</v>
      </c>
    </row>
    <row r="2113" spans="1:1" x14ac:dyDescent="0.3">
      <c r="A2113">
        <f>IF(Sheet1!F3729="successful",Sheet1!L3729,"N/A")</f>
        <v>33</v>
      </c>
    </row>
    <row r="2114" spans="1:1" x14ac:dyDescent="0.3">
      <c r="A2114">
        <f>IF(Sheet1!F3750="successful",Sheet1!L3750,"N/A")</f>
        <v>52</v>
      </c>
    </row>
    <row r="2115" spans="1:1" x14ac:dyDescent="0.3">
      <c r="A2115">
        <f>IF(Sheet1!F3751="successful",Sheet1!L3751,"N/A")</f>
        <v>7</v>
      </c>
    </row>
    <row r="2116" spans="1:1" x14ac:dyDescent="0.3">
      <c r="A2116">
        <f>IF(Sheet1!F3752="successful",Sheet1!L3752,"N/A")</f>
        <v>28</v>
      </c>
    </row>
    <row r="2117" spans="1:1" x14ac:dyDescent="0.3">
      <c r="A2117">
        <f>IF(Sheet1!F3753="successful",Sheet1!L3753,"N/A")</f>
        <v>11</v>
      </c>
    </row>
    <row r="2118" spans="1:1" x14ac:dyDescent="0.3">
      <c r="A2118">
        <f>IF(Sheet1!F3754="successful",Sheet1!L3754,"N/A")</f>
        <v>15</v>
      </c>
    </row>
    <row r="2119" spans="1:1" x14ac:dyDescent="0.3">
      <c r="A2119">
        <f>IF(Sheet1!F3755="successful",Sheet1!L3755,"N/A")</f>
        <v>30</v>
      </c>
    </row>
    <row r="2120" spans="1:1" x14ac:dyDescent="0.3">
      <c r="A2120">
        <f>IF(Sheet1!F3756="successful",Sheet1!L3756,"N/A")</f>
        <v>27</v>
      </c>
    </row>
    <row r="2121" spans="1:1" x14ac:dyDescent="0.3">
      <c r="A2121">
        <f>IF(Sheet1!F3757="successful",Sheet1!L3757,"N/A")</f>
        <v>28</v>
      </c>
    </row>
    <row r="2122" spans="1:1" x14ac:dyDescent="0.3">
      <c r="A2122">
        <f>IF(Sheet1!F3758="successful",Sheet1!L3758,"N/A")</f>
        <v>17</v>
      </c>
    </row>
    <row r="2123" spans="1:1" x14ac:dyDescent="0.3">
      <c r="A2123">
        <f>IF(Sheet1!F3759="successful",Sheet1!L3759,"N/A")</f>
        <v>50</v>
      </c>
    </row>
    <row r="2124" spans="1:1" x14ac:dyDescent="0.3">
      <c r="A2124">
        <f>IF(Sheet1!F3760="successful",Sheet1!L3760,"N/A")</f>
        <v>26</v>
      </c>
    </row>
    <row r="2125" spans="1:1" x14ac:dyDescent="0.3">
      <c r="A2125">
        <f>IF(Sheet1!F3761="successful",Sheet1!L3761,"N/A")</f>
        <v>88</v>
      </c>
    </row>
    <row r="2126" spans="1:1" x14ac:dyDescent="0.3">
      <c r="A2126">
        <f>IF(Sheet1!F3762="successful",Sheet1!L3762,"N/A")</f>
        <v>91</v>
      </c>
    </row>
    <row r="2127" spans="1:1" x14ac:dyDescent="0.3">
      <c r="A2127">
        <f>IF(Sheet1!F3763="successful",Sheet1!L3763,"N/A")</f>
        <v>3</v>
      </c>
    </row>
    <row r="2128" spans="1:1" x14ac:dyDescent="0.3">
      <c r="A2128">
        <f>IF(Sheet1!F3764="successful",Sheet1!L3764,"N/A")</f>
        <v>28</v>
      </c>
    </row>
    <row r="2129" spans="1:1" x14ac:dyDescent="0.3">
      <c r="A2129">
        <f>IF(Sheet1!F3765="successful",Sheet1!L3765,"N/A")</f>
        <v>77</v>
      </c>
    </row>
    <row r="2130" spans="1:1" x14ac:dyDescent="0.3">
      <c r="A2130">
        <f>IF(Sheet1!F3766="successful",Sheet1!L3766,"N/A")</f>
        <v>27</v>
      </c>
    </row>
    <row r="2131" spans="1:1" x14ac:dyDescent="0.3">
      <c r="A2131">
        <f>IF(Sheet1!F3767="successful",Sheet1!L3767,"N/A")</f>
        <v>107</v>
      </c>
    </row>
    <row r="2132" spans="1:1" x14ac:dyDescent="0.3">
      <c r="A2132">
        <f>IF(Sheet1!F3768="successful",Sheet1!L3768,"N/A")</f>
        <v>96</v>
      </c>
    </row>
    <row r="2133" spans="1:1" x14ac:dyDescent="0.3">
      <c r="A2133">
        <f>IF(Sheet1!F3769="successful",Sheet1!L3769,"N/A")</f>
        <v>56</v>
      </c>
    </row>
    <row r="2134" spans="1:1" x14ac:dyDescent="0.3">
      <c r="A2134">
        <f>IF(Sheet1!F3770="successful",Sheet1!L3770,"N/A")</f>
        <v>58</v>
      </c>
    </row>
    <row r="2135" spans="1:1" x14ac:dyDescent="0.3">
      <c r="A2135">
        <f>IF(Sheet1!F3771="successful",Sheet1!L3771,"N/A")</f>
        <v>15</v>
      </c>
    </row>
    <row r="2136" spans="1:1" x14ac:dyDescent="0.3">
      <c r="A2136">
        <f>IF(Sheet1!F3772="successful",Sheet1!L3772,"N/A")</f>
        <v>20</v>
      </c>
    </row>
    <row r="2137" spans="1:1" x14ac:dyDescent="0.3">
      <c r="A2137">
        <f>IF(Sheet1!F3773="successful",Sheet1!L3773,"N/A")</f>
        <v>38</v>
      </c>
    </row>
    <row r="2138" spans="1:1" x14ac:dyDescent="0.3">
      <c r="A2138">
        <f>IF(Sheet1!F3774="successful",Sheet1!L3774,"N/A")</f>
        <v>33</v>
      </c>
    </row>
    <row r="2139" spans="1:1" x14ac:dyDescent="0.3">
      <c r="A2139">
        <f>IF(Sheet1!F3775="successful",Sheet1!L3775,"N/A")</f>
        <v>57</v>
      </c>
    </row>
    <row r="2140" spans="1:1" x14ac:dyDescent="0.3">
      <c r="A2140">
        <f>IF(Sheet1!F3776="successful",Sheet1!L3776,"N/A")</f>
        <v>25</v>
      </c>
    </row>
    <row r="2141" spans="1:1" x14ac:dyDescent="0.3">
      <c r="A2141">
        <f>IF(Sheet1!F3777="successful",Sheet1!L3777,"N/A")</f>
        <v>14</v>
      </c>
    </row>
    <row r="2142" spans="1:1" x14ac:dyDescent="0.3">
      <c r="A2142">
        <f>IF(Sheet1!F3778="successful",Sheet1!L3778,"N/A")</f>
        <v>94</v>
      </c>
    </row>
    <row r="2143" spans="1:1" x14ac:dyDescent="0.3">
      <c r="A2143">
        <f>IF(Sheet1!F3779="successful",Sheet1!L3779,"N/A")</f>
        <v>59</v>
      </c>
    </row>
    <row r="2144" spans="1:1" x14ac:dyDescent="0.3">
      <c r="A2144">
        <f>IF(Sheet1!F3780="successful",Sheet1!L3780,"N/A")</f>
        <v>36</v>
      </c>
    </row>
    <row r="2145" spans="1:1" x14ac:dyDescent="0.3">
      <c r="A2145">
        <f>IF(Sheet1!F3781="successful",Sheet1!L3781,"N/A")</f>
        <v>115</v>
      </c>
    </row>
    <row r="2146" spans="1:1" x14ac:dyDescent="0.3">
      <c r="A2146">
        <f>IF(Sheet1!F3782="successful",Sheet1!L3782,"N/A")</f>
        <v>30</v>
      </c>
    </row>
    <row r="2147" spans="1:1" x14ac:dyDescent="0.3">
      <c r="A2147">
        <f>IF(Sheet1!F3783="successful",Sheet1!L3783,"N/A")</f>
        <v>52</v>
      </c>
    </row>
    <row r="2148" spans="1:1" x14ac:dyDescent="0.3">
      <c r="A2148">
        <f>IF(Sheet1!F3784="successful",Sheet1!L3784,"N/A")</f>
        <v>27</v>
      </c>
    </row>
    <row r="2149" spans="1:1" x14ac:dyDescent="0.3">
      <c r="A2149">
        <f>IF(Sheet1!F3785="successful",Sheet1!L3785,"N/A")</f>
        <v>24</v>
      </c>
    </row>
    <row r="2150" spans="1:1" x14ac:dyDescent="0.3">
      <c r="A2150">
        <f>IF(Sheet1!F3786="successful",Sheet1!L3786,"N/A")</f>
        <v>10</v>
      </c>
    </row>
    <row r="2151" spans="1:1" x14ac:dyDescent="0.3">
      <c r="A2151">
        <f>IF(Sheet1!F3787="successful",Sheet1!L3787,"N/A")</f>
        <v>30</v>
      </c>
    </row>
    <row r="2152" spans="1:1" x14ac:dyDescent="0.3">
      <c r="A2152">
        <f>IF(Sheet1!F3788="successful",Sheet1!L3788,"N/A")</f>
        <v>71</v>
      </c>
    </row>
    <row r="2153" spans="1:1" x14ac:dyDescent="0.3">
      <c r="A2153">
        <f>IF(Sheet1!F3789="successful",Sheet1!L3789,"N/A")</f>
        <v>10</v>
      </c>
    </row>
    <row r="2154" spans="1:1" x14ac:dyDescent="0.3">
      <c r="A2154">
        <f>IF(Sheet1!F3810="successful",Sheet1!L3810,"N/A")</f>
        <v>24</v>
      </c>
    </row>
    <row r="2155" spans="1:1" x14ac:dyDescent="0.3">
      <c r="A2155">
        <f>IF(Sheet1!F3811="successful",Sheet1!L3811,"N/A")</f>
        <v>38</v>
      </c>
    </row>
    <row r="2156" spans="1:1" x14ac:dyDescent="0.3">
      <c r="A2156">
        <f>IF(Sheet1!F3812="successful",Sheet1!L3812,"N/A")</f>
        <v>26</v>
      </c>
    </row>
    <row r="2157" spans="1:1" x14ac:dyDescent="0.3">
      <c r="A2157">
        <f>IF(Sheet1!F3813="successful",Sheet1!L3813,"N/A")</f>
        <v>19</v>
      </c>
    </row>
    <row r="2158" spans="1:1" x14ac:dyDescent="0.3">
      <c r="A2158">
        <f>IF(Sheet1!F3814="successful",Sheet1!L3814,"N/A")</f>
        <v>11</v>
      </c>
    </row>
    <row r="2159" spans="1:1" x14ac:dyDescent="0.3">
      <c r="A2159">
        <f>IF(Sheet1!F3815="successful",Sheet1!L3815,"N/A")</f>
        <v>27</v>
      </c>
    </row>
    <row r="2160" spans="1:1" x14ac:dyDescent="0.3">
      <c r="A2160">
        <f>IF(Sheet1!F3816="successful",Sheet1!L3816,"N/A")</f>
        <v>34</v>
      </c>
    </row>
    <row r="2161" spans="1:1" x14ac:dyDescent="0.3">
      <c r="A2161">
        <f>IF(Sheet1!F3817="successful",Sheet1!L3817,"N/A")</f>
        <v>20</v>
      </c>
    </row>
    <row r="2162" spans="1:1" x14ac:dyDescent="0.3">
      <c r="A2162">
        <f>IF(Sheet1!F3818="successful",Sheet1!L3818,"N/A")</f>
        <v>37</v>
      </c>
    </row>
    <row r="2163" spans="1:1" x14ac:dyDescent="0.3">
      <c r="A2163">
        <f>IF(Sheet1!F3819="successful",Sheet1!L3819,"N/A")</f>
        <v>20</v>
      </c>
    </row>
    <row r="2164" spans="1:1" x14ac:dyDescent="0.3">
      <c r="A2164">
        <f>IF(Sheet1!F3820="successful",Sheet1!L3820,"N/A")</f>
        <v>10</v>
      </c>
    </row>
    <row r="2165" spans="1:1" x14ac:dyDescent="0.3">
      <c r="A2165">
        <f>IF(Sheet1!F3821="successful",Sheet1!L3821,"N/A")</f>
        <v>26</v>
      </c>
    </row>
    <row r="2166" spans="1:1" x14ac:dyDescent="0.3">
      <c r="A2166">
        <f>IF(Sheet1!F3822="successful",Sheet1!L3822,"N/A")</f>
        <v>20</v>
      </c>
    </row>
    <row r="2167" spans="1:1" x14ac:dyDescent="0.3">
      <c r="A2167">
        <f>IF(Sheet1!F3823="successful",Sheet1!L3823,"N/A")</f>
        <v>46</v>
      </c>
    </row>
    <row r="2168" spans="1:1" x14ac:dyDescent="0.3">
      <c r="A2168">
        <f>IF(Sheet1!F3824="successful",Sheet1!L3824,"N/A")</f>
        <v>76</v>
      </c>
    </row>
    <row r="2169" spans="1:1" x14ac:dyDescent="0.3">
      <c r="A2169">
        <f>IF(Sheet1!F3825="successful",Sheet1!L3825,"N/A")</f>
        <v>41</v>
      </c>
    </row>
    <row r="2170" spans="1:1" x14ac:dyDescent="0.3">
      <c r="A2170">
        <f>IF(Sheet1!F3826="successful",Sheet1!L3826,"N/A")</f>
        <v>7</v>
      </c>
    </row>
    <row r="2171" spans="1:1" x14ac:dyDescent="0.3">
      <c r="A2171">
        <f>IF(Sheet1!F3827="successful",Sheet1!L3827,"N/A")</f>
        <v>49</v>
      </c>
    </row>
    <row r="2172" spans="1:1" x14ac:dyDescent="0.3">
      <c r="A2172">
        <f>IF(Sheet1!F3828="successful",Sheet1!L3828,"N/A")</f>
        <v>26</v>
      </c>
    </row>
    <row r="2173" spans="1:1" x14ac:dyDescent="0.3">
      <c r="A2173">
        <f>IF(Sheet1!F3829="successful",Sheet1!L3829,"N/A")</f>
        <v>65</v>
      </c>
    </row>
    <row r="2174" spans="1:1" x14ac:dyDescent="0.3">
      <c r="A2174">
        <f>IF(Sheet1!F3830="successful",Sheet1!L3830,"N/A")</f>
        <v>28</v>
      </c>
    </row>
    <row r="2175" spans="1:1" x14ac:dyDescent="0.3">
      <c r="A2175">
        <f>IF(Sheet1!F3831="successful",Sheet1!L3831,"N/A")</f>
        <v>8</v>
      </c>
    </row>
    <row r="2176" spans="1:1" x14ac:dyDescent="0.3">
      <c r="A2176">
        <f>IF(Sheet1!F3832="successful",Sheet1!L3832,"N/A")</f>
        <v>3</v>
      </c>
    </row>
    <row r="2177" spans="1:1" x14ac:dyDescent="0.3">
      <c r="A2177">
        <f>IF(Sheet1!F3833="successful",Sheet1!L3833,"N/A")</f>
        <v>9</v>
      </c>
    </row>
    <row r="2178" spans="1:1" x14ac:dyDescent="0.3">
      <c r="A2178">
        <f>IF(Sheet1!F3834="successful",Sheet1!L3834,"N/A")</f>
        <v>9</v>
      </c>
    </row>
    <row r="2179" spans="1:1" x14ac:dyDescent="0.3">
      <c r="A2179">
        <f>IF(Sheet1!F3835="successful",Sheet1!L3835,"N/A")</f>
        <v>20</v>
      </c>
    </row>
    <row r="2180" spans="1:1" x14ac:dyDescent="0.3">
      <c r="A2180">
        <f>IF(Sheet1!F3836="successful",Sheet1!L3836,"N/A")</f>
        <v>57</v>
      </c>
    </row>
    <row r="2181" spans="1:1" x14ac:dyDescent="0.3">
      <c r="A2181">
        <f>IF(Sheet1!F3837="successful",Sheet1!L3837,"N/A")</f>
        <v>8</v>
      </c>
    </row>
    <row r="2182" spans="1:1" x14ac:dyDescent="0.3">
      <c r="A2182">
        <f>IF(Sheet1!F3838="successful",Sheet1!L3838,"N/A")</f>
        <v>14</v>
      </c>
    </row>
    <row r="2183" spans="1:1" x14ac:dyDescent="0.3">
      <c r="A2183">
        <f>IF(Sheet1!F3839="successful",Sheet1!L3839,"N/A")</f>
        <v>17</v>
      </c>
    </row>
    <row r="2184" spans="1:1" x14ac:dyDescent="0.3">
      <c r="A2184">
        <f>IF(Sheet1!F3840="successful",Sheet1!L3840,"N/A")</f>
        <v>100</v>
      </c>
    </row>
    <row r="2185" spans="1:1" x14ac:dyDescent="0.3">
      <c r="A2185">
        <f>IF(Sheet1!F3841="successful",Sheet1!L3841,"N/A")</f>
        <v>32</v>
      </c>
    </row>
    <row r="2186" spans="1:1" x14ac:dyDescent="0.3">
      <c r="A2186">
        <f>IF(Sheet1!F3842="successful",Sheet1!L3842,"N/A")</f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P-table1</vt:lpstr>
      <vt:lpstr>P-table2</vt:lpstr>
      <vt:lpstr>P-table3</vt:lpstr>
      <vt:lpstr>Bonus</vt:lpstr>
      <vt:lpstr>B-chart</vt:lpstr>
      <vt:lpstr>statistic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narje</cp:lastModifiedBy>
  <dcterms:created xsi:type="dcterms:W3CDTF">2017-04-20T15:17:24Z</dcterms:created>
  <dcterms:modified xsi:type="dcterms:W3CDTF">2020-11-21T09:03:07Z</dcterms:modified>
</cp:coreProperties>
</file>