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Users\sonof\UCSDProjects\final-project\Data\"/>
    </mc:Choice>
  </mc:AlternateContent>
  <xr:revisionPtr revIDLastSave="0" documentId="13_ncr:1_{C8D1BC1F-5333-4854-AD00-B1C387D7C7A3}" xr6:coauthVersionLast="46" xr6:coauthVersionMax="46" xr10:uidLastSave="{00000000-0000-0000-0000-000000000000}"/>
  <bookViews>
    <workbookView xWindow="-28485" yWindow="165" windowWidth="16335" windowHeight="14895" tabRatio="786" xr2:uid="{00000000-000D-0000-FFFF-FFFF00000000}"/>
  </bookViews>
  <sheets>
    <sheet name="Features to Keep" sheetId="10" r:id="rId1"/>
    <sheet name="LoanStats" sheetId="3" r:id="rId2"/>
    <sheet name="Loan Status" sheetId="8" r:id="rId3"/>
    <sheet name="Imported Features" sheetId="7" r:id="rId4"/>
    <sheet name="Dropped Features" sheetId="6" r:id="rId5"/>
  </sheets>
  <definedNames>
    <definedName name="_xlnm._FilterDatabase" localSheetId="4" hidden="1">'Dropped Features'!$B$1:$B$39</definedName>
    <definedName name="_xlnm._FilterDatabase" localSheetId="0" hidden="1">'Features to Keep'!$B$1:$D$101</definedName>
    <definedName name="_xlnm._FilterDatabase" localSheetId="3" hidden="1">'Imported Features'!$B$1:$C$16387</definedName>
    <definedName name="_xlnm._FilterDatabase" localSheetId="1" hidden="1">LoanStats!$A$3:$E$156</definedName>
    <definedName name="Dropped">'Dropped Features'!$B$2:$B$39</definedName>
    <definedName name="featuresimpt">'Imported Features'!$B$2:$B$143</definedName>
  </definedName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2" i="8" l="1"/>
  <c r="D2" i="8"/>
  <c r="D11" i="8"/>
  <c r="D13" i="8"/>
  <c r="C12" i="8"/>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2" i="7"/>
  <c r="D2" i="3"/>
  <c r="D156" i="3"/>
  <c r="D155" i="3"/>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B2" i="3"/>
  <c r="C3" i="6"/>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2"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alcChain>
</file>

<file path=xl/sharedStrings.xml><?xml version="1.0" encoding="utf-8"?>
<sst xmlns="http://schemas.openxmlformats.org/spreadsheetml/2006/main" count="693" uniqueCount="423">
  <si>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</si>
  <si>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</si>
  <si>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</si>
  <si>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</si>
  <si>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</si>
  <si>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</si>
  <si>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</si>
  <si>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</si>
  <si>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</si>
  <si>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</si>
  <si>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</si>
  <si>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</si>
  <si>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</si>
  <si>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</si>
  <si>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</si>
  <si>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</si>
  <si>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</si>
  <si>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</si>
  <si>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</si>
  <si>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</si>
  <si>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</si>
  <si>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</si>
  <si>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</si>
  <si>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</si>
  <si>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</si>
  <si>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</si>
  <si>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</si>
  <si>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</si>
  <si>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</si>
  <si>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</si>
  <si>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</si>
  <si>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</si>
  <si>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</si>
  <si>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</si>
  <si>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</si>
  <si>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</si>
  <si>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</si>
  <si>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</si>
  <si>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</si>
  <si>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</si>
  <si>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</si>
  <si>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</si>
  <si>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</si>
  <si>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</si>
  <si>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</si>
  <si>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</si>
  <si>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</si>
  <si>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</si>
  <si>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</si>
  <si>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</si>
  <si>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</si>
  <si>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</si>
  <si>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</si>
  <si>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</si>
  <si>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</si>
  <si>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</si>
  <si>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</si>
  <si>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</si>
  <si>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</si>
  <si>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</si>
  <si>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</si>
  <si>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</si>
  <si>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</si>
  <si>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</si>
  <si>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</si>
  <si>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</si>
  <si>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</si>
  <si>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</si>
  <si>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</si>
  <si>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</si>
  <si>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</si>
  <si>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</si>
  <si>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</si>
  <si>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</si>
  <si>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</si>
  <si>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</si>
  <si>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</si>
  <si>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</si>
  <si>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</si>
  <si>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</si>
  <si>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</si>
  <si>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</si>
  <si>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</si>
  <si>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</si>
  <si>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</si>
  <si>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</si>
  <si>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</si>
  <si>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</si>
  <si>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</si>
  <si>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</si>
  <si>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</si>
  <si>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</si>
  <si>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</si>
  <si>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</si>
  <si>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</si>
  <si>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</si>
  <si>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</si>
  <si>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</si>
  <si>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</si>
  <si>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</si>
  <si>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</si>
  <si>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</si>
  <si>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</si>
  <si>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</si>
  <si>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</si>
  <si>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</si>
  <si>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</si>
  <si>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</si>
  <si>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</si>
  <si>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</si>
  <si>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</si>
  <si>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</si>
  <si>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</si>
  <si>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</si>
  <si>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</si>
  <si>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</si>
  <si>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</si>
  <si>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</si>
  <si>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</si>
  <si>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</si>
  <si>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</si>
  <si>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</si>
  <si>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</si>
  <si>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</si>
  <si>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</si>
  <si>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</si>
  <si>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</si>
  <si>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</si>
  <si>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</si>
  <si>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</si>
  <si>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</si>
  <si>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</si>
  <si>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</si>
  <si>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</si>
  <si>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</si>
  <si>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</si>
  <si>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</si>
  <si>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</si>
  <si>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</si>
  <si>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</si>
  <si>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</si>
  <si>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</si>
  <si>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</si>
  <si>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</si>
  <si>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</si>
  <si>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</si>
  <si>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</si>
  <si>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</si>
  <si>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</si>
  <si>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</si>
  <si>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</si>
  <si>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</si>
  <si>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</si>
  <si>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</si>
  <si>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</si>
  <si>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</si>
  <si>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</si>
  <si>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</si>
  <si>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</si>
  <si>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</si>
  <si>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</si>
  <si>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</si>
  <si>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</si>
  <si>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</si>
  <si>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</si>
  <si>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</si>
  <si>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</si>
  <si>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</si>
  <si>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</si>
  <si>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</si>
  <si>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</si>
  <si>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</si>
  <si>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</si>
  <si>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</si>
  <si>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</si>
  <si>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</si>
  <si>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</si>
  <si>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</si>
  <si>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</si>
  <si>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</si>
  <si>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</si>
  <si>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</si>
  <si>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</si>
  <si>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</si>
  <si>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</si>
  <si>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</si>
  <si>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</si>
  <si>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</si>
  <si>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</si>
  <si>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</si>
  <si>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</si>
  <si>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</si>
  <si>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</si>
  <si>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</si>
  <si>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</si>
  <si>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</si>
  <si>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</si>
  <si>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</si>
  <si>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</si>
  <si>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</si>
  <si>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</si>
  <si>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</si>
  <si>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</si>
  <si>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</si>
  <si>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</si>
  <si>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</si>
  <si>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</si>
  <si>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</si>
  <si>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</si>
  <si>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</si>
  <si>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</si>
  <si>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</si>
  <si>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</si>
  <si>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</si>
  <si>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</si>
  <si>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</si>
  <si>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</si>
  <si>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</si>
  <si>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</si>
  <si>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</si>
  <si>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</si>
  <si>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</si>
  <si>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</si>
  <si>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</si>
  <si>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</si>
  <si>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</si>
  <si>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</si>
  <si>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</si>
  <si>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</si>
  <si>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</si>
  <si>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</si>
  <si>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</si>
  <si>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</si>
  <si>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</si>
  <si>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</si>
  <si>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</si>
  <si>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</si>
  <si>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</si>
  <si>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</si>
  <si>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</si>
  <si>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</si>
  <si>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</si>
  <si>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</si>
  <si>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</si>
  <si>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</si>
  <si>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</si>
  <si>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</si>
  <si>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</si>
  <si>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</si>
  <si>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</si>
  <si>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</si>
  <si>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</si>
  <si>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</si>
  <si>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</si>
  <si>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</si>
  <si>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</si>
  <si>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</si>
  <si>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</si>
  <si>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</si>
  <si>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</si>
  <si>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</si>
  <si>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</si>
  <si>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</si>
  <si>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</si>
  <si>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</si>
  <si>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</si>
  <si>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</si>
  <si>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</si>
  <si>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</si>
  <si>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</si>
  <si>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</si>
  <si>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</si>
  <si>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</si>
  <si>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</si>
  <si>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</si>
  <si>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</si>
  <si>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</si>
  <si>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</si>
  <si>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</si>
  <si>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</si>
  <si>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</si>
  <si>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</si>
  <si>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</si>
  <si>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</si>
  <si>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</si>
  <si>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</si>
  <si>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</si>
  <si>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</si>
  <si>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</si>
  <si>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</si>
  <si>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</si>
  <si>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Unnamed: 0</t>
  </si>
  <si>
    <t xml:space="preserve"> id</t>
  </si>
  <si>
    <t xml:space="preserve"> loan_amnt</t>
  </si>
  <si>
    <t xml:space="preserve"> funded_amnt</t>
  </si>
  <si>
    <t xml:space="preserve"> funded_amnt_inv</t>
  </si>
  <si>
    <t xml:space="preserve"> term</t>
  </si>
  <si>
    <t xml:space="preserve"> int_rate</t>
  </si>
  <si>
    <t xml:space="preserve"> installment</t>
  </si>
  <si>
    <t xml:space="preserve"> grade</t>
  </si>
  <si>
    <t xml:space="preserve"> sub_grade</t>
  </si>
  <si>
    <t xml:space="preserve"> emp_title</t>
  </si>
  <si>
    <t xml:space="preserve"> emp_length</t>
  </si>
  <si>
    <t xml:space="preserve"> home_ownership</t>
  </si>
  <si>
    <t xml:space="preserve"> annual_inc</t>
  </si>
  <si>
    <t xml:space="preserve"> verification_status</t>
  </si>
  <si>
    <t xml:space="preserve"> issue_d</t>
  </si>
  <si>
    <t xml:space="preserve"> loan_status</t>
  </si>
  <si>
    <t xml:space="preserve"> pymnt_plan</t>
  </si>
  <si>
    <t xml:space="preserve"> url</t>
  </si>
  <si>
    <t xml:space="preserve"> purpose</t>
  </si>
  <si>
    <t xml:space="preserve"> title</t>
  </si>
  <si>
    <t xml:space="preserve"> zip_code</t>
  </si>
  <si>
    <t xml:space="preserve"> addr_state</t>
  </si>
  <si>
    <t xml:space="preserve"> dti</t>
  </si>
  <si>
    <t xml:space="preserve"> delinq_2yrs</t>
  </si>
  <si>
    <t xml:space="preserve"> earliest_cr_line</t>
  </si>
  <si>
    <t xml:space="preserve"> fico_range_low</t>
  </si>
  <si>
    <t xml:space="preserve"> fico_range_high</t>
  </si>
  <si>
    <t xml:space="preserve"> inq_last_6mths</t>
  </si>
  <si>
    <t xml:space="preserve"> open_acc</t>
  </si>
  <si>
    <t xml:space="preserve"> pub_rec</t>
  </si>
  <si>
    <t xml:space="preserve"> revol_bal</t>
  </si>
  <si>
    <t xml:space="preserve"> revol_util</t>
  </si>
  <si>
    <t xml:space="preserve"> total_acc</t>
  </si>
  <si>
    <t xml:space="preserve"> initial_list_status</t>
  </si>
  <si>
    <t xml:space="preserve"> out_prncp</t>
  </si>
  <si>
    <t xml:space="preserve"> out_prncp_inv</t>
  </si>
  <si>
    <t xml:space="preserve"> total_pymnt</t>
  </si>
  <si>
    <t xml:space="preserve"> total_pymnt_inv</t>
  </si>
  <si>
    <t xml:space="preserve"> total_rec_prncp</t>
  </si>
  <si>
    <t xml:space="preserve"> total_rec_int</t>
  </si>
  <si>
    <t xml:space="preserve"> total_rec_late_fee</t>
  </si>
  <si>
    <t xml:space="preserve"> recoveries</t>
  </si>
  <si>
    <t xml:space="preserve"> collection_recovery_fee</t>
  </si>
  <si>
    <t xml:space="preserve"> last_pymnt_d</t>
  </si>
  <si>
    <t xml:space="preserve"> last_pymnt_amnt</t>
  </si>
  <si>
    <t xml:space="preserve"> last_credit_pull_d</t>
  </si>
  <si>
    <t xml:space="preserve"> last_fico_range_high</t>
  </si>
  <si>
    <t xml:space="preserve"> last_fico_range_low</t>
  </si>
  <si>
    <t xml:space="preserve"> collections_12_mths_ex_med</t>
  </si>
  <si>
    <t xml:space="preserve"> policy_code</t>
  </si>
  <si>
    <t xml:space="preserve"> application_type</t>
  </si>
  <si>
    <t xml:space="preserve"> acc_now_delinq</t>
  </si>
  <si>
    <t xml:space="preserve"> tot_coll_amt</t>
  </si>
  <si>
    <t xml:space="preserve"> tot_cur_bal</t>
  </si>
  <si>
    <t xml:space="preserve"> total_rev_hi_lim</t>
  </si>
  <si>
    <t xml:space="preserve"> acc_open_past_24mths</t>
  </si>
  <si>
    <t xml:space="preserve"> avg_cur_bal</t>
  </si>
  <si>
    <t xml:space="preserve"> bc_open_to_buy</t>
  </si>
  <si>
    <t xml:space="preserve"> bc_util</t>
  </si>
  <si>
    <t xml:space="preserve"> chargeoff_within_12_mths</t>
  </si>
  <si>
    <t xml:space="preserve"> delinq_amnt</t>
  </si>
  <si>
    <t xml:space="preserve"> mo_sin_old_il_acct</t>
  </si>
  <si>
    <t xml:space="preserve"> mo_sin_old_rev_tl_op</t>
  </si>
  <si>
    <t xml:space="preserve"> mo_sin_rcnt_rev_tl_op</t>
  </si>
  <si>
    <t xml:space="preserve"> mo_sin_rcnt_tl</t>
  </si>
  <si>
    <t xml:space="preserve"> mort_acc</t>
  </si>
  <si>
    <t xml:space="preserve"> mths_since_recent_bc</t>
  </si>
  <si>
    <t xml:space="preserve"> mths_since_recent_inq</t>
  </si>
  <si>
    <t xml:space="preserve"> num_accts_ever_120_pd</t>
  </si>
  <si>
    <t xml:space="preserve"> num_actv_bc_tl</t>
  </si>
  <si>
    <t xml:space="preserve"> num_actv_rev_tl</t>
  </si>
  <si>
    <t xml:space="preserve"> num_bc_sats</t>
  </si>
  <si>
    <t xml:space="preserve"> num_bc_tl</t>
  </si>
  <si>
    <t xml:space="preserve"> num_il_tl</t>
  </si>
  <si>
    <t xml:space="preserve"> num_op_rev_tl</t>
  </si>
  <si>
    <t xml:space="preserve"> num_rev_accts</t>
  </si>
  <si>
    <t xml:space="preserve"> num_rev_tl_bal_gt_0</t>
  </si>
  <si>
    <t xml:space="preserve"> num_sats</t>
  </si>
  <si>
    <t xml:space="preserve"> num_tl_120dpd_2m</t>
  </si>
  <si>
    <t xml:space="preserve"> num_tl_30dpd</t>
  </si>
  <si>
    <t xml:space="preserve"> num_tl_90g_dpd_24m</t>
  </si>
  <si>
    <t xml:space="preserve"> num_tl_op_past_12m</t>
  </si>
  <si>
    <t xml:space="preserve"> pct_tl_nvr_dlq</t>
  </si>
  <si>
    <t xml:space="preserve"> percent_bc_gt_75</t>
  </si>
  <si>
    <t xml:space="preserve"> pub_rec_bankruptcies</t>
  </si>
  <si>
    <t xml:space="preserve"> tax_liens</t>
  </si>
  <si>
    <t xml:space="preserve"> tot_hi_cred_lim</t>
  </si>
  <si>
    <t xml:space="preserve"> total_bal_ex_mort</t>
  </si>
  <si>
    <t xml:space="preserve"> total_bc_limit</t>
  </si>
  <si>
    <t xml:space="preserve"> total_il_high_credit_limit</t>
  </si>
  <si>
    <t xml:space="preserve"> hardship_flag</t>
  </si>
  <si>
    <t xml:space="preserve"> debt_settlement_flag</t>
  </si>
  <si>
    <t>#</t>
  </si>
  <si>
    <t>verification_status_joint</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</si>
  <si>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</si>
  <si>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</si>
  <si>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</si>
  <si>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</si>
  <si>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</si>
  <si>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</si>
  <si>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</si>
  <si>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</si>
  <si>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</si>
  <si>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</si>
  <si>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</si>
  <si>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</si>
  <si>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Unnamed:0</t>
  </si>
  <si>
    <t>DroppedFeatures</t>
  </si>
  <si>
    <t>a</t>
  </si>
  <si>
    <t>sec_app_mths_since_last_major_derog</t>
  </si>
  <si>
    <t>FeaturesImported</t>
  </si>
  <si>
    <t>Exists</t>
  </si>
  <si>
    <t>Dropped Feature&lt;30</t>
  </si>
  <si>
    <t>Fully Paid</t>
  </si>
  <si>
    <t>Current</t>
  </si>
  <si>
    <t>Charged Off</t>
  </si>
  <si>
    <t>Late (31-120 days)</t>
  </si>
  <si>
    <t>In Grace Period</t>
  </si>
  <si>
    <t>Late (16-30 days)</t>
  </si>
  <si>
    <t>Issued</t>
  </si>
  <si>
    <t>Does not meet the credit policy. Status:Fully Paid</t>
  </si>
  <si>
    <t>Does not meet the credit policy. Status:Charged Off</t>
  </si>
  <si>
    <t>Default</t>
  </si>
  <si>
    <t>Dropped Data</t>
  </si>
  <si>
    <t>Saved Data for Analysis</t>
  </si>
  <si>
    <t>Defaulted/ChargedOff</t>
  </si>
  <si>
    <t>weight</t>
  </si>
  <si>
    <t>Drop</t>
  </si>
  <si>
    <t>Field</t>
  </si>
  <si>
    <t>Action</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</si>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</sst>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9" fontId="1" fillId="0" borderId="0" applyFont="0" applyFill="0" applyBorder="0" applyAlignment="0" applyProtection="0"/>
  </cellStyleXfs>
  <cellXfs count="22">
    <xf numFmtId="0" fontId="0" fillId="0" borderId="0" xfId="0"/>
    <xf numFmtId="0" fontId="0" fillId="0" borderId="10" xfId="0" applyFill="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0" xfId="0" applyFill="1" applyBorder="1"/>
    <xf numFmtId="0" fontId="0" fillId="0" borderId="0" xfId="0" applyFill="1" applyBorder="1" applyAlignment="1">
      <alignment wrapText="1"/>
    </xf>
    <xf numFmtId="0" fontId="18" fillId="33" borderId="0" xfId="0" applyFont="1" applyFill="1" applyBorder="1"/>
    <xf numFmtId="0" fontId="0" fillId="34" borderId="0" xfId="0" applyFill="1"/>
    <xf numFmtId="0" fontId="0" fillId="0" borderId="0" xfId="0" applyFill="1" applyBorder="1" applyAlignment="1"/>
    <xf numFmtId="0" fontId="0" fillId="0" borderId="10" xfId="0" applyFont="1" applyFill="1" applyBorder="1"/>
    <xf numFmtId="0" fontId="0" fillId="0" borderId="10" xfId="0" applyFont="1" applyFill="1" applyBorder="1" applyAlignment="1">
      <alignment wrapText="1"/>
    </xf>
    <xf numFmtId="0" fontId="14" fillId="0" borderId="0" xfId="0" applyFont="1" applyFill="1" applyAlignment="1"/>
    <xf numFmtId="0" fontId="14" fillId="0" borderId="10" xfId="0" applyFont="1" applyFill="1" applyBorder="1"/>
    <xf numFmtId="9" fontId="0" fillId="0" borderId="0" xfId="0" applyNumberFormat="1"/>
    <xf numFmtId="10" fontId="0" fillId="0" borderId="0" xfId="92" applyNumberFormat="1" applyFont="1"/>
    <xf numFmtId="10" fontId="0" fillId="0" borderId="0" xfId="0" applyNumberFormat="1"/>
    <xf numFmtId="0" fontId="0" fillId="35" borderId="10" xfId="0" applyFill="1" applyBorder="1" applyAlignment="1"/>
    <xf numFmtId="0" fontId="0" fillId="35" borderId="0" xfId="0" applyFill="1"/>
    <xf numFmtId="10" fontId="0" fillId="35" borderId="0" xfId="92" applyNumberFormat="1" applyFont="1" applyFill="1"/>
    <xf numFmtId="0" fontId="17" fillId="36" borderId="0" xfId="0" applyFont="1" applyFill="1"/>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9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928C-AD1C-486E-B0ED-308A0DF7E0AC}">
  <sheetPr filterMode="1"/>
  <dimension ref="B1:D101"/>
  <sheetViews>
    <sheetView tabSelected="1" workbookViewId="0">
      <selection activeCell="G33" sqref="G33"/>
    </sheetView>
  </sheetViews>
  <sheetFormatPr defaultRowHeight="15" x14ac:dyDescent="0.25"/>
  <cols>
    <col min="2" max="2" width="28.140625" bestFit="1" customWidth="1"/>
    <col min="3" max="3" width="6.7109375" bestFit="1" customWidth="1"/>
  </cols>
  <sheetData>
    <row r="1" spans="2:4" x14ac:dyDescent="0.25">
      <c r="B1" s="21" t="s">
        <v>420</v>
      </c>
      <c r="C1" s="21" t="s">
        <v>421</v>
      </c>
      <c r="D1" s="21"/>
    </row>
    <row r="2" spans="2:4" hidden="1" x14ac:dyDescent="0.25">
      <c r="B2" t="s">
        <v>291</v>
      </c>
      <c r="C2" t="s">
        <v>419</v>
      </c>
    </row>
    <row r="3" spans="2:4" hidden="1" x14ac:dyDescent="0.25">
      <c r="B3" t="s">
        <v>292</v>
      </c>
      <c r="C3" t="s">
        <v>419</v>
      </c>
    </row>
    <row r="4" spans="2:4" x14ac:dyDescent="0.25">
      <c r="B4" t="s">
        <v>293</v>
      </c>
      <c r="C4" t="s">
        <v>422</v>
      </c>
    </row>
    <row r="5" spans="2:4" hidden="1" x14ac:dyDescent="0.25">
      <c r="B5" t="s">
        <v>294</v>
      </c>
      <c r="C5" t="s">
        <v>419</v>
      </c>
    </row>
    <row r="6" spans="2:4" hidden="1" x14ac:dyDescent="0.25">
      <c r="B6" t="s">
        <v>295</v>
      </c>
      <c r="C6" t="s">
        <v>419</v>
      </c>
    </row>
    <row r="7" spans="2:4" x14ac:dyDescent="0.25">
      <c r="B7" t="s">
        <v>296</v>
      </c>
      <c r="C7" t="s">
        <v>422</v>
      </c>
    </row>
    <row r="8" spans="2:4" x14ac:dyDescent="0.25">
      <c r="B8" t="s">
        <v>297</v>
      </c>
      <c r="C8" t="s">
        <v>422</v>
      </c>
    </row>
    <row r="9" spans="2:4" x14ac:dyDescent="0.25">
      <c r="B9" t="s">
        <v>298</v>
      </c>
      <c r="C9" t="s">
        <v>422</v>
      </c>
    </row>
    <row r="10" spans="2:4" x14ac:dyDescent="0.25">
      <c r="B10" t="s">
        <v>299</v>
      </c>
      <c r="C10" t="s">
        <v>422</v>
      </c>
    </row>
    <row r="11" spans="2:4" x14ac:dyDescent="0.25">
      <c r="B11" t="s">
        <v>300</v>
      </c>
      <c r="C11" t="s">
        <v>422</v>
      </c>
    </row>
    <row r="12" spans="2:4" hidden="1" x14ac:dyDescent="0.25">
      <c r="B12" t="s">
        <v>301</v>
      </c>
      <c r="C12" t="s">
        <v>419</v>
      </c>
    </row>
    <row r="13" spans="2:4" x14ac:dyDescent="0.25">
      <c r="B13" t="s">
        <v>302</v>
      </c>
      <c r="C13" t="s">
        <v>422</v>
      </c>
    </row>
    <row r="14" spans="2:4" x14ac:dyDescent="0.25">
      <c r="B14" t="s">
        <v>303</v>
      </c>
      <c r="C14" t="s">
        <v>422</v>
      </c>
    </row>
    <row r="15" spans="2:4" x14ac:dyDescent="0.25">
      <c r="B15" t="s">
        <v>304</v>
      </c>
      <c r="C15" t="s">
        <v>422</v>
      </c>
    </row>
    <row r="16" spans="2:4" hidden="1" x14ac:dyDescent="0.25">
      <c r="B16" t="s">
        <v>305</v>
      </c>
      <c r="C16" t="s">
        <v>419</v>
      </c>
    </row>
    <row r="17" spans="2:3" x14ac:dyDescent="0.25">
      <c r="B17" t="s">
        <v>306</v>
      </c>
      <c r="C17" t="s">
        <v>422</v>
      </c>
    </row>
    <row r="18" spans="2:3" x14ac:dyDescent="0.25">
      <c r="B18" t="s">
        <v>307</v>
      </c>
      <c r="C18" t="s">
        <v>422</v>
      </c>
    </row>
    <row r="19" spans="2:3" x14ac:dyDescent="0.25">
      <c r="B19" t="s">
        <v>308</v>
      </c>
      <c r="C19" t="s">
        <v>422</v>
      </c>
    </row>
    <row r="20" spans="2:3" hidden="1" x14ac:dyDescent="0.25">
      <c r="B20" t="s">
        <v>309</v>
      </c>
      <c r="C20" t="s">
        <v>419</v>
      </c>
    </row>
    <row r="21" spans="2:3" hidden="1" x14ac:dyDescent="0.25">
      <c r="B21" t="s">
        <v>310</v>
      </c>
      <c r="C21" t="s">
        <v>419</v>
      </c>
    </row>
    <row r="22" spans="2:3" hidden="1" x14ac:dyDescent="0.25">
      <c r="B22" t="s">
        <v>311</v>
      </c>
      <c r="C22" t="s">
        <v>419</v>
      </c>
    </row>
    <row r="23" spans="2:3" hidden="1" x14ac:dyDescent="0.25">
      <c r="B23" t="s">
        <v>312</v>
      </c>
      <c r="C23" t="s">
        <v>419</v>
      </c>
    </row>
    <row r="24" spans="2:3" x14ac:dyDescent="0.25">
      <c r="B24" t="s">
        <v>313</v>
      </c>
      <c r="C24" t="s">
        <v>422</v>
      </c>
    </row>
    <row r="25" spans="2:3" x14ac:dyDescent="0.25">
      <c r="B25" t="s">
        <v>314</v>
      </c>
      <c r="C25" t="s">
        <v>422</v>
      </c>
    </row>
    <row r="26" spans="2:3" hidden="1" x14ac:dyDescent="0.25">
      <c r="B26" t="s">
        <v>315</v>
      </c>
      <c r="C26" t="s">
        <v>419</v>
      </c>
    </row>
    <row r="27" spans="2:3" x14ac:dyDescent="0.25">
      <c r="B27" t="s">
        <v>316</v>
      </c>
      <c r="C27" t="s">
        <v>422</v>
      </c>
    </row>
    <row r="28" spans="2:3" x14ac:dyDescent="0.25">
      <c r="B28" t="s">
        <v>317</v>
      </c>
      <c r="C28" t="s">
        <v>422</v>
      </c>
    </row>
    <row r="29" spans="2:3" x14ac:dyDescent="0.25">
      <c r="B29" t="s">
        <v>318</v>
      </c>
      <c r="C29" t="s">
        <v>422</v>
      </c>
    </row>
    <row r="30" spans="2:3" hidden="1" x14ac:dyDescent="0.25">
      <c r="B30" t="s">
        <v>319</v>
      </c>
      <c r="C30" t="s">
        <v>419</v>
      </c>
    </row>
    <row r="31" spans="2:3" x14ac:dyDescent="0.25">
      <c r="B31" t="s">
        <v>320</v>
      </c>
      <c r="C31" t="s">
        <v>422</v>
      </c>
    </row>
    <row r="32" spans="2:3" x14ac:dyDescent="0.25">
      <c r="B32" t="s">
        <v>321</v>
      </c>
      <c r="C32" t="s">
        <v>422</v>
      </c>
    </row>
    <row r="33" spans="2:3" x14ac:dyDescent="0.25">
      <c r="B33" t="s">
        <v>322</v>
      </c>
      <c r="C33" t="s">
        <v>422</v>
      </c>
    </row>
    <row r="34" spans="2:3" x14ac:dyDescent="0.25">
      <c r="B34" t="s">
        <v>323</v>
      </c>
      <c r="C34" t="s">
        <v>422</v>
      </c>
    </row>
    <row r="35" spans="2:3" x14ac:dyDescent="0.25">
      <c r="B35" t="s">
        <v>324</v>
      </c>
      <c r="C35" t="s">
        <v>422</v>
      </c>
    </row>
    <row r="36" spans="2:3" hidden="1" x14ac:dyDescent="0.25">
      <c r="B36" t="s">
        <v>325</v>
      </c>
      <c r="C36" t="s">
        <v>419</v>
      </c>
    </row>
    <row r="37" spans="2:3" hidden="1" x14ac:dyDescent="0.25">
      <c r="B37" t="s">
        <v>326</v>
      </c>
      <c r="C37" t="s">
        <v>419</v>
      </c>
    </row>
    <row r="38" spans="2:3" hidden="1" x14ac:dyDescent="0.25">
      <c r="B38" t="s">
        <v>327</v>
      </c>
      <c r="C38" t="s">
        <v>419</v>
      </c>
    </row>
    <row r="39" spans="2:3" x14ac:dyDescent="0.25">
      <c r="B39" t="s">
        <v>328</v>
      </c>
      <c r="C39" t="s">
        <v>422</v>
      </c>
    </row>
    <row r="40" spans="2:3" hidden="1" x14ac:dyDescent="0.25">
      <c r="B40" t="s">
        <v>329</v>
      </c>
      <c r="C40" t="s">
        <v>419</v>
      </c>
    </row>
    <row r="41" spans="2:3" hidden="1" x14ac:dyDescent="0.25">
      <c r="B41" t="s">
        <v>330</v>
      </c>
      <c r="C41" t="s">
        <v>419</v>
      </c>
    </row>
    <row r="42" spans="2:3" hidden="1" x14ac:dyDescent="0.25">
      <c r="B42" t="s">
        <v>331</v>
      </c>
      <c r="C42" t="s">
        <v>419</v>
      </c>
    </row>
    <row r="43" spans="2:3" x14ac:dyDescent="0.25">
      <c r="B43" t="s">
        <v>332</v>
      </c>
      <c r="C43" t="s">
        <v>422</v>
      </c>
    </row>
    <row r="44" spans="2:3" hidden="1" x14ac:dyDescent="0.25">
      <c r="B44" t="s">
        <v>333</v>
      </c>
      <c r="C44" t="s">
        <v>419</v>
      </c>
    </row>
    <row r="45" spans="2:3" hidden="1" x14ac:dyDescent="0.25">
      <c r="B45" t="s">
        <v>334</v>
      </c>
      <c r="C45" t="s">
        <v>419</v>
      </c>
    </row>
    <row r="46" spans="2:3" x14ac:dyDescent="0.25">
      <c r="B46" t="s">
        <v>335</v>
      </c>
      <c r="C46" t="s">
        <v>422</v>
      </c>
    </row>
    <row r="47" spans="2:3" hidden="1" x14ac:dyDescent="0.25">
      <c r="B47" t="s">
        <v>336</v>
      </c>
      <c r="C47" t="s">
        <v>419</v>
      </c>
    </row>
    <row r="48" spans="2:3" hidden="1" x14ac:dyDescent="0.25">
      <c r="B48" t="s">
        <v>337</v>
      </c>
      <c r="C48" t="s">
        <v>419</v>
      </c>
    </row>
    <row r="49" spans="2:3" hidden="1" x14ac:dyDescent="0.25">
      <c r="B49" t="s">
        <v>338</v>
      </c>
      <c r="C49" t="s">
        <v>419</v>
      </c>
    </row>
    <row r="50" spans="2:3" hidden="1" x14ac:dyDescent="0.25">
      <c r="B50" t="s">
        <v>339</v>
      </c>
      <c r="C50" t="s">
        <v>419</v>
      </c>
    </row>
    <row r="51" spans="2:3" hidden="1" x14ac:dyDescent="0.25">
      <c r="B51" t="s">
        <v>340</v>
      </c>
      <c r="C51" t="s">
        <v>419</v>
      </c>
    </row>
    <row r="52" spans="2:3" hidden="1" x14ac:dyDescent="0.25">
      <c r="B52" t="s">
        <v>341</v>
      </c>
      <c r="C52" t="s">
        <v>419</v>
      </c>
    </row>
    <row r="53" spans="2:3" x14ac:dyDescent="0.25">
      <c r="B53" t="s">
        <v>342</v>
      </c>
      <c r="C53" t="s">
        <v>422</v>
      </c>
    </row>
    <row r="54" spans="2:3" x14ac:dyDescent="0.25">
      <c r="B54" t="s">
        <v>343</v>
      </c>
      <c r="C54" t="s">
        <v>422</v>
      </c>
    </row>
    <row r="55" spans="2:3" x14ac:dyDescent="0.25">
      <c r="B55" t="s">
        <v>344</v>
      </c>
      <c r="C55" t="s">
        <v>422</v>
      </c>
    </row>
    <row r="56" spans="2:3" x14ac:dyDescent="0.25">
      <c r="B56" t="s">
        <v>345</v>
      </c>
      <c r="C56" t="s">
        <v>422</v>
      </c>
    </row>
    <row r="57" spans="2:3" hidden="1" x14ac:dyDescent="0.25">
      <c r="B57" t="s">
        <v>346</v>
      </c>
      <c r="C57" t="s">
        <v>419</v>
      </c>
    </row>
    <row r="58" spans="2:3" hidden="1" x14ac:dyDescent="0.25">
      <c r="B58" t="s">
        <v>347</v>
      </c>
      <c r="C58" t="s">
        <v>419</v>
      </c>
    </row>
    <row r="59" spans="2:3" hidden="1" x14ac:dyDescent="0.25">
      <c r="B59" t="s">
        <v>348</v>
      </c>
      <c r="C59" t="s">
        <v>419</v>
      </c>
    </row>
    <row r="60" spans="2:3" hidden="1" x14ac:dyDescent="0.25">
      <c r="B60" t="s">
        <v>349</v>
      </c>
      <c r="C60" t="s">
        <v>419</v>
      </c>
    </row>
    <row r="61" spans="2:3" hidden="1" x14ac:dyDescent="0.25">
      <c r="B61" t="s">
        <v>350</v>
      </c>
      <c r="C61" t="s">
        <v>419</v>
      </c>
    </row>
    <row r="62" spans="2:3" x14ac:dyDescent="0.25">
      <c r="B62" t="s">
        <v>351</v>
      </c>
      <c r="C62" t="s">
        <v>422</v>
      </c>
    </row>
    <row r="63" spans="2:3" hidden="1" x14ac:dyDescent="0.25">
      <c r="B63" t="s">
        <v>352</v>
      </c>
      <c r="C63" t="s">
        <v>419</v>
      </c>
    </row>
    <row r="64" spans="2:3" hidden="1" x14ac:dyDescent="0.25">
      <c r="B64" t="s">
        <v>353</v>
      </c>
      <c r="C64" t="s">
        <v>419</v>
      </c>
    </row>
    <row r="65" spans="2:3" hidden="1" x14ac:dyDescent="0.25">
      <c r="B65" t="s">
        <v>354</v>
      </c>
      <c r="C65" t="s">
        <v>419</v>
      </c>
    </row>
    <row r="66" spans="2:3" hidden="1" x14ac:dyDescent="0.25">
      <c r="B66" t="s">
        <v>355</v>
      </c>
      <c r="C66" t="s">
        <v>419</v>
      </c>
    </row>
    <row r="67" spans="2:3" hidden="1" x14ac:dyDescent="0.25">
      <c r="B67" t="s">
        <v>356</v>
      </c>
      <c r="C67" t="s">
        <v>419</v>
      </c>
    </row>
    <row r="68" spans="2:3" x14ac:dyDescent="0.25">
      <c r="B68" t="s">
        <v>357</v>
      </c>
      <c r="C68" t="s">
        <v>422</v>
      </c>
    </row>
    <row r="69" spans="2:3" hidden="1" x14ac:dyDescent="0.25">
      <c r="B69" t="s">
        <v>358</v>
      </c>
      <c r="C69" t="s">
        <v>419</v>
      </c>
    </row>
    <row r="70" spans="2:3" hidden="1" x14ac:dyDescent="0.25">
      <c r="B70" t="s">
        <v>359</v>
      </c>
      <c r="C70" t="s">
        <v>419</v>
      </c>
    </row>
    <row r="71" spans="2:3" hidden="1" x14ac:dyDescent="0.25">
      <c r="B71" t="s">
        <v>360</v>
      </c>
      <c r="C71" t="s">
        <v>419</v>
      </c>
    </row>
    <row r="72" spans="2:3" hidden="1" x14ac:dyDescent="0.25">
      <c r="B72" t="s">
        <v>361</v>
      </c>
      <c r="C72" t="s">
        <v>419</v>
      </c>
    </row>
    <row r="73" spans="2:3" hidden="1" x14ac:dyDescent="0.25">
      <c r="B73" t="s">
        <v>362</v>
      </c>
      <c r="C73" t="s">
        <v>419</v>
      </c>
    </row>
    <row r="74" spans="2:3" hidden="1" x14ac:dyDescent="0.25">
      <c r="B74" t="s">
        <v>363</v>
      </c>
      <c r="C74" t="s">
        <v>419</v>
      </c>
    </row>
    <row r="75" spans="2:3" hidden="1" x14ac:dyDescent="0.25">
      <c r="B75" t="s">
        <v>364</v>
      </c>
      <c r="C75" t="s">
        <v>419</v>
      </c>
    </row>
    <row r="76" spans="2:3" x14ac:dyDescent="0.25">
      <c r="B76" t="s">
        <v>365</v>
      </c>
      <c r="C76" t="s">
        <v>422</v>
      </c>
    </row>
    <row r="77" spans="2:3" hidden="1" x14ac:dyDescent="0.25">
      <c r="B77" t="s">
        <v>366</v>
      </c>
      <c r="C77" t="s">
        <v>419</v>
      </c>
    </row>
    <row r="78" spans="2:3" hidden="1" x14ac:dyDescent="0.25">
      <c r="B78" t="s">
        <v>367</v>
      </c>
      <c r="C78" t="s">
        <v>419</v>
      </c>
    </row>
    <row r="79" spans="2:3" hidden="1" x14ac:dyDescent="0.25">
      <c r="B79" t="s">
        <v>368</v>
      </c>
      <c r="C79" t="s">
        <v>419</v>
      </c>
    </row>
    <row r="80" spans="2:3" hidden="1" x14ac:dyDescent="0.25">
      <c r="B80" t="s">
        <v>369</v>
      </c>
      <c r="C80" t="s">
        <v>419</v>
      </c>
    </row>
    <row r="81" spans="2:3" hidden="1" x14ac:dyDescent="0.25">
      <c r="B81" t="s">
        <v>370</v>
      </c>
      <c r="C81" t="s">
        <v>419</v>
      </c>
    </row>
    <row r="82" spans="2:3" hidden="1" x14ac:dyDescent="0.25">
      <c r="B82" t="s">
        <v>371</v>
      </c>
      <c r="C82" t="s">
        <v>419</v>
      </c>
    </row>
    <row r="83" spans="2:3" hidden="1" x14ac:dyDescent="0.25">
      <c r="B83" t="s">
        <v>372</v>
      </c>
      <c r="C83" t="s">
        <v>419</v>
      </c>
    </row>
    <row r="84" spans="2:3" hidden="1" x14ac:dyDescent="0.25">
      <c r="B84" t="s">
        <v>373</v>
      </c>
      <c r="C84" t="s">
        <v>419</v>
      </c>
    </row>
    <row r="85" spans="2:3" hidden="1" x14ac:dyDescent="0.25">
      <c r="B85" t="s">
        <v>374</v>
      </c>
      <c r="C85" t="s">
        <v>419</v>
      </c>
    </row>
    <row r="86" spans="2:3" hidden="1" x14ac:dyDescent="0.25">
      <c r="B86" t="s">
        <v>375</v>
      </c>
      <c r="C86" t="s">
        <v>419</v>
      </c>
    </row>
    <row r="87" spans="2:3" x14ac:dyDescent="0.25">
      <c r="B87" t="s">
        <v>376</v>
      </c>
      <c r="C87" t="s">
        <v>422</v>
      </c>
    </row>
    <row r="88" spans="2:3" x14ac:dyDescent="0.25">
      <c r="B88" t="s">
        <v>377</v>
      </c>
      <c r="C88" t="s">
        <v>422</v>
      </c>
    </row>
    <row r="89" spans="2:3" x14ac:dyDescent="0.25">
      <c r="B89" t="s">
        <v>378</v>
      </c>
      <c r="C89" t="s">
        <v>422</v>
      </c>
    </row>
    <row r="90" spans="2:3" x14ac:dyDescent="0.25">
      <c r="B90" t="s">
        <v>379</v>
      </c>
      <c r="C90" t="s">
        <v>422</v>
      </c>
    </row>
    <row r="91" spans="2:3" hidden="1" x14ac:dyDescent="0.25">
      <c r="B91" t="s">
        <v>380</v>
      </c>
      <c r="C91" t="s">
        <v>419</v>
      </c>
    </row>
    <row r="92" spans="2:3" x14ac:dyDescent="0.25">
      <c r="B92" t="s">
        <v>381</v>
      </c>
      <c r="C92" t="s">
        <v>422</v>
      </c>
    </row>
    <row r="93" spans="2:3" x14ac:dyDescent="0.25">
      <c r="B93" t="s">
        <v>382</v>
      </c>
      <c r="C93" t="s">
        <v>422</v>
      </c>
    </row>
    <row r="94" spans="2:3" x14ac:dyDescent="0.25">
      <c r="B94" t="s">
        <v>383</v>
      </c>
      <c r="C94" t="s">
        <v>422</v>
      </c>
    </row>
    <row r="95" spans="2:3" hidden="1" x14ac:dyDescent="0.25"/>
    <row r="96" spans="2:3" hidden="1" x14ac:dyDescent="0.25"/>
    <row r="97" hidden="1" x14ac:dyDescent="0.25"/>
    <row r="98" hidden="1" x14ac:dyDescent="0.25"/>
    <row r="99" hidden="1" x14ac:dyDescent="0.25"/>
    <row r="100" hidden="1" x14ac:dyDescent="0.25"/>
    <row r="101" hidden="1" x14ac:dyDescent="0.25"/>
  </sheetData>
  <autoFilter ref="B1:D101" xr:uid="{5220DA8D-946A-402F-89C1-C524A1A6D601}">
    <filterColumn colId="1">
      <filters>
        <filter val="Keep"/>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2:M209"/>
  <sheetViews>
    <sheetView zoomScale="115" zoomScaleNormal="115" workbookViewId="0">
      <selection activeCell="C14" sqref="C14"/>
    </sheetView>
  </sheetViews>
  <sheetFormatPr defaultColWidth="8.7109375" defaultRowHeight="15" x14ac:dyDescent="0.25"/>
  <cols>
    <col min="1" max="1" width="4.7109375" customWidth="1"/>
    <col min="2" max="2" width="45" customWidth="1"/>
    <col min="3" max="3" width="67.5703125" customWidth="1"/>
    <col min="4" max="4" width="23.7109375" customWidth="1"/>
    <col min="5" max="5" width="27.28515625" style="3" customWidth="1"/>
    <col min="11" max="11" width="25" bestFit="1" customWidth="1"/>
  </cols>
  <sheetData>
    <row r="2" spans="1:5" x14ac:dyDescent="0.25">
      <c r="B2">
        <f>COUNTA(B4:B154)</f>
        <v>151</v>
      </c>
      <c r="D2">
        <f>SUBTOTAL(3,D4:D154)</f>
        <v>2</v>
      </c>
      <c r="E2">
        <f>SUBTOTAL(3,E4:E154)</f>
        <v>2</v>
      </c>
    </row>
    <row r="3" spans="1:5" ht="15.75" x14ac:dyDescent="0.25">
      <c r="A3" t="s">
        <v>384</v>
      </c>
      <c r="B3" s="8" t="s">
        <v>93</v>
      </c>
      <c r="C3" s="8" t="s">
        <v>48</v>
      </c>
      <c r="D3" s="8"/>
      <c r="E3" s="9" t="s">
        <v>404</v>
      </c>
    </row>
    <row r="4" spans="1:5" s="2" customFormat="1" hidden="1" x14ac:dyDescent="0.25">
      <c r="A4" s="2">
        <v>1</v>
      </c>
      <c r="B4" s="5" t="s">
        <v>211</v>
      </c>
      <c r="C4" s="5" t="s">
        <v>49</v>
      </c>
      <c r="D4" s="6" t="str">
        <f>IFERROR(VLOOKUP(B4,featuresimpt,1, FALSE),"not Imported")</f>
        <v>acc_now_delinq</v>
      </c>
      <c r="E4" s="2" t="str">
        <f>IFERROR(IF(B4=VLOOKUP(B4,Dropped,1,FALSE),"Dropped",""),"")</f>
        <v/>
      </c>
    </row>
    <row r="5" spans="1:5" s="2" customFormat="1" hidden="1" x14ac:dyDescent="0.25">
      <c r="A5" s="2">
        <f>A4+1</f>
        <v>2</v>
      </c>
      <c r="B5" s="5" t="s">
        <v>215</v>
      </c>
      <c r="C5" s="4" t="s">
        <v>50</v>
      </c>
      <c r="D5" s="6" t="str">
        <f>IFERROR(VLOOKUP(B5,featuresimpt,1, FALSE),"not Imported")</f>
        <v>acc_open_past_24mths</v>
      </c>
      <c r="E5" s="2" t="str">
        <f>IFERROR(IF(B5=VLOOKUP(B5,Dropped,1,FALSE),"Dropped",""),"")</f>
        <v/>
      </c>
    </row>
    <row r="6" spans="1:5" s="2" customFormat="1" hidden="1" x14ac:dyDescent="0.25">
      <c r="A6" s="2">
        <f t="shared" ref="A6:A69" si="0">A5+1</f>
        <v>3</v>
      </c>
      <c r="B6" s="4" t="s">
        <v>20</v>
      </c>
      <c r="C6" s="1" t="s">
        <v>165</v>
      </c>
      <c r="D6" s="6" t="str">
        <f>IFERROR(VLOOKUP(B6,featuresimpt,1, FALSE),"not Imported")</f>
        <v>addr_state</v>
      </c>
      <c r="E6" s="2" t="str">
        <f>IFERROR(IF(B6=VLOOKUP(B6,Dropped,1,FALSE),"Dropped",""),"")</f>
        <v/>
      </c>
    </row>
    <row r="7" spans="1:5" s="2" customFormat="1" hidden="1" x14ac:dyDescent="0.25">
      <c r="A7" s="2">
        <f t="shared" si="0"/>
        <v>4</v>
      </c>
      <c r="B7" s="5" t="s">
        <v>205</v>
      </c>
      <c r="C7" s="5" t="s">
        <v>206</v>
      </c>
      <c r="D7" s="6" t="str">
        <f>IFERROR(VLOOKUP(B7,featuresimpt,1, FALSE),"not Imported")</f>
        <v>all_util</v>
      </c>
      <c r="E7" s="2" t="str">
        <f>IFERROR(IF(B7=VLOOKUP(B7,Dropped,1,FALSE),"Dropped",""),"")</f>
        <v/>
      </c>
    </row>
    <row r="8" spans="1:5" s="2" customFormat="1" ht="30" hidden="1" x14ac:dyDescent="0.25">
      <c r="A8" s="2">
        <f t="shared" si="0"/>
        <v>5</v>
      </c>
      <c r="B8" s="4" t="s">
        <v>12</v>
      </c>
      <c r="C8" s="1" t="s">
        <v>179</v>
      </c>
      <c r="D8" s="6" t="str">
        <f>IFERROR(VLOOKUP(B8,featuresimpt,1, FALSE),"not Imported")</f>
        <v>annual_inc</v>
      </c>
      <c r="E8" s="2" t="str">
        <f>IFERROR(IF(B8=VLOOKUP(B8,Dropped,1,FALSE),"Dropped",""),"")</f>
        <v/>
      </c>
    </row>
    <row r="9" spans="1:5" s="2" customFormat="1" ht="30" hidden="1" x14ac:dyDescent="0.25">
      <c r="A9" s="2">
        <f t="shared" si="0"/>
        <v>6</v>
      </c>
      <c r="B9" s="4" t="s">
        <v>175</v>
      </c>
      <c r="C9" s="1" t="s">
        <v>185</v>
      </c>
      <c r="D9" s="6" t="str">
        <f>IFERROR(VLOOKUP(B9,featuresimpt,1, FALSE),"not Imported")</f>
        <v>annual_inc_joint</v>
      </c>
      <c r="E9" s="2" t="str">
        <f>IFERROR(IF(B9=VLOOKUP(B9,Dropped,1,FALSE),"Dropped",""),"")</f>
        <v>Dropped</v>
      </c>
    </row>
    <row r="10" spans="1:5" s="2" customFormat="1" hidden="1" x14ac:dyDescent="0.25">
      <c r="A10" s="2">
        <f t="shared" si="0"/>
        <v>7</v>
      </c>
      <c r="B10" s="4" t="s">
        <v>173</v>
      </c>
      <c r="C10" s="4" t="s">
        <v>174</v>
      </c>
      <c r="D10" s="6" t="str">
        <f>IFERROR(VLOOKUP(B10,featuresimpt,1, FALSE),"not Imported")</f>
        <v>application_type</v>
      </c>
      <c r="E10" s="2" t="str">
        <f>IFERROR(IF(B10=VLOOKUP(B10,Dropped,1,FALSE),"Dropped",""),"")</f>
        <v/>
      </c>
    </row>
    <row r="11" spans="1:5" s="2" customFormat="1" ht="18" hidden="1" customHeight="1" x14ac:dyDescent="0.25">
      <c r="A11" s="2">
        <f t="shared" si="0"/>
        <v>8</v>
      </c>
      <c r="B11" s="5" t="s">
        <v>107</v>
      </c>
      <c r="C11" s="4" t="s">
        <v>152</v>
      </c>
      <c r="D11" s="6" t="str">
        <f>IFERROR(VLOOKUP(B11,featuresimpt,1, FALSE),"not Imported")</f>
        <v>avg_cur_bal</v>
      </c>
      <c r="E11" s="2" t="str">
        <f>IFERROR(IF(B11=VLOOKUP(B11,Dropped,1,FALSE),"Dropped",""),"")</f>
        <v/>
      </c>
    </row>
    <row r="12" spans="1:5" s="2" customFormat="1" hidden="1" x14ac:dyDescent="0.25">
      <c r="A12" s="2">
        <f t="shared" si="0"/>
        <v>9</v>
      </c>
      <c r="B12" s="5" t="s">
        <v>216</v>
      </c>
      <c r="C12" s="4" t="s">
        <v>51</v>
      </c>
      <c r="D12" s="6" t="str">
        <f>IFERROR(VLOOKUP(B12,featuresimpt,1, FALSE),"not Imported")</f>
        <v>bc_open_to_buy</v>
      </c>
      <c r="E12" s="2" t="str">
        <f>IFERROR(IF(B12=VLOOKUP(B12,Dropped,1,FALSE),"Dropped",""),"")</f>
        <v/>
      </c>
    </row>
    <row r="13" spans="1:5" s="2" customFormat="1" ht="13.9" hidden="1" customHeight="1" x14ac:dyDescent="0.25">
      <c r="A13" s="2">
        <f t="shared" si="0"/>
        <v>10</v>
      </c>
      <c r="B13" s="5" t="s">
        <v>217</v>
      </c>
      <c r="C13" s="4" t="s">
        <v>52</v>
      </c>
      <c r="D13" s="6" t="str">
        <f>IFERROR(VLOOKUP(B13,featuresimpt,1, FALSE),"not Imported")</f>
        <v>bc_util</v>
      </c>
      <c r="E13" s="2" t="str">
        <f>IFERROR(IF(B13=VLOOKUP(B13,Dropped,1,FALSE),"Dropped",""),"")</f>
        <v/>
      </c>
    </row>
    <row r="14" spans="1:5" s="2" customFormat="1" x14ac:dyDescent="0.25">
      <c r="A14" s="2">
        <f t="shared" si="0"/>
        <v>11</v>
      </c>
      <c r="B14" s="5" t="s">
        <v>98</v>
      </c>
      <c r="C14" s="4" t="s">
        <v>123</v>
      </c>
      <c r="D14" s="6" t="str">
        <f>IFERROR(VLOOKUP(B14,featuresimpt,1, FALSE),"not Imported")</f>
        <v>chargeoff_within_12_mths</v>
      </c>
      <c r="E14" s="2" t="str">
        <f>IFERROR(IF(B14=VLOOKUP(B14,Dropped,1,FALSE),"Dropped",""),"")</f>
        <v/>
      </c>
    </row>
    <row r="15" spans="1:5" s="2" customFormat="1" hidden="1" x14ac:dyDescent="0.25">
      <c r="A15" s="2">
        <f t="shared" si="0"/>
        <v>12</v>
      </c>
      <c r="B15" s="4" t="s">
        <v>162</v>
      </c>
      <c r="C15" s="1" t="s">
        <v>160</v>
      </c>
      <c r="D15" s="6" t="str">
        <f>IFERROR(VLOOKUP(B15,featuresimpt,1, FALSE),"not Imported")</f>
        <v>collection_recovery_fee</v>
      </c>
      <c r="E15" s="2" t="str">
        <f>IFERROR(IF(B15=VLOOKUP(B15,Dropped,1,FALSE),"Dropped",""),"")</f>
        <v/>
      </c>
    </row>
    <row r="16" spans="1:5" s="2" customFormat="1" hidden="1" x14ac:dyDescent="0.25">
      <c r="A16" s="2">
        <f t="shared" si="0"/>
        <v>13</v>
      </c>
      <c r="B16" s="4" t="s">
        <v>99</v>
      </c>
      <c r="C16" s="1" t="s">
        <v>124</v>
      </c>
      <c r="D16" s="6" t="str">
        <f>IFERROR(VLOOKUP(B16,featuresimpt,1, FALSE),"not Imported")</f>
        <v>collections_12_mths_ex_med</v>
      </c>
      <c r="E16" s="2" t="str">
        <f>IFERROR(IF(B16=VLOOKUP(B16,Dropped,1,FALSE),"Dropped",""),"")</f>
        <v/>
      </c>
    </row>
    <row r="17" spans="1:5" s="2" customFormat="1" ht="30" hidden="1" x14ac:dyDescent="0.25">
      <c r="A17" s="2">
        <f t="shared" si="0"/>
        <v>14</v>
      </c>
      <c r="B17" s="4" t="s">
        <v>22</v>
      </c>
      <c r="C17" s="1" t="s">
        <v>53</v>
      </c>
      <c r="D17" s="6" t="str">
        <f>IFERROR(VLOOKUP(B17,featuresimpt,1, FALSE),"not Imported")</f>
        <v>delinq_2yrs</v>
      </c>
      <c r="E17" s="2" t="str">
        <f>IFERROR(IF(B17=VLOOKUP(B17,Dropped,1,FALSE),"Dropped",""),"")</f>
        <v/>
      </c>
    </row>
    <row r="18" spans="1:5" s="2" customFormat="1" hidden="1" x14ac:dyDescent="0.25">
      <c r="A18" s="2">
        <f t="shared" si="0"/>
        <v>15</v>
      </c>
      <c r="B18" s="5" t="s">
        <v>218</v>
      </c>
      <c r="C18" s="4" t="s">
        <v>54</v>
      </c>
      <c r="D18" s="6" t="str">
        <f>IFERROR(VLOOKUP(B18,featuresimpt,1, FALSE),"not Imported")</f>
        <v>delinq_amnt</v>
      </c>
      <c r="E18" s="2" t="str">
        <f>IFERROR(IF(B18=VLOOKUP(B18,Dropped,1,FALSE),"Dropped",""),"")</f>
        <v/>
      </c>
    </row>
    <row r="19" spans="1:5" s="2" customFormat="1" hidden="1" x14ac:dyDescent="0.25">
      <c r="A19" s="2">
        <f t="shared" si="0"/>
        <v>16</v>
      </c>
      <c r="B19" s="4" t="s">
        <v>17</v>
      </c>
      <c r="C19" s="1" t="s">
        <v>55</v>
      </c>
      <c r="D19" s="6" t="str">
        <f>IFERROR(VLOOKUP(B19,featuresimpt,1, FALSE),"not Imported")</f>
        <v>not Imported</v>
      </c>
      <c r="E19" s="2" t="str">
        <f>IFERROR(IF(B19=VLOOKUP(B19,Dropped,1,FALSE),"Dropped",""),"")</f>
        <v/>
      </c>
    </row>
    <row r="20" spans="1:5" s="2" customFormat="1" ht="59.25" hidden="1" customHeight="1" x14ac:dyDescent="0.25">
      <c r="A20" s="2">
        <f t="shared" si="0"/>
        <v>17</v>
      </c>
      <c r="B20" s="4" t="s">
        <v>21</v>
      </c>
      <c r="C20" s="1" t="s">
        <v>166</v>
      </c>
      <c r="D20" s="6" t="str">
        <f>IFERROR(VLOOKUP(B20,featuresimpt,1, FALSE),"not Imported")</f>
        <v>dti</v>
      </c>
      <c r="E20" s="2" t="str">
        <f>IFERROR(IF(B20=VLOOKUP(B20,Dropped,1,FALSE),"Dropped",""),"")</f>
        <v/>
      </c>
    </row>
    <row r="21" spans="1:5" s="2" customFormat="1" ht="45" hidden="1" x14ac:dyDescent="0.25">
      <c r="A21" s="2">
        <f t="shared" si="0"/>
        <v>18</v>
      </c>
      <c r="B21" s="4" t="s">
        <v>176</v>
      </c>
      <c r="C21" s="1" t="s">
        <v>177</v>
      </c>
      <c r="D21" s="6" t="str">
        <f>IFERROR(VLOOKUP(B21,featuresimpt,1, FALSE),"not Imported")</f>
        <v>dti_joint</v>
      </c>
      <c r="E21" s="2" t="str">
        <f>IFERROR(IF(B21=VLOOKUP(B21,Dropped,1,FALSE),"Dropped",""),"")</f>
        <v>Dropped</v>
      </c>
    </row>
    <row r="22" spans="1:5" s="2" customFormat="1" hidden="1" x14ac:dyDescent="0.25">
      <c r="A22" s="2">
        <f t="shared" si="0"/>
        <v>19</v>
      </c>
      <c r="B22" s="4" t="s">
        <v>23</v>
      </c>
      <c r="C22" s="1" t="s">
        <v>170</v>
      </c>
      <c r="D22" s="6" t="str">
        <f>IFERROR(VLOOKUP(B22,featuresimpt,1, FALSE),"not Imported")</f>
        <v>earliest_cr_line</v>
      </c>
      <c r="E22" s="2" t="str">
        <f>IFERROR(IF(B22=VLOOKUP(B22,Dropped,1,FALSE),"Dropped",""),"")</f>
        <v/>
      </c>
    </row>
    <row r="23" spans="1:5" s="2" customFormat="1" ht="30" hidden="1" x14ac:dyDescent="0.25">
      <c r="A23" s="2">
        <f t="shared" si="0"/>
        <v>20</v>
      </c>
      <c r="B23" s="4" t="s">
        <v>10</v>
      </c>
      <c r="C23" s="1" t="s">
        <v>56</v>
      </c>
      <c r="D23" s="6" t="str">
        <f>IFERROR(VLOOKUP(B23,featuresimpt,1, FALSE),"not Imported")</f>
        <v>emp_length</v>
      </c>
      <c r="E23" s="2" t="str">
        <f>IFERROR(IF(B23=VLOOKUP(B23,Dropped,1,FALSE),"Dropped",""),"")</f>
        <v/>
      </c>
    </row>
    <row r="24" spans="1:5" s="2" customFormat="1" hidden="1" x14ac:dyDescent="0.25">
      <c r="A24" s="2">
        <f t="shared" si="0"/>
        <v>21</v>
      </c>
      <c r="B24" s="4" t="s">
        <v>153</v>
      </c>
      <c r="C24" s="1" t="s">
        <v>154</v>
      </c>
      <c r="D24" s="6" t="str">
        <f>IFERROR(VLOOKUP(B24,featuresimpt,1, FALSE),"not Imported")</f>
        <v>emp_title</v>
      </c>
      <c r="E24" s="2" t="str">
        <f>IFERROR(IF(B24=VLOOKUP(B24,Dropped,1,FALSE),"Dropped",""),"")</f>
        <v/>
      </c>
    </row>
    <row r="25" spans="1:5" s="2" customFormat="1" ht="30" hidden="1" x14ac:dyDescent="0.25">
      <c r="A25" s="2">
        <f t="shared" si="0"/>
        <v>22</v>
      </c>
      <c r="B25" s="4" t="s">
        <v>25</v>
      </c>
      <c r="C25" s="1" t="s">
        <v>180</v>
      </c>
      <c r="D25" s="6" t="str">
        <f>IFERROR(VLOOKUP(B25,featuresimpt,1, FALSE),"not Imported")</f>
        <v>fico_range_high</v>
      </c>
      <c r="E25" s="2" t="str">
        <f>IFERROR(IF(B25=VLOOKUP(B25,Dropped,1,FALSE),"Dropped",""),"")</f>
        <v/>
      </c>
    </row>
    <row r="26" spans="1:5" s="2" customFormat="1" ht="30" hidden="1" x14ac:dyDescent="0.25">
      <c r="A26" s="2">
        <f t="shared" si="0"/>
        <v>23</v>
      </c>
      <c r="B26" s="4" t="s">
        <v>24</v>
      </c>
      <c r="C26" s="1" t="s">
        <v>181</v>
      </c>
      <c r="D26" s="6" t="str">
        <f>IFERROR(VLOOKUP(B26,featuresimpt,1, FALSE),"not Imported")</f>
        <v>fico_range_low</v>
      </c>
      <c r="E26" s="2" t="str">
        <f>IFERROR(IF(B26=VLOOKUP(B26,Dropped,1,FALSE),"Dropped",""),"")</f>
        <v/>
      </c>
    </row>
    <row r="27" spans="1:5" s="2" customFormat="1" hidden="1" x14ac:dyDescent="0.25">
      <c r="A27" s="2">
        <f t="shared" si="0"/>
        <v>24</v>
      </c>
      <c r="B27" s="4" t="s">
        <v>3</v>
      </c>
      <c r="C27" s="1" t="s">
        <v>156</v>
      </c>
      <c r="D27" s="6" t="str">
        <f>IFERROR(VLOOKUP(B27,featuresimpt,1, FALSE),"not Imported")</f>
        <v>funded_amnt</v>
      </c>
      <c r="E27" s="2" t="str">
        <f>IFERROR(IF(B27=VLOOKUP(B27,Dropped,1,FALSE),"Dropped",""),"")</f>
        <v/>
      </c>
    </row>
    <row r="28" spans="1:5" s="2" customFormat="1" ht="30" hidden="1" x14ac:dyDescent="0.25">
      <c r="A28" s="2">
        <f t="shared" si="0"/>
        <v>25</v>
      </c>
      <c r="B28" s="4" t="s">
        <v>4</v>
      </c>
      <c r="C28" s="1" t="s">
        <v>157</v>
      </c>
      <c r="D28" s="6" t="str">
        <f>IFERROR(VLOOKUP(B28,featuresimpt,1, FALSE),"not Imported")</f>
        <v>funded_amnt_inv</v>
      </c>
      <c r="E28" s="2" t="str">
        <f>IFERROR(IF(B28=VLOOKUP(B28,Dropped,1,FALSE),"Dropped",""),"")</f>
        <v/>
      </c>
    </row>
    <row r="29" spans="1:5" s="2" customFormat="1" hidden="1" x14ac:dyDescent="0.25">
      <c r="A29" s="2">
        <f t="shared" si="0"/>
        <v>26</v>
      </c>
      <c r="B29" s="4" t="s">
        <v>8</v>
      </c>
      <c r="C29" s="1" t="s">
        <v>57</v>
      </c>
      <c r="D29" s="6" t="str">
        <f>IFERROR(VLOOKUP(B29,featuresimpt,1, FALSE),"not Imported")</f>
        <v>grade</v>
      </c>
      <c r="E29" s="2" t="str">
        <f>IFERROR(IF(B29=VLOOKUP(B29,Dropped,1,FALSE),"Dropped",""),"")</f>
        <v/>
      </c>
    </row>
    <row r="30" spans="1:5" s="2" customFormat="1" ht="45" hidden="1" x14ac:dyDescent="0.25">
      <c r="A30" s="2">
        <f t="shared" si="0"/>
        <v>27</v>
      </c>
      <c r="B30" s="4" t="s">
        <v>11</v>
      </c>
      <c r="C30" s="1" t="s">
        <v>229</v>
      </c>
      <c r="D30" s="6" t="str">
        <f>IFERROR(VLOOKUP(B30,featuresimpt,1, FALSE),"not Imported")</f>
        <v>home_ownership</v>
      </c>
      <c r="E30" s="2" t="str">
        <f>IFERROR(IF(B30=VLOOKUP(B30,Dropped,1,FALSE),"Dropped",""),"")</f>
        <v/>
      </c>
    </row>
    <row r="31" spans="1:5" s="2" customFormat="1" hidden="1" x14ac:dyDescent="0.25">
      <c r="A31" s="2">
        <f t="shared" si="0"/>
        <v>28</v>
      </c>
      <c r="B31" s="4" t="s">
        <v>0</v>
      </c>
      <c r="C31" s="1" t="s">
        <v>58</v>
      </c>
      <c r="D31" s="6" t="str">
        <f>IFERROR(VLOOKUP(B31,featuresimpt,1, FALSE),"not Imported")</f>
        <v>id</v>
      </c>
      <c r="E31" s="2" t="str">
        <f>IFERROR(IF(B31=VLOOKUP(B31,Dropped,1,FALSE),"Dropped",""),"")</f>
        <v/>
      </c>
    </row>
    <row r="32" spans="1:5" s="2" customFormat="1" hidden="1" x14ac:dyDescent="0.25">
      <c r="A32" s="2">
        <f t="shared" si="0"/>
        <v>29</v>
      </c>
      <c r="B32" s="5" t="s">
        <v>197</v>
      </c>
      <c r="C32" s="1" t="s">
        <v>198</v>
      </c>
      <c r="D32" s="6" t="str">
        <f>IFERROR(VLOOKUP(B32,featuresimpt,1, FALSE),"not Imported")</f>
        <v>il_util</v>
      </c>
      <c r="E32" s="2" t="str">
        <f>IFERROR(IF(B32=VLOOKUP(B32,Dropped,1,FALSE),"Dropped",""),"")</f>
        <v>Dropped</v>
      </c>
    </row>
    <row r="33" spans="1:13" s="2" customFormat="1" ht="18" hidden="1" customHeight="1" x14ac:dyDescent="0.25">
      <c r="A33" s="2">
        <f t="shared" si="0"/>
        <v>30</v>
      </c>
      <c r="B33" s="4" t="s">
        <v>34</v>
      </c>
      <c r="C33" s="1" t="s">
        <v>59</v>
      </c>
      <c r="D33" s="6" t="str">
        <f>IFERROR(VLOOKUP(B33,featuresimpt,1, FALSE),"not Imported")</f>
        <v>initial_list_status</v>
      </c>
      <c r="E33" s="2" t="str">
        <f>IFERROR(IF(B33=VLOOKUP(B33,Dropped,1,FALSE),"Dropped",""),"")</f>
        <v/>
      </c>
    </row>
    <row r="34" spans="1:13" s="2" customFormat="1" hidden="1" x14ac:dyDescent="0.25">
      <c r="A34" s="2">
        <f t="shared" si="0"/>
        <v>31</v>
      </c>
      <c r="B34" s="5" t="s">
        <v>207</v>
      </c>
      <c r="C34" s="5" t="s">
        <v>208</v>
      </c>
      <c r="D34" s="6" t="str">
        <f>IFERROR(VLOOKUP(B34,featuresimpt,1, FALSE),"not Imported")</f>
        <v>inq_fi</v>
      </c>
      <c r="E34" s="2" t="str">
        <f>IFERROR(IF(B34=VLOOKUP(B34,Dropped,1,FALSE),"Dropped",""),"")</f>
        <v/>
      </c>
    </row>
    <row r="35" spans="1:13" s="2" customFormat="1" hidden="1" x14ac:dyDescent="0.25">
      <c r="A35" s="2">
        <f t="shared" si="0"/>
        <v>32</v>
      </c>
      <c r="B35" s="5" t="s">
        <v>209</v>
      </c>
      <c r="C35" s="5" t="s">
        <v>210</v>
      </c>
      <c r="D35" s="6" t="str">
        <f>IFERROR(VLOOKUP(B35,featuresimpt,1, FALSE),"not Imported")</f>
        <v>inq_last_12m</v>
      </c>
      <c r="E35" s="2" t="str">
        <f>IFERROR(IF(B35=VLOOKUP(B35,Dropped,1,FALSE),"Dropped",""),"")</f>
        <v/>
      </c>
    </row>
    <row r="36" spans="1:13" s="2" customFormat="1" ht="30" hidden="1" x14ac:dyDescent="0.25">
      <c r="A36" s="2">
        <f t="shared" si="0"/>
        <v>33</v>
      </c>
      <c r="B36" s="4" t="s">
        <v>26</v>
      </c>
      <c r="C36" s="1" t="s">
        <v>182</v>
      </c>
      <c r="D36" s="6" t="str">
        <f>IFERROR(VLOOKUP(B36,featuresimpt,1, FALSE),"not Imported")</f>
        <v>inq_last_6mths</v>
      </c>
      <c r="E36" s="2" t="str">
        <f>IFERROR(IF(B36=VLOOKUP(B36,Dropped,1,FALSE),"Dropped",""),"")</f>
        <v/>
      </c>
    </row>
    <row r="37" spans="1:13" s="2" customFormat="1" hidden="1" x14ac:dyDescent="0.25">
      <c r="A37" s="2">
        <f t="shared" si="0"/>
        <v>34</v>
      </c>
      <c r="B37" s="4" t="s">
        <v>7</v>
      </c>
      <c r="C37" s="1" t="s">
        <v>60</v>
      </c>
      <c r="D37" s="6" t="str">
        <f>IFERROR(VLOOKUP(B37,featuresimpt,1, FALSE),"not Imported")</f>
        <v>installment</v>
      </c>
      <c r="E37" s="2" t="str">
        <f>IFERROR(IF(B37=VLOOKUP(B37,Dropped,1,FALSE),"Dropped",""),"")</f>
        <v/>
      </c>
    </row>
    <row r="38" spans="1:13" s="2" customFormat="1" hidden="1" x14ac:dyDescent="0.25">
      <c r="A38" s="2">
        <f t="shared" si="0"/>
        <v>35</v>
      </c>
      <c r="B38" s="4" t="s">
        <v>6</v>
      </c>
      <c r="C38" s="1" t="s">
        <v>81</v>
      </c>
      <c r="D38" s="6" t="str">
        <f>IFERROR(VLOOKUP(B38,featuresimpt,1, FALSE),"not Imported")</f>
        <v>int_rate</v>
      </c>
      <c r="E38" s="2" t="str">
        <f>IFERROR(IF(B38=VLOOKUP(B38,Dropped,1,FALSE),"Dropped",""),"")</f>
        <v/>
      </c>
    </row>
    <row r="39" spans="1:13" s="2" customFormat="1" hidden="1" x14ac:dyDescent="0.25">
      <c r="A39" s="2">
        <f t="shared" si="0"/>
        <v>36</v>
      </c>
      <c r="B39" s="4" t="s">
        <v>13</v>
      </c>
      <c r="C39" s="1" t="s">
        <v>169</v>
      </c>
      <c r="D39" s="6" t="str">
        <f>IFERROR(VLOOKUP(B39,featuresimpt,1, FALSE),"not Imported")</f>
        <v>issue_d</v>
      </c>
      <c r="E39" s="2" t="str">
        <f>IFERROR(IF(B39=VLOOKUP(B39,Dropped,1,FALSE),"Dropped",""),"")</f>
        <v/>
      </c>
      <c r="K39" s="6"/>
      <c r="L39" s="6"/>
    </row>
    <row r="40" spans="1:13" s="2" customFormat="1" hidden="1" x14ac:dyDescent="0.25">
      <c r="A40" s="2">
        <f t="shared" si="0"/>
        <v>37</v>
      </c>
      <c r="B40" s="4" t="s">
        <v>45</v>
      </c>
      <c r="C40" s="1" t="s">
        <v>172</v>
      </c>
      <c r="D40" s="6" t="str">
        <f>IFERROR(VLOOKUP(B40,featuresimpt,1, FALSE),"not Imported")</f>
        <v>last_credit_pull_d</v>
      </c>
      <c r="E40" s="2" t="str">
        <f>IFERROR(IF(B40=VLOOKUP(B40,Dropped,1,FALSE),"Dropped",""),"")</f>
        <v/>
      </c>
    </row>
    <row r="41" spans="1:13" s="3" customFormat="1" hidden="1" x14ac:dyDescent="0.25">
      <c r="A41" s="2">
        <f t="shared" si="0"/>
        <v>38</v>
      </c>
      <c r="B41" s="4" t="s">
        <v>46</v>
      </c>
      <c r="C41" s="1" t="s">
        <v>183</v>
      </c>
      <c r="D41" s="6" t="str">
        <f>IFERROR(VLOOKUP(B41,featuresimpt,1, FALSE),"not Imported")</f>
        <v>last_fico_range_high</v>
      </c>
      <c r="E41" s="2" t="str">
        <f>IFERROR(IF(B41=VLOOKUP(B41,Dropped,1,FALSE),"Dropped",""),"")</f>
        <v/>
      </c>
      <c r="F41" s="2"/>
    </row>
    <row r="42" spans="1:13" s="3" customFormat="1" hidden="1" x14ac:dyDescent="0.25">
      <c r="A42" s="2">
        <f t="shared" si="0"/>
        <v>39</v>
      </c>
      <c r="B42" s="4" t="s">
        <v>47</v>
      </c>
      <c r="C42" s="1" t="s">
        <v>184</v>
      </c>
      <c r="D42" s="6" t="str">
        <f>IFERROR(VLOOKUP(B42,featuresimpt,1, FALSE),"not Imported")</f>
        <v>last_fico_range_low</v>
      </c>
      <c r="E42" s="2" t="str">
        <f>IFERROR(IF(B42=VLOOKUP(B42,Dropped,1,FALSE),"Dropped",""),"")</f>
        <v/>
      </c>
      <c r="F42" s="2"/>
    </row>
    <row r="43" spans="1:13" s="3" customFormat="1" ht="16.149999999999999" hidden="1" customHeight="1" x14ac:dyDescent="0.25">
      <c r="A43" s="2">
        <f t="shared" si="0"/>
        <v>40</v>
      </c>
      <c r="B43" s="4" t="s">
        <v>43</v>
      </c>
      <c r="C43" s="1" t="s">
        <v>91</v>
      </c>
      <c r="D43" s="6" t="str">
        <f>IFERROR(VLOOKUP(B43,featuresimpt,1, FALSE),"not Imported")</f>
        <v>last_pymnt_amnt</v>
      </c>
      <c r="E43" s="2" t="str">
        <f>IFERROR(IF(B43=VLOOKUP(B43,Dropped,1,FALSE),"Dropped",""),"")</f>
        <v/>
      </c>
      <c r="F43" s="2"/>
    </row>
    <row r="44" spans="1:13" s="3" customFormat="1" hidden="1" x14ac:dyDescent="0.25">
      <c r="A44" s="2">
        <f t="shared" si="0"/>
        <v>41</v>
      </c>
      <c r="B44" s="4" t="s">
        <v>42</v>
      </c>
      <c r="C44" s="1" t="s">
        <v>171</v>
      </c>
      <c r="D44" s="6" t="str">
        <f>IFERROR(VLOOKUP(B44,featuresimpt,1, FALSE),"not Imported")</f>
        <v>last_pymnt_d</v>
      </c>
      <c r="E44" s="2" t="str">
        <f>IFERROR(IF(B44=VLOOKUP(B44,Dropped,1,FALSE),"Dropped",""),"")</f>
        <v/>
      </c>
      <c r="F44" s="2"/>
    </row>
    <row r="45" spans="1:13" s="3" customFormat="1" ht="16.149999999999999" hidden="1" customHeight="1" x14ac:dyDescent="0.25">
      <c r="A45" s="2">
        <f t="shared" si="0"/>
        <v>42</v>
      </c>
      <c r="B45" s="4" t="s">
        <v>2</v>
      </c>
      <c r="C45" s="1" t="s">
        <v>61</v>
      </c>
      <c r="D45" s="6" t="str">
        <f>IFERROR(VLOOKUP(B45,featuresimpt,1, FALSE),"not Imported")</f>
        <v>loan_amnt</v>
      </c>
      <c r="E45" s="2" t="str">
        <f>IFERROR(IF(B45=VLOOKUP(B45,Dropped,1,FALSE),"Dropped",""),"")</f>
        <v/>
      </c>
      <c r="F45" s="2"/>
    </row>
    <row r="46" spans="1:13" s="3" customFormat="1" hidden="1" x14ac:dyDescent="0.25">
      <c r="A46" s="2">
        <f t="shared" si="0"/>
        <v>43</v>
      </c>
      <c r="B46" s="18" t="s">
        <v>14</v>
      </c>
      <c r="C46" s="1" t="s">
        <v>82</v>
      </c>
      <c r="D46" s="6" t="str">
        <f>IFERROR(VLOOKUP(B46,featuresimpt,1, FALSE),"not Imported")</f>
        <v>loan_status</v>
      </c>
      <c r="E46" s="2" t="str">
        <f>IFERROR(IF(B46=VLOOKUP(B46,Dropped,1,FALSE),"Dropped",""),"")</f>
        <v/>
      </c>
      <c r="F46" s="2"/>
    </row>
    <row r="47" spans="1:13" s="3" customFormat="1" hidden="1" x14ac:dyDescent="0.25">
      <c r="A47" s="2">
        <f t="shared" si="0"/>
        <v>44</v>
      </c>
      <c r="B47" s="5" t="s">
        <v>203</v>
      </c>
      <c r="C47" s="5" t="s">
        <v>204</v>
      </c>
      <c r="D47" s="6" t="str">
        <f>IFERROR(VLOOKUP(B47,featuresimpt,1, FALSE),"not Imported")</f>
        <v>max_bal_bc</v>
      </c>
      <c r="E47" s="2" t="str">
        <f>IFERROR(IF(B47=VLOOKUP(B47,Dropped,1,FALSE),"Dropped",""),"")</f>
        <v/>
      </c>
      <c r="F47" s="2"/>
    </row>
    <row r="48" spans="1:13" s="3" customFormat="1" hidden="1" x14ac:dyDescent="0.25">
      <c r="A48" s="2">
        <f t="shared" si="0"/>
        <v>45</v>
      </c>
      <c r="B48" s="4" t="s">
        <v>1</v>
      </c>
      <c r="C48" s="1" t="s">
        <v>62</v>
      </c>
      <c r="D48" s="6" t="str">
        <f>IFERROR(VLOOKUP(B48,featuresimpt,1, FALSE),"not Imported")</f>
        <v>not Imported</v>
      </c>
      <c r="E48" s="2" t="str">
        <f>IFERROR(IF(B48=VLOOKUP(B48,Dropped,1,FALSE),"Dropped",""),"")</f>
        <v/>
      </c>
      <c r="F48" s="2"/>
      <c r="K48" s="6"/>
      <c r="L48" s="6"/>
      <c r="M48" s="6"/>
    </row>
    <row r="49" spans="1:13" s="3" customFormat="1" hidden="1" x14ac:dyDescent="0.25">
      <c r="A49" s="2">
        <f t="shared" si="0"/>
        <v>46</v>
      </c>
      <c r="B49" s="5" t="s">
        <v>219</v>
      </c>
      <c r="C49" s="4" t="s">
        <v>125</v>
      </c>
      <c r="D49" s="6" t="str">
        <f>IFERROR(VLOOKUP(B49,featuresimpt,1, FALSE),"not Imported")</f>
        <v>mo_sin_old_il_acct</v>
      </c>
      <c r="E49" s="2" t="str">
        <f>IFERROR(IF(B49=VLOOKUP(B49,Dropped,1,FALSE),"Dropped",""),"")</f>
        <v/>
      </c>
      <c r="F49" s="2"/>
      <c r="K49" s="6"/>
      <c r="L49" s="6"/>
      <c r="M49" s="6"/>
    </row>
    <row r="50" spans="1:13" s="3" customFormat="1" hidden="1" x14ac:dyDescent="0.25">
      <c r="A50" s="2">
        <f t="shared" si="0"/>
        <v>47</v>
      </c>
      <c r="B50" s="5" t="s">
        <v>117</v>
      </c>
      <c r="C50" s="4" t="s">
        <v>126</v>
      </c>
      <c r="D50" s="6" t="str">
        <f>IFERROR(VLOOKUP(B50,featuresimpt,1, FALSE),"not Imported")</f>
        <v>mo_sin_old_rev_tl_op</v>
      </c>
      <c r="E50" s="2" t="str">
        <f>IFERROR(IF(B50=VLOOKUP(B50,Dropped,1,FALSE),"Dropped",""),"")</f>
        <v/>
      </c>
      <c r="F50" s="2"/>
      <c r="K50" s="10"/>
      <c r="L50" s="6"/>
      <c r="M50" s="6"/>
    </row>
    <row r="51" spans="1:13" s="3" customFormat="1" hidden="1" x14ac:dyDescent="0.25">
      <c r="A51" s="2">
        <f t="shared" si="0"/>
        <v>48</v>
      </c>
      <c r="B51" s="5" t="s">
        <v>118</v>
      </c>
      <c r="C51" s="4" t="s">
        <v>127</v>
      </c>
      <c r="D51" s="6" t="str">
        <f>IFERROR(VLOOKUP(B51,featuresimpt,1, FALSE),"not Imported")</f>
        <v>mo_sin_rcnt_rev_tl_op</v>
      </c>
      <c r="E51" s="2" t="str">
        <f>IFERROR(IF(B51=VLOOKUP(B51,Dropped,1,FALSE),"Dropped",""),"")</f>
        <v/>
      </c>
      <c r="F51" s="2"/>
    </row>
    <row r="52" spans="1:13" s="3" customFormat="1" hidden="1" x14ac:dyDescent="0.25">
      <c r="A52" s="2">
        <f t="shared" si="0"/>
        <v>49</v>
      </c>
      <c r="B52" s="5" t="s">
        <v>104</v>
      </c>
      <c r="C52" s="4" t="s">
        <v>128</v>
      </c>
      <c r="D52" s="6" t="str">
        <f>IFERROR(VLOOKUP(B52,featuresimpt,1, FALSE),"not Imported")</f>
        <v>mo_sin_rcnt_tl</v>
      </c>
      <c r="E52" s="2" t="str">
        <f>IFERROR(IF(B52=VLOOKUP(B52,Dropped,1,FALSE),"Dropped",""),"")</f>
        <v/>
      </c>
      <c r="F52" s="2"/>
    </row>
    <row r="53" spans="1:13" s="3" customFormat="1" hidden="1" x14ac:dyDescent="0.25">
      <c r="A53" s="2">
        <f t="shared" si="0"/>
        <v>50</v>
      </c>
      <c r="B53" s="5" t="s">
        <v>220</v>
      </c>
      <c r="C53" s="4" t="s">
        <v>63</v>
      </c>
      <c r="D53" s="6" t="str">
        <f>IFERROR(VLOOKUP(B53,featuresimpt,1, FALSE),"not Imported")</f>
        <v>mort_acc</v>
      </c>
      <c r="E53" s="2" t="str">
        <f>IFERROR(IF(B53=VLOOKUP(B53,Dropped,1,FALSE),"Dropped",""),"")</f>
        <v/>
      </c>
      <c r="F53" s="2"/>
    </row>
    <row r="54" spans="1:13" s="3" customFormat="1" hidden="1" x14ac:dyDescent="0.25">
      <c r="A54" s="2">
        <f t="shared" si="0"/>
        <v>51</v>
      </c>
      <c r="B54" s="4" t="s">
        <v>27</v>
      </c>
      <c r="C54" s="1" t="s">
        <v>64</v>
      </c>
      <c r="D54" s="6" t="str">
        <f>IFERROR(VLOOKUP(B54,featuresimpt,1, FALSE),"not Imported")</f>
        <v>mths_since_last_delinq</v>
      </c>
      <c r="E54" s="2" t="str">
        <f>IFERROR(IF(B54=VLOOKUP(B54,Dropped,1,FALSE),"Dropped",""),"")</f>
        <v>Dropped</v>
      </c>
      <c r="F54" s="2"/>
    </row>
    <row r="55" spans="1:13" s="3" customFormat="1" hidden="1" x14ac:dyDescent="0.25">
      <c r="A55" s="2">
        <f t="shared" si="0"/>
        <v>52</v>
      </c>
      <c r="B55" s="5" t="s">
        <v>101</v>
      </c>
      <c r="C55" s="1" t="s">
        <v>129</v>
      </c>
      <c r="D55" s="6" t="str">
        <f>IFERROR(VLOOKUP(B55,featuresimpt,1, FALSE),"not Imported")</f>
        <v>mths_since_last_major_derog</v>
      </c>
      <c r="E55" s="2" t="str">
        <f>IFERROR(IF(B55=VLOOKUP(B55,Dropped,1,FALSE),"Dropped",""),"")</f>
        <v>Dropped</v>
      </c>
      <c r="F55" s="2"/>
    </row>
    <row r="56" spans="1:13" s="3" customFormat="1" hidden="1" x14ac:dyDescent="0.25">
      <c r="A56" s="2">
        <f t="shared" si="0"/>
        <v>53</v>
      </c>
      <c r="B56" s="4" t="s">
        <v>28</v>
      </c>
      <c r="C56" s="1" t="s">
        <v>65</v>
      </c>
      <c r="D56" s="6" t="str">
        <f>IFERROR(VLOOKUP(B56,featuresimpt,1, FALSE),"not Imported")</f>
        <v>mths_since_last_record</v>
      </c>
      <c r="E56" s="2" t="str">
        <f>IFERROR(IF(B56=VLOOKUP(B56,Dropped,1,FALSE),"Dropped",""),"")</f>
        <v>Dropped</v>
      </c>
      <c r="F56" s="2"/>
    </row>
    <row r="57" spans="1:13" s="3" customFormat="1" hidden="1" x14ac:dyDescent="0.25">
      <c r="A57" s="2">
        <f t="shared" si="0"/>
        <v>54</v>
      </c>
      <c r="B57" s="5" t="s">
        <v>193</v>
      </c>
      <c r="C57" s="1" t="s">
        <v>194</v>
      </c>
      <c r="D57" s="6" t="str">
        <f>IFERROR(VLOOKUP(B57,featuresimpt,1, FALSE),"not Imported")</f>
        <v>mths_since_rcnt_il</v>
      </c>
      <c r="E57" s="2" t="str">
        <f>IFERROR(IF(B57=VLOOKUP(B57,Dropped,1,FALSE),"Dropped",""),"")</f>
        <v>Dropped</v>
      </c>
      <c r="F57" s="2"/>
    </row>
    <row r="58" spans="1:13" s="3" customFormat="1" hidden="1" x14ac:dyDescent="0.25">
      <c r="A58" s="2">
        <f t="shared" si="0"/>
        <v>55</v>
      </c>
      <c r="B58" s="5" t="s">
        <v>221</v>
      </c>
      <c r="C58" s="4" t="s">
        <v>67</v>
      </c>
      <c r="D58" s="6" t="str">
        <f>IFERROR(VLOOKUP(B58,featuresimpt,1, FALSE),"not Imported")</f>
        <v>mths_since_recent_bc</v>
      </c>
      <c r="E58" s="2" t="str">
        <f>IFERROR(IF(B58=VLOOKUP(B58,Dropped,1,FALSE),"Dropped",""),"")</f>
        <v/>
      </c>
      <c r="F58" s="2"/>
    </row>
    <row r="59" spans="1:13" s="3" customFormat="1" hidden="1" x14ac:dyDescent="0.25">
      <c r="A59" s="2">
        <f t="shared" si="0"/>
        <v>56</v>
      </c>
      <c r="B59" s="5" t="s">
        <v>222</v>
      </c>
      <c r="C59" s="1" t="s">
        <v>223</v>
      </c>
      <c r="D59" s="6" t="str">
        <f>IFERROR(VLOOKUP(B59,featuresimpt,1, FALSE),"not Imported")</f>
        <v>mths_since_recent_bc_dlq</v>
      </c>
      <c r="E59" s="2" t="str">
        <f>IFERROR(IF(B59=VLOOKUP(B59,Dropped,1,FALSE),"Dropped",""),"")</f>
        <v>Dropped</v>
      </c>
      <c r="F59" s="2"/>
    </row>
    <row r="60" spans="1:13" s="3" customFormat="1" hidden="1" x14ac:dyDescent="0.25">
      <c r="A60" s="2">
        <f t="shared" si="0"/>
        <v>57</v>
      </c>
      <c r="B60" s="5" t="s">
        <v>224</v>
      </c>
      <c r="C60" s="4" t="s">
        <v>66</v>
      </c>
      <c r="D60" s="6" t="str">
        <f>IFERROR(VLOOKUP(B60,featuresimpt,1, FALSE),"not Imported")</f>
        <v>mths_since_recent_inq</v>
      </c>
      <c r="E60" s="2" t="str">
        <f>IFERROR(IF(B60=VLOOKUP(B60,Dropped,1,FALSE),"Dropped",""),"")</f>
        <v/>
      </c>
      <c r="F60" s="2"/>
    </row>
    <row r="61" spans="1:13" s="3" customFormat="1" hidden="1" x14ac:dyDescent="0.25">
      <c r="A61" s="2">
        <f t="shared" si="0"/>
        <v>58</v>
      </c>
      <c r="B61" s="5" t="s">
        <v>225</v>
      </c>
      <c r="C61" s="1" t="s">
        <v>68</v>
      </c>
      <c r="D61" s="6" t="str">
        <f>IFERROR(VLOOKUP(B61,featuresimpt,1, FALSE),"not Imported")</f>
        <v>mths_since_recent_revol_delinq</v>
      </c>
      <c r="E61" s="2" t="str">
        <f>IFERROR(IF(B61=VLOOKUP(B61,Dropped,1,FALSE),"Dropped",""),"")</f>
        <v>Dropped</v>
      </c>
      <c r="F61" s="2"/>
    </row>
    <row r="62" spans="1:13" s="3" customFormat="1" hidden="1" x14ac:dyDescent="0.25">
      <c r="A62" s="2">
        <f t="shared" si="0"/>
        <v>59</v>
      </c>
      <c r="B62" s="4" t="s">
        <v>44</v>
      </c>
      <c r="C62" s="1" t="s">
        <v>92</v>
      </c>
      <c r="D62" s="6" t="str">
        <f>IFERROR(VLOOKUP(B62,featuresimpt,1, FALSE),"not Imported")</f>
        <v>next_pymnt_d</v>
      </c>
      <c r="E62" s="2" t="str">
        <f>IFERROR(IF(B62=VLOOKUP(B62,Dropped,1,FALSE),"Dropped",""),"")</f>
        <v>Dropped</v>
      </c>
      <c r="F62" s="2"/>
    </row>
    <row r="63" spans="1:13" s="3" customFormat="1" hidden="1" x14ac:dyDescent="0.25">
      <c r="A63" s="2">
        <f t="shared" si="0"/>
        <v>60</v>
      </c>
      <c r="B63" s="5" t="s">
        <v>97</v>
      </c>
      <c r="C63" s="4" t="s">
        <v>130</v>
      </c>
      <c r="D63" s="6" t="str">
        <f>IFERROR(VLOOKUP(B63,featuresimpt,1, FALSE),"not Imported")</f>
        <v>num_accts_ever_120_pd</v>
      </c>
      <c r="E63" s="2" t="str">
        <f>IFERROR(IF(B63=VLOOKUP(B63,Dropped,1,FALSE),"Dropped",""),"")</f>
        <v/>
      </c>
      <c r="F63" s="2"/>
    </row>
    <row r="64" spans="1:13" s="3" customFormat="1" hidden="1" x14ac:dyDescent="0.25">
      <c r="A64" s="2">
        <f t="shared" si="0"/>
        <v>61</v>
      </c>
      <c r="B64" s="5" t="s">
        <v>109</v>
      </c>
      <c r="C64" s="4" t="s">
        <v>135</v>
      </c>
      <c r="D64" s="6" t="str">
        <f>IFERROR(VLOOKUP(B64,featuresimpt,1, FALSE),"not Imported")</f>
        <v>num_actv_bc_tl</v>
      </c>
      <c r="E64" s="2" t="str">
        <f>IFERROR(IF(B64=VLOOKUP(B64,Dropped,1,FALSE),"Dropped",""),"")</f>
        <v/>
      </c>
    </row>
    <row r="65" spans="1:5" s="3" customFormat="1" hidden="1" x14ac:dyDescent="0.25">
      <c r="A65" s="2">
        <f t="shared" si="0"/>
        <v>62</v>
      </c>
      <c r="B65" s="5" t="s">
        <v>116</v>
      </c>
      <c r="C65" s="4" t="s">
        <v>141</v>
      </c>
      <c r="D65" s="6" t="str">
        <f>IFERROR(VLOOKUP(B65,featuresimpt,1, FALSE),"not Imported")</f>
        <v>num_actv_rev_tl</v>
      </c>
      <c r="E65" s="2" t="str">
        <f>IFERROR(IF(B65=VLOOKUP(B65,Dropped,1,FALSE),"Dropped",""),"")</f>
        <v/>
      </c>
    </row>
    <row r="66" spans="1:5" s="3" customFormat="1" hidden="1" x14ac:dyDescent="0.25">
      <c r="A66" s="2">
        <f t="shared" si="0"/>
        <v>63</v>
      </c>
      <c r="B66" s="5" t="s">
        <v>110</v>
      </c>
      <c r="C66" s="4" t="s">
        <v>136</v>
      </c>
      <c r="D66" s="6" t="str">
        <f>IFERROR(VLOOKUP(B66,featuresimpt,1, FALSE),"not Imported")</f>
        <v>num_bc_sats</v>
      </c>
      <c r="E66" s="2" t="str">
        <f>IFERROR(IF(B66=VLOOKUP(B66,Dropped,1,FALSE),"Dropped",""),"")</f>
        <v/>
      </c>
    </row>
    <row r="67" spans="1:5" s="3" customFormat="1" hidden="1" x14ac:dyDescent="0.25">
      <c r="A67" s="2">
        <f t="shared" si="0"/>
        <v>64</v>
      </c>
      <c r="B67" s="5" t="s">
        <v>108</v>
      </c>
      <c r="C67" s="4" t="s">
        <v>134</v>
      </c>
      <c r="D67" s="6" t="str">
        <f>IFERROR(VLOOKUP(B67,featuresimpt,1, FALSE),"not Imported")</f>
        <v>num_bc_tl</v>
      </c>
      <c r="E67" s="2" t="str">
        <f>IFERROR(IF(B67=VLOOKUP(B67,Dropped,1,FALSE),"Dropped",""),"")</f>
        <v/>
      </c>
    </row>
    <row r="68" spans="1:5" s="3" customFormat="1" hidden="1" x14ac:dyDescent="0.25">
      <c r="A68" s="2">
        <f t="shared" si="0"/>
        <v>65</v>
      </c>
      <c r="B68" s="5" t="s">
        <v>115</v>
      </c>
      <c r="C68" s="4" t="s">
        <v>140</v>
      </c>
      <c r="D68" s="6" t="str">
        <f>IFERROR(VLOOKUP(B68,featuresimpt,1, FALSE),"not Imported")</f>
        <v>num_il_tl</v>
      </c>
      <c r="E68" s="2" t="str">
        <f>IFERROR(IF(B68=VLOOKUP(B68,Dropped,1,FALSE),"Dropped",""),"")</f>
        <v/>
      </c>
    </row>
    <row r="69" spans="1:5" s="3" customFormat="1" hidden="1" x14ac:dyDescent="0.25">
      <c r="A69" s="2">
        <f t="shared" si="0"/>
        <v>66</v>
      </c>
      <c r="B69" s="5" t="s">
        <v>120</v>
      </c>
      <c r="C69" s="4" t="s">
        <v>143</v>
      </c>
      <c r="D69" s="6" t="str">
        <f>IFERROR(VLOOKUP(B69,featuresimpt,1, FALSE),"not Imported")</f>
        <v>num_op_rev_tl</v>
      </c>
      <c r="E69" s="2" t="str">
        <f>IFERROR(IF(B69=VLOOKUP(B69,Dropped,1,FALSE),"Dropped",""),"")</f>
        <v/>
      </c>
    </row>
    <row r="70" spans="1:5" s="3" customFormat="1" hidden="1" x14ac:dyDescent="0.25">
      <c r="A70" s="2">
        <f t="shared" ref="A70:A133" si="1">A69+1</f>
        <v>67</v>
      </c>
      <c r="B70" s="5" t="s">
        <v>95</v>
      </c>
      <c r="C70" s="4" t="s">
        <v>131</v>
      </c>
      <c r="D70" s="6" t="str">
        <f>IFERROR(VLOOKUP(B70,featuresimpt,1, FALSE),"not Imported")</f>
        <v>num_rev_accts</v>
      </c>
      <c r="E70" s="2" t="str">
        <f>IFERROR(IF(B70=VLOOKUP(B70,Dropped,1,FALSE),"Dropped",""),"")</f>
        <v/>
      </c>
    </row>
    <row r="71" spans="1:5" s="3" customFormat="1" hidden="1" x14ac:dyDescent="0.25">
      <c r="A71" s="2">
        <f t="shared" si="1"/>
        <v>68</v>
      </c>
      <c r="B71" s="5" t="s">
        <v>119</v>
      </c>
      <c r="C71" s="4" t="s">
        <v>142</v>
      </c>
      <c r="D71" s="6" t="str">
        <f>IFERROR(VLOOKUP(B71,featuresimpt,1, FALSE),"not Imported")</f>
        <v>num_rev_tl_bal_gt_0</v>
      </c>
      <c r="E71" s="2" t="str">
        <f>IFERROR(IF(B71=VLOOKUP(B71,Dropped,1,FALSE),"Dropped",""),"")</f>
        <v/>
      </c>
    </row>
    <row r="72" spans="1:5" s="3" customFormat="1" hidden="1" x14ac:dyDescent="0.25">
      <c r="A72" s="2">
        <f t="shared" si="1"/>
        <v>69</v>
      </c>
      <c r="B72" s="5" t="s">
        <v>102</v>
      </c>
      <c r="C72" s="4" t="s">
        <v>132</v>
      </c>
      <c r="D72" s="6" t="str">
        <f>IFERROR(VLOOKUP(B72,featuresimpt,1, FALSE),"not Imported")</f>
        <v>num_sats</v>
      </c>
      <c r="E72" s="2" t="str">
        <f>IFERROR(IF(B72=VLOOKUP(B72,Dropped,1,FALSE),"Dropped",""),"")</f>
        <v/>
      </c>
    </row>
    <row r="73" spans="1:5" s="3" customFormat="1" hidden="1" x14ac:dyDescent="0.25">
      <c r="A73" s="2">
        <f t="shared" si="1"/>
        <v>70</v>
      </c>
      <c r="B73" s="5" t="s">
        <v>114</v>
      </c>
      <c r="C73" s="4" t="s">
        <v>139</v>
      </c>
      <c r="D73" s="6" t="str">
        <f>IFERROR(VLOOKUP(B73,featuresimpt,1, FALSE),"not Imported")</f>
        <v>num_tl_120dpd_2m</v>
      </c>
      <c r="E73" s="2" t="str">
        <f>IFERROR(IF(B73=VLOOKUP(B73,Dropped,1,FALSE),"Dropped",""),"")</f>
        <v/>
      </c>
    </row>
    <row r="74" spans="1:5" s="3" customFormat="1" hidden="1" x14ac:dyDescent="0.25">
      <c r="A74" s="2">
        <f t="shared" si="1"/>
        <v>71</v>
      </c>
      <c r="B74" s="5" t="s">
        <v>113</v>
      </c>
      <c r="C74" s="4" t="s">
        <v>138</v>
      </c>
      <c r="D74" s="6" t="str">
        <f>IFERROR(VLOOKUP(B74,featuresimpt,1, FALSE),"not Imported")</f>
        <v>num_tl_30dpd</v>
      </c>
      <c r="E74" s="2" t="str">
        <f>IFERROR(IF(B74=VLOOKUP(B74,Dropped,1,FALSE),"Dropped",""),"")</f>
        <v/>
      </c>
    </row>
    <row r="75" spans="1:5" s="3" customFormat="1" hidden="1" x14ac:dyDescent="0.25">
      <c r="A75" s="2">
        <f t="shared" si="1"/>
        <v>72</v>
      </c>
      <c r="B75" s="5" t="s">
        <v>112</v>
      </c>
      <c r="C75" s="4" t="s">
        <v>137</v>
      </c>
      <c r="D75" s="6" t="str">
        <f>IFERROR(VLOOKUP(B75,featuresimpt,1, FALSE),"not Imported")</f>
        <v>num_tl_90g_dpd_24m</v>
      </c>
      <c r="E75" s="2" t="str">
        <f>IFERROR(IF(B75=VLOOKUP(B75,Dropped,1,FALSE),"Dropped",""),"")</f>
        <v/>
      </c>
    </row>
    <row r="76" spans="1:5" s="3" customFormat="1" hidden="1" x14ac:dyDescent="0.25">
      <c r="A76" s="2">
        <f t="shared" si="1"/>
        <v>73</v>
      </c>
      <c r="B76" s="5" t="s">
        <v>103</v>
      </c>
      <c r="C76" s="4" t="s">
        <v>133</v>
      </c>
      <c r="D76" s="6" t="str">
        <f>IFERROR(VLOOKUP(B76,featuresimpt,1, FALSE),"not Imported")</f>
        <v>num_tl_op_past_12m</v>
      </c>
      <c r="E76" s="2" t="str">
        <f>IFERROR(IF(B76=VLOOKUP(B76,Dropped,1,FALSE),"Dropped",""),"")</f>
        <v/>
      </c>
    </row>
    <row r="77" spans="1:5" s="3" customFormat="1" hidden="1" x14ac:dyDescent="0.25">
      <c r="A77" s="2">
        <f t="shared" si="1"/>
        <v>74</v>
      </c>
      <c r="B77" s="4" t="s">
        <v>29</v>
      </c>
      <c r="C77" s="1" t="s">
        <v>69</v>
      </c>
      <c r="D77" s="6" t="str">
        <f>IFERROR(VLOOKUP(B77,featuresimpt,1, FALSE),"not Imported")</f>
        <v>open_acc</v>
      </c>
      <c r="E77" s="2" t="str">
        <f>IFERROR(IF(B77=VLOOKUP(B77,Dropped,1,FALSE),"Dropped",""),"")</f>
        <v/>
      </c>
    </row>
    <row r="78" spans="1:5" s="3" customFormat="1" hidden="1" x14ac:dyDescent="0.25">
      <c r="A78" s="2">
        <f t="shared" si="1"/>
        <v>75</v>
      </c>
      <c r="B78" s="5" t="s">
        <v>186</v>
      </c>
      <c r="C78" s="5" t="s">
        <v>187</v>
      </c>
      <c r="D78" s="6" t="str">
        <f>IFERROR(VLOOKUP(B78,featuresimpt,1, FALSE),"not Imported")</f>
        <v>open_acc_6m</v>
      </c>
      <c r="E78" s="2" t="str">
        <f>IFERROR(IF(B78=VLOOKUP(B78,Dropped,1,FALSE),"Dropped",""),"")</f>
        <v/>
      </c>
    </row>
    <row r="79" spans="1:5" s="3" customFormat="1" hidden="1" x14ac:dyDescent="0.25">
      <c r="A79" s="2">
        <f t="shared" si="1"/>
        <v>76</v>
      </c>
      <c r="B79" s="5" t="s">
        <v>189</v>
      </c>
      <c r="C79" s="5" t="s">
        <v>190</v>
      </c>
      <c r="D79" s="6" t="str">
        <f>IFERROR(VLOOKUP(B79,featuresimpt,1, FALSE),"not Imported")</f>
        <v>open_il_12m</v>
      </c>
      <c r="E79" s="2" t="str">
        <f>IFERROR(IF(B79=VLOOKUP(B79,Dropped,1,FALSE),"Dropped",""),"")</f>
        <v/>
      </c>
    </row>
    <row r="80" spans="1:5" s="3" customFormat="1" hidden="1" x14ac:dyDescent="0.25">
      <c r="A80" s="2">
        <f t="shared" si="1"/>
        <v>77</v>
      </c>
      <c r="B80" s="5" t="s">
        <v>191</v>
      </c>
      <c r="C80" s="5" t="s">
        <v>192</v>
      </c>
      <c r="D80" s="6" t="str">
        <f>IFERROR(VLOOKUP(B80,featuresimpt,1, FALSE),"not Imported")</f>
        <v>open_il_24m</v>
      </c>
      <c r="E80" s="2" t="str">
        <f>IFERROR(IF(B80=VLOOKUP(B80,Dropped,1,FALSE),"Dropped",""),"")</f>
        <v/>
      </c>
    </row>
    <row r="81" spans="1:5" s="3" customFormat="1" hidden="1" x14ac:dyDescent="0.25">
      <c r="A81" s="2">
        <f t="shared" si="1"/>
        <v>78</v>
      </c>
      <c r="B81" s="5" t="s">
        <v>243</v>
      </c>
      <c r="C81" s="5" t="s">
        <v>188</v>
      </c>
      <c r="D81" s="6" t="str">
        <f>IFERROR(VLOOKUP(B81,featuresimpt,1, FALSE),"not Imported")</f>
        <v>open_act_il</v>
      </c>
      <c r="E81" s="2" t="str">
        <f>IFERROR(IF(B81=VLOOKUP(B81,Dropped,1,FALSE),"Dropped",""),"")</f>
        <v/>
      </c>
    </row>
    <row r="82" spans="1:5" s="3" customFormat="1" hidden="1" x14ac:dyDescent="0.25">
      <c r="A82" s="2">
        <f t="shared" si="1"/>
        <v>79</v>
      </c>
      <c r="B82" s="5" t="s">
        <v>199</v>
      </c>
      <c r="C82" s="5" t="s">
        <v>200</v>
      </c>
      <c r="D82" s="6" t="str">
        <f>IFERROR(VLOOKUP(B82,featuresimpt,1, FALSE),"not Imported")</f>
        <v>open_rv_12m</v>
      </c>
      <c r="E82" s="2" t="str">
        <f>IFERROR(IF(B82=VLOOKUP(B82,Dropped,1,FALSE),"Dropped",""),"")</f>
        <v/>
      </c>
    </row>
    <row r="83" spans="1:5" s="3" customFormat="1" hidden="1" x14ac:dyDescent="0.25">
      <c r="A83" s="2">
        <f t="shared" si="1"/>
        <v>80</v>
      </c>
      <c r="B83" s="5" t="s">
        <v>201</v>
      </c>
      <c r="C83" s="5" t="s">
        <v>202</v>
      </c>
      <c r="D83" s="6" t="str">
        <f>IFERROR(VLOOKUP(B83,featuresimpt,1, FALSE),"not Imported")</f>
        <v>open_rv_24m</v>
      </c>
      <c r="E83" s="2" t="str">
        <f>IFERROR(IF(B83=VLOOKUP(B83,Dropped,1,FALSE),"Dropped",""),"")</f>
        <v/>
      </c>
    </row>
    <row r="84" spans="1:5" s="3" customFormat="1" hidden="1" x14ac:dyDescent="0.25">
      <c r="A84" s="2">
        <f t="shared" si="1"/>
        <v>81</v>
      </c>
      <c r="B84" s="4" t="s">
        <v>35</v>
      </c>
      <c r="C84" s="1" t="s">
        <v>83</v>
      </c>
      <c r="D84" s="6" t="str">
        <f>IFERROR(VLOOKUP(B84,featuresimpt,1, FALSE),"not Imported")</f>
        <v>out_prncp</v>
      </c>
      <c r="E84" s="2" t="str">
        <f>IFERROR(IF(B84=VLOOKUP(B84,Dropped,1,FALSE),"Dropped",""),"")</f>
        <v/>
      </c>
    </row>
    <row r="85" spans="1:5" s="3" customFormat="1" ht="30" hidden="1" x14ac:dyDescent="0.25">
      <c r="A85" s="2">
        <f t="shared" si="1"/>
        <v>82</v>
      </c>
      <c r="B85" s="4" t="s">
        <v>36</v>
      </c>
      <c r="C85" s="1" t="s">
        <v>84</v>
      </c>
      <c r="D85" s="6" t="str">
        <f>IFERROR(VLOOKUP(B85,featuresimpt,1, FALSE),"not Imported")</f>
        <v>out_prncp_inv</v>
      </c>
      <c r="E85" s="2" t="str">
        <f>IFERROR(IF(B85=VLOOKUP(B85,Dropped,1,FALSE),"Dropped",""),"")</f>
        <v/>
      </c>
    </row>
    <row r="86" spans="1:5" s="3" customFormat="1" hidden="1" x14ac:dyDescent="0.25">
      <c r="A86" s="2">
        <f t="shared" si="1"/>
        <v>83</v>
      </c>
      <c r="B86" s="5" t="s">
        <v>111</v>
      </c>
      <c r="C86" s="4" t="s">
        <v>144</v>
      </c>
      <c r="D86" s="6" t="str">
        <f>IFERROR(VLOOKUP(B86,featuresimpt,1, FALSE),"not Imported")</f>
        <v>pct_tl_nvr_dlq</v>
      </c>
      <c r="E86" s="2" t="str">
        <f>IFERROR(IF(B86=VLOOKUP(B86,Dropped,1,FALSE),"Dropped",""),"")</f>
        <v/>
      </c>
    </row>
    <row r="87" spans="1:5" s="3" customFormat="1" hidden="1" x14ac:dyDescent="0.25">
      <c r="A87" s="2">
        <f t="shared" si="1"/>
        <v>84</v>
      </c>
      <c r="B87" s="5" t="s">
        <v>226</v>
      </c>
      <c r="C87" s="4" t="s">
        <v>70</v>
      </c>
      <c r="D87" s="6" t="str">
        <f>IFERROR(VLOOKUP(B87,featuresimpt,1, FALSE),"not Imported")</f>
        <v>percent_bc_gt_75</v>
      </c>
      <c r="E87" s="2" t="str">
        <f>IFERROR(IF(B87=VLOOKUP(B87,Dropped,1,FALSE),"Dropped",""),"")</f>
        <v/>
      </c>
    </row>
    <row r="88" spans="1:5" s="3" customFormat="1" ht="30" hidden="1" x14ac:dyDescent="0.25">
      <c r="A88" s="2">
        <f t="shared" si="1"/>
        <v>85</v>
      </c>
      <c r="B88" s="4" t="s">
        <v>122</v>
      </c>
      <c r="C88" s="1" t="s">
        <v>164</v>
      </c>
      <c r="D88" s="6" t="str">
        <f>IFERROR(VLOOKUP(B88,featuresimpt,1, FALSE),"not Imported")</f>
        <v>policy_code</v>
      </c>
      <c r="E88" s="2" t="str">
        <f>IFERROR(IF(B88=VLOOKUP(B88,Dropped,1,FALSE),"Dropped",""),"")</f>
        <v/>
      </c>
    </row>
    <row r="89" spans="1:5" s="3" customFormat="1" hidden="1" x14ac:dyDescent="0.25">
      <c r="A89" s="2">
        <f t="shared" si="1"/>
        <v>86</v>
      </c>
      <c r="B89" s="4" t="s">
        <v>30</v>
      </c>
      <c r="C89" s="1" t="s">
        <v>71</v>
      </c>
      <c r="D89" s="6" t="str">
        <f>IFERROR(VLOOKUP(B89,featuresimpt,1, FALSE),"not Imported")</f>
        <v>pub_rec</v>
      </c>
      <c r="E89" s="2" t="str">
        <f>IFERROR(IF(B89=VLOOKUP(B89,Dropped,1,FALSE),"Dropped",""),"")</f>
        <v/>
      </c>
    </row>
    <row r="90" spans="1:5" s="3" customFormat="1" hidden="1" x14ac:dyDescent="0.25">
      <c r="A90" s="2">
        <f t="shared" si="1"/>
        <v>87</v>
      </c>
      <c r="B90" s="5" t="s">
        <v>96</v>
      </c>
      <c r="C90" s="4" t="s">
        <v>145</v>
      </c>
      <c r="D90" s="6" t="str">
        <f>IFERROR(VLOOKUP(B90,featuresimpt,1, FALSE),"not Imported")</f>
        <v>pub_rec_bankruptcies</v>
      </c>
      <c r="E90" s="2" t="str">
        <f>IFERROR(IF(B90=VLOOKUP(B90,Dropped,1,FALSE),"Dropped",""),"")</f>
        <v/>
      </c>
    </row>
    <row r="91" spans="1:5" s="3" customFormat="1" hidden="1" x14ac:dyDescent="0.25">
      <c r="A91" s="2">
        <f t="shared" si="1"/>
        <v>88</v>
      </c>
      <c r="B91" s="4" t="s">
        <v>18</v>
      </c>
      <c r="C91" s="1" t="s">
        <v>163</v>
      </c>
      <c r="D91" s="6" t="str">
        <f>IFERROR(VLOOKUP(B91,featuresimpt,1, FALSE),"not Imported")</f>
        <v>purpose</v>
      </c>
      <c r="E91" s="2" t="str">
        <f>IFERROR(IF(B91=VLOOKUP(B91,Dropped,1,FALSE),"Dropped",""),"")</f>
        <v/>
      </c>
    </row>
    <row r="92" spans="1:5" s="3" customFormat="1" hidden="1" x14ac:dyDescent="0.25">
      <c r="A92" s="2">
        <f t="shared" si="1"/>
        <v>89</v>
      </c>
      <c r="B92" s="4" t="s">
        <v>15</v>
      </c>
      <c r="C92" s="1" t="s">
        <v>85</v>
      </c>
      <c r="D92" s="6" t="str">
        <f>IFERROR(VLOOKUP(B92,featuresimpt,1, FALSE),"not Imported")</f>
        <v>pymnt_plan</v>
      </c>
      <c r="E92" s="2" t="str">
        <f>IFERROR(IF(B92=VLOOKUP(B92,Dropped,1,FALSE),"Dropped",""),"")</f>
        <v/>
      </c>
    </row>
    <row r="93" spans="1:5" s="3" customFormat="1" hidden="1" x14ac:dyDescent="0.25">
      <c r="A93" s="2">
        <f t="shared" si="1"/>
        <v>90</v>
      </c>
      <c r="B93" s="4" t="s">
        <v>161</v>
      </c>
      <c r="C93" s="1" t="s">
        <v>159</v>
      </c>
      <c r="D93" s="6" t="str">
        <f>IFERROR(VLOOKUP(B93,featuresimpt,1, FALSE),"not Imported")</f>
        <v>recoveries</v>
      </c>
      <c r="E93" s="2" t="str">
        <f>IFERROR(IF(B93=VLOOKUP(B93,Dropped,1,FALSE),"Dropped",""),"")</f>
        <v/>
      </c>
    </row>
    <row r="94" spans="1:5" s="3" customFormat="1" hidden="1" x14ac:dyDescent="0.25">
      <c r="A94" s="2">
        <f t="shared" si="1"/>
        <v>91</v>
      </c>
      <c r="B94" s="4" t="s">
        <v>31</v>
      </c>
      <c r="C94" s="1" t="s">
        <v>72</v>
      </c>
      <c r="D94" s="6" t="str">
        <f>IFERROR(VLOOKUP(B94,featuresimpt,1, FALSE),"not Imported")</f>
        <v>revol_bal</v>
      </c>
      <c r="E94" s="2" t="str">
        <f>IFERROR(IF(B94=VLOOKUP(B94,Dropped,1,FALSE),"Dropped",""),"")</f>
        <v/>
      </c>
    </row>
    <row r="95" spans="1:5" s="3" customFormat="1" ht="30" hidden="1" x14ac:dyDescent="0.25">
      <c r="A95" s="2">
        <f t="shared" si="1"/>
        <v>92</v>
      </c>
      <c r="B95" s="4" t="s">
        <v>32</v>
      </c>
      <c r="C95" s="1" t="s">
        <v>73</v>
      </c>
      <c r="D95" s="6" t="str">
        <f>IFERROR(VLOOKUP(B95,featuresimpt,1, FALSE),"not Imported")</f>
        <v>revol_util</v>
      </c>
      <c r="E95" s="2" t="str">
        <f>IFERROR(IF(B95=VLOOKUP(B95,Dropped,1,FALSE),"Dropped",""),"")</f>
        <v/>
      </c>
    </row>
    <row r="96" spans="1:5" s="3" customFormat="1" hidden="1" x14ac:dyDescent="0.25">
      <c r="A96" s="2">
        <f t="shared" si="1"/>
        <v>93</v>
      </c>
      <c r="B96" s="4" t="s">
        <v>9</v>
      </c>
      <c r="C96" s="1" t="s">
        <v>74</v>
      </c>
      <c r="D96" s="6" t="str">
        <f>IFERROR(VLOOKUP(B96,featuresimpt,1, FALSE),"not Imported")</f>
        <v>sub_grade</v>
      </c>
      <c r="E96" s="2" t="str">
        <f>IFERROR(IF(B96=VLOOKUP(B96,Dropped,1,FALSE),"Dropped",""),"")</f>
        <v/>
      </c>
    </row>
    <row r="97" spans="1:5" s="3" customFormat="1" hidden="1" x14ac:dyDescent="0.25">
      <c r="A97" s="2">
        <f t="shared" si="1"/>
        <v>94</v>
      </c>
      <c r="B97" s="5" t="s">
        <v>100</v>
      </c>
      <c r="C97" s="4" t="s">
        <v>146</v>
      </c>
      <c r="D97" s="6" t="str">
        <f>IFERROR(VLOOKUP(B97,featuresimpt,1, FALSE),"not Imported")</f>
        <v>tax_liens</v>
      </c>
      <c r="E97" s="2" t="str">
        <f>IFERROR(IF(B97=VLOOKUP(B97,Dropped,1,FALSE),"Dropped",""),"")</f>
        <v/>
      </c>
    </row>
    <row r="98" spans="1:5" s="3" customFormat="1" ht="30" hidden="1" x14ac:dyDescent="0.25">
      <c r="A98" s="2">
        <f t="shared" si="1"/>
        <v>95</v>
      </c>
      <c r="B98" s="4" t="s">
        <v>5</v>
      </c>
      <c r="C98" s="1" t="s">
        <v>75</v>
      </c>
      <c r="D98" s="6" t="str">
        <f>IFERROR(VLOOKUP(B98,featuresimpt,1, FALSE),"not Imported")</f>
        <v>term</v>
      </c>
      <c r="E98" s="2" t="str">
        <f>IFERROR(IF(B98=VLOOKUP(B98,Dropped,1,FALSE),"Dropped",""),"")</f>
        <v/>
      </c>
    </row>
    <row r="99" spans="1:5" s="3" customFormat="1" hidden="1" x14ac:dyDescent="0.25">
      <c r="A99" s="2">
        <f t="shared" si="1"/>
        <v>96</v>
      </c>
      <c r="B99" s="4" t="s">
        <v>19</v>
      </c>
      <c r="C99" s="1" t="s">
        <v>76</v>
      </c>
      <c r="D99" s="6" t="str">
        <f>IFERROR(VLOOKUP(B99,featuresimpt,1, FALSE),"not Imported")</f>
        <v>title</v>
      </c>
      <c r="E99" s="2" t="str">
        <f>IFERROR(IF(B99=VLOOKUP(B99,Dropped,1,FALSE),"Dropped",""),"")</f>
        <v/>
      </c>
    </row>
    <row r="100" spans="1:5" s="3" customFormat="1" hidden="1" x14ac:dyDescent="0.25">
      <c r="A100" s="2">
        <f t="shared" si="1"/>
        <v>97</v>
      </c>
      <c r="B100" s="5" t="s">
        <v>121</v>
      </c>
      <c r="C100" s="5" t="s">
        <v>149</v>
      </c>
      <c r="D100" s="6" t="str">
        <f>IFERROR(VLOOKUP(B100,featuresimpt,1, FALSE),"not Imported")</f>
        <v>tot_coll_amt</v>
      </c>
      <c r="E100" s="2" t="str">
        <f>IFERROR(IF(B100=VLOOKUP(B100,Dropped,1,FALSE),"Dropped",""),"")</f>
        <v/>
      </c>
    </row>
    <row r="101" spans="1:5" s="3" customFormat="1" hidden="1" x14ac:dyDescent="0.25">
      <c r="A101" s="2">
        <f t="shared" si="1"/>
        <v>98</v>
      </c>
      <c r="B101" s="5" t="s">
        <v>106</v>
      </c>
      <c r="C101" s="5" t="s">
        <v>148</v>
      </c>
      <c r="D101" s="6" t="str">
        <f>IFERROR(VLOOKUP(B101,featuresimpt,1, FALSE),"not Imported")</f>
        <v>tot_cur_bal</v>
      </c>
      <c r="E101" s="2" t="str">
        <f>IFERROR(IF(B101=VLOOKUP(B101,Dropped,1,FALSE),"Dropped",""),"")</f>
        <v/>
      </c>
    </row>
    <row r="102" spans="1:5" s="3" customFormat="1" hidden="1" x14ac:dyDescent="0.25">
      <c r="A102" s="2">
        <f t="shared" si="1"/>
        <v>99</v>
      </c>
      <c r="B102" s="5" t="s">
        <v>105</v>
      </c>
      <c r="C102" s="4" t="s">
        <v>147</v>
      </c>
      <c r="D102" s="6" t="str">
        <f>IFERROR(VLOOKUP(B102,featuresimpt,1, FALSE),"not Imported")</f>
        <v>tot_hi_cred_lim</v>
      </c>
      <c r="E102" s="2" t="str">
        <f>IFERROR(IF(B102=VLOOKUP(B102,Dropped,1,FALSE),"Dropped",""),"")</f>
        <v/>
      </c>
    </row>
    <row r="103" spans="1:5" s="3" customFormat="1" hidden="1" x14ac:dyDescent="0.25">
      <c r="A103" s="2">
        <f t="shared" si="1"/>
        <v>100</v>
      </c>
      <c r="B103" s="4" t="s">
        <v>33</v>
      </c>
      <c r="C103" s="1" t="s">
        <v>77</v>
      </c>
      <c r="D103" s="6" t="str">
        <f>IFERROR(VLOOKUP(B103,featuresimpt,1, FALSE),"not Imported")</f>
        <v>total_acc</v>
      </c>
      <c r="E103" s="2" t="str">
        <f>IFERROR(IF(B103=VLOOKUP(B103,Dropped,1,FALSE),"Dropped",""),"")</f>
        <v/>
      </c>
    </row>
    <row r="104" spans="1:5" s="3" customFormat="1" hidden="1" x14ac:dyDescent="0.25">
      <c r="A104" s="2">
        <f t="shared" si="1"/>
        <v>101</v>
      </c>
      <c r="B104" s="5" t="s">
        <v>227</v>
      </c>
      <c r="C104" s="4" t="s">
        <v>78</v>
      </c>
      <c r="D104" s="6" t="str">
        <f>IFERROR(VLOOKUP(B104,featuresimpt,1, FALSE),"not Imported")</f>
        <v>total_bal_ex_mort</v>
      </c>
      <c r="E104" s="2" t="str">
        <f>IFERROR(IF(B104=VLOOKUP(B104,Dropped,1,FALSE),"Dropped",""),"")</f>
        <v/>
      </c>
    </row>
    <row r="105" spans="1:5" s="3" customFormat="1" hidden="1" x14ac:dyDescent="0.25">
      <c r="A105" s="2">
        <f t="shared" si="1"/>
        <v>102</v>
      </c>
      <c r="B105" s="5" t="s">
        <v>195</v>
      </c>
      <c r="C105" s="5" t="s">
        <v>196</v>
      </c>
      <c r="D105" s="6" t="str">
        <f>IFERROR(VLOOKUP(B105,featuresimpt,1, FALSE),"not Imported")</f>
        <v>total_bal_il</v>
      </c>
      <c r="E105" s="2" t="str">
        <f>IFERROR(IF(B105=VLOOKUP(B105,Dropped,1,FALSE),"Dropped",""),"")</f>
        <v/>
      </c>
    </row>
    <row r="106" spans="1:5" s="3" customFormat="1" hidden="1" x14ac:dyDescent="0.25">
      <c r="A106" s="2">
        <f t="shared" si="1"/>
        <v>103</v>
      </c>
      <c r="B106" s="5" t="s">
        <v>228</v>
      </c>
      <c r="C106" s="4" t="s">
        <v>79</v>
      </c>
      <c r="D106" s="6" t="str">
        <f>IFERROR(VLOOKUP(B106,featuresimpt,1, FALSE),"not Imported")</f>
        <v>total_bc_limit</v>
      </c>
      <c r="E106" s="2" t="str">
        <f>IFERROR(IF(B106=VLOOKUP(B106,Dropped,1,FALSE),"Dropped",""),"")</f>
        <v/>
      </c>
    </row>
    <row r="107" spans="1:5" s="3" customFormat="1" hidden="1" x14ac:dyDescent="0.25">
      <c r="A107" s="2">
        <f t="shared" si="1"/>
        <v>104</v>
      </c>
      <c r="B107" s="5" t="s">
        <v>213</v>
      </c>
      <c r="C107" s="5" t="s">
        <v>212</v>
      </c>
      <c r="D107" s="6" t="str">
        <f>IFERROR(VLOOKUP(B107,featuresimpt,1, FALSE),"not Imported")</f>
        <v>total_cu_tl</v>
      </c>
      <c r="E107" s="2" t="str">
        <f>IFERROR(IF(B107=VLOOKUP(B107,Dropped,1,FALSE),"Dropped",""),"")</f>
        <v/>
      </c>
    </row>
    <row r="108" spans="1:5" s="3" customFormat="1" hidden="1" x14ac:dyDescent="0.25">
      <c r="A108" s="2">
        <f t="shared" si="1"/>
        <v>105</v>
      </c>
      <c r="B108" s="5" t="s">
        <v>94</v>
      </c>
      <c r="C108" s="4" t="s">
        <v>150</v>
      </c>
      <c r="D108" s="6" t="str">
        <f>IFERROR(VLOOKUP(B108,featuresimpt,1, FALSE),"not Imported")</f>
        <v>total_il_high_credit_limit</v>
      </c>
      <c r="E108" s="2" t="str">
        <f>IFERROR(IF(B108=VLOOKUP(B108,Dropped,1,FALSE),"Dropped",""),"")</f>
        <v/>
      </c>
    </row>
    <row r="109" spans="1:5" s="3" customFormat="1" hidden="1" x14ac:dyDescent="0.25">
      <c r="A109" s="2">
        <f t="shared" si="1"/>
        <v>106</v>
      </c>
      <c r="B109" s="4" t="s">
        <v>37</v>
      </c>
      <c r="C109" s="1" t="s">
        <v>86</v>
      </c>
      <c r="D109" s="6" t="str">
        <f>IFERROR(VLOOKUP(B109,featuresimpt,1, FALSE),"not Imported")</f>
        <v>total_pymnt</v>
      </c>
      <c r="E109" s="2" t="str">
        <f>IFERROR(IF(B109=VLOOKUP(B109,Dropped,1,FALSE),"Dropped",""),"")</f>
        <v/>
      </c>
    </row>
    <row r="110" spans="1:5" s="3" customFormat="1" ht="30" hidden="1" x14ac:dyDescent="0.25">
      <c r="A110" s="2">
        <f t="shared" si="1"/>
        <v>107</v>
      </c>
      <c r="B110" s="4" t="s">
        <v>38</v>
      </c>
      <c r="C110" s="1" t="s">
        <v>87</v>
      </c>
      <c r="D110" s="6" t="str">
        <f>IFERROR(VLOOKUP(B110,featuresimpt,1, FALSE),"not Imported")</f>
        <v>total_pymnt_inv</v>
      </c>
      <c r="E110" s="2" t="str">
        <f>IFERROR(IF(B110=VLOOKUP(B110,Dropped,1,FALSE),"Dropped",""),"")</f>
        <v/>
      </c>
    </row>
    <row r="111" spans="1:5" s="3" customFormat="1" hidden="1" x14ac:dyDescent="0.25">
      <c r="A111" s="2">
        <f t="shared" si="1"/>
        <v>108</v>
      </c>
      <c r="B111" s="4" t="s">
        <v>40</v>
      </c>
      <c r="C111" s="1" t="s">
        <v>89</v>
      </c>
      <c r="D111" s="6" t="str">
        <f>IFERROR(VLOOKUP(B111,featuresimpt,1, FALSE),"not Imported")</f>
        <v>total_rec_int</v>
      </c>
      <c r="E111" s="2" t="str">
        <f>IFERROR(IF(B111=VLOOKUP(B111,Dropped,1,FALSE),"Dropped",""),"")</f>
        <v/>
      </c>
    </row>
    <row r="112" spans="1:5" s="3" customFormat="1" hidden="1" x14ac:dyDescent="0.25">
      <c r="A112" s="2">
        <f t="shared" si="1"/>
        <v>109</v>
      </c>
      <c r="B112" s="4" t="s">
        <v>41</v>
      </c>
      <c r="C112" s="1" t="s">
        <v>88</v>
      </c>
      <c r="D112" s="6" t="str">
        <f>IFERROR(VLOOKUP(B112,featuresimpt,1, FALSE),"not Imported")</f>
        <v>total_rec_late_fee</v>
      </c>
      <c r="E112" s="2" t="str">
        <f>IFERROR(IF(B112=VLOOKUP(B112,Dropped,1,FALSE),"Dropped",""),"")</f>
        <v/>
      </c>
    </row>
    <row r="113" spans="1:5" s="3" customFormat="1" hidden="1" x14ac:dyDescent="0.25">
      <c r="A113" s="2">
        <f t="shared" si="1"/>
        <v>110</v>
      </c>
      <c r="B113" s="4" t="s">
        <v>39</v>
      </c>
      <c r="C113" s="1" t="s">
        <v>90</v>
      </c>
      <c r="D113" s="6" t="str">
        <f>IFERROR(VLOOKUP(B113,featuresimpt,1, FALSE),"not Imported")</f>
        <v>total_rec_prncp</v>
      </c>
      <c r="E113" s="2" t="str">
        <f>IFERROR(IF(B113=VLOOKUP(B113,Dropped,1,FALSE),"Dropped",""),"")</f>
        <v/>
      </c>
    </row>
    <row r="114" spans="1:5" s="3" customFormat="1" hidden="1" x14ac:dyDescent="0.25">
      <c r="A114" s="2">
        <f t="shared" si="1"/>
        <v>111</v>
      </c>
      <c r="B114" s="5" t="s">
        <v>386</v>
      </c>
      <c r="C114" s="5" t="s">
        <v>151</v>
      </c>
      <c r="D114" s="6" t="str">
        <f>IFERROR(VLOOKUP(B114,featuresimpt,1, FALSE),"not Imported")</f>
        <v>total_rev_hi_lim</v>
      </c>
      <c r="E114" s="2" t="str">
        <f>IFERROR(IF(B114=VLOOKUP(B114,Dropped,1,FALSE),"Dropped",""),"")</f>
        <v/>
      </c>
    </row>
    <row r="115" spans="1:5" s="3" customFormat="1" hidden="1" x14ac:dyDescent="0.25">
      <c r="A115" s="2">
        <f t="shared" si="1"/>
        <v>112</v>
      </c>
      <c r="B115" s="4" t="s">
        <v>16</v>
      </c>
      <c r="C115" s="1" t="s">
        <v>80</v>
      </c>
      <c r="D115" s="6" t="str">
        <f>IFERROR(VLOOKUP(B115,featuresimpt,1, FALSE),"not Imported")</f>
        <v>url</v>
      </c>
      <c r="E115" s="2" t="str">
        <f>IFERROR(IF(B115=VLOOKUP(B115,Dropped,1,FALSE),"Dropped",""),"")</f>
        <v/>
      </c>
    </row>
    <row r="116" spans="1:5" s="3" customFormat="1" ht="30" hidden="1" x14ac:dyDescent="0.25">
      <c r="A116" s="2">
        <f t="shared" si="1"/>
        <v>113</v>
      </c>
      <c r="B116" s="4" t="s">
        <v>214</v>
      </c>
      <c r="C116" s="1" t="s">
        <v>158</v>
      </c>
      <c r="D116" s="6" t="str">
        <f>IFERROR(VLOOKUP(B116,featuresimpt,1, FALSE),"not Imported")</f>
        <v>verification_status</v>
      </c>
      <c r="E116" s="2" t="str">
        <f>IFERROR(IF(B116=VLOOKUP(B116,Dropped,1,FALSE),"Dropped",""),"")</f>
        <v>Dropped</v>
      </c>
    </row>
    <row r="117" spans="1:5" s="3" customFormat="1" hidden="1" x14ac:dyDescent="0.25">
      <c r="A117" s="2">
        <f t="shared" si="1"/>
        <v>114</v>
      </c>
      <c r="B117" s="4" t="s">
        <v>385</v>
      </c>
      <c r="C117" s="4" t="s">
        <v>178</v>
      </c>
      <c r="D117" s="6" t="str">
        <f>IFERROR(VLOOKUP(B117,featuresimpt,1, FALSE),"not Imported")</f>
        <v>verification_status_joint</v>
      </c>
      <c r="E117" s="2" t="str">
        <f>IFERROR(IF(B117=VLOOKUP(B117,Dropped,1,FALSE),"Dropped",""),"")</f>
        <v/>
      </c>
    </row>
    <row r="118" spans="1:5" s="3" customFormat="1" hidden="1" x14ac:dyDescent="0.25">
      <c r="A118" s="2">
        <f t="shared" si="1"/>
        <v>115</v>
      </c>
      <c r="B118" s="11" t="s">
        <v>168</v>
      </c>
      <c r="C118" s="11" t="s">
        <v>167</v>
      </c>
      <c r="D118" s="6" t="str">
        <f>IFERROR(VLOOKUP(B118,featuresimpt,1, FALSE),"not Imported")</f>
        <v>zip_code</v>
      </c>
      <c r="E118" s="2" t="str">
        <f>IFERROR(IF(B118=VLOOKUP(B118,Dropped,1,FALSE),"Dropped",""),"")</f>
        <v/>
      </c>
    </row>
    <row r="119" spans="1:5" s="3" customFormat="1" ht="30" hidden="1" x14ac:dyDescent="0.25">
      <c r="A119" s="2">
        <f t="shared" si="1"/>
        <v>116</v>
      </c>
      <c r="B119" s="11" t="s">
        <v>387</v>
      </c>
      <c r="C119" s="12" t="s">
        <v>230</v>
      </c>
      <c r="D119" s="6" t="str">
        <f>IFERROR(VLOOKUP(B119,featuresimpt,1, FALSE),"not Imported")</f>
        <v>revol_bal_joint</v>
      </c>
      <c r="E119" s="2" t="str">
        <f>IFERROR(IF(B119=VLOOKUP(B119,Dropped,1,FALSE),"Dropped",""),"")</f>
        <v>Dropped</v>
      </c>
    </row>
    <row r="120" spans="1:5" s="3" customFormat="1" hidden="1" x14ac:dyDescent="0.25">
      <c r="A120" s="2">
        <f t="shared" si="1"/>
        <v>117</v>
      </c>
      <c r="B120" s="11" t="s">
        <v>388</v>
      </c>
      <c r="C120" s="12" t="s">
        <v>231</v>
      </c>
      <c r="D120" s="6" t="str">
        <f>IFERROR(VLOOKUP(B120,featuresimpt,1, FALSE),"not Imported")</f>
        <v>sec_app_fico_range_low</v>
      </c>
      <c r="E120" s="2" t="str">
        <f>IFERROR(IF(B120=VLOOKUP(B120,Dropped,1,FALSE),"Dropped",""),"")</f>
        <v>Dropped</v>
      </c>
    </row>
    <row r="121" spans="1:5" s="3" customFormat="1" hidden="1" x14ac:dyDescent="0.25">
      <c r="A121" s="2">
        <f t="shared" si="1"/>
        <v>118</v>
      </c>
      <c r="B121" s="11" t="s">
        <v>389</v>
      </c>
      <c r="C121" s="12" t="s">
        <v>232</v>
      </c>
      <c r="D121" s="6" t="str">
        <f>IFERROR(VLOOKUP(B121,featuresimpt,1, FALSE),"not Imported")</f>
        <v>sec_app_fico_range_high</v>
      </c>
      <c r="E121" s="2" t="str">
        <f>IFERROR(IF(B121=VLOOKUP(B121,Dropped,1,FALSE),"Dropped",""),"")</f>
        <v>Dropped</v>
      </c>
    </row>
    <row r="122" spans="1:5" s="3" customFormat="1" hidden="1" x14ac:dyDescent="0.25">
      <c r="A122" s="2">
        <f t="shared" si="1"/>
        <v>119</v>
      </c>
      <c r="B122" s="11" t="s">
        <v>390</v>
      </c>
      <c r="C122" s="12" t="s">
        <v>233</v>
      </c>
      <c r="D122" s="6" t="str">
        <f>IFERROR(VLOOKUP(B122,featuresimpt,1, FALSE),"not Imported")</f>
        <v>sec_app_earliest_cr_line</v>
      </c>
      <c r="E122" s="2" t="str">
        <f>IFERROR(IF(B122=VLOOKUP(B122,Dropped,1,FALSE),"Dropped",""),"")</f>
        <v>Dropped</v>
      </c>
    </row>
    <row r="123" spans="1:5" s="3" customFormat="1" ht="30" hidden="1" x14ac:dyDescent="0.25">
      <c r="A123" s="2">
        <f t="shared" si="1"/>
        <v>120</v>
      </c>
      <c r="B123" s="11" t="s">
        <v>391</v>
      </c>
      <c r="C123" s="12" t="s">
        <v>234</v>
      </c>
      <c r="D123" s="6" t="str">
        <f>IFERROR(VLOOKUP(B123,featuresimpt,1, FALSE),"not Imported")</f>
        <v>sec_app_inq_last_6mths</v>
      </c>
      <c r="E123" s="2" t="str">
        <f>IFERROR(IF(B123=VLOOKUP(B123,Dropped,1,FALSE),"Dropped",""),"")</f>
        <v>Dropped</v>
      </c>
    </row>
    <row r="124" spans="1:5" s="3" customFormat="1" ht="30" hidden="1" x14ac:dyDescent="0.25">
      <c r="A124" s="2">
        <f t="shared" si="1"/>
        <v>121</v>
      </c>
      <c r="B124" s="11" t="s">
        <v>392</v>
      </c>
      <c r="C124" s="12" t="s">
        <v>235</v>
      </c>
      <c r="D124" s="6" t="str">
        <f>IFERROR(VLOOKUP(B124,featuresimpt,1, FALSE),"not Imported")</f>
        <v>sec_app_mort_acc</v>
      </c>
      <c r="E124" s="2" t="str">
        <f>IFERROR(IF(B124=VLOOKUP(B124,Dropped,1,FALSE),"Dropped",""),"")</f>
        <v>Dropped</v>
      </c>
    </row>
    <row r="125" spans="1:5" s="3" customFormat="1" ht="30" hidden="1" x14ac:dyDescent="0.25">
      <c r="A125" s="2">
        <f t="shared" si="1"/>
        <v>122</v>
      </c>
      <c r="B125" s="11" t="s">
        <v>393</v>
      </c>
      <c r="C125" s="12" t="s">
        <v>236</v>
      </c>
      <c r="D125" s="6" t="str">
        <f>IFERROR(VLOOKUP(B125,featuresimpt,1, FALSE),"not Imported")</f>
        <v>sec_app_open_acc</v>
      </c>
      <c r="E125" s="2" t="str">
        <f>IFERROR(IF(B125=VLOOKUP(B125,Dropped,1,FALSE),"Dropped",""),"")</f>
        <v>Dropped</v>
      </c>
    </row>
    <row r="126" spans="1:5" s="3" customFormat="1" ht="30" hidden="1" x14ac:dyDescent="0.25">
      <c r="A126" s="2">
        <f t="shared" si="1"/>
        <v>123</v>
      </c>
      <c r="B126" s="11" t="s">
        <v>394</v>
      </c>
      <c r="C126" s="12" t="s">
        <v>237</v>
      </c>
      <c r="D126" s="6" t="str">
        <f>IFERROR(VLOOKUP(B126,featuresimpt,1, FALSE),"not Imported")</f>
        <v>sec_app_revol_util</v>
      </c>
      <c r="E126" s="2" t="str">
        <f>IFERROR(IF(B126=VLOOKUP(B126,Dropped,1,FALSE),"Dropped",""),"")</f>
        <v>Dropped</v>
      </c>
    </row>
    <row r="127" spans="1:5" s="3" customFormat="1" ht="30" hidden="1" x14ac:dyDescent="0.25">
      <c r="A127" s="2">
        <f t="shared" si="1"/>
        <v>124</v>
      </c>
      <c r="B127" s="11" t="s">
        <v>244</v>
      </c>
      <c r="C127" s="12" t="s">
        <v>238</v>
      </c>
      <c r="D127" s="6" t="str">
        <f>IFERROR(VLOOKUP(B127,featuresimpt,1, FALSE),"not Imported")</f>
        <v>sec_app_open_act_il</v>
      </c>
      <c r="E127" s="2" t="str">
        <f>IFERROR(IF(B127=VLOOKUP(B127,Dropped,1,FALSE),"Dropped",""),"")</f>
        <v>Dropped</v>
      </c>
    </row>
    <row r="128" spans="1:5" s="3" customFormat="1" ht="30" hidden="1" x14ac:dyDescent="0.25">
      <c r="A128" s="2">
        <f t="shared" si="1"/>
        <v>125</v>
      </c>
      <c r="B128" s="11" t="s">
        <v>395</v>
      </c>
      <c r="C128" s="12" t="s">
        <v>239</v>
      </c>
      <c r="D128" s="6" t="str">
        <f>IFERROR(VLOOKUP(B128,featuresimpt,1, FALSE),"not Imported")</f>
        <v>sec_app_num_rev_accts</v>
      </c>
      <c r="E128" s="2" t="str">
        <f>IFERROR(IF(B128=VLOOKUP(B128,Dropped,1,FALSE),"Dropped",""),"")</f>
        <v>Dropped</v>
      </c>
    </row>
    <row r="129" spans="1:5" s="3" customFormat="1" ht="30" x14ac:dyDescent="0.25">
      <c r="A129" s="2">
        <f t="shared" si="1"/>
        <v>126</v>
      </c>
      <c r="B129" s="11" t="s">
        <v>396</v>
      </c>
      <c r="C129" s="12" t="s">
        <v>240</v>
      </c>
      <c r="D129" s="6" t="str">
        <f>IFERROR(VLOOKUP(B129,featuresimpt,1, FALSE),"not Imported")</f>
        <v>sec_app_chargeoff_within_12_mths</v>
      </c>
      <c r="E129" s="2" t="str">
        <f>IFERROR(IF(B129=VLOOKUP(B129,Dropped,1,FALSE),"Dropped",""),"")</f>
        <v>Dropped</v>
      </c>
    </row>
    <row r="130" spans="1:5" s="3" customFormat="1" ht="30" hidden="1" x14ac:dyDescent="0.25">
      <c r="A130" s="2">
        <f t="shared" si="1"/>
        <v>127</v>
      </c>
      <c r="B130" s="11" t="s">
        <v>397</v>
      </c>
      <c r="C130" s="12" t="s">
        <v>241</v>
      </c>
      <c r="D130" s="6" t="str">
        <f>IFERROR(VLOOKUP(B130,featuresimpt,1, FALSE),"not Imported")</f>
        <v>sec_app_collections_12_mths_ex_med</v>
      </c>
      <c r="E130" s="2" t="str">
        <f>IFERROR(IF(B130=VLOOKUP(B130,Dropped,1,FALSE),"Dropped",""),"")</f>
        <v>Dropped</v>
      </c>
    </row>
    <row r="131" spans="1:5" s="3" customFormat="1" hidden="1" x14ac:dyDescent="0.25">
      <c r="A131" s="2">
        <f t="shared" si="1"/>
        <v>128</v>
      </c>
      <c r="B131" s="11" t="s">
        <v>401</v>
      </c>
      <c r="C131" s="11" t="s">
        <v>242</v>
      </c>
      <c r="D131" s="6" t="str">
        <f>IFERROR(VLOOKUP(B131,featuresimpt,1, FALSE),"not Imported")</f>
        <v>not Imported</v>
      </c>
      <c r="E131" s="2" t="str">
        <f>IFERROR(IF(B131=VLOOKUP(B131,Dropped,1,FALSE),"Dropped",""),"")</f>
        <v/>
      </c>
    </row>
    <row r="132" spans="1:5" s="3" customFormat="1" hidden="1" x14ac:dyDescent="0.25">
      <c r="A132" s="2">
        <f t="shared" si="1"/>
        <v>129</v>
      </c>
      <c r="B132" s="5" t="s">
        <v>255</v>
      </c>
      <c r="C132" s="5" t="s">
        <v>275</v>
      </c>
      <c r="D132" s="6" t="str">
        <f>IFERROR(VLOOKUP(B132,featuresimpt,1, FALSE),"not Imported")</f>
        <v>hardship_flag</v>
      </c>
      <c r="E132" s="2" t="str">
        <f>IFERROR(IF(B132=VLOOKUP(B132,Dropped,1,FALSE),"Dropped",""),"")</f>
        <v/>
      </c>
    </row>
    <row r="133" spans="1:5" s="3" customFormat="1" hidden="1" x14ac:dyDescent="0.25">
      <c r="A133" s="2">
        <f t="shared" si="1"/>
        <v>130</v>
      </c>
      <c r="B133" s="5" t="s">
        <v>256</v>
      </c>
      <c r="C133" s="1" t="s">
        <v>276</v>
      </c>
      <c r="D133" s="6" t="str">
        <f>IFERROR(VLOOKUP(B133,featuresimpt,1, FALSE),"not Imported")</f>
        <v>hardship_type</v>
      </c>
      <c r="E133" s="2" t="str">
        <f>IFERROR(IF(B133=VLOOKUP(B133,Dropped,1,FALSE),"Dropped",""),"")</f>
        <v>Dropped</v>
      </c>
    </row>
    <row r="134" spans="1:5" s="3" customFormat="1" hidden="1" x14ac:dyDescent="0.25">
      <c r="A134" s="2">
        <f t="shared" ref="A134:A154" si="2">A133+1</f>
        <v>131</v>
      </c>
      <c r="B134" s="5" t="s">
        <v>257</v>
      </c>
      <c r="C134" s="1" t="s">
        <v>277</v>
      </c>
      <c r="D134" s="6" t="str">
        <f>IFERROR(VLOOKUP(B134,featuresimpt,1, FALSE),"not Imported")</f>
        <v>hardship_reason</v>
      </c>
      <c r="E134" s="2" t="str">
        <f>IFERROR(IF(B134=VLOOKUP(B134,Dropped,1,FALSE),"Dropped",""),"")</f>
        <v>Dropped</v>
      </c>
    </row>
    <row r="135" spans="1:5" s="3" customFormat="1" ht="30" hidden="1" x14ac:dyDescent="0.25">
      <c r="A135" s="13">
        <f t="shared" si="2"/>
        <v>132</v>
      </c>
      <c r="B135" s="14" t="s">
        <v>258</v>
      </c>
      <c r="C135" s="1" t="s">
        <v>278</v>
      </c>
      <c r="D135" s="6" t="str">
        <f>IFERROR(VLOOKUP(B135,featuresimpt,1, FALSE),"not Imported")</f>
        <v>hardship_status</v>
      </c>
      <c r="E135" s="2" t="str">
        <f>IFERROR(IF(B135=VLOOKUP(B135,Dropped,1,FALSE),"Dropped",""),"")</f>
        <v>Dropped</v>
      </c>
    </row>
    <row r="136" spans="1:5" s="3" customFormat="1" ht="30" hidden="1" x14ac:dyDescent="0.25">
      <c r="A136" s="13">
        <f t="shared" si="2"/>
        <v>133</v>
      </c>
      <c r="B136" s="14" t="s">
        <v>259</v>
      </c>
      <c r="C136" s="1" t="s">
        <v>279</v>
      </c>
      <c r="D136" s="6" t="str">
        <f>IFERROR(VLOOKUP(B136,featuresimpt,1, FALSE),"not Imported")</f>
        <v>deferral_term</v>
      </c>
      <c r="E136" s="2" t="str">
        <f>IFERROR(IF(B136=VLOOKUP(B136,Dropped,1,FALSE),"Dropped",""),"")</f>
        <v>Dropped</v>
      </c>
    </row>
    <row r="137" spans="1:5" s="3" customFormat="1" ht="30" hidden="1" x14ac:dyDescent="0.25">
      <c r="A137" s="13">
        <f t="shared" si="2"/>
        <v>134</v>
      </c>
      <c r="B137" s="14" t="s">
        <v>260</v>
      </c>
      <c r="C137" s="1" t="s">
        <v>280</v>
      </c>
      <c r="D137" s="6" t="str">
        <f>IFERROR(VLOOKUP(B137,featuresimpt,1, FALSE),"not Imported")</f>
        <v>hardship_amount</v>
      </c>
      <c r="E137" s="2" t="str">
        <f>IFERROR(IF(B137=VLOOKUP(B137,Dropped,1,FALSE),"Dropped",""),"")</f>
        <v>Dropped</v>
      </c>
    </row>
    <row r="138" spans="1:5" s="3" customFormat="1" hidden="1" x14ac:dyDescent="0.25">
      <c r="A138" s="2">
        <f t="shared" si="2"/>
        <v>135</v>
      </c>
      <c r="B138" s="5" t="s">
        <v>261</v>
      </c>
      <c r="C138" s="1" t="s">
        <v>281</v>
      </c>
      <c r="D138" s="6" t="str">
        <f>IFERROR(VLOOKUP(B138,featuresimpt,1, FALSE),"not Imported")</f>
        <v>hardship_start_date</v>
      </c>
      <c r="E138" s="2" t="str">
        <f>IFERROR(IF(B138=VLOOKUP(B138,Dropped,1,FALSE),"Dropped",""),"")</f>
        <v>Dropped</v>
      </c>
    </row>
    <row r="139" spans="1:5" s="3" customFormat="1" hidden="1" x14ac:dyDescent="0.25">
      <c r="A139" s="2">
        <f t="shared" si="2"/>
        <v>136</v>
      </c>
      <c r="B139" s="5" t="s">
        <v>262</v>
      </c>
      <c r="C139" s="1" t="s">
        <v>282</v>
      </c>
      <c r="D139" s="6" t="str">
        <f>IFERROR(VLOOKUP(B139,featuresimpt,1, FALSE),"not Imported")</f>
        <v>hardship_end_date</v>
      </c>
      <c r="E139" s="2" t="str">
        <f>IFERROR(IF(B139=VLOOKUP(B139,Dropped,1,FALSE),"Dropped",""),"")</f>
        <v>Dropped</v>
      </c>
    </row>
    <row r="140" spans="1:5" s="3" customFormat="1" ht="60" hidden="1" x14ac:dyDescent="0.25">
      <c r="A140" s="2">
        <f t="shared" si="2"/>
        <v>137</v>
      </c>
      <c r="B140" s="5" t="s">
        <v>263</v>
      </c>
      <c r="C140" s="1" t="s">
        <v>283</v>
      </c>
      <c r="D140" s="6" t="str">
        <f>IFERROR(VLOOKUP(B140,featuresimpt,1, FALSE),"not Imported")</f>
        <v>payment_plan_start_date</v>
      </c>
      <c r="E140" s="2" t="str">
        <f>IFERROR(IF(B140=VLOOKUP(B140,Dropped,1,FALSE),"Dropped",""),"")</f>
        <v>Dropped</v>
      </c>
    </row>
    <row r="141" spans="1:5" s="3" customFormat="1" ht="30" hidden="1" x14ac:dyDescent="0.25">
      <c r="A141" s="2">
        <f t="shared" si="2"/>
        <v>138</v>
      </c>
      <c r="B141" s="5" t="s">
        <v>264</v>
      </c>
      <c r="C141" s="1" t="s">
        <v>284</v>
      </c>
      <c r="D141" s="6" t="str">
        <f>IFERROR(VLOOKUP(B141,featuresimpt,1, FALSE),"not Imported")</f>
        <v>hardship_length</v>
      </c>
      <c r="E141" s="2" t="str">
        <f>IFERROR(IF(B141=VLOOKUP(B141,Dropped,1,FALSE),"Dropped",""),"")</f>
        <v>Dropped</v>
      </c>
    </row>
    <row r="142" spans="1:5" s="3" customFormat="1" hidden="1" x14ac:dyDescent="0.25">
      <c r="A142" s="2">
        <f t="shared" si="2"/>
        <v>139</v>
      </c>
      <c r="B142" s="5" t="s">
        <v>265</v>
      </c>
      <c r="C142" s="1" t="s">
        <v>285</v>
      </c>
      <c r="D142" s="6" t="str">
        <f>IFERROR(VLOOKUP(B142,featuresimpt,1, FALSE),"not Imported")</f>
        <v>hardship_dpd</v>
      </c>
      <c r="E142" s="2" t="str">
        <f>IFERROR(IF(B142=VLOOKUP(B142,Dropped,1,FALSE),"Dropped",""),"")</f>
        <v>Dropped</v>
      </c>
    </row>
    <row r="143" spans="1:5" s="3" customFormat="1" hidden="1" x14ac:dyDescent="0.25">
      <c r="A143" s="2">
        <f t="shared" si="2"/>
        <v>140</v>
      </c>
      <c r="B143" s="5" t="s">
        <v>266</v>
      </c>
      <c r="C143" s="1" t="s">
        <v>286</v>
      </c>
      <c r="D143" s="6" t="str">
        <f>IFERROR(VLOOKUP(B143,featuresimpt,1, FALSE),"not Imported")</f>
        <v>hardship_loan_status</v>
      </c>
      <c r="E143" s="2" t="str">
        <f>IFERROR(IF(B143=VLOOKUP(B143,Dropped,1,FALSE),"Dropped",""),"")</f>
        <v>Dropped</v>
      </c>
    </row>
    <row r="144" spans="1:5" s="3" customFormat="1" ht="45" hidden="1" x14ac:dyDescent="0.25">
      <c r="A144" s="2">
        <f t="shared" si="2"/>
        <v>141</v>
      </c>
      <c r="B144" s="5" t="s">
        <v>267</v>
      </c>
      <c r="C144" s="1" t="s">
        <v>287</v>
      </c>
      <c r="D144" s="6" t="str">
        <f>IFERROR(VLOOKUP(B144,featuresimpt,1, FALSE),"not Imported")</f>
        <v>orig_projected_additional_accrued_interest</v>
      </c>
      <c r="E144" s="2" t="str">
        <f>IFERROR(IF(B144=VLOOKUP(B144,Dropped,1,FALSE),"Dropped",""),"")</f>
        <v>Dropped</v>
      </c>
    </row>
    <row r="145" spans="1:5" s="3" customFormat="1" hidden="1" x14ac:dyDescent="0.25">
      <c r="A145" s="2">
        <f t="shared" si="2"/>
        <v>142</v>
      </c>
      <c r="B145" s="5" t="s">
        <v>268</v>
      </c>
      <c r="C145" s="1" t="s">
        <v>288</v>
      </c>
      <c r="D145" s="6" t="str">
        <f>IFERROR(VLOOKUP(B145,featuresimpt,1, FALSE),"not Imported")</f>
        <v>hardship_payoff_balance_amount</v>
      </c>
      <c r="E145" s="2" t="str">
        <f>IFERROR(IF(B145=VLOOKUP(B145,Dropped,1,FALSE),"Dropped",""),"")</f>
        <v>Dropped</v>
      </c>
    </row>
    <row r="146" spans="1:5" s="3" customFormat="1" hidden="1" x14ac:dyDescent="0.25">
      <c r="A146" s="2">
        <f t="shared" si="2"/>
        <v>143</v>
      </c>
      <c r="B146" s="5" t="s">
        <v>269</v>
      </c>
      <c r="C146" s="1" t="s">
        <v>289</v>
      </c>
      <c r="D146" s="6" t="str">
        <f>IFERROR(VLOOKUP(B146,featuresimpt,1, FALSE),"not Imported")</f>
        <v>hardship_last_payment_amount</v>
      </c>
      <c r="E146" s="2" t="str">
        <f>IFERROR(IF(B146=VLOOKUP(B146,Dropped,1,FALSE),"Dropped",""),"")</f>
        <v>Dropped</v>
      </c>
    </row>
    <row r="147" spans="1:5" s="3" customFormat="1" hidden="1" x14ac:dyDescent="0.25">
      <c r="A147" s="2">
        <f t="shared" si="2"/>
        <v>144</v>
      </c>
      <c r="B147" s="5" t="s">
        <v>270</v>
      </c>
      <c r="C147" s="5" t="s">
        <v>290</v>
      </c>
      <c r="D147" s="6" t="str">
        <f>IFERROR(VLOOKUP(B147,featuresimpt,1, FALSE),"not Imported")</f>
        <v>not Imported</v>
      </c>
      <c r="E147" s="2" t="str">
        <f>IFERROR(IF(B147=VLOOKUP(B147,Dropped,1,FALSE),"Dropped",""),"")</f>
        <v/>
      </c>
    </row>
    <row r="148" spans="1:5" s="3" customFormat="1" hidden="1" x14ac:dyDescent="0.25">
      <c r="A148" s="2">
        <f t="shared" si="2"/>
        <v>145</v>
      </c>
      <c r="B148" s="5" t="s">
        <v>253</v>
      </c>
      <c r="C148" s="5" t="s">
        <v>245</v>
      </c>
      <c r="D148" s="6" t="str">
        <f>IFERROR(VLOOKUP(B148,featuresimpt,1, FALSE),"not Imported")</f>
        <v>debt_settlement_flag</v>
      </c>
      <c r="E148" s="2" t="str">
        <f>IFERROR(IF(B148=VLOOKUP(B148,Dropped,1,FALSE),"Dropped",""),"")</f>
        <v/>
      </c>
    </row>
    <row r="149" spans="1:5" s="3" customFormat="1" hidden="1" x14ac:dyDescent="0.25">
      <c r="A149" s="2">
        <f t="shared" si="2"/>
        <v>146</v>
      </c>
      <c r="B149" s="5" t="s">
        <v>254</v>
      </c>
      <c r="C149" s="5" t="s">
        <v>246</v>
      </c>
      <c r="D149" s="6" t="str">
        <f>IFERROR(VLOOKUP(B149,featuresimpt,1, FALSE),"not Imported")</f>
        <v>not Imported</v>
      </c>
      <c r="E149" s="2" t="str">
        <f>IFERROR(IF(B149=VLOOKUP(B149,Dropped,1,FALSE),"Dropped",""),"")</f>
        <v/>
      </c>
    </row>
    <row r="150" spans="1:5" s="3" customFormat="1" hidden="1" x14ac:dyDescent="0.25">
      <c r="A150" s="2">
        <f t="shared" si="2"/>
        <v>147</v>
      </c>
      <c r="B150" s="5" t="s">
        <v>271</v>
      </c>
      <c r="C150" s="5" t="s">
        <v>247</v>
      </c>
      <c r="D150" s="6" t="str">
        <f>IFERROR(VLOOKUP(B150,featuresimpt,1, FALSE),"not Imported")</f>
        <v>not Imported</v>
      </c>
      <c r="E150" s="2" t="str">
        <f>IFERROR(IF(B150=VLOOKUP(B150,Dropped,1,FALSE),"Dropped",""),"")</f>
        <v/>
      </c>
    </row>
    <row r="151" spans="1:5" s="3" customFormat="1" hidden="1" x14ac:dyDescent="0.25">
      <c r="A151" s="2">
        <f t="shared" si="2"/>
        <v>148</v>
      </c>
      <c r="B151" s="5" t="s">
        <v>248</v>
      </c>
      <c r="C151" s="5" t="s">
        <v>249</v>
      </c>
      <c r="D151" s="6" t="str">
        <f>IFERROR(VLOOKUP(B151,featuresimpt,1, FALSE),"not Imported")</f>
        <v>not Imported</v>
      </c>
      <c r="E151" s="2" t="str">
        <f>IFERROR(IF(B151=VLOOKUP(B151,Dropped,1,FALSE),"Dropped",""),"")</f>
        <v/>
      </c>
    </row>
    <row r="152" spans="1:5" s="3" customFormat="1" hidden="1" x14ac:dyDescent="0.25">
      <c r="A152" s="2">
        <f t="shared" si="2"/>
        <v>149</v>
      </c>
      <c r="B152" s="5" t="s">
        <v>272</v>
      </c>
      <c r="C152" s="5" t="s">
        <v>250</v>
      </c>
      <c r="D152" s="6" t="str">
        <f>IFERROR(VLOOKUP(B152,featuresimpt,1, FALSE),"not Imported")</f>
        <v>not Imported</v>
      </c>
      <c r="E152" s="2" t="str">
        <f>IFERROR(IF(B152=VLOOKUP(B152,Dropped,1,FALSE),"Dropped",""),"")</f>
        <v/>
      </c>
    </row>
    <row r="153" spans="1:5" s="3" customFormat="1" hidden="1" x14ac:dyDescent="0.25">
      <c r="A153" s="2">
        <f t="shared" si="2"/>
        <v>150</v>
      </c>
      <c r="B153" s="5" t="s">
        <v>273</v>
      </c>
      <c r="C153" s="5" t="s">
        <v>251</v>
      </c>
      <c r="D153" s="6" t="str">
        <f>IFERROR(VLOOKUP(B153,featuresimpt,1, FALSE),"not Imported")</f>
        <v>not Imported</v>
      </c>
      <c r="E153" s="2" t="str">
        <f>IFERROR(IF(B153=VLOOKUP(B153,Dropped,1,FALSE),"Dropped",""),"")</f>
        <v/>
      </c>
    </row>
    <row r="154" spans="1:5" s="3" customFormat="1" hidden="1" x14ac:dyDescent="0.25">
      <c r="A154" s="2">
        <f t="shared" si="2"/>
        <v>151</v>
      </c>
      <c r="B154" s="5" t="s">
        <v>274</v>
      </c>
      <c r="C154" s="5" t="s">
        <v>252</v>
      </c>
      <c r="D154" s="6" t="str">
        <f>IFERROR(VLOOKUP(B154,featuresimpt,1, FALSE),"not Imported")</f>
        <v>not Imported</v>
      </c>
      <c r="E154" s="2" t="str">
        <f>IFERROR(IF(B154=VLOOKUP(B154,Dropped,1,FALSE),"Dropped",""),"")</f>
        <v/>
      </c>
    </row>
    <row r="155" spans="1:5" s="3" customFormat="1" hidden="1" x14ac:dyDescent="0.25">
      <c r="D155" s="6" t="str">
        <f>IFERROR(VLOOKUP(B155,featuresimpt,1, FALSE),"")</f>
        <v/>
      </c>
    </row>
    <row r="156" spans="1:5" s="3" customFormat="1" ht="30" hidden="1" x14ac:dyDescent="0.25">
      <c r="C156" s="7" t="s">
        <v>155</v>
      </c>
      <c r="D156" s="6" t="str">
        <f>IFERROR(VLOOKUP(B156,featuresimpt,1, FALSE),"")</f>
        <v/>
      </c>
    </row>
    <row r="157" spans="1:5" s="3" customFormat="1" x14ac:dyDescent="0.25"/>
    <row r="158" spans="1:5" s="3" customFormat="1" x14ac:dyDescent="0.25"/>
    <row r="159" spans="1:5" s="3" customFormat="1" x14ac:dyDescent="0.25"/>
    <row r="160" spans="1:5"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sheetData>
  <autoFilter ref="A3:E156" xr:uid="{870035AA-FDEC-4C31-9A6E-B8F4885159C7}">
    <filterColumn colId="1">
      <filters>
        <filter val="chargeoff_within_12_mths"/>
        <filter val="sec_app_chargeoff_within_12_mths"/>
      </filters>
    </filterColumn>
  </autoFilter>
  <sortState xmlns:xlrd2="http://schemas.microsoft.com/office/spreadsheetml/2017/richdata2" ref="B4:C103">
    <sortCondition ref="B4:B103"/>
  </sortState>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7F790-47DC-4E4E-B9F1-19952008C7C7}">
  <dimension ref="A1:G13"/>
  <sheetViews>
    <sheetView workbookViewId="0">
      <selection activeCell="B11" sqref="B11"/>
    </sheetView>
  </sheetViews>
  <sheetFormatPr defaultRowHeight="15" x14ac:dyDescent="0.25"/>
  <cols>
    <col min="2" max="2" width="47.5703125" bestFit="1" customWidth="1"/>
    <col min="3" max="3" width="9.140625" style="16"/>
    <col min="5" max="5" width="21.85546875" bestFit="1" customWidth="1"/>
  </cols>
  <sheetData>
    <row r="1" spans="1:7" x14ac:dyDescent="0.25">
      <c r="G1" t="s">
        <v>418</v>
      </c>
    </row>
    <row r="2" spans="1:7" x14ac:dyDescent="0.25">
      <c r="A2">
        <v>1</v>
      </c>
      <c r="B2" s="19" t="s">
        <v>405</v>
      </c>
      <c r="C2" s="20">
        <v>0.51197599999999999</v>
      </c>
      <c r="D2" s="17">
        <f>C2</f>
        <v>0.51197599999999999</v>
      </c>
      <c r="E2" t="s">
        <v>405</v>
      </c>
      <c r="F2" s="15">
        <v>0.8</v>
      </c>
      <c r="G2">
        <v>0</v>
      </c>
    </row>
    <row r="3" spans="1:7" x14ac:dyDescent="0.25">
      <c r="B3" t="s">
        <v>406</v>
      </c>
      <c r="C3" s="16">
        <v>0.35242499999999999</v>
      </c>
    </row>
    <row r="4" spans="1:7" x14ac:dyDescent="0.25">
      <c r="A4">
        <v>0</v>
      </c>
      <c r="B4" s="19" t="s">
        <v>407</v>
      </c>
      <c r="C4" s="20">
        <v>0.123927</v>
      </c>
      <c r="F4" s="15">
        <v>0.2</v>
      </c>
      <c r="G4">
        <v>70</v>
      </c>
    </row>
    <row r="5" spans="1:7" x14ac:dyDescent="0.25">
      <c r="B5" t="s">
        <v>408</v>
      </c>
      <c r="C5" s="16">
        <v>5.522E-3</v>
      </c>
    </row>
    <row r="6" spans="1:7" x14ac:dyDescent="0.25">
      <c r="B6" t="s">
        <v>409</v>
      </c>
      <c r="C6" s="16">
        <v>3.4280000000000001E-3</v>
      </c>
    </row>
    <row r="7" spans="1:7" x14ac:dyDescent="0.25">
      <c r="B7" t="s">
        <v>410</v>
      </c>
      <c r="C7" s="16">
        <v>9.2900000000000003E-4</v>
      </c>
    </row>
    <row r="8" spans="1:7" x14ac:dyDescent="0.25">
      <c r="B8" t="s">
        <v>411</v>
      </c>
      <c r="C8" s="16">
        <v>7.0500000000000001E-4</v>
      </c>
    </row>
    <row r="9" spans="1:7" x14ac:dyDescent="0.25">
      <c r="B9" t="s">
        <v>412</v>
      </c>
      <c r="C9" s="16">
        <v>6.8000000000000005E-4</v>
      </c>
      <c r="D9" s="17"/>
    </row>
    <row r="10" spans="1:7" x14ac:dyDescent="0.25">
      <c r="B10" t="s">
        <v>413</v>
      </c>
      <c r="C10" s="16">
        <v>2.5999999999999998E-4</v>
      </c>
      <c r="D10" s="17"/>
    </row>
    <row r="11" spans="1:7" x14ac:dyDescent="0.25">
      <c r="B11" t="s">
        <v>414</v>
      </c>
      <c r="C11" s="16">
        <v>1.4799999999999999E-4</v>
      </c>
      <c r="D11" s="17">
        <f>C11+C4</f>
        <v>0.12407499999999999</v>
      </c>
      <c r="E11" t="s">
        <v>417</v>
      </c>
    </row>
    <row r="12" spans="1:7" x14ac:dyDescent="0.25">
      <c r="C12" s="16">
        <f>SUM(C2:C11)</f>
        <v>1</v>
      </c>
      <c r="D12" s="17">
        <f>SUM(D2:D11)</f>
        <v>0.63605099999999992</v>
      </c>
      <c r="E12" t="s">
        <v>416</v>
      </c>
    </row>
    <row r="13" spans="1:7" x14ac:dyDescent="0.25">
      <c r="D13" s="17">
        <f>C12-D12</f>
        <v>0.36394900000000008</v>
      </c>
      <c r="E13"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B6A2C-1CD4-4B5D-92DC-6F77AC83AD7B}">
  <dimension ref="B1:C143"/>
  <sheetViews>
    <sheetView workbookViewId="0">
      <selection activeCell="B142" sqref="B142"/>
    </sheetView>
  </sheetViews>
  <sheetFormatPr defaultRowHeight="15" x14ac:dyDescent="0.25"/>
  <cols>
    <col min="2" max="2" width="42.28515625" bestFit="1" customWidth="1"/>
    <col min="3" max="3" width="40.85546875" bestFit="1" customWidth="1"/>
  </cols>
  <sheetData>
    <row r="1" spans="2:3" x14ac:dyDescent="0.25">
      <c r="B1" t="s">
        <v>402</v>
      </c>
      <c r="C1" t="s">
        <v>403</v>
      </c>
    </row>
    <row r="2" spans="2:3" x14ac:dyDescent="0.25">
      <c r="B2" t="s">
        <v>211</v>
      </c>
      <c r="C2" t="str">
        <f>VLOOKUP(B2,LoanStats!B$4:B$154,1,FALSE)</f>
        <v>acc_now_delinq</v>
      </c>
    </row>
    <row r="3" spans="2:3" x14ac:dyDescent="0.25">
      <c r="B3" t="s">
        <v>215</v>
      </c>
      <c r="C3" t="str">
        <f>VLOOKUP(B3,LoanStats!B$4:B$154,1,FALSE)</f>
        <v>acc_open_past_24mths</v>
      </c>
    </row>
    <row r="4" spans="2:3" x14ac:dyDescent="0.25">
      <c r="B4" t="s">
        <v>20</v>
      </c>
      <c r="C4" t="str">
        <f>VLOOKUP(B4,LoanStats!B$4:B$154,1,FALSE)</f>
        <v>addr_state</v>
      </c>
    </row>
    <row r="5" spans="2:3" x14ac:dyDescent="0.25">
      <c r="B5" t="s">
        <v>205</v>
      </c>
      <c r="C5" t="str">
        <f>VLOOKUP(B5,LoanStats!B$4:B$154,1,FALSE)</f>
        <v>all_util</v>
      </c>
    </row>
    <row r="6" spans="2:3" x14ac:dyDescent="0.25">
      <c r="B6" t="s">
        <v>12</v>
      </c>
      <c r="C6" t="str">
        <f>VLOOKUP(B6,LoanStats!B$4:B$154,1,FALSE)</f>
        <v>annual_inc</v>
      </c>
    </row>
    <row r="7" spans="2:3" x14ac:dyDescent="0.25">
      <c r="B7" t="s">
        <v>175</v>
      </c>
      <c r="C7" t="str">
        <f>VLOOKUP(B7,LoanStats!B$4:B$154,1,FALSE)</f>
        <v>annual_inc_joint</v>
      </c>
    </row>
    <row r="8" spans="2:3" x14ac:dyDescent="0.25">
      <c r="B8" t="s">
        <v>173</v>
      </c>
      <c r="C8" t="str">
        <f>VLOOKUP(B8,LoanStats!B$4:B$154,1,FALSE)</f>
        <v>application_type</v>
      </c>
    </row>
    <row r="9" spans="2:3" x14ac:dyDescent="0.25">
      <c r="B9" t="s">
        <v>107</v>
      </c>
      <c r="C9" t="str">
        <f>VLOOKUP(B9,LoanStats!B$4:B$154,1,FALSE)</f>
        <v>avg_cur_bal</v>
      </c>
    </row>
    <row r="10" spans="2:3" x14ac:dyDescent="0.25">
      <c r="B10" t="s">
        <v>216</v>
      </c>
      <c r="C10" t="str">
        <f>VLOOKUP(B10,LoanStats!B$4:B$154,1,FALSE)</f>
        <v>bc_open_to_buy</v>
      </c>
    </row>
    <row r="11" spans="2:3" x14ac:dyDescent="0.25">
      <c r="B11" t="s">
        <v>217</v>
      </c>
      <c r="C11" t="str">
        <f>VLOOKUP(B11,LoanStats!B$4:B$154,1,FALSE)</f>
        <v>bc_util</v>
      </c>
    </row>
    <row r="12" spans="2:3" x14ac:dyDescent="0.25">
      <c r="B12" t="s">
        <v>98</v>
      </c>
      <c r="C12" t="str">
        <f>VLOOKUP(B12,LoanStats!B$4:B$154,1,FALSE)</f>
        <v>chargeoff_within_12_mths</v>
      </c>
    </row>
    <row r="13" spans="2:3" x14ac:dyDescent="0.25">
      <c r="B13" t="s">
        <v>162</v>
      </c>
      <c r="C13" t="str">
        <f>VLOOKUP(B13,LoanStats!B$4:B$154,1,FALSE)</f>
        <v>collection_recovery_fee</v>
      </c>
    </row>
    <row r="14" spans="2:3" x14ac:dyDescent="0.25">
      <c r="B14" t="s">
        <v>99</v>
      </c>
      <c r="C14" t="str">
        <f>VLOOKUP(B14,LoanStats!B$4:B$154,1,FALSE)</f>
        <v>collections_12_mths_ex_med</v>
      </c>
    </row>
    <row r="15" spans="2:3" x14ac:dyDescent="0.25">
      <c r="B15" t="s">
        <v>253</v>
      </c>
      <c r="C15" t="str">
        <f>VLOOKUP(B15,LoanStats!B$4:B$154,1,FALSE)</f>
        <v>debt_settlement_flag</v>
      </c>
    </row>
    <row r="16" spans="2:3" x14ac:dyDescent="0.25">
      <c r="B16" t="s">
        <v>259</v>
      </c>
      <c r="C16" t="str">
        <f>VLOOKUP(B16,LoanStats!B$4:B$154,1,FALSE)</f>
        <v>deferral_term</v>
      </c>
    </row>
    <row r="17" spans="2:3" x14ac:dyDescent="0.25">
      <c r="B17" t="s">
        <v>22</v>
      </c>
      <c r="C17" t="str">
        <f>VLOOKUP(B17,LoanStats!B$4:B$154,1,FALSE)</f>
        <v>delinq_2yrs</v>
      </c>
    </row>
    <row r="18" spans="2:3" x14ac:dyDescent="0.25">
      <c r="B18" t="s">
        <v>218</v>
      </c>
      <c r="C18" t="str">
        <f>VLOOKUP(B18,LoanStats!B$4:B$154,1,FALSE)</f>
        <v>delinq_amnt</v>
      </c>
    </row>
    <row r="19" spans="2:3" x14ac:dyDescent="0.25">
      <c r="B19" t="s">
        <v>21</v>
      </c>
      <c r="C19" t="str">
        <f>VLOOKUP(B19,LoanStats!B$4:B$154,1,FALSE)</f>
        <v>dti</v>
      </c>
    </row>
    <row r="20" spans="2:3" x14ac:dyDescent="0.25">
      <c r="B20" t="s">
        <v>176</v>
      </c>
      <c r="C20" t="str">
        <f>VLOOKUP(B20,LoanStats!B$4:B$154,1,FALSE)</f>
        <v>dti_joint</v>
      </c>
    </row>
    <row r="21" spans="2:3" x14ac:dyDescent="0.25">
      <c r="B21" t="s">
        <v>23</v>
      </c>
      <c r="C21" t="str">
        <f>VLOOKUP(B21,LoanStats!B$4:B$154,1,FALSE)</f>
        <v>earliest_cr_line</v>
      </c>
    </row>
    <row r="22" spans="2:3" x14ac:dyDescent="0.25">
      <c r="B22" t="s">
        <v>10</v>
      </c>
      <c r="C22" t="str">
        <f>VLOOKUP(B22,LoanStats!B$4:B$154,1,FALSE)</f>
        <v>emp_length</v>
      </c>
    </row>
    <row r="23" spans="2:3" x14ac:dyDescent="0.25">
      <c r="B23" t="s">
        <v>153</v>
      </c>
      <c r="C23" t="str">
        <f>VLOOKUP(B23,LoanStats!B$4:B$154,1,FALSE)</f>
        <v>emp_title</v>
      </c>
    </row>
    <row r="24" spans="2:3" x14ac:dyDescent="0.25">
      <c r="B24" t="s">
        <v>25</v>
      </c>
      <c r="C24" t="str">
        <f>VLOOKUP(B24,LoanStats!B$4:B$154,1,FALSE)</f>
        <v>fico_range_high</v>
      </c>
    </row>
    <row r="25" spans="2:3" x14ac:dyDescent="0.25">
      <c r="B25" t="s">
        <v>24</v>
      </c>
      <c r="C25" t="str">
        <f>VLOOKUP(B25,LoanStats!B$4:B$154,1,FALSE)</f>
        <v>fico_range_low</v>
      </c>
    </row>
    <row r="26" spans="2:3" x14ac:dyDescent="0.25">
      <c r="B26" t="s">
        <v>3</v>
      </c>
      <c r="C26" t="str">
        <f>VLOOKUP(B26,LoanStats!B$4:B$154,1,FALSE)</f>
        <v>funded_amnt</v>
      </c>
    </row>
    <row r="27" spans="2:3" x14ac:dyDescent="0.25">
      <c r="B27" t="s">
        <v>4</v>
      </c>
      <c r="C27" t="str">
        <f>VLOOKUP(B27,LoanStats!B$4:B$154,1,FALSE)</f>
        <v>funded_amnt_inv</v>
      </c>
    </row>
    <row r="28" spans="2:3" x14ac:dyDescent="0.25">
      <c r="B28" t="s">
        <v>8</v>
      </c>
      <c r="C28" t="str">
        <f>VLOOKUP(B28,LoanStats!B$4:B$154,1,FALSE)</f>
        <v>grade</v>
      </c>
    </row>
    <row r="29" spans="2:3" x14ac:dyDescent="0.25">
      <c r="B29" t="s">
        <v>260</v>
      </c>
      <c r="C29" t="str">
        <f>VLOOKUP(B29,LoanStats!B$4:B$154,1,FALSE)</f>
        <v>hardship_amount</v>
      </c>
    </row>
    <row r="30" spans="2:3" x14ac:dyDescent="0.25">
      <c r="B30" t="s">
        <v>265</v>
      </c>
      <c r="C30" t="str">
        <f>VLOOKUP(B30,LoanStats!B$4:B$154,1,FALSE)</f>
        <v>hardship_dpd</v>
      </c>
    </row>
    <row r="31" spans="2:3" x14ac:dyDescent="0.25">
      <c r="B31" t="s">
        <v>262</v>
      </c>
      <c r="C31" t="str">
        <f>VLOOKUP(B31,LoanStats!B$4:B$154,1,FALSE)</f>
        <v>hardship_end_date</v>
      </c>
    </row>
    <row r="32" spans="2:3" x14ac:dyDescent="0.25">
      <c r="B32" t="s">
        <v>255</v>
      </c>
      <c r="C32" t="str">
        <f>VLOOKUP(B32,LoanStats!B$4:B$154,1,FALSE)</f>
        <v>hardship_flag</v>
      </c>
    </row>
    <row r="33" spans="2:3" x14ac:dyDescent="0.25">
      <c r="B33" t="s">
        <v>269</v>
      </c>
      <c r="C33" t="str">
        <f>VLOOKUP(B33,LoanStats!B$4:B$154,1,FALSE)</f>
        <v>hardship_last_payment_amount</v>
      </c>
    </row>
    <row r="34" spans="2:3" x14ac:dyDescent="0.25">
      <c r="B34" t="s">
        <v>264</v>
      </c>
      <c r="C34" t="str">
        <f>VLOOKUP(B34,LoanStats!B$4:B$154,1,FALSE)</f>
        <v>hardship_length</v>
      </c>
    </row>
    <row r="35" spans="2:3" x14ac:dyDescent="0.25">
      <c r="B35" t="s">
        <v>266</v>
      </c>
      <c r="C35" t="str">
        <f>VLOOKUP(B35,LoanStats!B$4:B$154,1,FALSE)</f>
        <v>hardship_loan_status</v>
      </c>
    </row>
    <row r="36" spans="2:3" x14ac:dyDescent="0.25">
      <c r="B36" t="s">
        <v>268</v>
      </c>
      <c r="C36" t="str">
        <f>VLOOKUP(B36,LoanStats!B$4:B$154,1,FALSE)</f>
        <v>hardship_payoff_balance_amount</v>
      </c>
    </row>
    <row r="37" spans="2:3" x14ac:dyDescent="0.25">
      <c r="B37" t="s">
        <v>257</v>
      </c>
      <c r="C37" t="str">
        <f>VLOOKUP(B37,LoanStats!B$4:B$154,1,FALSE)</f>
        <v>hardship_reason</v>
      </c>
    </row>
    <row r="38" spans="2:3" x14ac:dyDescent="0.25">
      <c r="B38" t="s">
        <v>261</v>
      </c>
      <c r="C38" t="str">
        <f>VLOOKUP(B38,LoanStats!B$4:B$154,1,FALSE)</f>
        <v>hardship_start_date</v>
      </c>
    </row>
    <row r="39" spans="2:3" x14ac:dyDescent="0.25">
      <c r="B39" t="s">
        <v>258</v>
      </c>
      <c r="C39" t="str">
        <f>VLOOKUP(B39,LoanStats!B$4:B$154,1,FALSE)</f>
        <v>hardship_status</v>
      </c>
    </row>
    <row r="40" spans="2:3" x14ac:dyDescent="0.25">
      <c r="B40" t="s">
        <v>256</v>
      </c>
      <c r="C40" t="str">
        <f>VLOOKUP(B40,LoanStats!B$4:B$154,1,FALSE)</f>
        <v>hardship_type</v>
      </c>
    </row>
    <row r="41" spans="2:3" x14ac:dyDescent="0.25">
      <c r="B41" t="s">
        <v>11</v>
      </c>
      <c r="C41" t="str">
        <f>VLOOKUP(B41,LoanStats!B$4:B$154,1,FALSE)</f>
        <v>home_ownership</v>
      </c>
    </row>
    <row r="42" spans="2:3" x14ac:dyDescent="0.25">
      <c r="B42" t="s">
        <v>0</v>
      </c>
      <c r="C42" t="str">
        <f>VLOOKUP(B42,LoanStats!B$4:B$154,1,FALSE)</f>
        <v>id</v>
      </c>
    </row>
    <row r="43" spans="2:3" x14ac:dyDescent="0.25">
      <c r="B43" t="s">
        <v>197</v>
      </c>
      <c r="C43" t="str">
        <f>VLOOKUP(B43,LoanStats!B$4:B$154,1,FALSE)</f>
        <v>il_util</v>
      </c>
    </row>
    <row r="44" spans="2:3" x14ac:dyDescent="0.25">
      <c r="B44" t="s">
        <v>34</v>
      </c>
      <c r="C44" t="str">
        <f>VLOOKUP(B44,LoanStats!B$4:B$154,1,FALSE)</f>
        <v>initial_list_status</v>
      </c>
    </row>
    <row r="45" spans="2:3" x14ac:dyDescent="0.25">
      <c r="B45" t="s">
        <v>207</v>
      </c>
      <c r="C45" t="str">
        <f>VLOOKUP(B45,LoanStats!B$4:B$154,1,FALSE)</f>
        <v>inq_fi</v>
      </c>
    </row>
    <row r="46" spans="2:3" x14ac:dyDescent="0.25">
      <c r="B46" t="s">
        <v>209</v>
      </c>
      <c r="C46" t="str">
        <f>VLOOKUP(B46,LoanStats!B$4:B$154,1,FALSE)</f>
        <v>inq_last_12m</v>
      </c>
    </row>
    <row r="47" spans="2:3" x14ac:dyDescent="0.25">
      <c r="B47" t="s">
        <v>26</v>
      </c>
      <c r="C47" t="str">
        <f>VLOOKUP(B47,LoanStats!B$4:B$154,1,FALSE)</f>
        <v>inq_last_6mths</v>
      </c>
    </row>
    <row r="48" spans="2:3" x14ac:dyDescent="0.25">
      <c r="B48" t="s">
        <v>7</v>
      </c>
      <c r="C48" t="str">
        <f>VLOOKUP(B48,LoanStats!B$4:B$154,1,FALSE)</f>
        <v>installment</v>
      </c>
    </row>
    <row r="49" spans="2:3" x14ac:dyDescent="0.25">
      <c r="B49" t="s">
        <v>6</v>
      </c>
      <c r="C49" t="str">
        <f>VLOOKUP(B49,LoanStats!B$4:B$154,1,FALSE)</f>
        <v>int_rate</v>
      </c>
    </row>
    <row r="50" spans="2:3" x14ac:dyDescent="0.25">
      <c r="B50" t="s">
        <v>13</v>
      </c>
      <c r="C50" t="str">
        <f>VLOOKUP(B50,LoanStats!B$4:B$154,1,FALSE)</f>
        <v>issue_d</v>
      </c>
    </row>
    <row r="51" spans="2:3" x14ac:dyDescent="0.25">
      <c r="B51" t="s">
        <v>45</v>
      </c>
      <c r="C51" t="str">
        <f>VLOOKUP(B51,LoanStats!B$4:B$154,1,FALSE)</f>
        <v>last_credit_pull_d</v>
      </c>
    </row>
    <row r="52" spans="2:3" x14ac:dyDescent="0.25">
      <c r="B52" t="s">
        <v>46</v>
      </c>
      <c r="C52" t="str">
        <f>VLOOKUP(B52,LoanStats!B$4:B$154,1,FALSE)</f>
        <v>last_fico_range_high</v>
      </c>
    </row>
    <row r="53" spans="2:3" x14ac:dyDescent="0.25">
      <c r="B53" t="s">
        <v>47</v>
      </c>
      <c r="C53" t="str">
        <f>VLOOKUP(B53,LoanStats!B$4:B$154,1,FALSE)</f>
        <v>last_fico_range_low</v>
      </c>
    </row>
    <row r="54" spans="2:3" x14ac:dyDescent="0.25">
      <c r="B54" t="s">
        <v>43</v>
      </c>
      <c r="C54" t="str">
        <f>VLOOKUP(B54,LoanStats!B$4:B$154,1,FALSE)</f>
        <v>last_pymnt_amnt</v>
      </c>
    </row>
    <row r="55" spans="2:3" x14ac:dyDescent="0.25">
      <c r="B55" t="s">
        <v>42</v>
      </c>
      <c r="C55" t="str">
        <f>VLOOKUP(B55,LoanStats!B$4:B$154,1,FALSE)</f>
        <v>last_pymnt_d</v>
      </c>
    </row>
    <row r="56" spans="2:3" x14ac:dyDescent="0.25">
      <c r="B56" t="s">
        <v>2</v>
      </c>
      <c r="C56" t="str">
        <f>VLOOKUP(B56,LoanStats!B$4:B$154,1,FALSE)</f>
        <v>loan_amnt</v>
      </c>
    </row>
    <row r="57" spans="2:3" x14ac:dyDescent="0.25">
      <c r="B57" t="s">
        <v>14</v>
      </c>
      <c r="C57" t="str">
        <f>VLOOKUP(B57,LoanStats!B$4:B$154,1,FALSE)</f>
        <v>loan_status</v>
      </c>
    </row>
    <row r="58" spans="2:3" x14ac:dyDescent="0.25">
      <c r="B58" t="s">
        <v>203</v>
      </c>
      <c r="C58" t="str">
        <f>VLOOKUP(B58,LoanStats!B$4:B$154,1,FALSE)</f>
        <v>max_bal_bc</v>
      </c>
    </row>
    <row r="59" spans="2:3" x14ac:dyDescent="0.25">
      <c r="B59" t="s">
        <v>219</v>
      </c>
      <c r="C59" t="str">
        <f>VLOOKUP(B59,LoanStats!B$4:B$154,1,FALSE)</f>
        <v>mo_sin_old_il_acct</v>
      </c>
    </row>
    <row r="60" spans="2:3" x14ac:dyDescent="0.25">
      <c r="B60" t="s">
        <v>117</v>
      </c>
      <c r="C60" t="str">
        <f>VLOOKUP(B60,LoanStats!B$4:B$154,1,FALSE)</f>
        <v>mo_sin_old_rev_tl_op</v>
      </c>
    </row>
    <row r="61" spans="2:3" x14ac:dyDescent="0.25">
      <c r="B61" t="s">
        <v>118</v>
      </c>
      <c r="C61" t="str">
        <f>VLOOKUP(B61,LoanStats!B$4:B$154,1,FALSE)</f>
        <v>mo_sin_rcnt_rev_tl_op</v>
      </c>
    </row>
    <row r="62" spans="2:3" x14ac:dyDescent="0.25">
      <c r="B62" t="s">
        <v>104</v>
      </c>
      <c r="C62" t="str">
        <f>VLOOKUP(B62,LoanStats!B$4:B$154,1,FALSE)</f>
        <v>mo_sin_rcnt_tl</v>
      </c>
    </row>
    <row r="63" spans="2:3" x14ac:dyDescent="0.25">
      <c r="B63" t="s">
        <v>220</v>
      </c>
      <c r="C63" t="str">
        <f>VLOOKUP(B63,LoanStats!B$4:B$154,1,FALSE)</f>
        <v>mort_acc</v>
      </c>
    </row>
    <row r="64" spans="2:3" x14ac:dyDescent="0.25">
      <c r="B64" t="s">
        <v>27</v>
      </c>
      <c r="C64" t="str">
        <f>VLOOKUP(B64,LoanStats!B$4:B$154,1,FALSE)</f>
        <v>mths_since_last_delinq</v>
      </c>
    </row>
    <row r="65" spans="2:3" x14ac:dyDescent="0.25">
      <c r="B65" t="s">
        <v>101</v>
      </c>
      <c r="C65" t="str">
        <f>VLOOKUP(B65,LoanStats!B$4:B$154,1,FALSE)</f>
        <v>mths_since_last_major_derog</v>
      </c>
    </row>
    <row r="66" spans="2:3" x14ac:dyDescent="0.25">
      <c r="B66" t="s">
        <v>28</v>
      </c>
      <c r="C66" t="str">
        <f>VLOOKUP(B66,LoanStats!B$4:B$154,1,FALSE)</f>
        <v>mths_since_last_record</v>
      </c>
    </row>
    <row r="67" spans="2:3" x14ac:dyDescent="0.25">
      <c r="B67" t="s">
        <v>193</v>
      </c>
      <c r="C67" t="str">
        <f>VLOOKUP(B67,LoanStats!B$4:B$154,1,FALSE)</f>
        <v>mths_since_rcnt_il</v>
      </c>
    </row>
    <row r="68" spans="2:3" x14ac:dyDescent="0.25">
      <c r="B68" t="s">
        <v>221</v>
      </c>
      <c r="C68" t="str">
        <f>VLOOKUP(B68,LoanStats!B$4:B$154,1,FALSE)</f>
        <v>mths_since_recent_bc</v>
      </c>
    </row>
    <row r="69" spans="2:3" x14ac:dyDescent="0.25">
      <c r="B69" t="s">
        <v>222</v>
      </c>
      <c r="C69" t="str">
        <f>VLOOKUP(B69,LoanStats!B$4:B$154,1,FALSE)</f>
        <v>mths_since_recent_bc_dlq</v>
      </c>
    </row>
    <row r="70" spans="2:3" x14ac:dyDescent="0.25">
      <c r="B70" t="s">
        <v>224</v>
      </c>
      <c r="C70" t="str">
        <f>VLOOKUP(B70,LoanStats!B$4:B$154,1,FALSE)</f>
        <v>mths_since_recent_inq</v>
      </c>
    </row>
    <row r="71" spans="2:3" x14ac:dyDescent="0.25">
      <c r="B71" t="s">
        <v>225</v>
      </c>
      <c r="C71" t="str">
        <f>VLOOKUP(B71,LoanStats!B$4:B$154,1,FALSE)</f>
        <v>mths_since_recent_revol_delinq</v>
      </c>
    </row>
    <row r="72" spans="2:3" x14ac:dyDescent="0.25">
      <c r="B72" t="s">
        <v>44</v>
      </c>
      <c r="C72" t="str">
        <f>VLOOKUP(B72,LoanStats!B$4:B$154,1,FALSE)</f>
        <v>next_pymnt_d</v>
      </c>
    </row>
    <row r="73" spans="2:3" x14ac:dyDescent="0.25">
      <c r="B73" t="s">
        <v>97</v>
      </c>
      <c r="C73" t="str">
        <f>VLOOKUP(B73,LoanStats!B$4:B$154,1,FALSE)</f>
        <v>num_accts_ever_120_pd</v>
      </c>
    </row>
    <row r="74" spans="2:3" x14ac:dyDescent="0.25">
      <c r="B74" t="s">
        <v>109</v>
      </c>
      <c r="C74" t="str">
        <f>VLOOKUP(B74,LoanStats!B$4:B$154,1,FALSE)</f>
        <v>num_actv_bc_tl</v>
      </c>
    </row>
    <row r="75" spans="2:3" x14ac:dyDescent="0.25">
      <c r="B75" t="s">
        <v>116</v>
      </c>
      <c r="C75" t="str">
        <f>VLOOKUP(B75,LoanStats!B$4:B$154,1,FALSE)</f>
        <v>num_actv_rev_tl</v>
      </c>
    </row>
    <row r="76" spans="2:3" x14ac:dyDescent="0.25">
      <c r="B76" t="s">
        <v>110</v>
      </c>
      <c r="C76" t="str">
        <f>VLOOKUP(B76,LoanStats!B$4:B$154,1,FALSE)</f>
        <v>num_bc_sats</v>
      </c>
    </row>
    <row r="77" spans="2:3" x14ac:dyDescent="0.25">
      <c r="B77" t="s">
        <v>108</v>
      </c>
      <c r="C77" t="str">
        <f>VLOOKUP(B77,LoanStats!B$4:B$154,1,FALSE)</f>
        <v>num_bc_tl</v>
      </c>
    </row>
    <row r="78" spans="2:3" x14ac:dyDescent="0.25">
      <c r="B78" t="s">
        <v>115</v>
      </c>
      <c r="C78" t="str">
        <f>VLOOKUP(B78,LoanStats!B$4:B$154,1,FALSE)</f>
        <v>num_il_tl</v>
      </c>
    </row>
    <row r="79" spans="2:3" x14ac:dyDescent="0.25">
      <c r="B79" t="s">
        <v>120</v>
      </c>
      <c r="C79" t="str">
        <f>VLOOKUP(B79,LoanStats!B$4:B$154,1,FALSE)</f>
        <v>num_op_rev_tl</v>
      </c>
    </row>
    <row r="80" spans="2:3" x14ac:dyDescent="0.25">
      <c r="B80" t="s">
        <v>95</v>
      </c>
      <c r="C80" t="str">
        <f>VLOOKUP(B80,LoanStats!B$4:B$154,1,FALSE)</f>
        <v>num_rev_accts</v>
      </c>
    </row>
    <row r="81" spans="2:3" x14ac:dyDescent="0.25">
      <c r="B81" t="s">
        <v>119</v>
      </c>
      <c r="C81" t="str">
        <f>VLOOKUP(B81,LoanStats!B$4:B$154,1,FALSE)</f>
        <v>num_rev_tl_bal_gt_0</v>
      </c>
    </row>
    <row r="82" spans="2:3" x14ac:dyDescent="0.25">
      <c r="B82" t="s">
        <v>102</v>
      </c>
      <c r="C82" t="str">
        <f>VLOOKUP(B82,LoanStats!B$4:B$154,1,FALSE)</f>
        <v>num_sats</v>
      </c>
    </row>
    <row r="83" spans="2:3" x14ac:dyDescent="0.25">
      <c r="B83" t="s">
        <v>114</v>
      </c>
      <c r="C83" t="str">
        <f>VLOOKUP(B83,LoanStats!B$4:B$154,1,FALSE)</f>
        <v>num_tl_120dpd_2m</v>
      </c>
    </row>
    <row r="84" spans="2:3" x14ac:dyDescent="0.25">
      <c r="B84" t="s">
        <v>113</v>
      </c>
      <c r="C84" t="str">
        <f>VLOOKUP(B84,LoanStats!B$4:B$154,1,FALSE)</f>
        <v>num_tl_30dpd</v>
      </c>
    </row>
    <row r="85" spans="2:3" x14ac:dyDescent="0.25">
      <c r="B85" t="s">
        <v>112</v>
      </c>
      <c r="C85" t="str">
        <f>VLOOKUP(B85,LoanStats!B$4:B$154,1,FALSE)</f>
        <v>num_tl_90g_dpd_24m</v>
      </c>
    </row>
    <row r="86" spans="2:3" x14ac:dyDescent="0.25">
      <c r="B86" t="s">
        <v>103</v>
      </c>
      <c r="C86" t="str">
        <f>VLOOKUP(B86,LoanStats!B$4:B$154,1,FALSE)</f>
        <v>num_tl_op_past_12m</v>
      </c>
    </row>
    <row r="87" spans="2:3" x14ac:dyDescent="0.25">
      <c r="B87" t="s">
        <v>29</v>
      </c>
      <c r="C87" t="str">
        <f>VLOOKUP(B87,LoanStats!B$4:B$154,1,FALSE)</f>
        <v>open_acc</v>
      </c>
    </row>
    <row r="88" spans="2:3" x14ac:dyDescent="0.25">
      <c r="B88" t="s">
        <v>186</v>
      </c>
      <c r="C88" t="str">
        <f>VLOOKUP(B88,LoanStats!B$4:B$154,1,FALSE)</f>
        <v>open_acc_6m</v>
      </c>
    </row>
    <row r="89" spans="2:3" x14ac:dyDescent="0.25">
      <c r="B89" t="s">
        <v>243</v>
      </c>
      <c r="C89" t="str">
        <f>VLOOKUP(B89,LoanStats!B$4:B$154,1,FALSE)</f>
        <v>open_act_il</v>
      </c>
    </row>
    <row r="90" spans="2:3" x14ac:dyDescent="0.25">
      <c r="B90" t="s">
        <v>189</v>
      </c>
      <c r="C90" t="str">
        <f>VLOOKUP(B90,LoanStats!B$4:B$154,1,FALSE)</f>
        <v>open_il_12m</v>
      </c>
    </row>
    <row r="91" spans="2:3" x14ac:dyDescent="0.25">
      <c r="B91" t="s">
        <v>191</v>
      </c>
      <c r="C91" t="str">
        <f>VLOOKUP(B91,LoanStats!B$4:B$154,1,FALSE)</f>
        <v>open_il_24m</v>
      </c>
    </row>
    <row r="92" spans="2:3" x14ac:dyDescent="0.25">
      <c r="B92" t="s">
        <v>199</v>
      </c>
      <c r="C92" t="str">
        <f>VLOOKUP(B92,LoanStats!B$4:B$154,1,FALSE)</f>
        <v>open_rv_12m</v>
      </c>
    </row>
    <row r="93" spans="2:3" x14ac:dyDescent="0.25">
      <c r="B93" t="s">
        <v>201</v>
      </c>
      <c r="C93" t="str">
        <f>VLOOKUP(B93,LoanStats!B$4:B$154,1,FALSE)</f>
        <v>open_rv_24m</v>
      </c>
    </row>
    <row r="94" spans="2:3" x14ac:dyDescent="0.25">
      <c r="B94" t="s">
        <v>267</v>
      </c>
      <c r="C94" t="str">
        <f>VLOOKUP(B94,LoanStats!B$4:B$154,1,FALSE)</f>
        <v>orig_projected_additional_accrued_interest</v>
      </c>
    </row>
    <row r="95" spans="2:3" x14ac:dyDescent="0.25">
      <c r="B95" t="s">
        <v>35</v>
      </c>
      <c r="C95" t="str">
        <f>VLOOKUP(B95,LoanStats!B$4:B$154,1,FALSE)</f>
        <v>out_prncp</v>
      </c>
    </row>
    <row r="96" spans="2:3" x14ac:dyDescent="0.25">
      <c r="B96" t="s">
        <v>36</v>
      </c>
      <c r="C96" t="str">
        <f>VLOOKUP(B96,LoanStats!B$4:B$154,1,FALSE)</f>
        <v>out_prncp_inv</v>
      </c>
    </row>
    <row r="97" spans="2:3" x14ac:dyDescent="0.25">
      <c r="B97" t="s">
        <v>263</v>
      </c>
      <c r="C97" t="str">
        <f>VLOOKUP(B97,LoanStats!B$4:B$154,1,FALSE)</f>
        <v>payment_plan_start_date</v>
      </c>
    </row>
    <row r="98" spans="2:3" x14ac:dyDescent="0.25">
      <c r="B98" t="s">
        <v>111</v>
      </c>
      <c r="C98" t="str">
        <f>VLOOKUP(B98,LoanStats!B$4:B$154,1,FALSE)</f>
        <v>pct_tl_nvr_dlq</v>
      </c>
    </row>
    <row r="99" spans="2:3" x14ac:dyDescent="0.25">
      <c r="B99" t="s">
        <v>226</v>
      </c>
      <c r="C99" t="str">
        <f>VLOOKUP(B99,LoanStats!B$4:B$154,1,FALSE)</f>
        <v>percent_bc_gt_75</v>
      </c>
    </row>
    <row r="100" spans="2:3" x14ac:dyDescent="0.25">
      <c r="B100" t="s">
        <v>122</v>
      </c>
      <c r="C100" t="str">
        <f>VLOOKUP(B100,LoanStats!B$4:B$154,1,FALSE)</f>
        <v>policy_code</v>
      </c>
    </row>
    <row r="101" spans="2:3" x14ac:dyDescent="0.25">
      <c r="B101" t="s">
        <v>30</v>
      </c>
      <c r="C101" t="str">
        <f>VLOOKUP(B101,LoanStats!B$4:B$154,1,FALSE)</f>
        <v>pub_rec</v>
      </c>
    </row>
    <row r="102" spans="2:3" x14ac:dyDescent="0.25">
      <c r="B102" t="s">
        <v>96</v>
      </c>
      <c r="C102" t="str">
        <f>VLOOKUP(B102,LoanStats!B$4:B$154,1,FALSE)</f>
        <v>pub_rec_bankruptcies</v>
      </c>
    </row>
    <row r="103" spans="2:3" x14ac:dyDescent="0.25">
      <c r="B103" t="s">
        <v>18</v>
      </c>
      <c r="C103" t="str">
        <f>VLOOKUP(B103,LoanStats!B$4:B$154,1,FALSE)</f>
        <v>purpose</v>
      </c>
    </row>
    <row r="104" spans="2:3" x14ac:dyDescent="0.25">
      <c r="B104" t="s">
        <v>15</v>
      </c>
      <c r="C104" t="str">
        <f>VLOOKUP(B104,LoanStats!B$4:B$154,1,FALSE)</f>
        <v>pymnt_plan</v>
      </c>
    </row>
    <row r="105" spans="2:3" x14ac:dyDescent="0.25">
      <c r="B105" t="s">
        <v>161</v>
      </c>
      <c r="C105" t="str">
        <f>VLOOKUP(B105,LoanStats!B$4:B$154,1,FALSE)</f>
        <v>recoveries</v>
      </c>
    </row>
    <row r="106" spans="2:3" x14ac:dyDescent="0.25">
      <c r="B106" t="s">
        <v>31</v>
      </c>
      <c r="C106" t="str">
        <f>VLOOKUP(B106,LoanStats!B$4:B$154,1,FALSE)</f>
        <v>revol_bal</v>
      </c>
    </row>
    <row r="107" spans="2:3" x14ac:dyDescent="0.25">
      <c r="B107" t="s">
        <v>387</v>
      </c>
      <c r="C107" t="str">
        <f>VLOOKUP(B107,LoanStats!B$4:B$154,1,FALSE)</f>
        <v>revol_bal_joint</v>
      </c>
    </row>
    <row r="108" spans="2:3" x14ac:dyDescent="0.25">
      <c r="B108" t="s">
        <v>32</v>
      </c>
      <c r="C108" t="str">
        <f>VLOOKUP(B108,LoanStats!B$4:B$154,1,FALSE)</f>
        <v>revol_util</v>
      </c>
    </row>
    <row r="109" spans="2:3" x14ac:dyDescent="0.25">
      <c r="B109" t="s">
        <v>396</v>
      </c>
      <c r="C109" t="str">
        <f>VLOOKUP(B109,LoanStats!B$4:B$154,1,FALSE)</f>
        <v>sec_app_chargeoff_within_12_mths</v>
      </c>
    </row>
    <row r="110" spans="2:3" x14ac:dyDescent="0.25">
      <c r="B110" t="s">
        <v>397</v>
      </c>
      <c r="C110" t="str">
        <f>VLOOKUP(B110,LoanStats!B$4:B$154,1,FALSE)</f>
        <v>sec_app_collections_12_mths_ex_med</v>
      </c>
    </row>
    <row r="111" spans="2:3" x14ac:dyDescent="0.25">
      <c r="B111" t="s">
        <v>390</v>
      </c>
      <c r="C111" t="str">
        <f>VLOOKUP(B111,LoanStats!B$4:B$154,1,FALSE)</f>
        <v>sec_app_earliest_cr_line</v>
      </c>
    </row>
    <row r="112" spans="2:3" x14ac:dyDescent="0.25">
      <c r="B112" t="s">
        <v>389</v>
      </c>
      <c r="C112" t="str">
        <f>VLOOKUP(B112,LoanStats!B$4:B$154,1,FALSE)</f>
        <v>sec_app_fico_range_high</v>
      </c>
    </row>
    <row r="113" spans="2:3" x14ac:dyDescent="0.25">
      <c r="B113" t="s">
        <v>388</v>
      </c>
      <c r="C113" t="str">
        <f>VLOOKUP(B113,LoanStats!B$4:B$154,1,FALSE)</f>
        <v>sec_app_fico_range_low</v>
      </c>
    </row>
    <row r="114" spans="2:3" x14ac:dyDescent="0.25">
      <c r="B114" t="s">
        <v>391</v>
      </c>
      <c r="C114" t="str">
        <f>VLOOKUP(B114,LoanStats!B$4:B$154,1,FALSE)</f>
        <v>sec_app_inq_last_6mths</v>
      </c>
    </row>
    <row r="115" spans="2:3" x14ac:dyDescent="0.25">
      <c r="B115" t="s">
        <v>392</v>
      </c>
      <c r="C115" t="str">
        <f>VLOOKUP(B115,LoanStats!B$4:B$154,1,FALSE)</f>
        <v>sec_app_mort_acc</v>
      </c>
    </row>
    <row r="116" spans="2:3" x14ac:dyDescent="0.25">
      <c r="B116" t="s">
        <v>395</v>
      </c>
      <c r="C116" t="str">
        <f>VLOOKUP(B116,LoanStats!B$4:B$154,1,FALSE)</f>
        <v>sec_app_num_rev_accts</v>
      </c>
    </row>
    <row r="117" spans="2:3" x14ac:dyDescent="0.25">
      <c r="B117" t="s">
        <v>393</v>
      </c>
      <c r="C117" t="str">
        <f>VLOOKUP(B117,LoanStats!B$4:B$154,1,FALSE)</f>
        <v>sec_app_open_acc</v>
      </c>
    </row>
    <row r="118" spans="2:3" x14ac:dyDescent="0.25">
      <c r="B118" t="s">
        <v>244</v>
      </c>
      <c r="C118" t="str">
        <f>VLOOKUP(B118,LoanStats!B$4:B$154,1,FALSE)</f>
        <v>sec_app_open_act_il</v>
      </c>
    </row>
    <row r="119" spans="2:3" x14ac:dyDescent="0.25">
      <c r="B119" t="s">
        <v>394</v>
      </c>
      <c r="C119" t="str">
        <f>VLOOKUP(B119,LoanStats!B$4:B$154,1,FALSE)</f>
        <v>sec_app_revol_util</v>
      </c>
    </row>
    <row r="120" spans="2:3" x14ac:dyDescent="0.25">
      <c r="B120" t="s">
        <v>9</v>
      </c>
      <c r="C120" t="str">
        <f>VLOOKUP(B120,LoanStats!B$4:B$154,1,FALSE)</f>
        <v>sub_grade</v>
      </c>
    </row>
    <row r="121" spans="2:3" x14ac:dyDescent="0.25">
      <c r="B121" t="s">
        <v>100</v>
      </c>
      <c r="C121" t="str">
        <f>VLOOKUP(B121,LoanStats!B$4:B$154,1,FALSE)</f>
        <v>tax_liens</v>
      </c>
    </row>
    <row r="122" spans="2:3" x14ac:dyDescent="0.25">
      <c r="B122" t="s">
        <v>5</v>
      </c>
      <c r="C122" t="str">
        <f>VLOOKUP(B122,LoanStats!B$4:B$154,1,FALSE)</f>
        <v>term</v>
      </c>
    </row>
    <row r="123" spans="2:3" x14ac:dyDescent="0.25">
      <c r="B123" t="s">
        <v>19</v>
      </c>
      <c r="C123" t="str">
        <f>VLOOKUP(B123,LoanStats!B$4:B$154,1,FALSE)</f>
        <v>title</v>
      </c>
    </row>
    <row r="124" spans="2:3" x14ac:dyDescent="0.25">
      <c r="B124" t="s">
        <v>121</v>
      </c>
      <c r="C124" t="str">
        <f>VLOOKUP(B124,LoanStats!B$4:B$154,1,FALSE)</f>
        <v>tot_coll_amt</v>
      </c>
    </row>
    <row r="125" spans="2:3" x14ac:dyDescent="0.25">
      <c r="B125" t="s">
        <v>106</v>
      </c>
      <c r="C125" t="str">
        <f>VLOOKUP(B125,LoanStats!B$4:B$154,1,FALSE)</f>
        <v>tot_cur_bal</v>
      </c>
    </row>
    <row r="126" spans="2:3" x14ac:dyDescent="0.25">
      <c r="B126" t="s">
        <v>105</v>
      </c>
      <c r="C126" t="str">
        <f>VLOOKUP(B126,LoanStats!B$4:B$154,1,FALSE)</f>
        <v>tot_hi_cred_lim</v>
      </c>
    </row>
    <row r="127" spans="2:3" x14ac:dyDescent="0.25">
      <c r="B127" t="s">
        <v>33</v>
      </c>
      <c r="C127" t="str">
        <f>VLOOKUP(B127,LoanStats!B$4:B$154,1,FALSE)</f>
        <v>total_acc</v>
      </c>
    </row>
    <row r="128" spans="2:3" x14ac:dyDescent="0.25">
      <c r="B128" t="s">
        <v>227</v>
      </c>
      <c r="C128" t="str">
        <f>VLOOKUP(B128,LoanStats!B$4:B$154,1,FALSE)</f>
        <v>total_bal_ex_mort</v>
      </c>
    </row>
    <row r="129" spans="2:3" x14ac:dyDescent="0.25">
      <c r="B129" t="s">
        <v>195</v>
      </c>
      <c r="C129" t="str">
        <f>VLOOKUP(B129,LoanStats!B$4:B$154,1,FALSE)</f>
        <v>total_bal_il</v>
      </c>
    </row>
    <row r="130" spans="2:3" x14ac:dyDescent="0.25">
      <c r="B130" t="s">
        <v>228</v>
      </c>
      <c r="C130" t="str">
        <f>VLOOKUP(B130,LoanStats!B$4:B$154,1,FALSE)</f>
        <v>total_bc_limit</v>
      </c>
    </row>
    <row r="131" spans="2:3" x14ac:dyDescent="0.25">
      <c r="B131" t="s">
        <v>213</v>
      </c>
      <c r="C131" t="str">
        <f>VLOOKUP(B131,LoanStats!B$4:B$154,1,FALSE)</f>
        <v>total_cu_tl</v>
      </c>
    </row>
    <row r="132" spans="2:3" x14ac:dyDescent="0.25">
      <c r="B132" t="s">
        <v>94</v>
      </c>
      <c r="C132" t="str">
        <f>VLOOKUP(B132,LoanStats!B$4:B$154,1,FALSE)</f>
        <v>total_il_high_credit_limit</v>
      </c>
    </row>
    <row r="133" spans="2:3" x14ac:dyDescent="0.25">
      <c r="B133" t="s">
        <v>37</v>
      </c>
      <c r="C133" t="str">
        <f>VLOOKUP(B133,LoanStats!B$4:B$154,1,FALSE)</f>
        <v>total_pymnt</v>
      </c>
    </row>
    <row r="134" spans="2:3" x14ac:dyDescent="0.25">
      <c r="B134" t="s">
        <v>38</v>
      </c>
      <c r="C134" t="str">
        <f>VLOOKUP(B134,LoanStats!B$4:B$154,1,FALSE)</f>
        <v>total_pymnt_inv</v>
      </c>
    </row>
    <row r="135" spans="2:3" x14ac:dyDescent="0.25">
      <c r="B135" t="s">
        <v>40</v>
      </c>
      <c r="C135" t="str">
        <f>VLOOKUP(B135,LoanStats!B$4:B$154,1,FALSE)</f>
        <v>total_rec_int</v>
      </c>
    </row>
    <row r="136" spans="2:3" x14ac:dyDescent="0.25">
      <c r="B136" t="s">
        <v>41</v>
      </c>
      <c r="C136" t="str">
        <f>VLOOKUP(B136,LoanStats!B$4:B$154,1,FALSE)</f>
        <v>total_rec_late_fee</v>
      </c>
    </row>
    <row r="137" spans="2:3" x14ac:dyDescent="0.25">
      <c r="B137" t="s">
        <v>39</v>
      </c>
      <c r="C137" t="str">
        <f>VLOOKUP(B137,LoanStats!B$4:B$154,1,FALSE)</f>
        <v>total_rec_prncp</v>
      </c>
    </row>
    <row r="138" spans="2:3" x14ac:dyDescent="0.25">
      <c r="B138" t="s">
        <v>386</v>
      </c>
      <c r="C138" t="str">
        <f>VLOOKUP(B138,LoanStats!B$4:B$154,1,FALSE)</f>
        <v>total_rev_hi_lim</v>
      </c>
    </row>
    <row r="139" spans="2:3" x14ac:dyDescent="0.25">
      <c r="B139" t="s">
        <v>398</v>
      </c>
      <c r="C139" t="e">
        <f>VLOOKUP(B139,LoanStats!B$4:B$154,1,FALSE)</f>
        <v>#N/A</v>
      </c>
    </row>
    <row r="140" spans="2:3" x14ac:dyDescent="0.25">
      <c r="B140" t="s">
        <v>16</v>
      </c>
      <c r="C140" t="str">
        <f>VLOOKUP(B140,LoanStats!B$4:B$154,1,FALSE)</f>
        <v>url</v>
      </c>
    </row>
    <row r="141" spans="2:3" x14ac:dyDescent="0.25">
      <c r="B141" t="s">
        <v>214</v>
      </c>
      <c r="C141" t="str">
        <f>VLOOKUP(B141,LoanStats!B$4:B$154,1,FALSE)</f>
        <v>verification_status</v>
      </c>
    </row>
    <row r="142" spans="2:3" x14ac:dyDescent="0.25">
      <c r="B142" t="s">
        <v>385</v>
      </c>
      <c r="C142" t="str">
        <f>VLOOKUP(B142,LoanStats!B$4:B$154,1,FALSE)</f>
        <v>verification_status_joint</v>
      </c>
    </row>
    <row r="143" spans="2:3" x14ac:dyDescent="0.25">
      <c r="B143" t="s">
        <v>168</v>
      </c>
      <c r="C143" t="str">
        <f>VLOOKUP(B143,LoanStats!B$4:B$154,1,FALSE)</f>
        <v>zip_code</v>
      </c>
    </row>
  </sheetData>
  <autoFilter ref="B1:C16387" xr:uid="{C888F3AF-CEC4-40CF-BFBB-53B2185E726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22FD-DC8B-4526-AC90-941DFA00B647}">
  <dimension ref="B1:C39"/>
  <sheetViews>
    <sheetView workbookViewId="0">
      <selection activeCell="B40" sqref="B40"/>
    </sheetView>
  </sheetViews>
  <sheetFormatPr defaultRowHeight="15" x14ac:dyDescent="0.25"/>
  <cols>
    <col min="2" max="2" width="42.28515625" bestFit="1" customWidth="1"/>
    <col min="3" max="3" width="40.85546875" bestFit="1" customWidth="1"/>
  </cols>
  <sheetData>
    <row r="1" spans="2:3" x14ac:dyDescent="0.25">
      <c r="B1" t="s">
        <v>399</v>
      </c>
    </row>
    <row r="2" spans="2:3" x14ac:dyDescent="0.25">
      <c r="B2" t="s">
        <v>400</v>
      </c>
    </row>
    <row r="3" spans="2:3" x14ac:dyDescent="0.25">
      <c r="B3" t="s">
        <v>175</v>
      </c>
      <c r="C3" t="str">
        <f>VLOOKUP(B3,LoanStats!B2:B151,1,FALSE)</f>
        <v>annual_inc_joint</v>
      </c>
    </row>
    <row r="4" spans="2:3" x14ac:dyDescent="0.25">
      <c r="B4" t="s">
        <v>259</v>
      </c>
      <c r="C4" t="str">
        <f>VLOOKUP(B4,LoanStats!B3:B152,1,FALSE)</f>
        <v>deferral_term</v>
      </c>
    </row>
    <row r="5" spans="2:3" x14ac:dyDescent="0.25">
      <c r="B5" t="s">
        <v>176</v>
      </c>
      <c r="C5" t="str">
        <f>VLOOKUP(B5,LoanStats!B4:B153,1,FALSE)</f>
        <v>dti_joint</v>
      </c>
    </row>
    <row r="6" spans="2:3" x14ac:dyDescent="0.25">
      <c r="B6" t="s">
        <v>260</v>
      </c>
      <c r="C6" t="str">
        <f>VLOOKUP(B6,LoanStats!B5:B154,1,FALSE)</f>
        <v>hardship_amount</v>
      </c>
    </row>
    <row r="7" spans="2:3" x14ac:dyDescent="0.25">
      <c r="B7" t="s">
        <v>265</v>
      </c>
      <c r="C7" t="str">
        <f>VLOOKUP(B7,LoanStats!B6:B155,1,FALSE)</f>
        <v>hardship_dpd</v>
      </c>
    </row>
    <row r="8" spans="2:3" x14ac:dyDescent="0.25">
      <c r="B8" t="s">
        <v>262</v>
      </c>
      <c r="C8" t="str">
        <f>VLOOKUP(B8,LoanStats!B7:B156,1,FALSE)</f>
        <v>hardship_end_date</v>
      </c>
    </row>
    <row r="9" spans="2:3" x14ac:dyDescent="0.25">
      <c r="B9" t="s">
        <v>269</v>
      </c>
      <c r="C9" t="str">
        <f>VLOOKUP(B9,LoanStats!B8:B157,1,FALSE)</f>
        <v>hardship_last_payment_amount</v>
      </c>
    </row>
    <row r="10" spans="2:3" x14ac:dyDescent="0.25">
      <c r="B10" t="s">
        <v>264</v>
      </c>
      <c r="C10" t="str">
        <f>VLOOKUP(B10,LoanStats!B9:B158,1,FALSE)</f>
        <v>hardship_length</v>
      </c>
    </row>
    <row r="11" spans="2:3" x14ac:dyDescent="0.25">
      <c r="B11" t="s">
        <v>266</v>
      </c>
      <c r="C11" t="str">
        <f>VLOOKUP(B11,LoanStats!B10:B159,1,FALSE)</f>
        <v>hardship_loan_status</v>
      </c>
    </row>
    <row r="12" spans="2:3" x14ac:dyDescent="0.25">
      <c r="B12" t="s">
        <v>268</v>
      </c>
      <c r="C12" t="str">
        <f>VLOOKUP(B12,LoanStats!B11:B160,1,FALSE)</f>
        <v>hardship_payoff_balance_amount</v>
      </c>
    </row>
    <row r="13" spans="2:3" x14ac:dyDescent="0.25">
      <c r="B13" t="s">
        <v>257</v>
      </c>
      <c r="C13" t="str">
        <f>VLOOKUP(B13,LoanStats!B12:B161,1,FALSE)</f>
        <v>hardship_reason</v>
      </c>
    </row>
    <row r="14" spans="2:3" x14ac:dyDescent="0.25">
      <c r="B14" t="s">
        <v>261</v>
      </c>
      <c r="C14" t="str">
        <f>VLOOKUP(B14,LoanStats!B13:B162,1,FALSE)</f>
        <v>hardship_start_date</v>
      </c>
    </row>
    <row r="15" spans="2:3" x14ac:dyDescent="0.25">
      <c r="B15" t="s">
        <v>258</v>
      </c>
      <c r="C15" t="str">
        <f>VLOOKUP(B15,LoanStats!B14:B163,1,FALSE)</f>
        <v>hardship_status</v>
      </c>
    </row>
    <row r="16" spans="2:3" x14ac:dyDescent="0.25">
      <c r="B16" t="s">
        <v>256</v>
      </c>
      <c r="C16" t="str">
        <f>VLOOKUP(B16,LoanStats!B15:B164,1,FALSE)</f>
        <v>hardship_type</v>
      </c>
    </row>
    <row r="17" spans="2:3" x14ac:dyDescent="0.25">
      <c r="B17" t="s">
        <v>197</v>
      </c>
      <c r="C17" t="str">
        <f>VLOOKUP(B17,LoanStats!B16:B165,1,FALSE)</f>
        <v>il_util</v>
      </c>
    </row>
    <row r="18" spans="2:3" x14ac:dyDescent="0.25">
      <c r="B18" t="s">
        <v>27</v>
      </c>
      <c r="C18" t="str">
        <f>VLOOKUP(B18,LoanStats!B17:B166,1,FALSE)</f>
        <v>mths_since_last_delinq</v>
      </c>
    </row>
    <row r="19" spans="2:3" x14ac:dyDescent="0.25">
      <c r="B19" t="s">
        <v>101</v>
      </c>
      <c r="C19" t="str">
        <f>VLOOKUP(B19,LoanStats!B18:B167,1,FALSE)</f>
        <v>mths_since_last_major_derog</v>
      </c>
    </row>
    <row r="20" spans="2:3" x14ac:dyDescent="0.25">
      <c r="B20" t="s">
        <v>28</v>
      </c>
      <c r="C20" t="str">
        <f>VLOOKUP(B20,LoanStats!B19:B168,1,FALSE)</f>
        <v>mths_since_last_record</v>
      </c>
    </row>
    <row r="21" spans="2:3" x14ac:dyDescent="0.25">
      <c r="B21" t="s">
        <v>193</v>
      </c>
      <c r="C21" t="str">
        <f>VLOOKUP(B21,LoanStats!B20:B169,1,FALSE)</f>
        <v>mths_since_rcnt_il</v>
      </c>
    </row>
    <row r="22" spans="2:3" x14ac:dyDescent="0.25">
      <c r="B22" t="s">
        <v>222</v>
      </c>
      <c r="C22" t="str">
        <f>VLOOKUP(B22,LoanStats!B21:B170,1,FALSE)</f>
        <v>mths_since_recent_bc_dlq</v>
      </c>
    </row>
    <row r="23" spans="2:3" x14ac:dyDescent="0.25">
      <c r="B23" t="s">
        <v>225</v>
      </c>
      <c r="C23" t="str">
        <f>VLOOKUP(B23,LoanStats!B22:B171,1,FALSE)</f>
        <v>mths_since_recent_revol_delinq</v>
      </c>
    </row>
    <row r="24" spans="2:3" x14ac:dyDescent="0.25">
      <c r="B24" t="s">
        <v>44</v>
      </c>
      <c r="C24" t="str">
        <f>VLOOKUP(B24,LoanStats!B23:B172,1,FALSE)</f>
        <v>next_pymnt_d</v>
      </c>
    </row>
    <row r="25" spans="2:3" x14ac:dyDescent="0.25">
      <c r="B25" t="s">
        <v>267</v>
      </c>
      <c r="C25" t="str">
        <f>VLOOKUP(B25,LoanStats!B24:B173,1,FALSE)</f>
        <v>orig_projected_additional_accrued_interest</v>
      </c>
    </row>
    <row r="26" spans="2:3" x14ac:dyDescent="0.25">
      <c r="B26" t="s">
        <v>263</v>
      </c>
      <c r="C26" t="str">
        <f>VLOOKUP(B26,LoanStats!B25:B174,1,FALSE)</f>
        <v>payment_plan_start_date</v>
      </c>
    </row>
    <row r="27" spans="2:3" x14ac:dyDescent="0.25">
      <c r="B27" t="s">
        <v>387</v>
      </c>
      <c r="C27" t="str">
        <f>VLOOKUP(B27,LoanStats!B26:B175,1,FALSE)</f>
        <v>revol_bal_joint</v>
      </c>
    </row>
    <row r="28" spans="2:3" x14ac:dyDescent="0.25">
      <c r="B28" t="s">
        <v>396</v>
      </c>
      <c r="C28" t="str">
        <f>VLOOKUP(B28,LoanStats!B27:B176,1,FALSE)</f>
        <v>sec_app_chargeoff_within_12_mths</v>
      </c>
    </row>
    <row r="29" spans="2:3" x14ac:dyDescent="0.25">
      <c r="B29" t="s">
        <v>397</v>
      </c>
      <c r="C29" t="str">
        <f>VLOOKUP(B29,LoanStats!B28:B177,1,FALSE)</f>
        <v>sec_app_collections_12_mths_ex_med</v>
      </c>
    </row>
    <row r="30" spans="2:3" x14ac:dyDescent="0.25">
      <c r="B30" t="s">
        <v>390</v>
      </c>
      <c r="C30" t="str">
        <f>VLOOKUP(B30,LoanStats!B29:B178,1,FALSE)</f>
        <v>sec_app_earliest_cr_line</v>
      </c>
    </row>
    <row r="31" spans="2:3" x14ac:dyDescent="0.25">
      <c r="B31" t="s">
        <v>389</v>
      </c>
      <c r="C31" t="str">
        <f>VLOOKUP(B31,LoanStats!B30:B179,1,FALSE)</f>
        <v>sec_app_fico_range_high</v>
      </c>
    </row>
    <row r="32" spans="2:3" x14ac:dyDescent="0.25">
      <c r="B32" t="s">
        <v>388</v>
      </c>
      <c r="C32" t="str">
        <f>VLOOKUP(B32,LoanStats!B31:B180,1,FALSE)</f>
        <v>sec_app_fico_range_low</v>
      </c>
    </row>
    <row r="33" spans="2:3" x14ac:dyDescent="0.25">
      <c r="B33" t="s">
        <v>391</v>
      </c>
      <c r="C33" t="str">
        <f>VLOOKUP(B33,LoanStats!B32:B181,1,FALSE)</f>
        <v>sec_app_inq_last_6mths</v>
      </c>
    </row>
    <row r="34" spans="2:3" x14ac:dyDescent="0.25">
      <c r="B34" t="s">
        <v>392</v>
      </c>
      <c r="C34" t="str">
        <f>VLOOKUP(B34,LoanStats!B33:B182,1,FALSE)</f>
        <v>sec_app_mort_acc</v>
      </c>
    </row>
    <row r="35" spans="2:3" x14ac:dyDescent="0.25">
      <c r="B35" t="s">
        <v>395</v>
      </c>
      <c r="C35" t="str">
        <f>VLOOKUP(B35,LoanStats!B34:B183,1,FALSE)</f>
        <v>sec_app_num_rev_accts</v>
      </c>
    </row>
    <row r="36" spans="2:3" x14ac:dyDescent="0.25">
      <c r="B36" t="s">
        <v>393</v>
      </c>
      <c r="C36" t="str">
        <f>VLOOKUP(B36,LoanStats!B35:B184,1,FALSE)</f>
        <v>sec_app_open_acc</v>
      </c>
    </row>
    <row r="37" spans="2:3" x14ac:dyDescent="0.25">
      <c r="B37" t="s">
        <v>244</v>
      </c>
      <c r="C37" t="str">
        <f>VLOOKUP(B37,LoanStats!B36:B185,1,FALSE)</f>
        <v>sec_app_open_act_il</v>
      </c>
    </row>
    <row r="38" spans="2:3" x14ac:dyDescent="0.25">
      <c r="B38" t="s">
        <v>394</v>
      </c>
      <c r="C38" t="str">
        <f>VLOOKUP(B38,LoanStats!B37:B186,1,FALSE)</f>
        <v>sec_app_revol_util</v>
      </c>
    </row>
    <row r="39" spans="2:3" x14ac:dyDescent="0.25">
      <c r="B39" t="s">
        <v>214</v>
      </c>
      <c r="C39" t="str">
        <f>VLOOKUP(B39,LoanStats!B38:B187,1,FALSE)</f>
        <v>verification_status</v>
      </c>
    </row>
  </sheetData>
  <autoFilter ref="B1:B39" xr:uid="{7C679167-8068-4972-9AA2-7E89F23A1346}">
    <sortState xmlns:xlrd2="http://schemas.microsoft.com/office/spreadsheetml/2017/richdata2" ref="B2:B39">
      <sortCondition ref="B1:B3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Features to Keep</vt:lpstr>
      <vt:lpstr>LoanStats</vt:lpstr>
      <vt:lpstr>Loan Status</vt:lpstr>
      <vt:lpstr>Imported Features</vt:lpstr>
      <vt:lpstr>Dropped Features</vt:lpstr>
      <vt:lpstr>Dropped</vt:lpstr>
      <vt:lpstr>featuresimpt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Amir Vazquez</cp:lastModifiedBy>
  <cp:lastPrinted>2013-01-16T21:03:55Z</cp:lastPrinted>
  <dcterms:created xsi:type="dcterms:W3CDTF">2013-01-15T22:13:28Z</dcterms:created>
  <dcterms:modified xsi:type="dcterms:W3CDTF">2021-05-08T21:14:36Z</dcterms:modified>
</cp:coreProperties>
</file>