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trlProps/ctrlProp1.xml" ContentType="application/vnd.ms-excel.controlproperties+xml"/>
  <Override PartName="/xl/ctrlProps/ctrlProp2.xml" ContentType="application/vnd.ms-excel.controlproperties+xml"/>
  <Override PartName="/xl/drawings/drawing9.xml" ContentType="application/vnd.openxmlformats-officedocument.drawing+xml"/>
  <Override PartName="/xl/comments1.xml" ContentType="application/vnd.openxmlformats-officedocument.spreadsheetml.comments+xml"/>
  <Override PartName="/xl/drawings/drawing10.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28"/>
  <fileSharing readOnlyRecommended="1"/>
  <workbookPr codeName="ThisWorkbook"/>
  <mc:AlternateContent xmlns:mc="http://schemas.openxmlformats.org/markup-compatibility/2006">
    <mc:Choice Requires="x15">
      <x15ac:absPath xmlns:x15ac="http://schemas.microsoft.com/office/spreadsheetml/2010/11/ac" url="https://vanteccorp.sharepoint.com/sites/hts-teams-HTS_TSN_PROJECT/Shared Documents/24.製造・単体テスト工程/10.単体テストエビデンスサンプル/"/>
    </mc:Choice>
  </mc:AlternateContent>
  <xr:revisionPtr revIDLastSave="232" documentId="13_ncr:1_{774C9404-8FE2-45CC-B8A1-3617EB6AED98}" xr6:coauthVersionLast="47" xr6:coauthVersionMax="47" xr10:uidLastSave="{056AC415-C394-47D4-930C-F3A5275580CB}"/>
  <bookViews>
    <workbookView minimized="1" xWindow="6015" yWindow="2175" windowWidth="20055" windowHeight="14325" tabRatio="832" firstSheet="12" activeTab="2" xr2:uid="{00000000-000D-0000-FFFF-FFFF00000000}"/>
  </bookViews>
  <sheets>
    <sheet name="記述要綱" sheetId="128" r:id="rId1"/>
    <sheet name="表紙" sheetId="85" r:id="rId2"/>
    <sheet name="変更履歴" sheetId="105" r:id="rId3"/>
    <sheet name="ヘッダ" sheetId="86" r:id="rId4"/>
    <sheet name="画面遷移図" sheetId="99" r:id="rId5"/>
    <sheet name="画面項目定義" sheetId="100" r:id="rId6"/>
    <sheet name="画面処理機能定義書" sheetId="102" r:id="rId7"/>
    <sheet name="機能詳細" sheetId="104" r:id="rId8"/>
    <sheet name="テーブル項目編集定義" sheetId="82" r:id="rId9"/>
    <sheet name="共通チェックリスト（画面）" sheetId="97" r:id="rId10"/>
    <sheet name="マトリクスチェックリスト" sheetId="96" r:id="rId11"/>
    <sheet name="簡易B票理由コード" sheetId="94" state="hidden" r:id="rId12"/>
    <sheet name="簡易B票" sheetId="93" r:id="rId13"/>
    <sheet name="品質データ総括表" sheetId="95" r:id="rId14"/>
    <sheet name="セルフチェックリスト_v1.2" sheetId="126" r:id="rId15"/>
    <sheet name="No2（文書作成基準書CL）_v1.0" sheetId="127" r:id="rId16"/>
  </sheets>
  <externalReferences>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s>
  <definedNames>
    <definedName name="_1組織ＴＢＬ_指定日適用抽出" localSheetId="5">#REF!</definedName>
    <definedName name="_1組織ＴＢＬ_指定日適用抽出" localSheetId="6">#REF!</definedName>
    <definedName name="_1組織ＴＢＬ_指定日適用抽出" localSheetId="0">#REF!</definedName>
    <definedName name="_1組織ＴＢＬ_指定日適用抽出" localSheetId="2">#REF!</definedName>
    <definedName name="_1組織ＴＢＬ_指定日適用抽出">#REF!</definedName>
    <definedName name="_DAT1" localSheetId="5">#REF!</definedName>
    <definedName name="_DAT1" localSheetId="6">#REF!</definedName>
    <definedName name="_DAT1" localSheetId="0">#REF!</definedName>
    <definedName name="_DAT1" localSheetId="2">#REF!</definedName>
    <definedName name="_DAT1">#REF!</definedName>
    <definedName name="_DAT2" localSheetId="5">#REF!</definedName>
    <definedName name="_DAT2" localSheetId="6">#REF!</definedName>
    <definedName name="_DAT2" localSheetId="0">#REF!</definedName>
    <definedName name="_DAT2" localSheetId="2">#REF!</definedName>
    <definedName name="_DAT2">#REF!</definedName>
    <definedName name="_DAT3" localSheetId="5">[1]menu!#REF!</definedName>
    <definedName name="_DAT3" localSheetId="6">[1]menu!#REF!</definedName>
    <definedName name="_DAT3" localSheetId="0">[1]menu!#REF!</definedName>
    <definedName name="_DAT3" localSheetId="2">[1]menu!#REF!</definedName>
    <definedName name="_DAT3">[1]menu!#REF!</definedName>
    <definedName name="_DAT4" localSheetId="5">#REF!</definedName>
    <definedName name="_DAT4" localSheetId="6">#REF!</definedName>
    <definedName name="_DAT4" localSheetId="0">#REF!</definedName>
    <definedName name="_DAT4" localSheetId="2">#REF!</definedName>
    <definedName name="_DAT4">#REF!</definedName>
    <definedName name="_DAT5" localSheetId="5">#REF!</definedName>
    <definedName name="_DAT5" localSheetId="6">#REF!</definedName>
    <definedName name="_DAT5" localSheetId="0">#REF!</definedName>
    <definedName name="_DAT5" localSheetId="2">#REF!</definedName>
    <definedName name="_DAT5">#REF!</definedName>
    <definedName name="_DAT6" localSheetId="5">#REF!</definedName>
    <definedName name="_DAT6" localSheetId="6">#REF!</definedName>
    <definedName name="_DAT6" localSheetId="0">#REF!</definedName>
    <definedName name="_DAT6" localSheetId="2">#REF!</definedName>
    <definedName name="_DAT6">#REF!</definedName>
    <definedName name="_DAT7" localSheetId="5">[1]menu!#REF!</definedName>
    <definedName name="_DAT7" localSheetId="6">[1]menu!#REF!</definedName>
    <definedName name="_DAT7" localSheetId="0">[1]menu!#REF!</definedName>
    <definedName name="_DAT7" localSheetId="2">[1]menu!#REF!</definedName>
    <definedName name="_DAT7">[1]menu!#REF!</definedName>
    <definedName name="_DAT8" localSheetId="5">#REF!</definedName>
    <definedName name="_DAT8" localSheetId="6">#REF!</definedName>
    <definedName name="_DAT8" localSheetId="0">#REF!</definedName>
    <definedName name="_DAT8" localSheetId="2">#REF!</definedName>
    <definedName name="_DAT8">#REF!</definedName>
    <definedName name="_DAT9" localSheetId="5">#REF!</definedName>
    <definedName name="_DAT9" localSheetId="6">#REF!</definedName>
    <definedName name="_DAT9" localSheetId="0">#REF!</definedName>
    <definedName name="_DAT9" localSheetId="2">#REF!</definedName>
    <definedName name="_DAT9">#REF!</definedName>
    <definedName name="_xlnm._FilterDatabase" localSheetId="14" hidden="1">セルフチェックリスト_v1.2!$A$2:$N$76</definedName>
    <definedName name="_Key1" localSheetId="5" hidden="1">#REF!</definedName>
    <definedName name="_Key1" localSheetId="0" hidden="1">#REF!</definedName>
    <definedName name="_Key1" localSheetId="2" hidden="1">#REF!</definedName>
    <definedName name="_Key1" hidden="1">#REF!</definedName>
    <definedName name="_Order1" hidden="1">255</definedName>
    <definedName name="AASC_バッチ" localSheetId="6">#REF!</definedName>
    <definedName name="AASC_バッチ" localSheetId="0">#REF!</definedName>
    <definedName name="AASC_バッチ" localSheetId="2">#REF!</definedName>
    <definedName name="AASC_バッチ">#REF!</definedName>
    <definedName name="AASJ_チェック条件表シート名" localSheetId="6">#REF!</definedName>
    <definedName name="AASJ_チェック条件表シート名" localSheetId="0">#REF!</definedName>
    <definedName name="AASJ_チェック条件表シート名" localSheetId="2">#REF!</definedName>
    <definedName name="AASJ_チェック条件表シート名">#REF!</definedName>
    <definedName name="AASJ_ファイル名_記号_行" localSheetId="6">#REF!</definedName>
    <definedName name="AASJ_ファイル名_記号_行" localSheetId="0">#REF!</definedName>
    <definedName name="AASJ_ファイル名_記号_行" localSheetId="2">#REF!</definedName>
    <definedName name="AASJ_ファイル名_記号_行">#REF!</definedName>
    <definedName name="AASJ_ファイル名_記号_列">#REF!</definedName>
    <definedName name="AASJ_ファイル名_日本語_行">#REF!</definedName>
    <definedName name="AASJ_ファイル名_日本語_列">#REF!</definedName>
    <definedName name="AASJ_リスト編集条件表シート名">#REF!</definedName>
    <definedName name="AASJ_繰返_編集">#REF!</definedName>
    <definedName name="AASJ_型_編集">#REF!</definedName>
    <definedName name="AASJ_桁数_編集">#REF!</definedName>
    <definedName name="AASJ_呼出インタフェース情報_行">#REF!</definedName>
    <definedName name="AASJ_呼出インタフェース情報_列">#REF!</definedName>
    <definedName name="AASJ_項目名_基本名">#REF!</definedName>
    <definedName name="AASJ_小数_編集">#REF!</definedName>
    <definedName name="AASJ_編集元先の情報">#REF!</definedName>
    <definedName name="AASJ_編集元先項目名_記号">#REF!</definedName>
    <definedName name="AASJ_編集元先項目名_日本語">#REF!</definedName>
    <definedName name="AASJ_編集条件表シート名">#REF!</definedName>
    <definedName name="BusMemo0001" localSheetId="5">#REF!</definedName>
    <definedName name="BusMemo0001">#REF!</definedName>
    <definedName name="BusMemo0002" localSheetId="5">#REF!</definedName>
    <definedName name="BusMemo0002">#REF!</definedName>
    <definedName name="BusMemo0003" localSheetId="5">#REF!</definedName>
    <definedName name="BusMemo0003">#REF!</definedName>
    <definedName name="BusMemo0004" localSheetId="5">#REF!</definedName>
    <definedName name="BusMemo0004">#REF!</definedName>
    <definedName name="BusMemo0011" localSheetId="5">#REF!</definedName>
    <definedName name="BusMemo0011">#REF!</definedName>
    <definedName name="DataFile" localSheetId="5">#REF!</definedName>
    <definedName name="DataFile" localSheetId="2">#REF!</definedName>
    <definedName name="DataFile">#REF!</definedName>
    <definedName name="ｄｄｄ" localSheetId="5" hidden="1">#REF!</definedName>
    <definedName name="ｄｄｄ" localSheetId="2" hidden="1">#REF!</definedName>
    <definedName name="ｄｄｄ" hidden="1">#REF!</definedName>
    <definedName name="DevelopStatus">[2]List!#REF!</definedName>
    <definedName name="drv_chk" localSheetId="7">[3]!drv_chk</definedName>
    <definedName name="drv_chk">[3]!drv_chk</definedName>
    <definedName name="FormType">[4]List!$A$2:$A$6</definedName>
    <definedName name="fu" localSheetId="5">#REF!</definedName>
    <definedName name="fu" localSheetId="6">#REF!</definedName>
    <definedName name="fu" localSheetId="0">#REF!</definedName>
    <definedName name="fu" localSheetId="2">#REF!</definedName>
    <definedName name="fu">#REF!</definedName>
    <definedName name="IOリスト項目" localSheetId="6">#REF!</definedName>
    <definedName name="IOリスト項目" localSheetId="0">#REF!</definedName>
    <definedName name="IOリスト項目" localSheetId="2">#REF!</definedName>
    <definedName name="IOリスト項目">#REF!</definedName>
    <definedName name="IO選択項目" localSheetId="6">#REF!</definedName>
    <definedName name="IO選択項目" localSheetId="0">#REF!</definedName>
    <definedName name="IO選択項目">#REF!</definedName>
    <definedName name="JT支社_サポートセンター" localSheetId="5">[5]入力規則!#REF!</definedName>
    <definedName name="JT支社_サポートセンター" localSheetId="6">[5]入力規則!#REF!</definedName>
    <definedName name="JT支社_サポートセンター" localSheetId="0">[5]入力規則!#REF!</definedName>
    <definedName name="JT支社_サポートセンター" localSheetId="2">[5]入力規則!#REF!</definedName>
    <definedName name="JT支社_サポートセンター">[5]入力規則!#REF!</definedName>
    <definedName name="LineAdd">1</definedName>
    <definedName name="ListAccessTargetType">[6]List!$J$2:$J$3</definedName>
    <definedName name="ListBarCodeType" localSheetId="0">#REF!</definedName>
    <definedName name="ListBarCodeType" localSheetId="2">#REF!</definedName>
    <definedName name="ListBarCodeType">#REF!</definedName>
    <definedName name="ListColor">[7]List!$I$2:$I$141</definedName>
    <definedName name="ListControlType">[7]List!$C$2:$C$10</definedName>
    <definedName name="ListDataCategory">[8]List!$J$2:$J$3</definedName>
    <definedName name="ListDataType">[7]List!$B$2:$B$8</definedName>
    <definedName name="ListDuplicateType">[7]List!$H$2:$H$4</definedName>
    <definedName name="ListExtenderType">[6]List!$N$2:$N$3</definedName>
    <definedName name="ListFieldType" localSheetId="0">#REF!</definedName>
    <definedName name="ListFieldType" localSheetId="2">#REF!</definedName>
    <definedName name="ListFieldType">#REF!</definedName>
    <definedName name="ListInOutType">[6]List!$E$2:$E$3</definedName>
    <definedName name="ListKeyType">[7]List!$G$2:$G$5</definedName>
    <definedName name="ListMessageType">[9]List!$C$2:$C$8</definedName>
    <definedName name="ListPanelType">[10]List!$G$2:$G$17</definedName>
    <definedName name="ListParamExpandType">[6]List!$M$2:$M$5</definedName>
    <definedName name="ListResourceType">[9]List!$B$2:$B$6</definedName>
    <definedName name="ListSrvProcType">[11]List!$F$2:$F$5</definedName>
    <definedName name="ListTextAlign">[7]List!$O$2:$O$10</definedName>
    <definedName name="ListYesNo">[7]List!$A$2:$A$3</definedName>
    <definedName name="pp" localSheetId="5">[12]HIPACE･SGK対応表!#REF!</definedName>
    <definedName name="pp" localSheetId="0">[12]HIPACE･SGK対応表!#REF!</definedName>
    <definedName name="pp" localSheetId="2">[12]HIPACE･SGK対応表!#REF!</definedName>
    <definedName name="pp">[12]HIPACE･SGK対応表!#REF!</definedName>
    <definedName name="_xlnm.Print_Area" localSheetId="14">セルフチェックリスト_v1.2!$A$1:$K$82</definedName>
    <definedName name="_xlnm.Print_Area" localSheetId="8">テーブル項目編集定義!$A$1:$BX$48</definedName>
    <definedName name="_xlnm.Print_Area" localSheetId="3">ヘッダ!$A$1:$BW$5</definedName>
    <definedName name="_xlnm.Print_Area" localSheetId="10">マトリクスチェックリスト!$E$1:$BG$42</definedName>
    <definedName name="_xlnm.Print_Area" localSheetId="5">画面項目定義!$A$1:$EJ$113</definedName>
    <definedName name="_xlnm.Print_Area" localSheetId="6">画面処理機能定義書!$A$1:$BV$79</definedName>
    <definedName name="_xlnm.Print_Area" localSheetId="4">画面遷移図!$A$1:$BG$50</definedName>
    <definedName name="_xlnm.Print_Area" localSheetId="7">機能詳細!$A$1:$BX$251</definedName>
    <definedName name="_xlnm.Print_Area" localSheetId="0">記述要綱!$A$1:$AH$26</definedName>
    <definedName name="_xlnm.Print_Area" localSheetId="9">'共通チェックリスト（画面）'!$A$1:$BX$70</definedName>
    <definedName name="_xlnm.Print_Area" localSheetId="1">表紙!$A$1:$BS$45</definedName>
    <definedName name="_xlnm.Print_Area" localSheetId="13">品質データ総括表!$A$1:$L$55</definedName>
    <definedName name="_xlnm.Print_Area" localSheetId="2">変更履歴!$A$1:$H$21</definedName>
    <definedName name="_xlnm.Print_Area">#REF!</definedName>
    <definedName name="_xlnm.Print_Titles" localSheetId="14">セルフチェックリスト_v1.2!$1:$1</definedName>
    <definedName name="_xlnm.Print_Titles" localSheetId="8">テーブル項目編集定義!$1:$5</definedName>
    <definedName name="_xlnm.Print_Titles" localSheetId="5">画面項目定義!$1:$5</definedName>
    <definedName name="_xlnm.Print_Titles" localSheetId="6">画面処理機能定義書!$7:$8</definedName>
    <definedName name="_xlnm.Print_Titles" localSheetId="7">機能詳細!$1:$6</definedName>
    <definedName name="q" localSheetId="5">#REF!</definedName>
    <definedName name="q" localSheetId="6">#REF!</definedName>
    <definedName name="q" localSheetId="0">#REF!</definedName>
    <definedName name="q" localSheetId="2">#REF!</definedName>
    <definedName name="q">#REF!</definedName>
    <definedName name="TEST1" localSheetId="5">#REF!</definedName>
    <definedName name="TEST1" localSheetId="6">#REF!</definedName>
    <definedName name="TEST1" localSheetId="0">#REF!</definedName>
    <definedName name="TEST1" localSheetId="2">#REF!</definedName>
    <definedName name="TEST1">#REF!</definedName>
    <definedName name="TESTKEYS" localSheetId="5">#REF!</definedName>
    <definedName name="TESTKEYS" localSheetId="0">#REF!</definedName>
    <definedName name="TESTKEYS">#REF!</definedName>
    <definedName name="TESTVKEY" localSheetId="5">#REF!</definedName>
    <definedName name="TESTVKEY">#REF!</definedName>
    <definedName name="カテゴリ一覧">[13]カテゴリ!$M$6:$M$16</definedName>
    <definedName name="チェック結果" localSheetId="0">#REF!</definedName>
    <definedName name="チェック結果">#REF!</definedName>
    <definedName name="フォーム共通定義_「画面ＩＤ」入力セルの位置_行" localSheetId="6">#REF!</definedName>
    <definedName name="フォーム共通定義_「画面ＩＤ」入力セルの位置_行" localSheetId="0">#REF!</definedName>
    <definedName name="フォーム共通定義_「画面ＩＤ」入力セルの位置_行" localSheetId="2">#REF!</definedName>
    <definedName name="フォーム共通定義_「画面ＩＤ」入力セルの位置_行">#REF!</definedName>
    <definedName name="フォーム共通定義_「画面ＩＤ」入力セルの位置_列" localSheetId="6">#REF!</definedName>
    <definedName name="フォーム共通定義_「画面ＩＤ」入力セルの位置_列" localSheetId="0">#REF!</definedName>
    <definedName name="フォーム共通定義_「画面ＩＤ」入力セルの位置_列" localSheetId="2">#REF!</definedName>
    <definedName name="フォーム共通定義_「画面ＩＤ」入力セルの位置_列">#REF!</definedName>
    <definedName name="モジュール名称" localSheetId="5">#REF!</definedName>
    <definedName name="モジュール名称" localSheetId="2">#REF!</definedName>
    <definedName name="モジュール名称">#REF!</definedName>
    <definedName name="引継ぎリスト項目">#REF!</definedName>
    <definedName name="画面イベント定義_「画面ＩＤ」入力セルの位置_行">#REF!</definedName>
    <definedName name="画面イベント定義_「画面ＩＤ」入力セルの位置_列">#REF!</definedName>
    <definedName name="機能区分" localSheetId="5">#REF!</definedName>
    <definedName name="機能区分">#REF!</definedName>
    <definedName name="共通_出力パス_CSR">#REF!</definedName>
    <definedName name="共通_入力パス_FDX">#REF!</definedName>
    <definedName name="共通_入力パス_SUB仕様書">#REF!</definedName>
    <definedName name="項目名" localSheetId="5">#REF!</definedName>
    <definedName name="項目名">#REF!</definedName>
    <definedName name="採用情報ﾚｲｱｳﾄ" localSheetId="5">#REF!</definedName>
    <definedName name="採用情報ﾚｲｱｳﾄ">#REF!</definedName>
    <definedName name="支店・流通センター_サポートセンター" localSheetId="5">[5]入力規則!#REF!</definedName>
    <definedName name="支店・流通センター_サポートセンター">[5]入力規則!#REF!</definedName>
    <definedName name="処理分類">[5]入力規則!$B$31:$D$31</definedName>
    <definedName name="組織">[5]入力規則!$B$3:$AJ$3</definedName>
    <definedName name="帳票名" localSheetId="5">#REF!</definedName>
    <definedName name="帳票名" localSheetId="6">#REF!</definedName>
    <definedName name="帳票名" localSheetId="0">#REF!</definedName>
    <definedName name="帳票名" localSheetId="2">#REF!</definedName>
    <definedName name="帳票名">#REF!</definedName>
    <definedName name="通常オブジェクト" localSheetId="6">#REF!</definedName>
    <definedName name="通常オブジェクト" localSheetId="0">#REF!</definedName>
    <definedName name="通常オブジェクト" localSheetId="2">#REF!</definedName>
    <definedName name="通常オブジェクト">#REF!</definedName>
    <definedName name="表示リスト項目" localSheetId="6">#REF!</definedName>
    <definedName name="表示リスト項目" localSheetId="0">#REF!</definedName>
    <definedName name="表示リスト項目" localSheetId="2">#REF!</definedName>
    <definedName name="表示リスト項目">#REF!</definedName>
    <definedName name="部署名" localSheetId="5">#REF!</definedName>
    <definedName name="部署名">#REF!</definedName>
    <definedName name="未選択リスト項目">#REF!</definedName>
    <definedName name="論理データ型一覧">[13]論理データ型!$A$3:$A$41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22" i="95" l="1"/>
  <c r="J26" i="95"/>
  <c r="E41" i="95" l="1"/>
  <c r="E50" i="95"/>
  <c r="I20" i="95"/>
  <c r="E2" i="93" l="1"/>
  <c r="A21" i="127" l="1"/>
  <c r="A20" i="127"/>
  <c r="A19" i="127"/>
  <c r="A18" i="127"/>
  <c r="A17" i="127"/>
  <c r="A16" i="127"/>
  <c r="A15" i="127"/>
  <c r="A14" i="127"/>
  <c r="A13" i="127"/>
  <c r="A12" i="127"/>
  <c r="A11" i="127"/>
  <c r="A10" i="127"/>
  <c r="A9" i="127"/>
  <c r="A8" i="127"/>
  <c r="A7" i="127"/>
  <c r="A6" i="127"/>
  <c r="A5" i="127"/>
  <c r="A4" i="127"/>
  <c r="A81" i="126"/>
  <c r="A80" i="126"/>
  <c r="A79" i="126"/>
  <c r="A78" i="126"/>
  <c r="A77" i="126"/>
  <c r="A76" i="126"/>
  <c r="A75" i="126"/>
  <c r="A74" i="126"/>
  <c r="A73" i="126"/>
  <c r="A72" i="126"/>
  <c r="A71" i="126"/>
  <c r="A70" i="126"/>
  <c r="A69" i="126"/>
  <c r="A68" i="126"/>
  <c r="A67" i="126"/>
  <c r="A66" i="126"/>
  <c r="A65" i="126"/>
  <c r="A64" i="126"/>
  <c r="A63" i="126"/>
  <c r="A62" i="126"/>
  <c r="A61" i="126"/>
  <c r="A60" i="126"/>
  <c r="A59" i="126"/>
  <c r="A58" i="126"/>
  <c r="A57" i="126"/>
  <c r="A56" i="126"/>
  <c r="A55" i="126"/>
  <c r="A54" i="126"/>
  <c r="A53" i="126"/>
  <c r="A52" i="126"/>
  <c r="A51" i="126"/>
  <c r="A50" i="126"/>
  <c r="A49" i="126"/>
  <c r="A48" i="126"/>
  <c r="A47" i="126"/>
  <c r="A46" i="126"/>
  <c r="A45" i="126"/>
  <c r="A44" i="126"/>
  <c r="A43" i="126"/>
  <c r="A42" i="126"/>
  <c r="A41" i="126"/>
  <c r="A40" i="126"/>
  <c r="A39" i="126"/>
  <c r="A38" i="126"/>
  <c r="A37" i="126"/>
  <c r="A36" i="126"/>
  <c r="A35" i="126"/>
  <c r="A34" i="126"/>
  <c r="A33" i="126"/>
  <c r="A32" i="126"/>
  <c r="A31" i="126"/>
  <c r="A30" i="126"/>
  <c r="A29" i="126"/>
  <c r="A28" i="126"/>
  <c r="A27" i="126"/>
  <c r="A26" i="126"/>
  <c r="A25" i="126"/>
  <c r="A24" i="126"/>
  <c r="A23" i="126"/>
  <c r="A22" i="126"/>
  <c r="A21" i="126"/>
  <c r="A20" i="126"/>
  <c r="A19" i="126"/>
  <c r="A18" i="126"/>
  <c r="A17" i="126"/>
  <c r="A16" i="126"/>
  <c r="A15" i="126"/>
  <c r="A14" i="126"/>
  <c r="A13" i="126"/>
  <c r="A12" i="126"/>
  <c r="A11" i="126"/>
  <c r="A10" i="126"/>
  <c r="A9" i="126"/>
  <c r="A8" i="126"/>
  <c r="A7" i="126"/>
  <c r="A6" i="126"/>
  <c r="A5" i="126"/>
  <c r="A4" i="126"/>
  <c r="A3" i="126"/>
  <c r="BY180" i="104"/>
  <c r="BY184" i="104" s="1"/>
  <c r="BY181" i="104"/>
  <c r="BY182" i="104"/>
  <c r="BY183" i="104"/>
  <c r="BY185" i="104"/>
  <c r="BY173" i="104"/>
  <c r="BY174" i="104" s="1"/>
  <c r="BY175" i="104"/>
  <c r="BY176" i="104"/>
  <c r="BY177" i="104"/>
  <c r="BY178" i="104" l="1"/>
  <c r="BY179" i="104" s="1"/>
  <c r="BY218" i="104"/>
  <c r="BY219" i="104"/>
  <c r="BY220" i="104"/>
  <c r="BY221" i="104"/>
  <c r="BY222" i="104"/>
  <c r="BY223" i="104"/>
  <c r="BY224" i="104"/>
  <c r="BY225" i="104"/>
  <c r="BY226" i="104"/>
  <c r="BY228" i="104"/>
  <c r="BY232" i="104"/>
  <c r="BY233" i="104"/>
  <c r="BY234" i="104"/>
  <c r="BY235" i="104"/>
  <c r="BY236" i="104"/>
  <c r="BY238" i="104"/>
  <c r="BY240" i="104"/>
  <c r="BY241" i="104"/>
  <c r="BY242" i="104"/>
  <c r="BY243" i="104"/>
  <c r="BY244" i="104"/>
  <c r="BY246" i="104"/>
  <c r="BY108" i="104" l="1"/>
  <c r="BY109" i="104"/>
  <c r="BY110" i="104"/>
  <c r="BY111" i="104"/>
  <c r="BY112" i="104"/>
  <c r="BY113" i="104"/>
  <c r="BY114" i="104"/>
  <c r="BY116" i="104"/>
  <c r="BY164" i="104"/>
  <c r="BY167" i="104"/>
  <c r="BY187" i="104"/>
  <c r="BY188" i="104"/>
  <c r="BY189" i="104"/>
  <c r="BY191" i="104"/>
  <c r="BY192" i="104"/>
  <c r="BY197" i="104"/>
  <c r="BY198" i="104"/>
  <c r="BY199" i="104"/>
  <c r="BY200" i="104"/>
  <c r="BY201" i="104"/>
  <c r="BY202" i="104"/>
  <c r="BY204" i="104"/>
  <c r="BY205" i="104"/>
  <c r="BY206" i="104"/>
  <c r="BY208" i="104"/>
  <c r="BY209" i="104"/>
  <c r="BY210" i="104"/>
  <c r="BY211" i="104"/>
  <c r="BY212" i="104"/>
  <c r="BY213" i="104"/>
  <c r="BY214" i="104"/>
  <c r="BY215" i="104"/>
  <c r="BY216" i="104"/>
  <c r="BY250" i="104"/>
  <c r="BY251" i="104"/>
  <c r="BY100" i="104"/>
  <c r="EK100" i="100"/>
  <c r="EK104" i="100" s="1"/>
  <c r="EK101" i="100"/>
  <c r="EK102" i="100"/>
  <c r="EK103" i="100"/>
  <c r="EK105" i="100"/>
  <c r="EK106" i="100"/>
  <c r="EK107" i="100"/>
  <c r="EK108" i="100"/>
  <c r="EK109" i="100"/>
  <c r="EK110" i="100"/>
  <c r="EK111" i="100"/>
  <c r="EK112" i="100"/>
  <c r="BY125" i="104"/>
  <c r="BY126" i="104"/>
  <c r="BY127" i="104"/>
  <c r="BY128" i="104"/>
  <c r="BY129" i="104"/>
  <c r="BY130" i="104"/>
  <c r="BY131" i="104"/>
  <c r="BY141" i="104"/>
  <c r="BY144" i="104"/>
  <c r="BY147" i="104"/>
  <c r="BY150" i="104"/>
  <c r="BY154" i="104"/>
  <c r="BY120" i="104"/>
  <c r="BY121" i="104"/>
  <c r="BY122" i="104"/>
  <c r="BY157" i="104"/>
  <c r="BY160" i="104"/>
  <c r="BY94" i="104"/>
  <c r="BY97" i="104"/>
  <c r="BH34" i="99" l="1"/>
  <c r="BH35" i="99"/>
  <c r="BH36" i="99"/>
  <c r="BH37" i="99"/>
  <c r="BH38" i="99"/>
  <c r="BH39" i="99"/>
  <c r="BH40" i="99"/>
  <c r="BH41" i="99"/>
  <c r="BH42" i="99"/>
  <c r="BH43" i="99"/>
  <c r="BH44" i="99"/>
  <c r="BH45" i="99"/>
  <c r="BH46" i="99"/>
  <c r="BH47" i="99"/>
  <c r="BH48" i="99"/>
  <c r="BH49" i="99"/>
  <c r="BH8" i="99"/>
  <c r="BH9" i="99"/>
  <c r="BH10" i="99"/>
  <c r="BH11" i="99"/>
  <c r="BH12" i="99"/>
  <c r="BH13" i="99"/>
  <c r="BH14" i="99"/>
  <c r="BH15" i="99"/>
  <c r="BH16" i="99"/>
  <c r="BH17" i="99"/>
  <c r="BH18" i="99"/>
  <c r="BH19" i="99"/>
  <c r="BH20" i="99"/>
  <c r="BH21" i="99"/>
  <c r="BH22" i="99"/>
  <c r="BH23" i="99"/>
  <c r="BH24" i="99"/>
  <c r="BH25" i="99"/>
  <c r="BH26" i="99"/>
  <c r="BH27" i="99"/>
  <c r="BH28" i="99"/>
  <c r="BH29" i="99"/>
  <c r="BH30" i="99"/>
  <c r="BH31" i="99"/>
  <c r="BH32" i="99"/>
  <c r="BH33" i="99"/>
  <c r="BY14" i="104" l="1"/>
  <c r="BY15" i="104"/>
  <c r="BZ12" i="97" l="1"/>
  <c r="BZ16" i="97"/>
  <c r="BZ17" i="97"/>
  <c r="BZ20" i="97"/>
  <c r="BZ24" i="97"/>
  <c r="BZ28" i="97"/>
  <c r="BZ36" i="97"/>
  <c r="BZ37" i="97"/>
  <c r="BZ44" i="97"/>
  <c r="BZ48" i="97"/>
  <c r="BZ51" i="97"/>
  <c r="BZ54" i="97"/>
  <c r="BZ57" i="97"/>
  <c r="BY118" i="104" l="1"/>
  <c r="BY55" i="104" l="1"/>
  <c r="BY56" i="104"/>
  <c r="BY57" i="104"/>
  <c r="BY58" i="104"/>
  <c r="BY59" i="104"/>
  <c r="BY60" i="104"/>
  <c r="BY63" i="104"/>
  <c r="BY64" i="104"/>
  <c r="BY65" i="104"/>
  <c r="BY67" i="104"/>
  <c r="BY68" i="104"/>
  <c r="BY69" i="104"/>
  <c r="BY72" i="104"/>
  <c r="BY74" i="104"/>
  <c r="BY75" i="104"/>
  <c r="BY76" i="104"/>
  <c r="BY79" i="104"/>
  <c r="BY80" i="104"/>
  <c r="BY81" i="104"/>
  <c r="BY82" i="104"/>
  <c r="BY83" i="104"/>
  <c r="BY84" i="104"/>
  <c r="BY86" i="104"/>
  <c r="BY88" i="104"/>
  <c r="BY89" i="104"/>
  <c r="BY90" i="104"/>
  <c r="BY91" i="104"/>
  <c r="BY16" i="104" l="1"/>
  <c r="BY17" i="104"/>
  <c r="BY18" i="104"/>
  <c r="BY21" i="104"/>
  <c r="BY22" i="104"/>
  <c r="BY24" i="104"/>
  <c r="BY29" i="104"/>
  <c r="BY31" i="104"/>
  <c r="BY34" i="104"/>
  <c r="BY35" i="104"/>
  <c r="BY36" i="104"/>
  <c r="BY37" i="104"/>
  <c r="BY39" i="104"/>
  <c r="BY41" i="104"/>
  <c r="BY42" i="104"/>
  <c r="BY47" i="104"/>
  <c r="BY48" i="104"/>
  <c r="BY49" i="104"/>
  <c r="EK48" i="100" l="1"/>
  <c r="EK49" i="100"/>
  <c r="EK50" i="100"/>
  <c r="EK51" i="100"/>
  <c r="EK52" i="100"/>
  <c r="EK53" i="100"/>
  <c r="EK54" i="100"/>
  <c r="EK55" i="100"/>
  <c r="EK61" i="100"/>
  <c r="EK62" i="100"/>
  <c r="BH50" i="99" l="1"/>
  <c r="BY35" i="97" l="1"/>
  <c r="BZ35" i="97" s="1"/>
  <c r="BY34" i="97"/>
  <c r="BZ34" i="97" s="1"/>
  <c r="BP1" i="97" l="1"/>
  <c r="BY7" i="104" l="1"/>
  <c r="BY8" i="104"/>
  <c r="BY9" i="104"/>
  <c r="EK10" i="100" l="1"/>
  <c r="EL106" i="100"/>
  <c r="EL107" i="100"/>
  <c r="EL108" i="100"/>
  <c r="EL109" i="100"/>
  <c r="EL110" i="100"/>
  <c r="EL112" i="100"/>
  <c r="EK4" i="100"/>
  <c r="EK5" i="100"/>
  <c r="EK6" i="100"/>
  <c r="EK7" i="100"/>
  <c r="EK8" i="100"/>
  <c r="EK9" i="100"/>
  <c r="I3" i="86" l="1"/>
  <c r="BY52" i="97"/>
  <c r="BZ52" i="97" s="1"/>
  <c r="BY42" i="97"/>
  <c r="BZ42" i="97" s="1"/>
  <c r="BY4" i="104"/>
  <c r="BY5" i="104"/>
  <c r="BY6" i="104"/>
  <c r="F24" i="95"/>
  <c r="E20" i="95"/>
  <c r="E18" i="95"/>
  <c r="E16" i="95"/>
  <c r="G12" i="95"/>
  <c r="P17" i="85"/>
  <c r="E3" i="95" l="1"/>
  <c r="EK113" i="100" l="1"/>
  <c r="H46" i="95" l="1"/>
  <c r="BH3" i="99" l="1"/>
  <c r="BY3" i="82"/>
  <c r="CC4" i="82"/>
  <c r="CC6" i="82"/>
  <c r="CC7" i="82"/>
  <c r="CC8" i="82"/>
  <c r="CC9" i="82"/>
  <c r="CC10" i="82"/>
  <c r="CC11" i="82"/>
  <c r="CC12" i="82"/>
  <c r="CC13" i="82"/>
  <c r="CC14" i="82"/>
  <c r="CC16" i="82"/>
  <c r="CC17" i="82"/>
  <c r="CC18" i="82"/>
  <c r="CC19" i="82"/>
  <c r="CC20" i="82"/>
  <c r="CC21" i="82"/>
  <c r="CC22" i="82"/>
  <c r="CC23" i="82"/>
  <c r="CC24" i="82"/>
  <c r="CC26" i="82"/>
  <c r="CC27" i="82"/>
  <c r="CC28" i="82"/>
  <c r="CC29" i="82"/>
  <c r="CC30" i="82"/>
  <c r="CC31" i="82"/>
  <c r="CC32" i="82"/>
  <c r="CC33" i="82"/>
  <c r="CC34" i="82"/>
  <c r="CC35" i="82"/>
  <c r="CC36" i="82"/>
  <c r="CC37" i="82"/>
  <c r="CC38" i="82"/>
  <c r="CC39" i="82"/>
  <c r="CC40" i="82"/>
  <c r="CC41" i="82"/>
  <c r="CC42" i="82"/>
  <c r="CC43" i="82"/>
  <c r="CC44" i="82"/>
  <c r="CC45" i="82"/>
  <c r="CC46" i="82"/>
  <c r="CC47" i="82"/>
  <c r="CC48" i="82"/>
  <c r="CC3" i="82"/>
  <c r="BY4" i="82"/>
  <c r="BY5" i="82"/>
  <c r="BY6" i="82"/>
  <c r="BY7" i="82"/>
  <c r="BY8" i="82"/>
  <c r="BY9" i="82"/>
  <c r="BY10" i="82"/>
  <c r="BY11" i="82"/>
  <c r="BY22" i="82" s="1"/>
  <c r="BY12" i="82"/>
  <c r="BY13" i="82"/>
  <c r="BY14" i="82"/>
  <c r="BY15" i="82"/>
  <c r="BY16" i="82"/>
  <c r="BY17" i="82"/>
  <c r="BY18" i="82"/>
  <c r="BY19" i="82"/>
  <c r="BY20" i="82"/>
  <c r="BY21" i="82"/>
  <c r="BY23" i="82"/>
  <c r="BY24" i="82"/>
  <c r="BY25" i="82"/>
  <c r="BY26" i="82"/>
  <c r="BY27" i="82"/>
  <c r="BY28" i="82"/>
  <c r="BY29" i="82"/>
  <c r="BY30" i="82"/>
  <c r="BY31" i="82"/>
  <c r="BY32" i="82"/>
  <c r="BY33" i="82"/>
  <c r="BY34" i="82"/>
  <c r="BY35" i="82"/>
  <c r="BY36" i="82"/>
  <c r="BY37" i="82"/>
  <c r="BY38" i="82"/>
  <c r="BY39" i="82"/>
  <c r="BY40" i="82"/>
  <c r="BY41" i="82"/>
  <c r="BY42" i="82"/>
  <c r="BY43" i="82"/>
  <c r="BY44" i="82"/>
  <c r="BY45" i="82"/>
  <c r="BY46" i="82"/>
  <c r="BY47" i="82"/>
  <c r="BY48" i="82"/>
  <c r="EK3" i="100"/>
  <c r="BH4" i="99"/>
  <c r="BH5" i="99"/>
  <c r="BY3" i="104"/>
  <c r="BY10" i="104" l="1"/>
  <c r="BY11" i="104" s="1"/>
  <c r="BY12" i="104" s="1"/>
  <c r="EK12" i="100"/>
  <c r="EK56" i="100" s="1"/>
  <c r="CC5" i="82"/>
  <c r="BH6" i="99"/>
  <c r="CC15" i="82"/>
  <c r="CC25" i="82"/>
  <c r="BY13" i="104" l="1"/>
  <c r="EK57" i="100"/>
  <c r="EK58" i="100"/>
  <c r="EK59" i="100" s="1"/>
  <c r="EK60" i="100" s="1"/>
  <c r="EQ2" i="100"/>
  <c r="F42" i="95" s="1"/>
  <c r="ER2" i="100"/>
  <c r="G42" i="95" s="1"/>
  <c r="ES2" i="100"/>
  <c r="H42" i="95" s="1"/>
  <c r="EP2" i="100"/>
  <c r="E42" i="95" s="1"/>
  <c r="EK63" i="100" l="1"/>
  <c r="BY19" i="104"/>
  <c r="I42" i="95"/>
  <c r="X1" i="97"/>
  <c r="BO2" i="104"/>
  <c r="BP2" i="99"/>
  <c r="H41" i="95" s="1"/>
  <c r="BO2" i="99"/>
  <c r="G41" i="95" s="1"/>
  <c r="BN2" i="99"/>
  <c r="F41" i="95" s="1"/>
  <c r="BM2" i="99"/>
  <c r="E54" i="95"/>
  <c r="CD2" i="104"/>
  <c r="E43" i="95" s="1"/>
  <c r="EK64" i="100" l="1"/>
  <c r="BY20" i="104"/>
  <c r="AE2" i="96"/>
  <c r="AP1" i="96"/>
  <c r="BO2" i="82"/>
  <c r="AE1" i="96"/>
  <c r="J1" i="96"/>
  <c r="J2" i="96"/>
  <c r="CH2" i="82"/>
  <c r="E44" i="95" s="1"/>
  <c r="AS3" i="104"/>
  <c r="I3" i="104"/>
  <c r="CG2" i="104"/>
  <c r="H43" i="95" s="1"/>
  <c r="CF2" i="104"/>
  <c r="G43" i="95" s="1"/>
  <c r="CE2" i="104"/>
  <c r="F43" i="95" s="1"/>
  <c r="AS2" i="104"/>
  <c r="I2" i="104"/>
  <c r="BO1" i="104"/>
  <c r="AS1" i="104"/>
  <c r="I1" i="104"/>
  <c r="EK65" i="100" l="1"/>
  <c r="EK66" i="100" s="1"/>
  <c r="EK67" i="100" s="1"/>
  <c r="EK68" i="100" s="1"/>
  <c r="BY23" i="104"/>
  <c r="I43" i="95"/>
  <c r="P15" i="85"/>
  <c r="EK69" i="100" l="1"/>
  <c r="EK70" i="100" s="1"/>
  <c r="EK71" i="100" s="1"/>
  <c r="EK72" i="100" s="1"/>
  <c r="EK73" i="100" s="1"/>
  <c r="EK74" i="100" s="1"/>
  <c r="EK75" i="100" s="1"/>
  <c r="EK76" i="100" s="1"/>
  <c r="EK77" i="100" s="1"/>
  <c r="EK78" i="100" s="1"/>
  <c r="EK79" i="100" s="1"/>
  <c r="EK80" i="100" s="1"/>
  <c r="EK81" i="100" s="1"/>
  <c r="EK82" i="100" s="1"/>
  <c r="EK83" i="100" s="1"/>
  <c r="EK84" i="100" s="1"/>
  <c r="EK85" i="100" s="1"/>
  <c r="EK86" i="100" s="1"/>
  <c r="EK87" i="100" s="1"/>
  <c r="EK88" i="100" s="1"/>
  <c r="EK89" i="100" s="1"/>
  <c r="EK90" i="100" s="1"/>
  <c r="EK91" i="100" s="1"/>
  <c r="EK92" i="100" s="1"/>
  <c r="EK93" i="100" s="1"/>
  <c r="EK94" i="100" s="1"/>
  <c r="EK95" i="100" s="1"/>
  <c r="EK96" i="100" s="1"/>
  <c r="EK97" i="100" s="1"/>
  <c r="EK98" i="100" s="1"/>
  <c r="EK99" i="100" s="1"/>
  <c r="BY25" i="104"/>
  <c r="E4" i="95"/>
  <c r="F2" i="93"/>
  <c r="BY26" i="104" l="1"/>
  <c r="BY27" i="104"/>
  <c r="AF1" i="97"/>
  <c r="E1" i="97"/>
  <c r="BO1" i="82"/>
  <c r="BY30" i="104" l="1"/>
  <c r="BY32" i="104" s="1"/>
  <c r="BY38" i="104" s="1"/>
  <c r="BY40" i="104" s="1"/>
  <c r="BY43" i="104" s="1"/>
  <c r="BY44" i="104" s="1"/>
  <c r="BY45" i="104" s="1"/>
  <c r="BY50" i="104" s="1"/>
  <c r="BY51" i="104" s="1"/>
  <c r="BY52" i="104" s="1"/>
  <c r="BY53" i="104" s="1"/>
  <c r="BY54" i="104" s="1"/>
  <c r="BY59" i="97"/>
  <c r="BZ59" i="97" s="1"/>
  <c r="BY60" i="97"/>
  <c r="BZ60" i="97" s="1"/>
  <c r="BY61" i="97"/>
  <c r="BZ61" i="97" s="1"/>
  <c r="BY62" i="97"/>
  <c r="BZ62" i="97" s="1"/>
  <c r="BY43" i="97"/>
  <c r="BZ43" i="97" s="1"/>
  <c r="BY39" i="97"/>
  <c r="BZ39" i="97" s="1"/>
  <c r="BY61" i="104" l="1"/>
  <c r="BY66" i="104" s="1"/>
  <c r="BY70" i="104" s="1"/>
  <c r="BY71" i="104" s="1"/>
  <c r="BY73" i="104" s="1"/>
  <c r="BY77" i="104" s="1"/>
  <c r="BY78" i="104" s="1"/>
  <c r="BY85" i="104" s="1"/>
  <c r="BY87" i="104" s="1"/>
  <c r="BY92" i="104" s="1"/>
  <c r="BY93" i="104" s="1"/>
  <c r="BY95" i="104" s="1"/>
  <c r="BY96" i="104" s="1"/>
  <c r="BY63" i="97"/>
  <c r="BZ63" i="97" s="1"/>
  <c r="BY58" i="97"/>
  <c r="BZ58" i="97" s="1"/>
  <c r="BY56" i="97"/>
  <c r="BZ56" i="97" s="1"/>
  <c r="BY55" i="97"/>
  <c r="BZ55" i="97" s="1"/>
  <c r="BY53" i="97"/>
  <c r="BZ53" i="97" s="1"/>
  <c r="BY50" i="97"/>
  <c r="BZ50" i="97" s="1"/>
  <c r="BY49" i="97"/>
  <c r="BZ49" i="97" s="1"/>
  <c r="BY47" i="97"/>
  <c r="BZ47" i="97" s="1"/>
  <c r="BY46" i="97"/>
  <c r="BZ46" i="97" s="1"/>
  <c r="BY45" i="97"/>
  <c r="BZ45" i="97" s="1"/>
  <c r="BY41" i="97"/>
  <c r="BZ41" i="97" s="1"/>
  <c r="BY40" i="97"/>
  <c r="BZ40" i="97" s="1"/>
  <c r="BY38" i="97"/>
  <c r="BZ38" i="97" s="1"/>
  <c r="BY33" i="97"/>
  <c r="BZ33" i="97" s="1"/>
  <c r="BY32" i="97"/>
  <c r="BZ32" i="97" s="1"/>
  <c r="BY31" i="97"/>
  <c r="BZ31" i="97" s="1"/>
  <c r="BY30" i="97"/>
  <c r="BZ30" i="97" s="1"/>
  <c r="BY29" i="97"/>
  <c r="BZ29" i="97" s="1"/>
  <c r="BY27" i="97"/>
  <c r="BZ27" i="97" s="1"/>
  <c r="BY26" i="97"/>
  <c r="BZ26" i="97" s="1"/>
  <c r="BY25" i="97"/>
  <c r="BZ25" i="97" s="1"/>
  <c r="BY23" i="97"/>
  <c r="BZ23" i="97" s="1"/>
  <c r="BY22" i="97"/>
  <c r="BZ22" i="97" s="1"/>
  <c r="BY21" i="97"/>
  <c r="BZ21" i="97" s="1"/>
  <c r="BY19" i="97"/>
  <c r="BZ19" i="97" s="1"/>
  <c r="BY18" i="97"/>
  <c r="BZ18" i="97" s="1"/>
  <c r="BY15" i="97"/>
  <c r="BZ15" i="97" s="1"/>
  <c r="BY14" i="97"/>
  <c r="BZ14" i="97" s="1"/>
  <c r="BY13" i="97"/>
  <c r="BZ13" i="97" s="1"/>
  <c r="BY11" i="97"/>
  <c r="BZ11" i="97" s="1"/>
  <c r="BY10" i="97"/>
  <c r="BZ10" i="97" s="1"/>
  <c r="BY98" i="104" l="1"/>
  <c r="BY99" i="104" s="1"/>
  <c r="BY101" i="104" s="1"/>
  <c r="BY102" i="104" s="1"/>
  <c r="BY103" i="104" s="1"/>
  <c r="BY104" i="104" s="1"/>
  <c r="BY105" i="104" s="1"/>
  <c r="BY106" i="104" s="1"/>
  <c r="BY107" i="104" s="1"/>
  <c r="BY115" i="104" s="1"/>
  <c r="I67" i="97"/>
  <c r="F45" i="95" s="1"/>
  <c r="I66" i="97"/>
  <c r="E45" i="95" s="1"/>
  <c r="I69" i="97"/>
  <c r="H45" i="95" s="1"/>
  <c r="I68" i="97"/>
  <c r="G45" i="95" s="1"/>
  <c r="CI2" i="82"/>
  <c r="F44" i="95" s="1"/>
  <c r="CJ2" i="82"/>
  <c r="G44" i="95" s="1"/>
  <c r="CK2" i="82"/>
  <c r="H44" i="95" s="1"/>
  <c r="I45" i="95" l="1"/>
  <c r="I44" i="95"/>
  <c r="I70" i="97"/>
  <c r="BY117" i="104" l="1"/>
  <c r="BY119" i="104" s="1"/>
  <c r="BY123" i="104" s="1"/>
  <c r="BY124" i="104" s="1"/>
  <c r="J24" i="95"/>
  <c r="J50" i="95"/>
  <c r="K13" i="95" s="1"/>
  <c r="X31" i="94"/>
  <c r="X30" i="94"/>
  <c r="X29" i="94"/>
  <c r="X28" i="94"/>
  <c r="X27" i="94"/>
  <c r="X26" i="94"/>
  <c r="X25" i="94"/>
  <c r="X24" i="94"/>
  <c r="X23" i="94"/>
  <c r="X22" i="94"/>
  <c r="X21" i="94"/>
  <c r="X20" i="94"/>
  <c r="X19" i="94"/>
  <c r="X18" i="94"/>
  <c r="X17" i="94"/>
  <c r="X16" i="94"/>
  <c r="X15" i="94"/>
  <c r="X14" i="94"/>
  <c r="X13" i="94"/>
  <c r="W13" i="94"/>
  <c r="X12" i="94"/>
  <c r="W12" i="94"/>
  <c r="X11" i="94"/>
  <c r="W11" i="94"/>
  <c r="AB10" i="94"/>
  <c r="Y10" i="94"/>
  <c r="X10" i="94"/>
  <c r="W10" i="94"/>
  <c r="AB9" i="94"/>
  <c r="Y9" i="94"/>
  <c r="X9" i="94"/>
  <c r="W9" i="94"/>
  <c r="AB8" i="94"/>
  <c r="Y8" i="94"/>
  <c r="X8" i="94"/>
  <c r="W8" i="94"/>
  <c r="AB7" i="94"/>
  <c r="Z7" i="94"/>
  <c r="Y7" i="94"/>
  <c r="X7" i="94"/>
  <c r="W7" i="94"/>
  <c r="AB6" i="94"/>
  <c r="Z6" i="94"/>
  <c r="Y6" i="94"/>
  <c r="X6" i="94"/>
  <c r="W6" i="94"/>
  <c r="AB5" i="94"/>
  <c r="Z5" i="94"/>
  <c r="Y5" i="94"/>
  <c r="X5" i="94"/>
  <c r="W5" i="94"/>
  <c r="AB4" i="94"/>
  <c r="AA4" i="94"/>
  <c r="Z4" i="94"/>
  <c r="Y4" i="94"/>
  <c r="X4" i="94"/>
  <c r="W4" i="94"/>
  <c r="AB3" i="94"/>
  <c r="AA3" i="94"/>
  <c r="Z3" i="94"/>
  <c r="Y3" i="94"/>
  <c r="X3" i="94"/>
  <c r="W3" i="94"/>
  <c r="BY132" i="104" l="1"/>
  <c r="BY133" i="104" s="1"/>
  <c r="BY134" i="104" s="1"/>
  <c r="BY135" i="104" s="1"/>
  <c r="BY136" i="104" s="1"/>
  <c r="BY137" i="104" s="1"/>
  <c r="BY138" i="104" s="1"/>
  <c r="BY139" i="104" s="1"/>
  <c r="BY140" i="104" s="1"/>
  <c r="BY142" i="104" s="1"/>
  <c r="BY143" i="104" s="1"/>
  <c r="E14" i="95"/>
  <c r="H50" i="95"/>
  <c r="I41" i="95"/>
  <c r="BY145" i="104" l="1"/>
  <c r="BY146" i="104" s="1"/>
  <c r="AS3" i="82"/>
  <c r="I3" i="82"/>
  <c r="AS2" i="82"/>
  <c r="I2" i="82"/>
  <c r="AS1" i="82"/>
  <c r="I1" i="82"/>
  <c r="BY148" i="104" l="1"/>
  <c r="BY149" i="104" s="1"/>
  <c r="BY151" i="104" s="1"/>
  <c r="BY152" i="104" s="1"/>
  <c r="BY153" i="104" s="1"/>
  <c r="BY155" i="104" s="1"/>
  <c r="BY156" i="104" s="1"/>
  <c r="A33" i="96"/>
  <c r="R4" i="96" s="1"/>
  <c r="C33" i="96"/>
  <c r="R6" i="96" s="1"/>
  <c r="E46" i="95" s="1"/>
  <c r="B33" i="96"/>
  <c r="R5" i="96" s="1"/>
  <c r="D33" i="96"/>
  <c r="BY158" i="104" l="1"/>
  <c r="BY159" i="104" s="1"/>
  <c r="BY161" i="104" s="1"/>
  <c r="BY162" i="104" s="1"/>
  <c r="BY163" i="104" s="1"/>
  <c r="BY165" i="104" s="1"/>
  <c r="BY166" i="104" s="1"/>
  <c r="BY168" i="104" s="1"/>
  <c r="BY169" i="104" s="1"/>
  <c r="BY170" i="104" s="1"/>
  <c r="BY171" i="104" s="1"/>
  <c r="BY172" i="104" s="1"/>
  <c r="I14" i="95"/>
  <c r="K12" i="95" s="1"/>
  <c r="R7" i="96"/>
  <c r="F46" i="95" s="1"/>
  <c r="F50" i="95" s="1"/>
  <c r="I16" i="95" s="1"/>
  <c r="BY186" i="104" l="1"/>
  <c r="BY190" i="104" s="1"/>
  <c r="BY193" i="104" s="1"/>
  <c r="BY194" i="104" s="1"/>
  <c r="BY195" i="104" s="1"/>
  <c r="BY196" i="104" s="1"/>
  <c r="BY203" i="104" s="1"/>
  <c r="BY207" i="104" s="1"/>
  <c r="BY217" i="104" s="1"/>
  <c r="BY227" i="104" s="1"/>
  <c r="BY229" i="104" s="1"/>
  <c r="BY230" i="104" s="1"/>
  <c r="BY231" i="104" s="1"/>
  <c r="BY237" i="104" s="1"/>
  <c r="BY239" i="104" s="1"/>
  <c r="BY245" i="104" s="1"/>
  <c r="BY247" i="104" s="1"/>
  <c r="BY248" i="104" s="1"/>
  <c r="BY249" i="104" s="1"/>
  <c r="R8" i="96"/>
  <c r="G46" i="95" s="1"/>
  <c r="G50" i="95" s="1"/>
  <c r="I18" i="95" s="1"/>
  <c r="I46" i="95" l="1"/>
  <c r="I50" i="95" s="1"/>
  <c r="K20" i="95" l="1"/>
  <c r="K14" i="95"/>
  <c r="K16" i="95"/>
  <c r="K18" i="9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渡部真人 / MASATO，WATANABE</author>
  </authors>
  <commentList>
    <comment ref="D2" authorId="0" shapeId="0" xr:uid="{DD409DED-1310-4E9C-88A6-1830F5BBD985}">
      <text>
        <r>
          <rPr>
            <b/>
            <sz val="9"/>
            <color indexed="81"/>
            <rFont val="MS P ゴシック"/>
            <family val="3"/>
            <charset val="128"/>
          </rPr>
          <t>メニューの名称と合わせる</t>
        </r>
        <r>
          <rPr>
            <sz val="9"/>
            <color indexed="81"/>
            <rFont val="MS P ゴシック"/>
            <family val="3"/>
            <charset val="128"/>
          </rPr>
          <t xml:space="preserve">
</t>
        </r>
      </text>
    </comment>
  </commentList>
</comments>
</file>

<file path=xl/sharedStrings.xml><?xml version="1.0" encoding="utf-8"?>
<sst xmlns="http://schemas.openxmlformats.org/spreadsheetml/2006/main" count="3469" uniqueCount="1059">
  <si>
    <t>■記述要綱シートは、今後の単体テストエビデンスの記載の要綱をまとめたものであり、本シートは画面用の説明シートとなります</t>
    <rPh sb="1" eb="5">
      <t>キジュツヨウコウ</t>
    </rPh>
    <rPh sb="10" eb="12">
      <t>コンゴ</t>
    </rPh>
    <rPh sb="13" eb="15">
      <t>タンタイ</t>
    </rPh>
    <rPh sb="24" eb="26">
      <t>キサイ</t>
    </rPh>
    <rPh sb="27" eb="29">
      <t>ヨウコウ</t>
    </rPh>
    <rPh sb="40" eb="41">
      <t>ホン</t>
    </rPh>
    <rPh sb="45" eb="47">
      <t>ガメン</t>
    </rPh>
    <rPh sb="47" eb="48">
      <t>ヨウ</t>
    </rPh>
    <rPh sb="49" eb="51">
      <t>セツメイ</t>
    </rPh>
    <phoneticPr fontId="7"/>
  </si>
  <si>
    <t>■シート構成</t>
    <rPh sb="4" eb="6">
      <t>コウセイ</t>
    </rPh>
    <phoneticPr fontId="10"/>
  </si>
  <si>
    <t>■本ファイルの変更履歴</t>
    <rPh sb="1" eb="2">
      <t>ホン</t>
    </rPh>
    <rPh sb="7" eb="9">
      <t>ヘンコウ</t>
    </rPh>
    <rPh sb="9" eb="11">
      <t>リレキ</t>
    </rPh>
    <phoneticPr fontId="10"/>
  </si>
  <si>
    <t>Ver</t>
    <phoneticPr fontId="7"/>
  </si>
  <si>
    <t>変更日</t>
    <rPh sb="0" eb="3">
      <t>ヘンコウビ</t>
    </rPh>
    <phoneticPr fontId="7"/>
  </si>
  <si>
    <t>変更者</t>
    <rPh sb="0" eb="3">
      <t>ヘンコウシャ</t>
    </rPh>
    <phoneticPr fontId="7"/>
  </si>
  <si>
    <t>変更シート名称</t>
    <rPh sb="0" eb="2">
      <t>ヘンコウ</t>
    </rPh>
    <phoneticPr fontId="7"/>
  </si>
  <si>
    <t>変更点</t>
    <rPh sb="0" eb="3">
      <t>ヘンコウテン</t>
    </rPh>
    <phoneticPr fontId="7"/>
  </si>
  <si>
    <t>以下の11シートとし、シート追加・削除は行わないルールとする</t>
    <rPh sb="14" eb="16">
      <t>ツイカ</t>
    </rPh>
    <rPh sb="20" eb="21">
      <t>オコナ</t>
    </rPh>
    <phoneticPr fontId="7"/>
  </si>
  <si>
    <t>山本</t>
    <rPh sb="0" eb="2">
      <t>ヤマモト</t>
    </rPh>
    <phoneticPr fontId="7"/>
  </si>
  <si>
    <t>-</t>
    <phoneticPr fontId="7"/>
  </si>
  <si>
    <t>新規作成</t>
    <rPh sb="0" eb="2">
      <t>シンキ</t>
    </rPh>
    <rPh sb="2" eb="4">
      <t>サクセイ</t>
    </rPh>
    <phoneticPr fontId="7"/>
  </si>
  <si>
    <t>No</t>
    <phoneticPr fontId="7"/>
  </si>
  <si>
    <t>シート名称</t>
  </si>
  <si>
    <t>PCL対象</t>
    <rPh sb="3" eb="5">
      <t>タイショウ</t>
    </rPh>
    <phoneticPr fontId="7"/>
  </si>
  <si>
    <t>変更内容</t>
    <rPh sb="0" eb="2">
      <t>ヘンコウ</t>
    </rPh>
    <rPh sb="2" eb="4">
      <t>ナイヨウ</t>
    </rPh>
    <phoneticPr fontId="7"/>
  </si>
  <si>
    <t>表紙</t>
    <phoneticPr fontId="7"/>
  </si>
  <si>
    <t>(変更しない)</t>
  </si>
  <si>
    <t>変更履歴</t>
    <phoneticPr fontId="7"/>
  </si>
  <si>
    <t>※顧客提出しないので変更しない(2024/1/10　津江さんより)</t>
    <rPh sb="1" eb="5">
      <t>コキャクテイシュツ</t>
    </rPh>
    <rPh sb="10" eb="12">
      <t>ヘンコウ</t>
    </rPh>
    <rPh sb="26" eb="28">
      <t>ツエ</t>
    </rPh>
    <phoneticPr fontId="7"/>
  </si>
  <si>
    <t>ヘッダ</t>
    <phoneticPr fontId="7"/>
  </si>
  <si>
    <t>画面遷移図</t>
    <phoneticPr fontId="7"/>
  </si>
  <si>
    <t>〇</t>
    <phoneticPr fontId="7"/>
  </si>
  <si>
    <t>担当者、確認日にPCLを消化した担当者、日付を記載する。</t>
    <rPh sb="0" eb="3">
      <t>タントウシャ</t>
    </rPh>
    <rPh sb="4" eb="6">
      <t>カクニン</t>
    </rPh>
    <rPh sb="6" eb="7">
      <t>ビ</t>
    </rPh>
    <rPh sb="16" eb="19">
      <t>タントウシャ</t>
    </rPh>
    <rPh sb="20" eb="22">
      <t>ヒヅケ</t>
    </rPh>
    <rPh sb="23" eb="25">
      <t>キサイ</t>
    </rPh>
    <phoneticPr fontId="7"/>
  </si>
  <si>
    <t>画面項目定義</t>
    <phoneticPr fontId="7"/>
  </si>
  <si>
    <t>画面処理機能定義書</t>
    <rPh sb="0" eb="2">
      <t>ガメン</t>
    </rPh>
    <rPh sb="2" eb="4">
      <t>ショリ</t>
    </rPh>
    <rPh sb="4" eb="6">
      <t>キノウ</t>
    </rPh>
    <rPh sb="6" eb="9">
      <t>テイギショ</t>
    </rPh>
    <phoneticPr fontId="7"/>
  </si>
  <si>
    <t>機能詳細</t>
    <rPh sb="0" eb="2">
      <t>キノウ</t>
    </rPh>
    <rPh sb="2" eb="4">
      <t>ショウサイ</t>
    </rPh>
    <phoneticPr fontId="7"/>
  </si>
  <si>
    <t>担当者、確認日にPCLを消化した担当者、日付を記載する。</t>
    <phoneticPr fontId="7"/>
  </si>
  <si>
    <t>テーブル項目編集定義</t>
    <phoneticPr fontId="7"/>
  </si>
  <si>
    <t>共通チェックリスト（画面）</t>
    <phoneticPr fontId="7"/>
  </si>
  <si>
    <t>利用ルールに基づき、PCL消化日を記載する。</t>
    <rPh sb="0" eb="2">
      <t>リヨウ</t>
    </rPh>
    <rPh sb="6" eb="7">
      <t>モト</t>
    </rPh>
    <rPh sb="13" eb="15">
      <t>ショウカ</t>
    </rPh>
    <rPh sb="15" eb="16">
      <t>ビ</t>
    </rPh>
    <rPh sb="17" eb="19">
      <t>キサイ</t>
    </rPh>
    <phoneticPr fontId="28"/>
  </si>
  <si>
    <t>マトリクスチェックリスト</t>
    <phoneticPr fontId="7"/>
  </si>
  <si>
    <t>確認日、確認結果、確認担当、備考を記載する。</t>
    <rPh sb="4" eb="6">
      <t>カクニン</t>
    </rPh>
    <rPh sb="6" eb="8">
      <t>ケッカ</t>
    </rPh>
    <rPh sb="9" eb="11">
      <t>カクニン</t>
    </rPh>
    <rPh sb="11" eb="13">
      <t>タントウ</t>
    </rPh>
    <rPh sb="14" eb="16">
      <t>ビコウ</t>
    </rPh>
    <rPh sb="17" eb="19">
      <t>キサイ</t>
    </rPh>
    <phoneticPr fontId="10"/>
  </si>
  <si>
    <t>簡易B票</t>
    <rPh sb="0" eb="2">
      <t>カンイ</t>
    </rPh>
    <rPh sb="3" eb="4">
      <t>ヒョウ</t>
    </rPh>
    <phoneticPr fontId="7"/>
  </si>
  <si>
    <t>バグを発見した場合、記載する。</t>
    <rPh sb="3" eb="5">
      <t>ハッケン</t>
    </rPh>
    <rPh sb="7" eb="9">
      <t>バアイ</t>
    </rPh>
    <rPh sb="10" eb="12">
      <t>キサイ</t>
    </rPh>
    <phoneticPr fontId="10"/>
  </si>
  <si>
    <t>品質データ総括表</t>
    <phoneticPr fontId="7"/>
  </si>
  <si>
    <t>ステップ数、消化件数、簡易B票について記載する。</t>
    <rPh sb="6" eb="8">
      <t>ショウカ</t>
    </rPh>
    <rPh sb="8" eb="10">
      <t>ケンスウ</t>
    </rPh>
    <rPh sb="11" eb="13">
      <t>カンイ</t>
    </rPh>
    <rPh sb="14" eb="15">
      <t>ヒョウ</t>
    </rPh>
    <rPh sb="19" eb="21">
      <t>キサイ</t>
    </rPh>
    <phoneticPr fontId="10"/>
  </si>
  <si>
    <t>セルフチェックリスト</t>
    <phoneticPr fontId="7"/>
  </si>
  <si>
    <t>(変更しない)</t>
    <phoneticPr fontId="7"/>
  </si>
  <si>
    <t>No2（文書作成基準書CL）</t>
    <phoneticPr fontId="7"/>
  </si>
  <si>
    <t>-</t>
  </si>
  <si>
    <t xml:space="preserve">   </t>
    <phoneticPr fontId="7"/>
  </si>
  <si>
    <t>成果物フォーマットv01.03</t>
    <rPh sb="0" eb="3">
      <t>セイカブツ</t>
    </rPh>
    <phoneticPr fontId="7"/>
  </si>
  <si>
    <t xml:space="preserve"> </t>
    <phoneticPr fontId="7"/>
  </si>
  <si>
    <t>版</t>
  </si>
  <si>
    <t>変更箇所</t>
  </si>
  <si>
    <t>変更内容</t>
    <phoneticPr fontId="28"/>
  </si>
  <si>
    <t>変更者</t>
  </si>
  <si>
    <t>変更日</t>
  </si>
  <si>
    <t>承認者</t>
  </si>
  <si>
    <t>承認日</t>
  </si>
  <si>
    <t>1.0</t>
    <phoneticPr fontId="10"/>
  </si>
  <si>
    <t>-</t>
    <phoneticPr fontId="28"/>
  </si>
  <si>
    <t>新規作成。</t>
    <rPh sb="0" eb="2">
      <t>シンキ</t>
    </rPh>
    <rPh sb="2" eb="4">
      <t>サクセイ</t>
    </rPh>
    <phoneticPr fontId="28"/>
  </si>
  <si>
    <t>LDS 山口</t>
    <rPh sb="4" eb="6">
      <t>ヤマグチ</t>
    </rPh>
    <phoneticPr fontId="7"/>
  </si>
  <si>
    <t>1.1</t>
    <phoneticPr fontId="7"/>
  </si>
  <si>
    <t>①画面項目定義
②共通チェックリスト（画面）</t>
  </si>
  <si>
    <t>①グリッド項目の列幅のデフォルトが「180」に決まったため、「ー」→「180」へ修正。
②E-007の「ボタン押下時にエラー個所にフォーカス移動されること」はボタン押下時にエラーチェック処理がないため、対象外となる。</t>
    <rPh sb="5" eb="7">
      <t>コウモク</t>
    </rPh>
    <rPh sb="8" eb="10">
      <t>レツハバ</t>
    </rPh>
    <rPh sb="23" eb="24">
      <t>キ</t>
    </rPh>
    <rPh sb="40" eb="42">
      <t>シュウセイ</t>
    </rPh>
    <phoneticPr fontId="7"/>
  </si>
  <si>
    <t>LDS 山本</t>
    <rPh sb="4" eb="6">
      <t>ヤマモト</t>
    </rPh>
    <phoneticPr fontId="7"/>
  </si>
  <si>
    <t>PJ名</t>
    <rPh sb="2" eb="3">
      <t>メイ</t>
    </rPh>
    <phoneticPr fontId="7"/>
  </si>
  <si>
    <t>流通系システム群再構築プロジェクト</t>
    <rPh sb="0" eb="3">
      <t>リュウツウケイ</t>
    </rPh>
    <rPh sb="7" eb="8">
      <t>グン</t>
    </rPh>
    <rPh sb="8" eb="11">
      <t>サイコウチク</t>
    </rPh>
    <phoneticPr fontId="7"/>
  </si>
  <si>
    <t>フェーズ</t>
    <phoneticPr fontId="7"/>
  </si>
  <si>
    <t>詳細設計</t>
    <rPh sb="0" eb="2">
      <t>ショウサイ</t>
    </rPh>
    <rPh sb="2" eb="4">
      <t>セッケイ</t>
    </rPh>
    <phoneticPr fontId="7"/>
  </si>
  <si>
    <t>フェーズコード</t>
    <phoneticPr fontId="7"/>
  </si>
  <si>
    <t>成果物名</t>
    <rPh sb="0" eb="2">
      <t>セイカ</t>
    </rPh>
    <rPh sb="2" eb="3">
      <t>ブツ</t>
    </rPh>
    <rPh sb="3" eb="4">
      <t>メイ</t>
    </rPh>
    <phoneticPr fontId="7"/>
  </si>
  <si>
    <t>システム</t>
    <phoneticPr fontId="9"/>
  </si>
  <si>
    <t>WMS</t>
    <phoneticPr fontId="7"/>
  </si>
  <si>
    <t>システムID</t>
    <phoneticPr fontId="9"/>
  </si>
  <si>
    <t>機能名</t>
    <rPh sb="0" eb="3">
      <t>キノウメイ</t>
    </rPh>
    <phoneticPr fontId="9"/>
  </si>
  <si>
    <t>特約店マスタメンテナンス(一覧)</t>
    <phoneticPr fontId="7"/>
  </si>
  <si>
    <t>機能ID</t>
    <rPh sb="0" eb="2">
      <t>キノウ</t>
    </rPh>
    <phoneticPr fontId="9"/>
  </si>
  <si>
    <t>KGL060106</t>
    <phoneticPr fontId="7"/>
  </si>
  <si>
    <t>確　　認</t>
  </si>
  <si>
    <t>N</t>
  </si>
  <si>
    <t>E</t>
  </si>
  <si>
    <t>L</t>
  </si>
  <si>
    <t>I</t>
  </si>
  <si>
    <t>ID</t>
    <phoneticPr fontId="7"/>
  </si>
  <si>
    <t>区分</t>
  </si>
  <si>
    <t>担当者</t>
    <rPh sb="0" eb="3">
      <t>タントウシャ</t>
    </rPh>
    <phoneticPr fontId="7"/>
  </si>
  <si>
    <t>確認日</t>
  </si>
  <si>
    <t>N</t>
    <phoneticPr fontId="7"/>
  </si>
  <si>
    <t>画面番号</t>
    <rPh sb="0" eb="2">
      <t>ガメン</t>
    </rPh>
    <rPh sb="2" eb="4">
      <t>バンゴウ</t>
    </rPh>
    <phoneticPr fontId="7"/>
  </si>
  <si>
    <t>01</t>
    <phoneticPr fontId="7"/>
  </si>
  <si>
    <t>画面ID</t>
    <rPh sb="0" eb="2">
      <t>ガメン</t>
    </rPh>
    <phoneticPr fontId="7"/>
  </si>
  <si>
    <t>CustomerMasterList</t>
    <phoneticPr fontId="7"/>
  </si>
  <si>
    <t>画面名称</t>
    <rPh sb="0" eb="2">
      <t>ガメン</t>
    </rPh>
    <rPh sb="2" eb="4">
      <t>メイショウ</t>
    </rPh>
    <phoneticPr fontId="7"/>
  </si>
  <si>
    <t>画面レイアウト</t>
    <rPh sb="0" eb="2">
      <t>ガメン</t>
    </rPh>
    <phoneticPr fontId="7"/>
  </si>
  <si>
    <t>画面項目</t>
    <rPh sb="0" eb="4">
      <t>ガメンコウモク</t>
    </rPh>
    <phoneticPr fontId="7"/>
  </si>
  <si>
    <t>項番</t>
    <rPh sb="0" eb="1">
      <t>コウ</t>
    </rPh>
    <rPh sb="1" eb="2">
      <t>バン</t>
    </rPh>
    <phoneticPr fontId="7"/>
  </si>
  <si>
    <t>項目名</t>
    <rPh sb="0" eb="2">
      <t>コウモク</t>
    </rPh>
    <rPh sb="2" eb="3">
      <t>メイ</t>
    </rPh>
    <phoneticPr fontId="7"/>
  </si>
  <si>
    <t>種別</t>
    <rPh sb="0" eb="2">
      <t>シュベツ</t>
    </rPh>
    <phoneticPr fontId="7"/>
  </si>
  <si>
    <t>表示</t>
    <rPh sb="0" eb="2">
      <t>ヒョウジ</t>
    </rPh>
    <phoneticPr fontId="7"/>
  </si>
  <si>
    <t>活性</t>
    <rPh sb="0" eb="2">
      <t>カッセイ</t>
    </rPh>
    <phoneticPr fontId="7"/>
  </si>
  <si>
    <t>表示位置</t>
    <rPh sb="0" eb="2">
      <t>ヒョウジ</t>
    </rPh>
    <rPh sb="2" eb="4">
      <t>イチ</t>
    </rPh>
    <phoneticPr fontId="7"/>
  </si>
  <si>
    <t>必須</t>
    <rPh sb="0" eb="2">
      <t>ヒッス</t>
    </rPh>
    <phoneticPr fontId="7"/>
  </si>
  <si>
    <t>表示必須</t>
    <rPh sb="0" eb="2">
      <t>ヒョウジ</t>
    </rPh>
    <rPh sb="2" eb="4">
      <t>ヒッス</t>
    </rPh>
    <phoneticPr fontId="7"/>
  </si>
  <si>
    <t>入力
タイプ</t>
    <rPh sb="0" eb="2">
      <t>ニュウリョク</t>
    </rPh>
    <phoneticPr fontId="7"/>
  </si>
  <si>
    <t>最小文字</t>
    <rPh sb="0" eb="2">
      <t>サイショウ</t>
    </rPh>
    <rPh sb="2" eb="4">
      <t>モジ</t>
    </rPh>
    <phoneticPr fontId="7"/>
  </si>
  <si>
    <t>最大
文字</t>
    <rPh sb="0" eb="2">
      <t>サイダイ</t>
    </rPh>
    <rPh sb="3" eb="5">
      <t>モジ</t>
    </rPh>
    <phoneticPr fontId="7"/>
  </si>
  <si>
    <t>最小
値</t>
    <rPh sb="0" eb="2">
      <t>サイショウ</t>
    </rPh>
    <rPh sb="3" eb="4">
      <t>チ</t>
    </rPh>
    <phoneticPr fontId="7"/>
  </si>
  <si>
    <t>最大
値</t>
    <rPh sb="0" eb="2">
      <t>サイダイ</t>
    </rPh>
    <rPh sb="3" eb="4">
      <t>チ</t>
    </rPh>
    <phoneticPr fontId="7"/>
  </si>
  <si>
    <t>整数
桁数</t>
    <rPh sb="0" eb="2">
      <t>セイスウ</t>
    </rPh>
    <rPh sb="3" eb="5">
      <t>ケタスウ</t>
    </rPh>
    <phoneticPr fontId="7"/>
  </si>
  <si>
    <t>小数
桁数</t>
    <rPh sb="0" eb="1">
      <t>ショウ</t>
    </rPh>
    <rPh sb="1" eb="2">
      <t>スウ</t>
    </rPh>
    <rPh sb="3" eb="5">
      <t>ケタスウ</t>
    </rPh>
    <phoneticPr fontId="7"/>
  </si>
  <si>
    <t>入力
列順</t>
    <rPh sb="0" eb="2">
      <t>ニュウリョク</t>
    </rPh>
    <rPh sb="3" eb="4">
      <t>レツ</t>
    </rPh>
    <rPh sb="4" eb="5">
      <t>ジュン</t>
    </rPh>
    <phoneticPr fontId="7"/>
  </si>
  <si>
    <t>列幅</t>
    <rPh sb="0" eb="2">
      <t>レツハバ</t>
    </rPh>
    <phoneticPr fontId="7"/>
  </si>
  <si>
    <t>SORT順</t>
    <rPh sb="4" eb="5">
      <t>ジュン</t>
    </rPh>
    <phoneticPr fontId="7"/>
  </si>
  <si>
    <t>検索条件</t>
    <rPh sb="0" eb="2">
      <t>ケンサク</t>
    </rPh>
    <rPh sb="2" eb="4">
      <t>ジョウケン</t>
    </rPh>
    <phoneticPr fontId="7"/>
  </si>
  <si>
    <t>初期値</t>
    <rPh sb="0" eb="3">
      <t>ショキチ</t>
    </rPh>
    <phoneticPr fontId="7"/>
  </si>
  <si>
    <t>プルダウンリスト設定値</t>
    <rPh sb="8" eb="11">
      <t>セッテイチ</t>
    </rPh>
    <phoneticPr fontId="7"/>
  </si>
  <si>
    <t>備考</t>
    <rPh sb="0" eb="2">
      <t>ビコウ</t>
    </rPh>
    <phoneticPr fontId="7"/>
  </si>
  <si>
    <t>区分</t>
    <rPh sb="0" eb="2">
      <t>クブン</t>
    </rPh>
    <phoneticPr fontId="7"/>
  </si>
  <si>
    <t>OnesLogi標準</t>
    <rPh sb="8" eb="10">
      <t>ヒョウジュン</t>
    </rPh>
    <phoneticPr fontId="7"/>
  </si>
  <si>
    <t>項目CD</t>
    <rPh sb="0" eb="2">
      <t>コウモク</t>
    </rPh>
    <phoneticPr fontId="7"/>
  </si>
  <si>
    <t>列CD</t>
    <rPh sb="0" eb="1">
      <t>レツ</t>
    </rPh>
    <phoneticPr fontId="7"/>
  </si>
  <si>
    <t>マッピング</t>
    <phoneticPr fontId="7"/>
  </si>
  <si>
    <t>バーコード読取仕様</t>
    <phoneticPr fontId="7"/>
  </si>
  <si>
    <t>メインテーブル:</t>
    <phoneticPr fontId="7"/>
  </si>
  <si>
    <t>M_CUSTOMER</t>
    <phoneticPr fontId="7"/>
  </si>
  <si>
    <t>荷主</t>
  </si>
  <si>
    <t>dropdown</t>
  </si>
  <si>
    <t>○</t>
  </si>
  <si>
    <t>×</t>
  </si>
  <si>
    <t>左(設定不要)</t>
  </si>
  <si>
    <t>全て</t>
  </si>
  <si>
    <t>完全一致</t>
  </si>
  <si>
    <t>引継情報</t>
  </si>
  <si>
    <t>検索</t>
    <rPh sb="0" eb="2">
      <t>ケンサク</t>
    </rPh>
    <phoneticPr fontId="10"/>
  </si>
  <si>
    <t>clientCd</t>
  </si>
  <si>
    <t>検索.荷主</t>
  </si>
  <si>
    <t>特約店CD1</t>
    <phoneticPr fontId="7"/>
  </si>
  <si>
    <t>text</t>
  </si>
  <si>
    <t>△</t>
  </si>
  <si>
    <t>英数字</t>
  </si>
  <si>
    <t>前方一致</t>
  </si>
  <si>
    <t>(空白)</t>
  </si>
  <si>
    <t>customerCd</t>
    <phoneticPr fontId="7"/>
  </si>
  <si>
    <t>検索.特約店CD</t>
  </si>
  <si>
    <t>検索名称</t>
  </si>
  <si>
    <t>半角文字</t>
  </si>
  <si>
    <t>×</t>
    <phoneticPr fontId="7"/>
  </si>
  <si>
    <t>aName</t>
    <phoneticPr fontId="7"/>
  </si>
  <si>
    <t>検索.検索名称</t>
  </si>
  <si>
    <t>市場区分</t>
  </si>
  <si>
    <t>(未選択)</t>
  </si>
  <si>
    <t>区分値CD='MARKET_TYPE'</t>
    <phoneticPr fontId="7"/>
  </si>
  <si>
    <t>marketType</t>
    <phoneticPr fontId="7"/>
  </si>
  <si>
    <t>検索.市場区分</t>
  </si>
  <si>
    <t>削除</t>
  </si>
  <si>
    <t>0:未削除</t>
  </si>
  <si>
    <t>区分値CD='DEL_FLG'</t>
    <phoneticPr fontId="7"/>
  </si>
  <si>
    <t>delFlg</t>
  </si>
  <si>
    <t>検索.削除</t>
  </si>
  <si>
    <t>検索</t>
  </si>
  <si>
    <t>button</t>
  </si>
  <si>
    <t>中央</t>
  </si>
  <si>
    <t>search</t>
    <phoneticPr fontId="7"/>
  </si>
  <si>
    <t>Excel出力</t>
  </si>
  <si>
    <t>excelOutput</t>
  </si>
  <si>
    <t>昇</t>
  </si>
  <si>
    <t>明細</t>
    <rPh sb="0" eb="2">
      <t>メイサイ</t>
    </rPh>
    <phoneticPr fontId="10"/>
  </si>
  <si>
    <t>customerList</t>
    <phoneticPr fontId="7"/>
  </si>
  <si>
    <t>特約店CD</t>
  </si>
  <si>
    <t>特約店名称</t>
  </si>
  <si>
    <t>customerNm</t>
    <phoneticPr fontId="7"/>
  </si>
  <si>
    <t>正式名称</t>
  </si>
  <si>
    <t>mcustomerSub.name</t>
    <phoneticPr fontId="7"/>
  </si>
  <si>
    <t>略式名称</t>
  </si>
  <si>
    <t>customerAbbr</t>
    <phoneticPr fontId="7"/>
  </si>
  <si>
    <t>mcustomerSub.aName</t>
    <phoneticPr fontId="7"/>
  </si>
  <si>
    <t>短縮名称</t>
  </si>
  <si>
    <t>mcustomerSub.ssName</t>
    <phoneticPr fontId="7"/>
  </si>
  <si>
    <t>表示順</t>
  </si>
  <si>
    <t>mcustomerSub.showPriority</t>
    <phoneticPr fontId="7"/>
  </si>
  <si>
    <t>mcustomerSub.bclassDtlByMarketType.vdict.dictNm</t>
    <phoneticPr fontId="7"/>
  </si>
  <si>
    <t>市場区分(辞書マスタから名称取得)</t>
    <rPh sb="5" eb="7">
      <t>ジショ</t>
    </rPh>
    <rPh sb="12" eb="14">
      <t>メイショウ</t>
    </rPh>
    <rPh sb="14" eb="16">
      <t>シュトク</t>
    </rPh>
    <phoneticPr fontId="7"/>
  </si>
  <si>
    <t>倉庫(発地倉庫)</t>
  </si>
  <si>
    <t>mcustomerSub.mcenter.logisticsName</t>
    <phoneticPr fontId="7"/>
  </si>
  <si>
    <t>郵便番号</t>
  </si>
  <si>
    <t>zipCd</t>
    <phoneticPr fontId="7"/>
  </si>
  <si>
    <t>納品先住所</t>
  </si>
  <si>
    <t>address1</t>
    <phoneticPr fontId="7"/>
  </si>
  <si>
    <t>電話番号</t>
    <rPh sb="0" eb="4">
      <t>デンワバンゴウ</t>
    </rPh>
    <phoneticPr fontId="7"/>
  </si>
  <si>
    <t>左(設定不要)</t>
    <rPh sb="0" eb="1">
      <t>ヒダリ</t>
    </rPh>
    <rPh sb="2" eb="4">
      <t>セッテイ</t>
    </rPh>
    <rPh sb="4" eb="6">
      <t>フヨウ</t>
    </rPh>
    <phoneticPr fontId="10"/>
  </si>
  <si>
    <t>telNo</t>
    <phoneticPr fontId="7"/>
  </si>
  <si>
    <t>電話番号</t>
  </si>
  <si>
    <t>FAX番号</t>
    <rPh sb="3" eb="5">
      <t>バンゴウ</t>
    </rPh>
    <phoneticPr fontId="7"/>
  </si>
  <si>
    <t>mcustomerSub.faxNo</t>
    <phoneticPr fontId="7"/>
  </si>
  <si>
    <t>FAX番号</t>
  </si>
  <si>
    <t>納品時間</t>
    <rPh sb="0" eb="4">
      <t>ノウヒンジカン</t>
    </rPh>
    <phoneticPr fontId="7"/>
  </si>
  <si>
    <t>mcustomerSub.deloveryTime</t>
    <phoneticPr fontId="7"/>
  </si>
  <si>
    <t>納品時間</t>
  </si>
  <si>
    <t>特記事項</t>
    <rPh sb="0" eb="4">
      <t>トッキジコウ</t>
    </rPh>
    <phoneticPr fontId="7"/>
  </si>
  <si>
    <t>mcustomerSub.comments</t>
    <phoneticPr fontId="7"/>
  </si>
  <si>
    <t>特記事項</t>
  </si>
  <si>
    <t>削除</t>
    <rPh sb="0" eb="2">
      <t>サクジョ</t>
    </rPh>
    <phoneticPr fontId="7"/>
  </si>
  <si>
    <t>bclassDtlByDelFlg.vdict.dictNm</t>
    <phoneticPr fontId="7"/>
  </si>
  <si>
    <t>削除(辞書マスタから名称取得)</t>
    <phoneticPr fontId="7"/>
  </si>
  <si>
    <t>更新日時</t>
    <rPh sb="0" eb="4">
      <t>コウシンニチジ</t>
    </rPh>
    <phoneticPr fontId="7"/>
  </si>
  <si>
    <t>datetime</t>
  </si>
  <si>
    <t>updDt</t>
    <phoneticPr fontId="7"/>
  </si>
  <si>
    <t>更新日時</t>
  </si>
  <si>
    <t>更新者</t>
    <rPh sb="0" eb="3">
      <t>コウシンシャ</t>
    </rPh>
    <phoneticPr fontId="7"/>
  </si>
  <si>
    <t>updUser</t>
    <phoneticPr fontId="7"/>
  </si>
  <si>
    <t>更新者</t>
  </si>
  <si>
    <t>荷主CD</t>
    <rPh sb="0" eb="2">
      <t>ニヌシ</t>
    </rPh>
    <phoneticPr fontId="7"/>
  </si>
  <si>
    <t>mclient.clientCd</t>
    <phoneticPr fontId="7"/>
  </si>
  <si>
    <t>荷主CD</t>
  </si>
  <si>
    <t>荷主名称</t>
    <rPh sb="0" eb="2">
      <t>ニヌシ</t>
    </rPh>
    <rPh sb="2" eb="4">
      <t>メイショウ</t>
    </rPh>
    <phoneticPr fontId="7"/>
  </si>
  <si>
    <t>mclient.clientNm</t>
    <phoneticPr fontId="7"/>
  </si>
  <si>
    <t>荷主名称</t>
  </si>
  <si>
    <t>住所2</t>
    <rPh sb="0" eb="2">
      <t>ジュウショ</t>
    </rPh>
    <phoneticPr fontId="7"/>
  </si>
  <si>
    <t>address2</t>
    <phoneticPr fontId="7"/>
  </si>
  <si>
    <t>住所2</t>
  </si>
  <si>
    <t>住所3</t>
    <phoneticPr fontId="7"/>
  </si>
  <si>
    <t>address3</t>
    <phoneticPr fontId="7"/>
  </si>
  <si>
    <t>住所3</t>
  </si>
  <si>
    <t>仕入先フラグ</t>
    <phoneticPr fontId="7"/>
  </si>
  <si>
    <t>vendorFlg</t>
    <phoneticPr fontId="7"/>
  </si>
  <si>
    <t>仕入先フラグ</t>
  </si>
  <si>
    <t>納品先フラグ</t>
    <phoneticPr fontId="7"/>
  </si>
  <si>
    <t>deliveryFlg</t>
    <phoneticPr fontId="7"/>
  </si>
  <si>
    <t>納品先フラグ</t>
  </si>
  <si>
    <t>ワンタイムフラグ</t>
    <phoneticPr fontId="7"/>
  </si>
  <si>
    <t>onetimeFlg</t>
    <phoneticPr fontId="7"/>
  </si>
  <si>
    <t>ワンタイムフラグ</t>
  </si>
  <si>
    <t>預託先フラグ</t>
    <rPh sb="0" eb="2">
      <t>ヨタク</t>
    </rPh>
    <rPh sb="2" eb="3">
      <t>サキ</t>
    </rPh>
    <phoneticPr fontId="7"/>
  </si>
  <si>
    <t>depositFlg</t>
    <phoneticPr fontId="7"/>
  </si>
  <si>
    <t>預託先フラグ</t>
  </si>
  <si>
    <t>引当順序</t>
    <phoneticPr fontId="7"/>
  </si>
  <si>
    <t>allocOrder</t>
    <phoneticPr fontId="7"/>
  </si>
  <si>
    <t>引当順序</t>
  </si>
  <si>
    <t>ロット逆転防止フラグ</t>
    <rPh sb="3" eb="5">
      <t>ギャクテン</t>
    </rPh>
    <rPh sb="5" eb="7">
      <t>ボウシ</t>
    </rPh>
    <phoneticPr fontId="7"/>
  </si>
  <si>
    <t>lotReverseFlg</t>
    <phoneticPr fontId="7"/>
  </si>
  <si>
    <t>ロット逆転防止フラグ</t>
  </si>
  <si>
    <t>期限日逆転防止フラグ</t>
    <rPh sb="0" eb="3">
      <t>キゲンビ</t>
    </rPh>
    <rPh sb="3" eb="5">
      <t>ギャクテン</t>
    </rPh>
    <rPh sb="5" eb="7">
      <t>ボウシ</t>
    </rPh>
    <phoneticPr fontId="7"/>
  </si>
  <si>
    <t>limitDtReverseFlg</t>
    <phoneticPr fontId="7"/>
  </si>
  <si>
    <t>期限日逆転防止フラグ</t>
  </si>
  <si>
    <t>出庫停止フラグ</t>
    <rPh sb="0" eb="2">
      <t>シュッコ</t>
    </rPh>
    <rPh sb="2" eb="4">
      <t>テイシ</t>
    </rPh>
    <phoneticPr fontId="7"/>
  </si>
  <si>
    <t>shippingStopFlg</t>
    <phoneticPr fontId="7"/>
  </si>
  <si>
    <t>出庫停止フラグ</t>
  </si>
  <si>
    <t>届先ID</t>
    <rPh sb="0" eb="1">
      <t>トドケ</t>
    </rPh>
    <rPh sb="1" eb="2">
      <t>サキ</t>
    </rPh>
    <phoneticPr fontId="7"/>
  </si>
  <si>
    <t>delivCustomerId</t>
    <phoneticPr fontId="7"/>
  </si>
  <si>
    <t>届先ID</t>
  </si>
  <si>
    <t>バージョンNo.</t>
    <phoneticPr fontId="7"/>
  </si>
  <si>
    <t>versionNo</t>
    <phoneticPr fontId="7"/>
  </si>
  <si>
    <t>バージョンNo.</t>
  </si>
  <si>
    <t>コントロールNo.</t>
    <phoneticPr fontId="7"/>
  </si>
  <si>
    <t>controlNo</t>
    <phoneticPr fontId="7"/>
  </si>
  <si>
    <t>コントロールNo.</t>
  </si>
  <si>
    <t>登録日時</t>
    <rPh sb="0" eb="2">
      <t>トウロク</t>
    </rPh>
    <rPh sb="2" eb="4">
      <t>ニチジ</t>
    </rPh>
    <phoneticPr fontId="7"/>
  </si>
  <si>
    <t>addDt</t>
    <phoneticPr fontId="7"/>
  </si>
  <si>
    <t>登録日時</t>
  </si>
  <si>
    <t>登録ユーザ</t>
    <rPh sb="0" eb="2">
      <t>トウロク</t>
    </rPh>
    <phoneticPr fontId="7"/>
  </si>
  <si>
    <t>addUser</t>
    <phoneticPr fontId="7"/>
  </si>
  <si>
    <t>登録ユーザ</t>
  </si>
  <si>
    <t>登録プロセス</t>
    <rPh sb="0" eb="2">
      <t>トウロク</t>
    </rPh>
    <phoneticPr fontId="7"/>
  </si>
  <si>
    <t>addProcess</t>
    <phoneticPr fontId="7"/>
  </si>
  <si>
    <t>登録プロセス</t>
  </si>
  <si>
    <t>更新プロセス</t>
    <rPh sb="0" eb="2">
      <t>コウシン</t>
    </rPh>
    <phoneticPr fontId="7"/>
  </si>
  <si>
    <t>updProcess</t>
    <phoneticPr fontId="7"/>
  </si>
  <si>
    <t>更新プロセス</t>
  </si>
  <si>
    <t>複製</t>
    <rPh sb="0" eb="2">
      <t>フクセイ</t>
    </rPh>
    <phoneticPr fontId="7"/>
  </si>
  <si>
    <t>中央</t>
    <rPh sb="0" eb="2">
      <t>チュウオウ</t>
    </rPh>
    <phoneticPr fontId="7"/>
  </si>
  <si>
    <t>明細選択時のみ活性</t>
    <phoneticPr fontId="7"/>
  </si>
  <si>
    <t>フッタ</t>
  </si>
  <si>
    <t>copy</t>
  </si>
  <si>
    <t>複製</t>
  </si>
  <si>
    <t>新規</t>
    <rPh sb="0" eb="2">
      <t>シンキ</t>
    </rPh>
    <phoneticPr fontId="7"/>
  </si>
  <si>
    <t>new</t>
  </si>
  <si>
    <t>新規</t>
  </si>
  <si>
    <t>修正</t>
    <rPh sb="0" eb="2">
      <t>シュウセイ</t>
    </rPh>
    <phoneticPr fontId="7"/>
  </si>
  <si>
    <t>update</t>
  </si>
  <si>
    <t>修正</t>
  </si>
  <si>
    <t>特約店CD2</t>
    <rPh sb="0" eb="3">
      <t>トクヤクテン</t>
    </rPh>
    <phoneticPr fontId="7"/>
  </si>
  <si>
    <t>(空白)</t>
    <rPh sb="1" eb="3">
      <t>クウハク</t>
    </rPh>
    <phoneticPr fontId="7"/>
  </si>
  <si>
    <t>specialAgentsCd2</t>
    <phoneticPr fontId="7"/>
  </si>
  <si>
    <t>特約店CD2</t>
    <phoneticPr fontId="7"/>
  </si>
  <si>
    <t>昇</t>
    <rPh sb="0" eb="1">
      <t>ノボル</t>
    </rPh>
    <phoneticPr fontId="7"/>
  </si>
  <si>
    <t>mcustomerSub.specialAgentsCd2</t>
    <phoneticPr fontId="7"/>
  </si>
  <si>
    <t>入力情報</t>
    <rPh sb="0" eb="2">
      <t>ニュウリョク</t>
    </rPh>
    <rPh sb="2" eb="4">
      <t>ジョウホウ</t>
    </rPh>
    <phoneticPr fontId="7"/>
  </si>
  <si>
    <t>処理内容</t>
    <rPh sb="0" eb="2">
      <t>ショリ</t>
    </rPh>
    <rPh sb="2" eb="4">
      <t>ナイヨウ</t>
    </rPh>
    <phoneticPr fontId="7"/>
  </si>
  <si>
    <t>出力情報</t>
    <rPh sb="0" eb="2">
      <t>シュツリョク</t>
    </rPh>
    <rPh sb="2" eb="4">
      <t>ジョウホウ</t>
    </rPh>
    <phoneticPr fontId="7"/>
  </si>
  <si>
    <t>E_01_001:初期表示</t>
    <rPh sb="9" eb="11">
      <t>ショキ</t>
    </rPh>
    <rPh sb="11" eb="13">
      <t>ヒョウジ</t>
    </rPh>
    <phoneticPr fontId="56"/>
  </si>
  <si>
    <t>イベント概要:</t>
    <phoneticPr fontId="56"/>
  </si>
  <si>
    <t>特約店マスタメンテナンス(一覧)画面を表示する。</t>
    <phoneticPr fontId="7"/>
  </si>
  <si>
    <t>【テーブル】</t>
  </si>
  <si>
    <t>1.画面初期化用データ取得/設定</t>
    <rPh sb="2" eb="4">
      <t>ガメン</t>
    </rPh>
    <rPh sb="4" eb="7">
      <t>ショキカ</t>
    </rPh>
    <rPh sb="7" eb="8">
      <t>ヨウ</t>
    </rPh>
    <rPh sb="11" eb="13">
      <t>シュトク</t>
    </rPh>
    <rPh sb="14" eb="16">
      <t>セッテイ</t>
    </rPh>
    <phoneticPr fontId="7"/>
  </si>
  <si>
    <t>・荷主マスタ</t>
  </si>
  <si>
    <t>1.1.dropdownデータ取得を行う。</t>
    <phoneticPr fontId="56"/>
  </si>
  <si>
    <t>・区分値マスタ</t>
    <rPh sb="1" eb="4">
      <t>クブンチ</t>
    </rPh>
    <phoneticPr fontId="7"/>
  </si>
  <si>
    <t>1.2.検索条件部と明細部にあるタイトル行の初期値設定を行う。</t>
    <phoneticPr fontId="7"/>
  </si>
  <si>
    <t>・区分値明細マスタ</t>
    <rPh sb="1" eb="4">
      <t>クブンチ</t>
    </rPh>
    <rPh sb="4" eb="6">
      <t>メイサイ</t>
    </rPh>
    <phoneticPr fontId="7"/>
  </si>
  <si>
    <t>1.3.検索履歴データが存在するか判定する。</t>
    <rPh sb="4" eb="6">
      <t>ケンサク</t>
    </rPh>
    <rPh sb="6" eb="8">
      <t>リレキ</t>
    </rPh>
    <rPh sb="12" eb="14">
      <t>ソンザイ</t>
    </rPh>
    <rPh sb="17" eb="19">
      <t>ハンテイ</t>
    </rPh>
    <phoneticPr fontId="56"/>
  </si>
  <si>
    <t>・拠点マスタ</t>
    <rPh sb="1" eb="3">
      <t>キョテン</t>
    </rPh>
    <phoneticPr fontId="7"/>
  </si>
  <si>
    <t>(1)検索履歴データが存在する場合</t>
    <phoneticPr fontId="7"/>
  </si>
  <si>
    <t>(A)検索履歴データを検索条件に設定する。</t>
    <phoneticPr fontId="56"/>
  </si>
  <si>
    <t>(B)検索ボタン押下を実行する。</t>
    <phoneticPr fontId="56"/>
  </si>
  <si>
    <t>(2)検索履歴データが存在しない場合</t>
    <phoneticPr fontId="7"/>
  </si>
  <si>
    <t>(A)何もしない。</t>
    <rPh sb="3" eb="4">
      <t>ナニ</t>
    </rPh>
    <phoneticPr fontId="56"/>
  </si>
  <si>
    <t>E_01_002:検索ボタン押下</t>
    <phoneticPr fontId="7"/>
  </si>
  <si>
    <t>検索結果を一覧に表示する。</t>
    <phoneticPr fontId="7"/>
  </si>
  <si>
    <t>1.検索実行</t>
    <phoneticPr fontId="7"/>
  </si>
  <si>
    <t>・取引先マスタ</t>
    <rPh sb="1" eb="4">
      <t>トリヒキサキ</t>
    </rPh>
    <phoneticPr fontId="7"/>
  </si>
  <si>
    <t>1.1.画面より渡されたデータを取得する。</t>
    <phoneticPr fontId="7"/>
  </si>
  <si>
    <t>・取引先マスタサブ</t>
    <rPh sb="1" eb="4">
      <t>トリヒキサキ</t>
    </rPh>
    <phoneticPr fontId="7"/>
  </si>
  <si>
    <t>1.2.画面より渡されたデータで入力情報のテーブルを検索する。</t>
    <rPh sb="16" eb="18">
      <t>ニュウリョク</t>
    </rPh>
    <rPh sb="18" eb="20">
      <t>ジョウホウ</t>
    </rPh>
    <rPh sb="26" eb="28">
      <t>ケンサク</t>
    </rPh>
    <phoneticPr fontId="46"/>
  </si>
  <si>
    <t>1.3.検索結果をチェックする。</t>
    <phoneticPr fontId="7"/>
  </si>
  <si>
    <t>No.</t>
    <phoneticPr fontId="7"/>
  </si>
  <si>
    <t>エラー条件</t>
  </si>
  <si>
    <t>メッセージCD</t>
    <phoneticPr fontId="7"/>
  </si>
  <si>
    <t>引数</t>
    <rPh sb="0" eb="2">
      <t>ヒキスウ</t>
    </rPh>
    <phoneticPr fontId="7"/>
  </si>
  <si>
    <t>・辞書マスタ</t>
    <rPh sb="1" eb="3">
      <t>ジショ</t>
    </rPh>
    <phoneticPr fontId="7"/>
  </si>
  <si>
    <t>1</t>
    <phoneticPr fontId="7"/>
  </si>
  <si>
    <t>検索結果が存在しない。</t>
    <rPh sb="0" eb="2">
      <t>ケンサク</t>
    </rPh>
    <rPh sb="2" eb="4">
      <t>ケッカ</t>
    </rPh>
    <rPh sb="5" eb="7">
      <t>ソンザイ</t>
    </rPh>
    <phoneticPr fontId="7"/>
  </si>
  <si>
    <t>dataNotFoundError</t>
    <phoneticPr fontId="7"/>
  </si>
  <si>
    <t>無し</t>
    <rPh sb="0" eb="1">
      <t>ナ</t>
    </rPh>
    <phoneticPr fontId="7"/>
  </si>
  <si>
    <t>・メッセージ内容:該当データが存在しません。</t>
    <rPh sb="6" eb="8">
      <t>ナイヨウ</t>
    </rPh>
    <phoneticPr fontId="7"/>
  </si>
  <si>
    <t>(1)エラーの場合</t>
    <phoneticPr fontId="7"/>
  </si>
  <si>
    <t>(A)エラーメッセージを出力する。</t>
    <phoneticPr fontId="7"/>
  </si>
  <si>
    <t>(B)イベントを中止する。</t>
    <phoneticPr fontId="7"/>
  </si>
  <si>
    <t>1.4.検索結果を明細部に設定する。</t>
    <phoneticPr fontId="7"/>
  </si>
  <si>
    <t>1.5.検索条件を検索履歴データに設定する。</t>
    <rPh sb="17" eb="19">
      <t>セッテイ</t>
    </rPh>
    <phoneticPr fontId="7"/>
  </si>
  <si>
    <t>E_01_003:Excel出力ボタン押下</t>
    <phoneticPr fontId="7"/>
  </si>
  <si>
    <t>検索結果情報のExcelファイルを出力する。</t>
    <phoneticPr fontId="7"/>
  </si>
  <si>
    <t>【ファイル】</t>
    <phoneticPr fontId="7"/>
  </si>
  <si>
    <t>・Excelファイル</t>
    <phoneticPr fontId="7"/>
  </si>
  <si>
    <t>1.4.検索結果をExcelダウンロードする。(Excel出力機能は標準機能)</t>
    <phoneticPr fontId="7"/>
  </si>
  <si>
    <t>E_01_004:複製ボタン押下</t>
    <phoneticPr fontId="7"/>
  </si>
  <si>
    <t>選択した明細の情報を引継ぎ、特約店マスタメンテナンス(編集)画面に遷移する。</t>
    <phoneticPr fontId="7"/>
  </si>
  <si>
    <t>1.画面遷移</t>
    <phoneticPr fontId="56"/>
  </si>
  <si>
    <t>1.1.画面より渡されたデータを取得する。</t>
  </si>
  <si>
    <t>1.2.画面より渡されたデータを引継ぎデータに設定する。</t>
    <rPh sb="4" eb="6">
      <t>ガメン</t>
    </rPh>
    <rPh sb="8" eb="9">
      <t>ワタ</t>
    </rPh>
    <rPh sb="23" eb="25">
      <t>セッテイ</t>
    </rPh>
    <phoneticPr fontId="56"/>
  </si>
  <si>
    <t>1.3.特約店マスタメンテナンス(編集)画面に遷移する。</t>
    <rPh sb="4" eb="7">
      <t>トクヤクテン</t>
    </rPh>
    <rPh sb="17" eb="19">
      <t>ヘンシュウ</t>
    </rPh>
    <rPh sb="20" eb="22">
      <t>ガメン</t>
    </rPh>
    <phoneticPr fontId="7"/>
  </si>
  <si>
    <t>E_01_005:新規ボタン押下</t>
    <phoneticPr fontId="7"/>
  </si>
  <si>
    <t>イベント概要:</t>
    <rPh sb="3" eb="5">
      <t>ガイヨウ</t>
    </rPh>
    <phoneticPr fontId="7"/>
  </si>
  <si>
    <t>特約店マスタメンテナンス(編集)画面に遷移する。</t>
    <phoneticPr fontId="7"/>
  </si>
  <si>
    <t>1.画面遷移</t>
    <rPh sb="2" eb="4">
      <t>ガメン</t>
    </rPh>
    <rPh sb="4" eb="6">
      <t>センイ</t>
    </rPh>
    <phoneticPr fontId="56"/>
  </si>
  <si>
    <t>1.1.特約店マスタメンテナンス(編集)画面に遷移する。</t>
    <rPh sb="4" eb="7">
      <t>トクヤクテン</t>
    </rPh>
    <rPh sb="17" eb="19">
      <t>ヘンシュウ</t>
    </rPh>
    <phoneticPr fontId="56"/>
  </si>
  <si>
    <t>E_01_006:修正ボタン押下</t>
    <phoneticPr fontId="7"/>
  </si>
  <si>
    <t>機能詳細</t>
    <phoneticPr fontId="7"/>
  </si>
  <si>
    <t>詳細説明</t>
    <rPh sb="0" eb="2">
      <t>ショウサイ</t>
    </rPh>
    <rPh sb="2" eb="4">
      <t>セツメイ</t>
    </rPh>
    <phoneticPr fontId="7"/>
  </si>
  <si>
    <t>&lt;使用API一覧&gt;</t>
    <rPh sb="1" eb="3">
      <t>シヨウ</t>
    </rPh>
    <rPh sb="6" eb="8">
      <t>イチラン</t>
    </rPh>
    <phoneticPr fontId="7"/>
  </si>
  <si>
    <t>API名</t>
    <rPh sb="3" eb="4">
      <t>メイ</t>
    </rPh>
    <phoneticPr fontId="7"/>
  </si>
  <si>
    <t>Query</t>
    <phoneticPr fontId="7"/>
  </si>
  <si>
    <t>Method</t>
    <phoneticPr fontId="7"/>
  </si>
  <si>
    <t>Url</t>
    <phoneticPr fontId="7"/>
  </si>
  <si>
    <t>Option</t>
    <phoneticPr fontId="7"/>
  </si>
  <si>
    <t>C</t>
    <phoneticPr fontId="7"/>
  </si>
  <si>
    <t>dropdownList</t>
    <phoneticPr fontId="7"/>
  </si>
  <si>
    <t>query</t>
  </si>
  <si>
    <t>GET</t>
  </si>
  <si>
    <t>resources/common/centerClass/keyValueList</t>
    <phoneticPr fontId="7"/>
  </si>
  <si>
    <t>※</t>
    <phoneticPr fontId="7"/>
  </si>
  <si>
    <t>customerMasterListApi</t>
    <phoneticPr fontId="7"/>
  </si>
  <si>
    <t>init</t>
  </si>
  <si>
    <t>resources/master/customerMasterList/init</t>
    <phoneticPr fontId="7"/>
  </si>
  <si>
    <t>resources/master/customerMasterList/search</t>
    <phoneticPr fontId="7"/>
  </si>
  <si>
    <t>excel</t>
  </si>
  <si>
    <t>※汎用リソースAPI</t>
    <rPh sb="1" eb="3">
      <t>ハンヨウ</t>
    </rPh>
    <phoneticPr fontId="7"/>
  </si>
  <si>
    <t>E_01_001:初期表示</t>
    <rPh sb="9" eb="13">
      <t>ショキヒョウジ</t>
    </rPh>
    <phoneticPr fontId="7"/>
  </si>
  <si>
    <t>C</t>
  </si>
  <si>
    <t>1.検索条件部設定</t>
    <rPh sb="2" eb="4">
      <t>ケンサク</t>
    </rPh>
    <rPh sb="4" eb="6">
      <t>ジョウケン</t>
    </rPh>
    <rPh sb="6" eb="7">
      <t>ブ</t>
    </rPh>
    <rPh sb="7" eb="9">
      <t>セッテイ</t>
    </rPh>
    <phoneticPr fontId="4"/>
  </si>
  <si>
    <t>1.1.検索条件を開いた状態に設定</t>
    <phoneticPr fontId="7"/>
  </si>
  <si>
    <t>1.2.ユーザ情報のリスト設定(検索.荷主)</t>
    <rPh sb="19" eb="21">
      <t>ニヌシ</t>
    </rPh>
    <phoneticPr fontId="7"/>
  </si>
  <si>
    <t>2.画面初期化用データ取得/設定</t>
    <rPh sb="2" eb="4">
      <t>ガメン</t>
    </rPh>
    <rPh sb="4" eb="7">
      <t>ショキカ</t>
    </rPh>
    <rPh sb="7" eb="8">
      <t>ヨウ</t>
    </rPh>
    <rPh sb="11" eb="13">
      <t>シュトク</t>
    </rPh>
    <rPh sb="14" eb="16">
      <t>セッテイ</t>
    </rPh>
    <phoneticPr fontId="4"/>
  </si>
  <si>
    <t>2.1.dropdownデータ取得</t>
    <phoneticPr fontId="7"/>
  </si>
  <si>
    <t>使用API</t>
    <rPh sb="0" eb="2">
      <t>シヨウ</t>
    </rPh>
    <phoneticPr fontId="7"/>
  </si>
  <si>
    <t>リクエスト</t>
    <phoneticPr fontId="7"/>
  </si>
  <si>
    <t>レスポンス</t>
    <phoneticPr fontId="7"/>
  </si>
  <si>
    <t>API一覧No.1</t>
    <rPh sb="3" eb="5">
      <t>イチラン</t>
    </rPh>
    <phoneticPr fontId="7"/>
  </si>
  <si>
    <t>※画面項目定義参照</t>
    <rPh sb="1" eb="3">
      <t>ガメン</t>
    </rPh>
    <rPh sb="3" eb="5">
      <t>コウモク</t>
    </rPh>
    <rPh sb="5" eb="7">
      <t>テイギ</t>
    </rPh>
    <rPh sb="7" eb="9">
      <t>サンショウ</t>
    </rPh>
    <phoneticPr fontId="7"/>
  </si>
  <si>
    <t>・市場区分</t>
    <rPh sb="1" eb="3">
      <t>シジョウ</t>
    </rPh>
    <rPh sb="3" eb="5">
      <t>クブン</t>
    </rPh>
    <phoneticPr fontId="7"/>
  </si>
  <si>
    <t>キャッシュ優先</t>
    <rPh sb="5" eb="7">
      <t>ユウセン</t>
    </rPh>
    <phoneticPr fontId="7"/>
  </si>
  <si>
    <t>・削除フラグ</t>
    <rPh sb="1" eb="3">
      <t>サクジョ</t>
    </rPh>
    <phoneticPr fontId="7"/>
  </si>
  <si>
    <t>(1)検索.市場区分=市場区分</t>
    <rPh sb="6" eb="8">
      <t>シジョウ</t>
    </rPh>
    <rPh sb="8" eb="10">
      <t>クブン</t>
    </rPh>
    <rPh sb="11" eb="13">
      <t>シジョウ</t>
    </rPh>
    <rPh sb="13" eb="15">
      <t>クブン</t>
    </rPh>
    <phoneticPr fontId="7"/>
  </si>
  <si>
    <t>(2)検索.削除=削除フラグ</t>
    <rPh sb="6" eb="8">
      <t>サクジョ</t>
    </rPh>
    <rPh sb="9" eb="11">
      <t>サクジョ</t>
    </rPh>
    <phoneticPr fontId="7"/>
  </si>
  <si>
    <t>2.2.初期値設定</t>
    <phoneticPr fontId="7"/>
  </si>
  <si>
    <t>API一覧No.2</t>
    <rPh sb="3" eb="5">
      <t>イチラン</t>
    </rPh>
    <phoneticPr fontId="7"/>
  </si>
  <si>
    <t>・なし</t>
    <phoneticPr fontId="7"/>
  </si>
  <si>
    <t>・特約店マスタ</t>
    <phoneticPr fontId="7"/>
  </si>
  <si>
    <t>メンテナンス(一覧)用DTO</t>
    <phoneticPr fontId="7"/>
  </si>
  <si>
    <t>S</t>
  </si>
  <si>
    <t>(1)特約店マスタメンテナンス(一覧)用DTO生成</t>
    <rPh sb="19" eb="20">
      <t>ヨウ</t>
    </rPh>
    <rPh sb="23" eb="25">
      <t>セイセイ</t>
    </rPh>
    <phoneticPr fontId="7"/>
  </si>
  <si>
    <t>(A)以下の特約店マスタメンテナンス(一覧)用DTOクラスを初期化して生成する。</t>
    <rPh sb="3" eb="5">
      <t>イカ</t>
    </rPh>
    <rPh sb="30" eb="33">
      <t>ショキカ</t>
    </rPh>
    <rPh sb="35" eb="37">
      <t>セイセイ</t>
    </rPh>
    <phoneticPr fontId="7"/>
  </si>
  <si>
    <t>タイプ</t>
    <phoneticPr fontId="7"/>
  </si>
  <si>
    <t>メインDTOクラス</t>
    <phoneticPr fontId="7"/>
  </si>
  <si>
    <t>サブDTOクラス1</t>
    <phoneticPr fontId="7"/>
  </si>
  <si>
    <t>サブDTOクラス2</t>
    <phoneticPr fontId="7"/>
  </si>
  <si>
    <t>サブDTOクラス3</t>
    <phoneticPr fontId="7"/>
  </si>
  <si>
    <t>サブDTOクラス4</t>
    <phoneticPr fontId="7"/>
  </si>
  <si>
    <t>①MCustomerDto</t>
    <phoneticPr fontId="7"/>
  </si>
  <si>
    <t>検索結果リスト</t>
    <rPh sb="0" eb="2">
      <t>ケンサク</t>
    </rPh>
    <rPh sb="2" eb="4">
      <t>ケッカ</t>
    </rPh>
    <phoneticPr fontId="7"/>
  </si>
  <si>
    <t>(2)検索=特約店マスタメンテナンス(一覧)用DTO.検索条件</t>
    <rPh sb="3" eb="5">
      <t>ケンサク</t>
    </rPh>
    <rPh sb="27" eb="31">
      <t>ケンサクジョウケン</t>
    </rPh>
    <phoneticPr fontId="7"/>
  </si>
  <si>
    <t>(3)明細=特約店マスタメンテナンス(一覧)用DTO.検索結果リスト</t>
    <rPh sb="3" eb="5">
      <t>メイサイ</t>
    </rPh>
    <rPh sb="27" eb="29">
      <t>ケンサク</t>
    </rPh>
    <rPh sb="29" eb="31">
      <t>ケッカ</t>
    </rPh>
    <phoneticPr fontId="7"/>
  </si>
  <si>
    <t>(4)検索.荷主=初期値</t>
    <rPh sb="3" eb="5">
      <t>ケンサク</t>
    </rPh>
    <rPh sb="6" eb="8">
      <t>ニヌシ</t>
    </rPh>
    <rPh sb="9" eb="12">
      <t>ショキチ</t>
    </rPh>
    <phoneticPr fontId="7"/>
  </si>
  <si>
    <t>(5)検索.削除=初期値</t>
    <rPh sb="6" eb="8">
      <t>サクジョ</t>
    </rPh>
    <rPh sb="9" eb="12">
      <t>ショキチ</t>
    </rPh>
    <phoneticPr fontId="7"/>
  </si>
  <si>
    <t>2.3.検索履歴反映</t>
    <rPh sb="4" eb="8">
      <t>ケンサクリレキ</t>
    </rPh>
    <rPh sb="8" eb="10">
      <t>ハンエイ</t>
    </rPh>
    <phoneticPr fontId="7"/>
  </si>
  <si>
    <t>(1)検索履歴データ存在判定</t>
    <rPh sb="3" eb="5">
      <t>ケンサク</t>
    </rPh>
    <rPh sb="5" eb="7">
      <t>リレキ</t>
    </rPh>
    <rPh sb="10" eb="12">
      <t>ソンザイ</t>
    </rPh>
    <rPh sb="12" eb="14">
      <t>ハンテイ</t>
    </rPh>
    <phoneticPr fontId="7"/>
  </si>
  <si>
    <t>(A)検索履歴データが存在する場合</t>
    <rPh sb="3" eb="5">
      <t>ケンサク</t>
    </rPh>
    <rPh sb="5" eb="7">
      <t>リレキ</t>
    </rPh>
    <rPh sb="11" eb="13">
      <t>ソンザイ</t>
    </rPh>
    <rPh sb="15" eb="17">
      <t>バアイ</t>
    </rPh>
    <phoneticPr fontId="7"/>
  </si>
  <si>
    <t>L</t>
    <phoneticPr fontId="7"/>
  </si>
  <si>
    <t>(a)検索履歴データを検索条件に設定する。</t>
    <rPh sb="3" eb="5">
      <t>ケンサク</t>
    </rPh>
    <rPh sb="5" eb="7">
      <t>リレキ</t>
    </rPh>
    <rPh sb="11" eb="13">
      <t>ケンサク</t>
    </rPh>
    <rPh sb="13" eb="15">
      <t>ジョウケン</t>
    </rPh>
    <rPh sb="16" eb="18">
      <t>セッテイ</t>
    </rPh>
    <phoneticPr fontId="7"/>
  </si>
  <si>
    <t>(b)検索ボタン押下処理を実行する。</t>
    <rPh sb="3" eb="5">
      <t>ケンサク</t>
    </rPh>
    <rPh sb="8" eb="10">
      <t>オウカ</t>
    </rPh>
    <rPh sb="10" eb="12">
      <t>ショリ</t>
    </rPh>
    <rPh sb="13" eb="15">
      <t>ジッコウ</t>
    </rPh>
    <phoneticPr fontId="7"/>
  </si>
  <si>
    <t>(B)検索履歴データが存在しない場合</t>
    <rPh sb="3" eb="5">
      <t>ケンサク</t>
    </rPh>
    <rPh sb="5" eb="7">
      <t>リレキ</t>
    </rPh>
    <rPh sb="11" eb="13">
      <t>ソンザイ</t>
    </rPh>
    <rPh sb="16" eb="18">
      <t>バアイ</t>
    </rPh>
    <phoneticPr fontId="7"/>
  </si>
  <si>
    <t>(a)何もしない。</t>
    <rPh sb="3" eb="4">
      <t>ナニ</t>
    </rPh>
    <phoneticPr fontId="7"/>
  </si>
  <si>
    <t>1.検索実行</t>
    <rPh sb="2" eb="4">
      <t>ケンサク</t>
    </rPh>
    <rPh sb="4" eb="6">
      <t>ジッコウ</t>
    </rPh>
    <phoneticPr fontId="2"/>
  </si>
  <si>
    <t>1.1.検索処理</t>
    <rPh sb="4" eb="8">
      <t>ケンサクショリ</t>
    </rPh>
    <phoneticPr fontId="7"/>
  </si>
  <si>
    <t>API一覧No.3</t>
    <rPh sb="3" eb="5">
      <t>イチラン</t>
    </rPh>
    <phoneticPr fontId="7"/>
  </si>
  <si>
    <t>メンテナンス(一覧)用DTO.</t>
    <phoneticPr fontId="7"/>
  </si>
  <si>
    <t>検索条件</t>
    <phoneticPr fontId="7"/>
  </si>
  <si>
    <t>検索結果リスト</t>
    <phoneticPr fontId="7"/>
  </si>
  <si>
    <t>(1)ENTITY変換</t>
    <rPh sb="9" eb="11">
      <t>ヘンカン</t>
    </rPh>
    <phoneticPr fontId="7"/>
  </si>
  <si>
    <t>(A)リクエスト.特約店マスタメンテナンス(一覧)用DTO.検索条件を取引先マスタENTITYに変換する。</t>
    <rPh sb="35" eb="38">
      <t>トリヒキサキ</t>
    </rPh>
    <phoneticPr fontId="7"/>
  </si>
  <si>
    <t>(2)荷主ID取得</t>
    <rPh sb="3" eb="5">
      <t>ニヌシ</t>
    </rPh>
    <rPh sb="7" eb="9">
      <t>シュトク</t>
    </rPh>
    <phoneticPr fontId="7"/>
  </si>
  <si>
    <t>【ClientLogic】</t>
    <phoneticPr fontId="7"/>
  </si>
  <si>
    <t>(A)検索.荷主から荷主マスタを単一検索、荷主IDを取得する。</t>
    <rPh sb="6" eb="8">
      <t>ニヌシ</t>
    </rPh>
    <rPh sb="10" eb="12">
      <t>ニヌシ</t>
    </rPh>
    <rPh sb="16" eb="18">
      <t>タンイツ</t>
    </rPh>
    <rPh sb="21" eb="23">
      <t>ニヌシ</t>
    </rPh>
    <phoneticPr fontId="7"/>
  </si>
  <si>
    <t>対象項目</t>
    <rPh sb="0" eb="2">
      <t>タイショウ</t>
    </rPh>
    <rPh sb="2" eb="4">
      <t>コウモク</t>
    </rPh>
    <phoneticPr fontId="7"/>
  </si>
  <si>
    <t>対象テーブル項目</t>
    <rPh sb="0" eb="2">
      <t>タイショウ</t>
    </rPh>
    <rPh sb="6" eb="8">
      <t>コウモク</t>
    </rPh>
    <phoneticPr fontId="7"/>
  </si>
  <si>
    <t>対象テーブル</t>
    <rPh sb="0" eb="2">
      <t>タイショウ</t>
    </rPh>
    <phoneticPr fontId="7"/>
  </si>
  <si>
    <t>①荷主マスタ</t>
    <rPh sb="1" eb="3">
      <t>ニヌシ</t>
    </rPh>
    <phoneticPr fontId="7"/>
  </si>
  <si>
    <t>メインTBL</t>
    <phoneticPr fontId="7"/>
  </si>
  <si>
    <t>結合条件</t>
    <rPh sb="0" eb="4">
      <t>ケツゴウジョウケン</t>
    </rPh>
    <phoneticPr fontId="7"/>
  </si>
  <si>
    <t>①荷主CD</t>
    <rPh sb="1" eb="3">
      <t>ニヌシ</t>
    </rPh>
    <phoneticPr fontId="7"/>
  </si>
  <si>
    <t>==</t>
    <phoneticPr fontId="7"/>
  </si>
  <si>
    <t>検索.荷主</t>
    <rPh sb="3" eb="5">
      <t>ニヌシ</t>
    </rPh>
    <phoneticPr fontId="7"/>
  </si>
  <si>
    <t>AND</t>
    <phoneticPr fontId="7"/>
  </si>
  <si>
    <t>①削除フラグ</t>
    <phoneticPr fontId="7"/>
  </si>
  <si>
    <t>'0'(未削除)</t>
    <phoneticPr fontId="7"/>
  </si>
  <si>
    <t>グループ化</t>
    <rPh sb="4" eb="5">
      <t>カ</t>
    </rPh>
    <phoneticPr fontId="7"/>
  </si>
  <si>
    <t>ソート</t>
    <phoneticPr fontId="7"/>
  </si>
  <si>
    <t>(B)エラーが発生した場合、エラーメッセージを出力し、処理を中断する。</t>
    <phoneticPr fontId="7"/>
  </si>
  <si>
    <t>E</t>
    <phoneticPr fontId="7"/>
  </si>
  <si>
    <t>エラー条件</t>
    <rPh sb="3" eb="5">
      <t>ジョウケン</t>
    </rPh>
    <phoneticPr fontId="7"/>
  </si>
  <si>
    <t>S</t>
    <phoneticPr fontId="7"/>
  </si>
  <si>
    <t>該当データなし</t>
    <rPh sb="0" eb="2">
      <t>ガイトウ</t>
    </rPh>
    <phoneticPr fontId="7"/>
  </si>
  <si>
    <t>clientNotFoundError</t>
    <phoneticPr fontId="7"/>
  </si>
  <si>
    <t>なし</t>
    <phoneticPr fontId="7"/>
  </si>
  <si>
    <t>荷主マスタに存在しません。</t>
  </si>
  <si>
    <t>(3)検索実行</t>
    <rPh sb="3" eb="7">
      <t>ケンサクジッコウ</t>
    </rPh>
    <phoneticPr fontId="7"/>
  </si>
  <si>
    <t>【CustomerMasterListSelectLogic】</t>
    <phoneticPr fontId="7"/>
  </si>
  <si>
    <t>(A)検索条件から取引先マスタをリスト検索、レコード数を取得する。</t>
    <rPh sb="3" eb="5">
      <t>ケンサク</t>
    </rPh>
    <rPh sb="5" eb="7">
      <t>ジョウケン</t>
    </rPh>
    <rPh sb="9" eb="12">
      <t>トリヒキサキ</t>
    </rPh>
    <rPh sb="19" eb="21">
      <t>ケンサク</t>
    </rPh>
    <rPh sb="26" eb="27">
      <t>スウ</t>
    </rPh>
    <rPh sb="28" eb="30">
      <t>シュトク</t>
    </rPh>
    <phoneticPr fontId="7"/>
  </si>
  <si>
    <t>COUNT(*)</t>
    <phoneticPr fontId="7"/>
  </si>
  <si>
    <t>①取引先マスタ</t>
    <rPh sb="1" eb="4">
      <t>トリヒキサキ</t>
    </rPh>
    <phoneticPr fontId="7"/>
  </si>
  <si>
    <t>②取引先マスタサブ</t>
    <rPh sb="1" eb="4">
      <t>トリヒキサキ</t>
    </rPh>
    <phoneticPr fontId="7"/>
  </si>
  <si>
    <t>②取引先ID</t>
    <rPh sb="1" eb="4">
      <t>トリヒキサキ</t>
    </rPh>
    <phoneticPr fontId="7"/>
  </si>
  <si>
    <t>==</t>
  </si>
  <si>
    <t>①取引先ID</t>
    <rPh sb="1" eb="4">
      <t>トリヒキサキ</t>
    </rPh>
    <phoneticPr fontId="7"/>
  </si>
  <si>
    <t>取引先マスタサブ</t>
    <rPh sb="0" eb="3">
      <t>トリヒキサキ</t>
    </rPh>
    <phoneticPr fontId="5"/>
  </si>
  <si>
    <t>AND</t>
  </si>
  <si>
    <t>②削除フラグ</t>
    <rPh sb="1" eb="3">
      <t>サクジョ</t>
    </rPh>
    <phoneticPr fontId="5"/>
  </si>
  <si>
    <t>'0'(未削除)</t>
  </si>
  <si>
    <t>(内部結合)</t>
  </si>
  <si>
    <t>①荷主ID</t>
    <rPh sb="1" eb="3">
      <t>ニヌシ</t>
    </rPh>
    <phoneticPr fontId="7"/>
  </si>
  <si>
    <t>1.1.(2)で取得した荷主ID</t>
    <rPh sb="11" eb="13">
      <t>ニヌシ</t>
    </rPh>
    <phoneticPr fontId="8"/>
  </si>
  <si>
    <t>①取引先CD</t>
    <rPh sb="1" eb="4">
      <t>トリヒキサキ</t>
    </rPh>
    <phoneticPr fontId="7"/>
  </si>
  <si>
    <t>LIKE</t>
    <phoneticPr fontId="7"/>
  </si>
  <si>
    <t>検索.特約店CD1</t>
    <rPh sb="0" eb="1">
      <t>ケンサク</t>
    </rPh>
    <rPh sb="2" eb="5">
      <t>トクヤクテン</t>
    </rPh>
    <phoneticPr fontId="7"/>
  </si>
  <si>
    <t>前方一致 ※1</t>
    <rPh sb="0" eb="2">
      <t>ゼンポウ</t>
    </rPh>
    <rPh sb="2" eb="4">
      <t>イッチ</t>
    </rPh>
    <phoneticPr fontId="7"/>
  </si>
  <si>
    <t>②特約店CD2</t>
    <rPh sb="1" eb="4">
      <t>トクヤクテン</t>
    </rPh>
    <phoneticPr fontId="7"/>
  </si>
  <si>
    <t>検索.特約店CD2</t>
    <rPh sb="0" eb="1">
      <t>ケンサク</t>
    </rPh>
    <rPh sb="2" eb="5">
      <t>トクヤクテン</t>
    </rPh>
    <phoneticPr fontId="7"/>
  </si>
  <si>
    <t>②検索名称</t>
    <phoneticPr fontId="7"/>
  </si>
  <si>
    <t>検索.検索名称</t>
    <rPh sb="0" eb="1">
      <t>ケンサク</t>
    </rPh>
    <rPh sb="2" eb="4">
      <t>ケンサク</t>
    </rPh>
    <rPh sb="4" eb="6">
      <t>メイショウ</t>
    </rPh>
    <phoneticPr fontId="7"/>
  </si>
  <si>
    <t>②市場区分</t>
    <rPh sb="1" eb="5">
      <t>シジョウクブン</t>
    </rPh>
    <phoneticPr fontId="7"/>
  </si>
  <si>
    <t>検索.市場区分</t>
    <rPh sb="0" eb="1">
      <t>ケンサク</t>
    </rPh>
    <rPh sb="2" eb="6">
      <t>シジョウクブン</t>
    </rPh>
    <phoneticPr fontId="7"/>
  </si>
  <si>
    <t>※1</t>
    <phoneticPr fontId="7"/>
  </si>
  <si>
    <t>①削除フラグ</t>
    <rPh sb="1" eb="3">
      <t>サクジョ</t>
    </rPh>
    <phoneticPr fontId="7"/>
  </si>
  <si>
    <t>検索.削除</t>
    <rPh sb="0" eb="1">
      <t>ケンサク</t>
    </rPh>
    <rPh sb="2" eb="4">
      <t>サクジョ</t>
    </rPh>
    <phoneticPr fontId="7"/>
  </si>
  <si>
    <t>②特約店フラグ</t>
    <phoneticPr fontId="7"/>
  </si>
  <si>
    <t>'1'(特約店)</t>
    <rPh sb="4" eb="7">
      <t>トクヤクテン</t>
    </rPh>
    <phoneticPr fontId="7"/>
  </si>
  <si>
    <t>※1 検索条件が入力されていない場合は、条件から除外</t>
    <rPh sb="3" eb="7">
      <t>ケンサクジョウケン</t>
    </rPh>
    <rPh sb="8" eb="10">
      <t>ニュウリョク</t>
    </rPh>
    <rPh sb="16" eb="18">
      <t>バアイ</t>
    </rPh>
    <rPh sb="20" eb="22">
      <t>ジョウケン</t>
    </rPh>
    <rPh sb="24" eb="26">
      <t>ジョガイ</t>
    </rPh>
    <phoneticPr fontId="7"/>
  </si>
  <si>
    <t>レコード数 == 0</t>
    <rPh sb="4" eb="5">
      <t>スウ</t>
    </rPh>
    <phoneticPr fontId="7"/>
  </si>
  <si>
    <t>該当データが存在しません。</t>
  </si>
  <si>
    <t>レコード数がプロパティマスタで</t>
    <phoneticPr fontId="7"/>
  </si>
  <si>
    <t>overSafetySizeError</t>
    <phoneticPr fontId="7"/>
  </si>
  <si>
    <t>[0]:設定された値</t>
    <phoneticPr fontId="7"/>
  </si>
  <si>
    <t>設定された値を超過。</t>
    <phoneticPr fontId="7"/>
  </si>
  <si>
    <t>検索件数が[0]件を超えています。検索条件を見直し再度処理を実行して下さい。</t>
  </si>
  <si>
    <t>(C)検索条件から取引先マスタをリスト検索、取引先マスタリストを取得する。</t>
    <rPh sb="3" eb="5">
      <t>ケンサク</t>
    </rPh>
    <rPh sb="5" eb="7">
      <t>ジョウケン</t>
    </rPh>
    <rPh sb="19" eb="21">
      <t>ケンサク</t>
    </rPh>
    <rPh sb="32" eb="34">
      <t>シュトク</t>
    </rPh>
    <phoneticPr fontId="7"/>
  </si>
  <si>
    <t>①取引先ID,①取引先CD,①取引先名称,②正式名称,①取引先略称,②検索名称,</t>
    <phoneticPr fontId="7"/>
  </si>
  <si>
    <t>②短縮名称,②表示順,②市場区分,②倉庫(発地倉庫),①郵便番号,①住所1,①電話番号,</t>
    <phoneticPr fontId="7"/>
  </si>
  <si>
    <t>②FAX番号,②納品時間,②特記事項,①削除フラグ,①更新日時,①更新ユーザ,③荷主CD,</t>
    <phoneticPr fontId="7"/>
  </si>
  <si>
    <t>③荷主名称,①住所2,①住所3,①仕入先フラグ,①納品先フラグ,①ワンタイムフラグ,</t>
    <phoneticPr fontId="7"/>
  </si>
  <si>
    <t>①預託先フラグ,①引当順序,①ロット逆転防止フラグ,①期限日逆転防止フラグ,</t>
    <phoneticPr fontId="7"/>
  </si>
  <si>
    <t>①出荷停止フラグ,①届先ID,①バージョンNo.,①コントロールNo.,①登録日時,①登録ユーザ,</t>
    <phoneticPr fontId="7"/>
  </si>
  <si>
    <t>①登録プロセス,①更新プロセス,⑥辞書名(市場区分),⑨辞書名(削除フラグ),②特約店CD2</t>
    <phoneticPr fontId="7"/>
  </si>
  <si>
    <t>③荷主マスタ</t>
    <rPh sb="1" eb="3">
      <t>ニヌシ</t>
    </rPh>
    <phoneticPr fontId="7"/>
  </si>
  <si>
    <t>④区分値マスタ</t>
    <rPh sb="1" eb="4">
      <t>クブンチ</t>
    </rPh>
    <phoneticPr fontId="7"/>
  </si>
  <si>
    <t>市場区分</t>
    <rPh sb="0" eb="4">
      <t>シジョウクブン</t>
    </rPh>
    <phoneticPr fontId="7"/>
  </si>
  <si>
    <t>⑤区分値明細マスタ</t>
    <rPh sb="1" eb="4">
      <t>クブンチ</t>
    </rPh>
    <rPh sb="4" eb="6">
      <t>メイサイ</t>
    </rPh>
    <phoneticPr fontId="7"/>
  </si>
  <si>
    <t>⑥辞書マスタ</t>
    <rPh sb="1" eb="3">
      <t>ジショ</t>
    </rPh>
    <phoneticPr fontId="7"/>
  </si>
  <si>
    <t>⑦区分値マスタ</t>
    <rPh sb="1" eb="4">
      <t>クブンチ</t>
    </rPh>
    <phoneticPr fontId="7"/>
  </si>
  <si>
    <t>削除フラグ</t>
    <rPh sb="0" eb="2">
      <t>サクジョ</t>
    </rPh>
    <phoneticPr fontId="7"/>
  </si>
  <si>
    <t>⑧区分値明細マスタ</t>
    <rPh sb="1" eb="4">
      <t>クブンチ</t>
    </rPh>
    <rPh sb="4" eb="6">
      <t>メイサイ</t>
    </rPh>
    <phoneticPr fontId="7"/>
  </si>
  <si>
    <t>⑨辞書マスタ</t>
    <rPh sb="1" eb="3">
      <t>ジショ</t>
    </rPh>
    <phoneticPr fontId="7"/>
  </si>
  <si>
    <t>③荷主ID</t>
    <rPh sb="1" eb="3">
      <t>ニヌシ</t>
    </rPh>
    <phoneticPr fontId="7"/>
  </si>
  <si>
    <t>荷主マスタ</t>
    <rPh sb="0" eb="2">
      <t>ニヌシ</t>
    </rPh>
    <phoneticPr fontId="5"/>
  </si>
  <si>
    <t>③削除フラグ</t>
    <rPh sb="1" eb="3">
      <t>サクジョ</t>
    </rPh>
    <phoneticPr fontId="5"/>
  </si>
  <si>
    <t>④区分値CD</t>
    <phoneticPr fontId="7"/>
  </si>
  <si>
    <t>'MARKET_TYPE'</t>
    <phoneticPr fontId="7"/>
  </si>
  <si>
    <t>区分値マスタ</t>
    <rPh sb="0" eb="3">
      <t>クブンチ</t>
    </rPh>
    <phoneticPr fontId="5"/>
  </si>
  <si>
    <t>④削除フラグ</t>
    <rPh sb="1" eb="3">
      <t>サクジョ</t>
    </rPh>
    <phoneticPr fontId="5"/>
  </si>
  <si>
    <t>⑤区分値ID</t>
    <phoneticPr fontId="7"/>
  </si>
  <si>
    <t>④区分値ID</t>
    <phoneticPr fontId="7"/>
  </si>
  <si>
    <t>区分値明細マスタ</t>
    <phoneticPr fontId="7"/>
  </si>
  <si>
    <t>⑤区分値明細CD</t>
    <rPh sb="1" eb="3">
      <t>クブン</t>
    </rPh>
    <rPh sb="3" eb="4">
      <t>チ</t>
    </rPh>
    <rPh sb="4" eb="6">
      <t>メイサイ</t>
    </rPh>
    <phoneticPr fontId="5"/>
  </si>
  <si>
    <t>①市場区分</t>
    <rPh sb="1" eb="5">
      <t>シジョウクブン</t>
    </rPh>
    <phoneticPr fontId="7"/>
  </si>
  <si>
    <t>⑤削除フラグ</t>
    <rPh sb="1" eb="3">
      <t>サクジョ</t>
    </rPh>
    <phoneticPr fontId="5"/>
  </si>
  <si>
    <t>⑥辞書ID</t>
    <phoneticPr fontId="7"/>
  </si>
  <si>
    <t>⑤辞書ID</t>
    <phoneticPr fontId="7"/>
  </si>
  <si>
    <t>辞書マスタ</t>
    <rPh sb="0" eb="2">
      <t>ジショ</t>
    </rPh>
    <phoneticPr fontId="5"/>
  </si>
  <si>
    <t>⑥削除フラグ</t>
    <rPh sb="1" eb="3">
      <t>サクジョ</t>
    </rPh>
    <phoneticPr fontId="5"/>
  </si>
  <si>
    <t>⑦区分値CD</t>
    <phoneticPr fontId="7"/>
  </si>
  <si>
    <t>'DEL_FLG'</t>
    <phoneticPr fontId="7"/>
  </si>
  <si>
    <t>⑦削除フラグ</t>
    <rPh sb="1" eb="3">
      <t>サクジョ</t>
    </rPh>
    <phoneticPr fontId="5"/>
  </si>
  <si>
    <t>⑧区分値ID</t>
    <phoneticPr fontId="7"/>
  </si>
  <si>
    <t>⑦区分値ID</t>
    <phoneticPr fontId="7"/>
  </si>
  <si>
    <t>⑧区分値明細CD</t>
    <rPh sb="1" eb="3">
      <t>クブン</t>
    </rPh>
    <rPh sb="3" eb="4">
      <t>チ</t>
    </rPh>
    <rPh sb="4" eb="6">
      <t>メイサイ</t>
    </rPh>
    <phoneticPr fontId="5"/>
  </si>
  <si>
    <t>⑧削除フラグ</t>
    <rPh sb="1" eb="3">
      <t>サクジョ</t>
    </rPh>
    <phoneticPr fontId="5"/>
  </si>
  <si>
    <t>⑨辞書ID</t>
    <phoneticPr fontId="7"/>
  </si>
  <si>
    <t>⑧辞書ID</t>
    <phoneticPr fontId="7"/>
  </si>
  <si>
    <t>⑨削除フラグ</t>
    <rPh sb="1" eb="3">
      <t>サクジョ</t>
    </rPh>
    <phoneticPr fontId="5"/>
  </si>
  <si>
    <t>②表示順</t>
    <rPh sb="1" eb="3">
      <t>ヒョウジ</t>
    </rPh>
    <rPh sb="3" eb="4">
      <t>ジュン</t>
    </rPh>
    <phoneticPr fontId="7"/>
  </si>
  <si>
    <t>昇順</t>
    <rPh sb="0" eb="2">
      <t>ショウジュン</t>
    </rPh>
    <phoneticPr fontId="7"/>
  </si>
  <si>
    <t>昇順</t>
    <phoneticPr fontId="7"/>
  </si>
  <si>
    <t>②特約店CD2</t>
    <phoneticPr fontId="7"/>
  </si>
  <si>
    <t>(D)エラーが発生した場合、エラーメッセージを出力し、処理を中断する。</t>
    <phoneticPr fontId="7"/>
  </si>
  <si>
    <t>3-044でチェックしており、本ロジックは通過しない処理のため、机上での確認とする。</t>
    <rPh sb="15" eb="16">
      <t>ホン</t>
    </rPh>
    <rPh sb="21" eb="23">
      <t>ツウカ</t>
    </rPh>
    <rPh sb="26" eb="28">
      <t>ショリ</t>
    </rPh>
    <rPh sb="32" eb="34">
      <t>キジョウ</t>
    </rPh>
    <rPh sb="36" eb="38">
      <t>カクニン</t>
    </rPh>
    <phoneticPr fontId="7"/>
  </si>
  <si>
    <t>(4)DTO変換</t>
    <rPh sb="6" eb="8">
      <t>ヘンカン</t>
    </rPh>
    <phoneticPr fontId="7"/>
  </si>
  <si>
    <t>(A)1.1.(3)(C)で取得した結果をレスポンス.特約店マスタメンテナンス(一覧)用DTO.検索結果リストに変換して返却する。</t>
    <rPh sb="18" eb="20">
      <t>ケッカ</t>
    </rPh>
    <phoneticPr fontId="7"/>
  </si>
  <si>
    <t>2.検索結果設定</t>
    <rPh sb="2" eb="4">
      <t>ケンサク</t>
    </rPh>
    <rPh sb="4" eb="6">
      <t>ケッカ</t>
    </rPh>
    <rPh sb="6" eb="8">
      <t>セッテイ</t>
    </rPh>
    <phoneticPr fontId="7"/>
  </si>
  <si>
    <t>2.1.明細の選択状態をクリア</t>
    <rPh sb="4" eb="6">
      <t>メイサイ</t>
    </rPh>
    <rPh sb="7" eb="9">
      <t>センタク</t>
    </rPh>
    <rPh sb="9" eb="11">
      <t>ジョウタイ</t>
    </rPh>
    <phoneticPr fontId="7"/>
  </si>
  <si>
    <t>2.2.スクロール位置を先頭に設定</t>
    <rPh sb="9" eb="11">
      <t>イチ</t>
    </rPh>
    <rPh sb="12" eb="14">
      <t>セントウ</t>
    </rPh>
    <rPh sb="15" eb="17">
      <t>セッテイ</t>
    </rPh>
    <phoneticPr fontId="7"/>
  </si>
  <si>
    <t>2.3.明細=レスポンス.特約店マスタメンテナンス(一覧)用DTO.検索結果リスト</t>
    <rPh sb="4" eb="6">
      <t>メイサイ</t>
    </rPh>
    <rPh sb="13" eb="16">
      <t>トクヤクテン</t>
    </rPh>
    <phoneticPr fontId="7"/>
  </si>
  <si>
    <t>2.4.検索条件を履歴に保存</t>
    <rPh sb="4" eb="6">
      <t>ケンサク</t>
    </rPh>
    <rPh sb="6" eb="8">
      <t>ジョウケン</t>
    </rPh>
    <rPh sb="9" eb="11">
      <t>リレキ</t>
    </rPh>
    <rPh sb="12" eb="14">
      <t>ホゾン</t>
    </rPh>
    <phoneticPr fontId="7"/>
  </si>
  <si>
    <t>E_01_003:Excel出力ボタン押下</t>
  </si>
  <si>
    <t>1.検索実行</t>
    <rPh sb="2" eb="4">
      <t>ケンサク</t>
    </rPh>
    <rPh sb="4" eb="6">
      <t>ジッコウ</t>
    </rPh>
    <phoneticPr fontId="7"/>
  </si>
  <si>
    <t>1.1.検索処理</t>
    <rPh sb="4" eb="6">
      <t>ケンサク</t>
    </rPh>
    <rPh sb="6" eb="8">
      <t>ショリ</t>
    </rPh>
    <phoneticPr fontId="7"/>
  </si>
  <si>
    <t>API一覧No.4</t>
    <rPh sb="3" eb="5">
      <t>イチラン</t>
    </rPh>
    <phoneticPr fontId="7"/>
  </si>
  <si>
    <t>・特約店マスタ</t>
  </si>
  <si>
    <t>メンテナンス(一覧)用DTO.</t>
  </si>
  <si>
    <t>検索条件</t>
  </si>
  <si>
    <t>検索結果リスト</t>
  </si>
  <si>
    <t>・ファイル出力用パラメータ</t>
    <phoneticPr fontId="7"/>
  </si>
  <si>
    <t>※検索処理詳細は E_01_002.1.1.(1)～(4)を参照</t>
    <phoneticPr fontId="7"/>
  </si>
  <si>
    <t>2.Excelダウンロード設定</t>
    <phoneticPr fontId="7"/>
  </si>
  <si>
    <t>1.画面遷移</t>
    <rPh sb="2" eb="4">
      <t>ガメン</t>
    </rPh>
    <rPh sb="4" eb="6">
      <t>センイ</t>
    </rPh>
    <phoneticPr fontId="2"/>
  </si>
  <si>
    <t>1.1.画面遷移</t>
    <rPh sb="4" eb="8">
      <t>ガメンセンイ</t>
    </rPh>
    <phoneticPr fontId="7"/>
  </si>
  <si>
    <t>(1)選択した明細を引継ぎデータに設定し、特約店マスタメンテナンス(編集)画面に画面遷移を行う。</t>
    <rPh sb="3" eb="5">
      <t>センタク</t>
    </rPh>
    <rPh sb="7" eb="9">
      <t>メイサイ</t>
    </rPh>
    <rPh sb="10" eb="12">
      <t>ヒキツ</t>
    </rPh>
    <rPh sb="17" eb="19">
      <t>セッテイ</t>
    </rPh>
    <rPh sb="40" eb="42">
      <t>ガメン</t>
    </rPh>
    <rPh sb="42" eb="44">
      <t>センイ</t>
    </rPh>
    <rPh sb="45" eb="46">
      <t>オコナ</t>
    </rPh>
    <phoneticPr fontId="7"/>
  </si>
  <si>
    <t>I</t>
    <phoneticPr fontId="7"/>
  </si>
  <si>
    <t>キー</t>
    <phoneticPr fontId="7"/>
  </si>
  <si>
    <t>値</t>
    <rPh sb="0" eb="1">
      <t>アタイ</t>
    </rPh>
    <phoneticPr fontId="7"/>
  </si>
  <si>
    <t>mode</t>
    <phoneticPr fontId="7"/>
  </si>
  <si>
    <t>SCREEN_MODE.Copy</t>
    <phoneticPr fontId="7"/>
  </si>
  <si>
    <t>clientCd</t>
    <phoneticPr fontId="7"/>
  </si>
  <si>
    <t>明細.荷主CD</t>
    <rPh sb="0" eb="1">
      <t>メイサイ</t>
    </rPh>
    <rPh sb="3" eb="5">
      <t>ニヌシ</t>
    </rPh>
    <phoneticPr fontId="7"/>
  </si>
  <si>
    <t>customerId</t>
    <phoneticPr fontId="7"/>
  </si>
  <si>
    <t>明細.取引先ID</t>
    <rPh sb="0" eb="1">
      <t>メイサイ</t>
    </rPh>
    <phoneticPr fontId="7"/>
  </si>
  <si>
    <t>SCREEN_MODE.Register</t>
    <phoneticPr fontId="7"/>
  </si>
  <si>
    <t>SCREEN_MODE.Update</t>
    <phoneticPr fontId="7"/>
  </si>
  <si>
    <t>テーブル項目編集定義</t>
    <rPh sb="3" eb="5">
      <t>コウモク</t>
    </rPh>
    <rPh sb="5" eb="7">
      <t>ヘンシュウ</t>
    </rPh>
    <rPh sb="7" eb="9">
      <t>テイギ</t>
    </rPh>
    <phoneticPr fontId="7"/>
  </si>
  <si>
    <t>対象なし</t>
    <rPh sb="0" eb="2">
      <t>タイショウ</t>
    </rPh>
    <phoneticPr fontId="7"/>
  </si>
  <si>
    <t>登録</t>
    <rPh sb="0" eb="2">
      <t>トウロク</t>
    </rPh>
    <phoneticPr fontId="7"/>
  </si>
  <si>
    <t>更新</t>
    <rPh sb="0" eb="2">
      <t>コウシン</t>
    </rPh>
    <phoneticPr fontId="7"/>
  </si>
  <si>
    <t>システム</t>
    <phoneticPr fontId="7"/>
  </si>
  <si>
    <t>システムID</t>
    <phoneticPr fontId="7"/>
  </si>
  <si>
    <t>機能名</t>
    <rPh sb="0" eb="2">
      <t>キノウ</t>
    </rPh>
    <rPh sb="2" eb="3">
      <t>メイ</t>
    </rPh>
    <phoneticPr fontId="28"/>
  </si>
  <si>
    <t>機能ID</t>
    <rPh sb="0" eb="2">
      <t>キノウ</t>
    </rPh>
    <phoneticPr fontId="28"/>
  </si>
  <si>
    <t>検索項目</t>
    <rPh sb="0" eb="2">
      <t>ケンサク</t>
    </rPh>
    <rPh sb="2" eb="4">
      <t>コウモク</t>
    </rPh>
    <phoneticPr fontId="38"/>
  </si>
  <si>
    <t>一覧</t>
    <rPh sb="0" eb="2">
      <t>イチラン</t>
    </rPh>
    <phoneticPr fontId="38"/>
  </si>
  <si>
    <t>ボタン</t>
    <phoneticPr fontId="38"/>
  </si>
  <si>
    <t>【作成・利用ルール】
・5行目の列に画面の表示項目を全て記載する
・6行目の列に項目の種別を記載する
・7行目の列に”共通/倉庫/保税”のいずれか記載する
・★:エビデンス取得要
・PCL消化時に〇→消化日に変更する</t>
    <rPh sb="1" eb="3">
      <t>サクセイ</t>
    </rPh>
    <rPh sb="4" eb="6">
      <t>リヨウ</t>
    </rPh>
    <rPh sb="13" eb="15">
      <t>ギョウメ</t>
    </rPh>
    <rPh sb="16" eb="17">
      <t>レツ</t>
    </rPh>
    <rPh sb="18" eb="20">
      <t>ガメン</t>
    </rPh>
    <rPh sb="21" eb="23">
      <t>ヒョウジ</t>
    </rPh>
    <rPh sb="23" eb="25">
      <t>コウモク</t>
    </rPh>
    <rPh sb="26" eb="27">
      <t>スベ</t>
    </rPh>
    <rPh sb="28" eb="30">
      <t>キサイ</t>
    </rPh>
    <rPh sb="35" eb="37">
      <t>ギョウメ</t>
    </rPh>
    <rPh sb="38" eb="39">
      <t>レツ</t>
    </rPh>
    <rPh sb="40" eb="42">
      <t>コウモク</t>
    </rPh>
    <rPh sb="43" eb="45">
      <t>シュベツ</t>
    </rPh>
    <rPh sb="46" eb="48">
      <t>キサイ</t>
    </rPh>
    <rPh sb="53" eb="55">
      <t>ギョウメ</t>
    </rPh>
    <rPh sb="56" eb="57">
      <t>レツ</t>
    </rPh>
    <rPh sb="59" eb="61">
      <t>キョウツウ</t>
    </rPh>
    <rPh sb="62" eb="64">
      <t>ソウコ</t>
    </rPh>
    <rPh sb="65" eb="67">
      <t>ホゼイ</t>
    </rPh>
    <rPh sb="73" eb="75">
      <t>キサイ</t>
    </rPh>
    <rPh sb="86" eb="88">
      <t>シュトク</t>
    </rPh>
    <rPh sb="88" eb="89">
      <t>ヨウ</t>
    </rPh>
    <rPh sb="94" eb="96">
      <t>ショウカ</t>
    </rPh>
    <rPh sb="96" eb="97">
      <t>ジ</t>
    </rPh>
    <rPh sb="100" eb="102">
      <t>ショウカ</t>
    </rPh>
    <rPh sb="102" eb="103">
      <t>ヒ</t>
    </rPh>
    <rPh sb="104" eb="106">
      <t>ヘンコウ</t>
    </rPh>
    <phoneticPr fontId="7"/>
  </si>
  <si>
    <t>項目</t>
    <phoneticPr fontId="38"/>
  </si>
  <si>
    <t>特約店CD1</t>
    <phoneticPr fontId="38"/>
  </si>
  <si>
    <t>特約店CD2</t>
    <phoneticPr fontId="38"/>
  </si>
  <si>
    <t>dropdown</t>
    <phoneticPr fontId="38"/>
  </si>
  <si>
    <t>text</t>
    <phoneticPr fontId="38"/>
  </si>
  <si>
    <t>共通</t>
    <rPh sb="0" eb="2">
      <t>キョウツウ</t>
    </rPh>
    <phoneticPr fontId="7"/>
  </si>
  <si>
    <t>確認内容</t>
    <phoneticPr fontId="38"/>
  </si>
  <si>
    <t>基本設計書の内容と一致していること</t>
  </si>
  <si>
    <t>画面共通</t>
    <phoneticPr fontId="38"/>
  </si>
  <si>
    <t>★</t>
    <phoneticPr fontId="7"/>
  </si>
  <si>
    <r>
      <t>初期表示内容が画面項目定義シートの内容とあっていること
(</t>
    </r>
    <r>
      <rPr>
        <sz val="10"/>
        <color rgb="FFFF0000"/>
        <rFont val="Meiryo UI"/>
        <family val="3"/>
        <charset val="128"/>
      </rPr>
      <t>表示可否、編集可否、表示位置、</t>
    </r>
    <r>
      <rPr>
        <sz val="10"/>
        <rFont val="Meiryo UI"/>
        <family val="3"/>
        <charset val="128"/>
      </rPr>
      <t>種別もあっていること)</t>
    </r>
    <rPh sb="0" eb="2">
      <t>ショキ</t>
    </rPh>
    <rPh sb="2" eb="4">
      <t>ヒョウジ</t>
    </rPh>
    <rPh sb="4" eb="6">
      <t>ナイヨウ</t>
    </rPh>
    <rPh sb="7" eb="9">
      <t>ガメン</t>
    </rPh>
    <rPh sb="9" eb="11">
      <t>コウモク</t>
    </rPh>
    <rPh sb="11" eb="13">
      <t>テイギ</t>
    </rPh>
    <rPh sb="17" eb="19">
      <t>ナイヨウ</t>
    </rPh>
    <rPh sb="29" eb="31">
      <t>ヒョウジ</t>
    </rPh>
    <rPh sb="31" eb="33">
      <t>カヒ</t>
    </rPh>
    <rPh sb="34" eb="36">
      <t>ヘンシュウ</t>
    </rPh>
    <rPh sb="36" eb="38">
      <t>カヒ</t>
    </rPh>
    <rPh sb="39" eb="41">
      <t>ヒョウジ</t>
    </rPh>
    <rPh sb="41" eb="43">
      <t>イチ</t>
    </rPh>
    <rPh sb="44" eb="46">
      <t>シュベツ</t>
    </rPh>
    <phoneticPr fontId="38"/>
  </si>
  <si>
    <t>N</t>
    <phoneticPr fontId="38"/>
  </si>
  <si>
    <t>5-001</t>
    <phoneticPr fontId="38"/>
  </si>
  <si>
    <t>ラベル名称が正しく表示されていること</t>
    <phoneticPr fontId="38"/>
  </si>
  <si>
    <t>5-002</t>
    <phoneticPr fontId="38"/>
  </si>
  <si>
    <t>必須チェック(グリッド内入力項目含む)</t>
    <phoneticPr fontId="38"/>
  </si>
  <si>
    <t>★</t>
  </si>
  <si>
    <t>ボタン押下時に必須チェックされること</t>
    <rPh sb="3" eb="4">
      <t>オ</t>
    </rPh>
    <rPh sb="4" eb="5">
      <t>シタ</t>
    </rPh>
    <rPh sb="5" eb="6">
      <t>ジ</t>
    </rPh>
    <rPh sb="7" eb="9">
      <t>ヒッス</t>
    </rPh>
    <phoneticPr fontId="38"/>
  </si>
  <si>
    <t>E</t>
    <phoneticPr fontId="38"/>
  </si>
  <si>
    <t>5-003</t>
    <phoneticPr fontId="38"/>
  </si>
  <si>
    <t>ボタン押下時にエラー個所にフォーカス移動されること</t>
    <rPh sb="3" eb="5">
      <t>オウカ</t>
    </rPh>
    <rPh sb="5" eb="6">
      <t>ジ</t>
    </rPh>
    <rPh sb="10" eb="12">
      <t>カショ</t>
    </rPh>
    <rPh sb="18" eb="20">
      <t>イドウ</t>
    </rPh>
    <phoneticPr fontId="38"/>
  </si>
  <si>
    <t>5-004</t>
    <phoneticPr fontId="38"/>
  </si>
  <si>
    <t>必須項目が青色になっていること</t>
    <rPh sb="5" eb="6">
      <t>アオ</t>
    </rPh>
    <phoneticPr fontId="38"/>
  </si>
  <si>
    <t>5-005</t>
    <phoneticPr fontId="38"/>
  </si>
  <si>
    <t>入力制限(グリッド内入力項目含む)</t>
    <rPh sb="9" eb="10">
      <t>ナイ</t>
    </rPh>
    <rPh sb="10" eb="12">
      <t>ニュウリョク</t>
    </rPh>
    <rPh sb="12" eb="14">
      <t>コウモク</t>
    </rPh>
    <rPh sb="14" eb="15">
      <t>フク</t>
    </rPh>
    <phoneticPr fontId="7"/>
  </si>
  <si>
    <t>コントロール共通</t>
    <rPh sb="6" eb="8">
      <t>キョウツウ</t>
    </rPh>
    <phoneticPr fontId="38"/>
  </si>
  <si>
    <t>画面項目定義シートに記載されている入力タイプ以外の文字入力をした場合にエラーが表示されること</t>
    <rPh sb="0" eb="2">
      <t>ガメン</t>
    </rPh>
    <rPh sb="2" eb="4">
      <t>コウモク</t>
    </rPh>
    <rPh sb="4" eb="6">
      <t>テイギ</t>
    </rPh>
    <rPh sb="10" eb="12">
      <t>キサイ</t>
    </rPh>
    <rPh sb="17" eb="19">
      <t>ニュウリョク</t>
    </rPh>
    <rPh sb="22" eb="24">
      <t>イガイ</t>
    </rPh>
    <rPh sb="25" eb="27">
      <t>モジ</t>
    </rPh>
    <rPh sb="27" eb="29">
      <t>ニュウリョク</t>
    </rPh>
    <rPh sb="32" eb="34">
      <t>バアイ</t>
    </rPh>
    <rPh sb="39" eb="41">
      <t>ヒョウジ</t>
    </rPh>
    <phoneticPr fontId="38"/>
  </si>
  <si>
    <t>5-006</t>
    <phoneticPr fontId="38"/>
  </si>
  <si>
    <t>ボタン押下時にエラー個所にフォーカス移動されること</t>
    <phoneticPr fontId="38"/>
  </si>
  <si>
    <t>5-007</t>
    <phoneticPr fontId="38"/>
  </si>
  <si>
    <t>日付型テキストボックス</t>
    <rPh sb="0" eb="2">
      <t>ヒヅケ</t>
    </rPh>
    <rPh sb="2" eb="3">
      <t>ガタ</t>
    </rPh>
    <phoneticPr fontId="38"/>
  </si>
  <si>
    <t>画面項目定義シートに記載されている入力タイプ通りのフォーマットになっていること</t>
    <rPh sb="0" eb="2">
      <t>ガメン</t>
    </rPh>
    <rPh sb="2" eb="4">
      <t>コウモク</t>
    </rPh>
    <rPh sb="4" eb="6">
      <t>テイギ</t>
    </rPh>
    <rPh sb="17" eb="19">
      <t>ニュウリョク</t>
    </rPh>
    <phoneticPr fontId="38"/>
  </si>
  <si>
    <t>5-008</t>
    <phoneticPr fontId="38"/>
  </si>
  <si>
    <t>エラーメッセージ
「日付不正(形式:"日付フォーマット")」
が表示されること</t>
    <rPh sb="10" eb="12">
      <t>ヒヅケ</t>
    </rPh>
    <rPh sb="12" eb="14">
      <t>フセイ</t>
    </rPh>
    <rPh sb="15" eb="17">
      <t>ケイシキ</t>
    </rPh>
    <rPh sb="19" eb="21">
      <t>ヒヅケ</t>
    </rPh>
    <rPh sb="32" eb="34">
      <t>ヒョウジ</t>
    </rPh>
    <phoneticPr fontId="38"/>
  </si>
  <si>
    <t>5-009</t>
    <phoneticPr fontId="38"/>
  </si>
  <si>
    <t>ボタン押下時に エラー個所にフォーカス移動されること</t>
    <phoneticPr fontId="38"/>
  </si>
  <si>
    <t>5-010</t>
    <phoneticPr fontId="38"/>
  </si>
  <si>
    <t>コンボボックス</t>
    <phoneticPr fontId="38"/>
  </si>
  <si>
    <t>引継項目の場合は、引継いだ値が設定されていること</t>
    <rPh sb="0" eb="2">
      <t>ヒキツギ</t>
    </rPh>
    <rPh sb="2" eb="4">
      <t>コウモク</t>
    </rPh>
    <rPh sb="5" eb="7">
      <t>バアイ</t>
    </rPh>
    <rPh sb="9" eb="11">
      <t>ヒキツ</t>
    </rPh>
    <rPh sb="13" eb="14">
      <t>アタイ</t>
    </rPh>
    <rPh sb="15" eb="17">
      <t>セッテイ</t>
    </rPh>
    <phoneticPr fontId="38"/>
  </si>
  <si>
    <t>I</t>
    <phoneticPr fontId="38"/>
  </si>
  <si>
    <t>5-011</t>
    <phoneticPr fontId="38"/>
  </si>
  <si>
    <t>値をマスタ(DB)から正しく取得していること</t>
    <rPh sb="0" eb="1">
      <t>アタイ</t>
    </rPh>
    <phoneticPr fontId="38"/>
  </si>
  <si>
    <t>5-012</t>
    <phoneticPr fontId="38"/>
  </si>
  <si>
    <t>(拠点)区分値明細マスタの「表示順」の設定通りにソートされていること</t>
    <rPh sb="1" eb="3">
      <t>キョテン</t>
    </rPh>
    <rPh sb="4" eb="6">
      <t>クブン</t>
    </rPh>
    <rPh sb="6" eb="7">
      <t>チ</t>
    </rPh>
    <rPh sb="7" eb="9">
      <t>メイサイ</t>
    </rPh>
    <rPh sb="14" eb="16">
      <t>ヒョウジ</t>
    </rPh>
    <rPh sb="16" eb="17">
      <t>ジュン</t>
    </rPh>
    <rPh sb="19" eb="21">
      <t>セッテイ</t>
    </rPh>
    <rPh sb="21" eb="22">
      <t>ドオ</t>
    </rPh>
    <phoneticPr fontId="38"/>
  </si>
  <si>
    <t>5-013</t>
    <phoneticPr fontId="38"/>
  </si>
  <si>
    <t>グリッド</t>
    <phoneticPr fontId="38"/>
  </si>
  <si>
    <t>画面レイアウト及び画面項目定義シート(項目名/種別/表示位置/初期値)の記載通りにフォーマットされていること</t>
    <rPh sb="0" eb="2">
      <t>ガメン</t>
    </rPh>
    <rPh sb="7" eb="8">
      <t>オヨ</t>
    </rPh>
    <rPh sb="9" eb="11">
      <t>ガメン</t>
    </rPh>
    <rPh sb="11" eb="13">
      <t>コウモク</t>
    </rPh>
    <rPh sb="13" eb="15">
      <t>テイギ</t>
    </rPh>
    <rPh sb="36" eb="38">
      <t>キサイ</t>
    </rPh>
    <rPh sb="38" eb="39">
      <t>トオ</t>
    </rPh>
    <phoneticPr fontId="38"/>
  </si>
  <si>
    <t>5-014</t>
    <phoneticPr fontId="38"/>
  </si>
  <si>
    <t>入力可能項目の場合、変更可であること</t>
    <rPh sb="0" eb="2">
      <t>ニュウリョク</t>
    </rPh>
    <rPh sb="2" eb="4">
      <t>カノウ</t>
    </rPh>
    <rPh sb="4" eb="6">
      <t>コウモク</t>
    </rPh>
    <rPh sb="7" eb="9">
      <t>バアイ</t>
    </rPh>
    <rPh sb="10" eb="12">
      <t>ヘンコウ</t>
    </rPh>
    <rPh sb="12" eb="13">
      <t>カ</t>
    </rPh>
    <phoneticPr fontId="38"/>
  </si>
  <si>
    <t>5-015</t>
    <phoneticPr fontId="38"/>
  </si>
  <si>
    <t>入力不可項目の場合、変更不可であること</t>
    <rPh sb="0" eb="2">
      <t>ニュウリョク</t>
    </rPh>
    <rPh sb="2" eb="4">
      <t>フカ</t>
    </rPh>
    <rPh sb="4" eb="6">
      <t>コウモク</t>
    </rPh>
    <rPh sb="7" eb="9">
      <t>バアイ</t>
    </rPh>
    <rPh sb="10" eb="12">
      <t>ヘンコウ</t>
    </rPh>
    <rPh sb="12" eb="14">
      <t>フカ</t>
    </rPh>
    <phoneticPr fontId="38"/>
  </si>
  <si>
    <t>5-016</t>
    <phoneticPr fontId="38"/>
  </si>
  <si>
    <t>画面項目定義シートの記載通りの列幅であること</t>
    <rPh sb="0" eb="2">
      <t>ガメン</t>
    </rPh>
    <rPh sb="2" eb="4">
      <t>コウモク</t>
    </rPh>
    <rPh sb="4" eb="6">
      <t>テイギ</t>
    </rPh>
    <rPh sb="10" eb="12">
      <t>キサイ</t>
    </rPh>
    <rPh sb="12" eb="13">
      <t>ドオ</t>
    </rPh>
    <rPh sb="15" eb="17">
      <t>レツハバ</t>
    </rPh>
    <phoneticPr fontId="38"/>
  </si>
  <si>
    <t>5-017</t>
    <phoneticPr fontId="38"/>
  </si>
  <si>
    <t>ダブルクリックをした場合、該当行の情報を引継いで次画面に表示されていること</t>
    <rPh sb="10" eb="12">
      <t>バアイ</t>
    </rPh>
    <rPh sb="13" eb="15">
      <t>ガイトウ</t>
    </rPh>
    <rPh sb="15" eb="16">
      <t>ギョウ</t>
    </rPh>
    <rPh sb="17" eb="19">
      <t>ジョウホウ</t>
    </rPh>
    <rPh sb="20" eb="22">
      <t>ヒキツ</t>
    </rPh>
    <rPh sb="24" eb="25">
      <t>ジ</t>
    </rPh>
    <rPh sb="25" eb="27">
      <t>ガメン</t>
    </rPh>
    <rPh sb="28" eb="30">
      <t>ヒョウジ</t>
    </rPh>
    <phoneticPr fontId="28"/>
  </si>
  <si>
    <t>5-018</t>
    <phoneticPr fontId="38"/>
  </si>
  <si>
    <t>明細行の色が凡例の色通りであること</t>
    <phoneticPr fontId="38"/>
  </si>
  <si>
    <t>5-019</t>
    <phoneticPr fontId="38"/>
  </si>
  <si>
    <t>明細の前へと次へで想定通りの情報が取得できていること</t>
    <phoneticPr fontId="28"/>
  </si>
  <si>
    <t>5-020</t>
    <phoneticPr fontId="38"/>
  </si>
  <si>
    <t>検索ボタン</t>
    <rPh sb="0" eb="2">
      <t>ケンサク</t>
    </rPh>
    <phoneticPr fontId="28"/>
  </si>
  <si>
    <t>入力した検索条件に沿った検索・表示ができること</t>
    <rPh sb="0" eb="2">
      <t>ニュウリョク</t>
    </rPh>
    <rPh sb="4" eb="6">
      <t>ケンサク</t>
    </rPh>
    <rPh sb="6" eb="8">
      <t>ジョウケン</t>
    </rPh>
    <rPh sb="9" eb="10">
      <t>ソ</t>
    </rPh>
    <rPh sb="12" eb="14">
      <t>ケンサク</t>
    </rPh>
    <rPh sb="15" eb="17">
      <t>ヒョウジ</t>
    </rPh>
    <phoneticPr fontId="28"/>
  </si>
  <si>
    <t>5-021</t>
    <phoneticPr fontId="38"/>
  </si>
  <si>
    <t>あいまい検索条件に沿った検索・表示ができること</t>
    <rPh sb="4" eb="6">
      <t>ケンサク</t>
    </rPh>
    <rPh sb="6" eb="8">
      <t>ジョウケン</t>
    </rPh>
    <rPh sb="9" eb="10">
      <t>ソ</t>
    </rPh>
    <rPh sb="12" eb="14">
      <t>ケンサク</t>
    </rPh>
    <rPh sb="15" eb="17">
      <t>ヒョウジ</t>
    </rPh>
    <phoneticPr fontId="7"/>
  </si>
  <si>
    <t>5-022</t>
    <phoneticPr fontId="38"/>
  </si>
  <si>
    <t>FromとToをどちらも入力して検索した場合、検索結果が正しいこと(From～To検索ができる場合)</t>
    <rPh sb="12" eb="14">
      <t>ニュウリョク</t>
    </rPh>
    <rPh sb="16" eb="18">
      <t>ケンサク</t>
    </rPh>
    <rPh sb="20" eb="22">
      <t>バアイ</t>
    </rPh>
    <rPh sb="23" eb="25">
      <t>ケンサク</t>
    </rPh>
    <rPh sb="25" eb="27">
      <t>ケッカ</t>
    </rPh>
    <rPh sb="28" eb="29">
      <t>タダ</t>
    </rPh>
    <rPh sb="41" eb="43">
      <t>ケンサク</t>
    </rPh>
    <rPh sb="47" eb="49">
      <t>バアイ</t>
    </rPh>
    <phoneticPr fontId="28"/>
  </si>
  <si>
    <t>L</t>
    <phoneticPr fontId="38"/>
  </si>
  <si>
    <t>5-023</t>
    <phoneticPr fontId="38"/>
  </si>
  <si>
    <t>Fromのみを入力して検索した場合、検索結果が正しいこと(From～To検索ができ、Toが必須でない場合)</t>
    <rPh sb="7" eb="9">
      <t>ニュウリョク</t>
    </rPh>
    <rPh sb="11" eb="13">
      <t>ケンサク</t>
    </rPh>
    <rPh sb="15" eb="17">
      <t>バアイ</t>
    </rPh>
    <rPh sb="18" eb="20">
      <t>ケンサク</t>
    </rPh>
    <rPh sb="20" eb="22">
      <t>ケッカ</t>
    </rPh>
    <rPh sb="23" eb="24">
      <t>タダ</t>
    </rPh>
    <rPh sb="36" eb="38">
      <t>ケンサク</t>
    </rPh>
    <rPh sb="45" eb="47">
      <t>ヒッス</t>
    </rPh>
    <rPh sb="50" eb="52">
      <t>バアイ</t>
    </rPh>
    <phoneticPr fontId="28"/>
  </si>
  <si>
    <t>5-024</t>
    <phoneticPr fontId="38"/>
  </si>
  <si>
    <t>Toのみを入力して検索した場合、検索結果が正しいこと(From～To検索ができ、Fromが必須でない場合)</t>
    <rPh sb="5" eb="7">
      <t>ニュウリョク</t>
    </rPh>
    <rPh sb="9" eb="11">
      <t>ケンサク</t>
    </rPh>
    <rPh sb="13" eb="15">
      <t>バアイ</t>
    </rPh>
    <rPh sb="16" eb="18">
      <t>ケンサク</t>
    </rPh>
    <rPh sb="18" eb="20">
      <t>ケッカ</t>
    </rPh>
    <rPh sb="21" eb="22">
      <t>タダ</t>
    </rPh>
    <rPh sb="34" eb="36">
      <t>ケンサク</t>
    </rPh>
    <rPh sb="45" eb="47">
      <t>ヒッス</t>
    </rPh>
    <rPh sb="50" eb="52">
      <t>バアイ</t>
    </rPh>
    <phoneticPr fontId="28"/>
  </si>
  <si>
    <t>5-025</t>
    <phoneticPr fontId="38"/>
  </si>
  <si>
    <t>検索条件にエラー(必須、フォーマット等標準チェック違反)がある場合、検索ボタンは非活性であること</t>
    <phoneticPr fontId="28"/>
  </si>
  <si>
    <t>5-026</t>
    <phoneticPr fontId="38"/>
  </si>
  <si>
    <t>画面遷移系ボタン</t>
    <rPh sb="0" eb="2">
      <t>ガメン</t>
    </rPh>
    <rPh sb="2" eb="4">
      <t>センイ</t>
    </rPh>
    <rPh sb="4" eb="5">
      <t>ケイ</t>
    </rPh>
    <phoneticPr fontId="28"/>
  </si>
  <si>
    <t>選択したデータの情報を引継いで、次画面に表示していること</t>
    <rPh sb="0" eb="2">
      <t>センタク</t>
    </rPh>
    <rPh sb="8" eb="10">
      <t>ジョウホウ</t>
    </rPh>
    <rPh sb="11" eb="13">
      <t>ヒキツ</t>
    </rPh>
    <rPh sb="16" eb="17">
      <t>ジ</t>
    </rPh>
    <rPh sb="17" eb="19">
      <t>ガメン</t>
    </rPh>
    <rPh sb="20" eb="22">
      <t>ヒョウジ</t>
    </rPh>
    <phoneticPr fontId="28"/>
  </si>
  <si>
    <t>5-027</t>
    <phoneticPr fontId="38"/>
  </si>
  <si>
    <t>複数選択が不可の場合に複数選択をして画面遷移しようとした場合、エラーになって画面遷移をしないこと</t>
    <rPh sb="0" eb="2">
      <t>フクスウ</t>
    </rPh>
    <rPh sb="2" eb="4">
      <t>センタク</t>
    </rPh>
    <rPh sb="5" eb="7">
      <t>フカ</t>
    </rPh>
    <rPh sb="8" eb="10">
      <t>バアイ</t>
    </rPh>
    <rPh sb="11" eb="13">
      <t>フクスウ</t>
    </rPh>
    <rPh sb="13" eb="15">
      <t>センタク</t>
    </rPh>
    <rPh sb="18" eb="20">
      <t>ガメン</t>
    </rPh>
    <rPh sb="20" eb="22">
      <t>センイ</t>
    </rPh>
    <rPh sb="28" eb="30">
      <t>バアイ</t>
    </rPh>
    <rPh sb="38" eb="40">
      <t>ガメン</t>
    </rPh>
    <rPh sb="40" eb="42">
      <t>センイ</t>
    </rPh>
    <phoneticPr fontId="28"/>
  </si>
  <si>
    <t>5-028</t>
    <phoneticPr fontId="38"/>
  </si>
  <si>
    <t>遷移対象画面が正しく表示されていること</t>
    <rPh sb="0" eb="2">
      <t>センイ</t>
    </rPh>
    <rPh sb="2" eb="4">
      <t>タイショウ</t>
    </rPh>
    <rPh sb="4" eb="6">
      <t>ガメン</t>
    </rPh>
    <rPh sb="7" eb="8">
      <t>タダ</t>
    </rPh>
    <rPh sb="10" eb="12">
      <t>ヒョウジ</t>
    </rPh>
    <phoneticPr fontId="28"/>
  </si>
  <si>
    <t>5-029</t>
    <phoneticPr fontId="38"/>
  </si>
  <si>
    <t>登録ボタン</t>
    <rPh sb="0" eb="2">
      <t>トウロク</t>
    </rPh>
    <phoneticPr fontId="28"/>
  </si>
  <si>
    <t>入力した内容が正しく登録されていること</t>
    <rPh sb="0" eb="2">
      <t>ニュウリョク</t>
    </rPh>
    <rPh sb="4" eb="6">
      <t>ナイヨウ</t>
    </rPh>
    <rPh sb="7" eb="8">
      <t>タダ</t>
    </rPh>
    <rPh sb="10" eb="12">
      <t>トウロク</t>
    </rPh>
    <phoneticPr fontId="28"/>
  </si>
  <si>
    <t>5-030</t>
    <phoneticPr fontId="38"/>
  </si>
  <si>
    <t>エラー発生時に登録されていないこと</t>
    <rPh sb="3" eb="5">
      <t>ハッセイ</t>
    </rPh>
    <rPh sb="5" eb="6">
      <t>ジ</t>
    </rPh>
    <rPh sb="7" eb="9">
      <t>トウロク</t>
    </rPh>
    <phoneticPr fontId="28"/>
  </si>
  <si>
    <t>5-031</t>
    <phoneticPr fontId="38"/>
  </si>
  <si>
    <t>Excel出力ボタン</t>
    <rPh sb="5" eb="7">
      <t>シュツリョク</t>
    </rPh>
    <phoneticPr fontId="28"/>
  </si>
  <si>
    <t>検索条件に従って正しく出力されていること</t>
    <rPh sb="0" eb="2">
      <t>ケンサク</t>
    </rPh>
    <rPh sb="2" eb="4">
      <t>ジョウケン</t>
    </rPh>
    <rPh sb="5" eb="6">
      <t>シタガ</t>
    </rPh>
    <rPh sb="8" eb="9">
      <t>タダ</t>
    </rPh>
    <rPh sb="11" eb="13">
      <t>シュツリョク</t>
    </rPh>
    <phoneticPr fontId="28"/>
  </si>
  <si>
    <t>5-032</t>
    <phoneticPr fontId="38"/>
  </si>
  <si>
    <t>検索条件にエラー(必須、フォーマット等標準チェック違反)がある場合、Excel出力ボタンは非活性であること</t>
    <rPh sb="0" eb="2">
      <t>ケンサク</t>
    </rPh>
    <rPh sb="2" eb="4">
      <t>ジョウケン</t>
    </rPh>
    <rPh sb="9" eb="11">
      <t>ヒッス</t>
    </rPh>
    <rPh sb="18" eb="19">
      <t>ナド</t>
    </rPh>
    <rPh sb="19" eb="21">
      <t>ヒョウジュン</t>
    </rPh>
    <rPh sb="25" eb="27">
      <t>イハン</t>
    </rPh>
    <rPh sb="31" eb="33">
      <t>バアイ</t>
    </rPh>
    <rPh sb="39" eb="41">
      <t>シュツリョク</t>
    </rPh>
    <rPh sb="45" eb="46">
      <t>ヒ</t>
    </rPh>
    <rPh sb="46" eb="48">
      <t>カッセイ</t>
    </rPh>
    <phoneticPr fontId="28"/>
  </si>
  <si>
    <t>5-033</t>
    <phoneticPr fontId="38"/>
  </si>
  <si>
    <t>MAX桁数(取込での入力含む)</t>
    <rPh sb="6" eb="8">
      <t>トリコミ</t>
    </rPh>
    <rPh sb="10" eb="12">
      <t>ニュウリョク</t>
    </rPh>
    <rPh sb="12" eb="13">
      <t>フク</t>
    </rPh>
    <phoneticPr fontId="38"/>
  </si>
  <si>
    <t>画面項目定義シートに指定されているMAX桁数の入力が可能であること</t>
    <rPh sb="0" eb="2">
      <t>ガメン</t>
    </rPh>
    <rPh sb="2" eb="4">
      <t>コウモク</t>
    </rPh>
    <rPh sb="4" eb="6">
      <t>テイギ</t>
    </rPh>
    <rPh sb="23" eb="25">
      <t>ニュウリョク</t>
    </rPh>
    <rPh sb="26" eb="28">
      <t>カノウ</t>
    </rPh>
    <phoneticPr fontId="38"/>
  </si>
  <si>
    <t>5-034</t>
    <phoneticPr fontId="38"/>
  </si>
  <si>
    <t>画面項目定義シートに指定されているMAX桁数を超える入力
をした場合、エラーが表示されること</t>
    <rPh sb="0" eb="2">
      <t>ガメン</t>
    </rPh>
    <rPh sb="2" eb="4">
      <t>コウモク</t>
    </rPh>
    <rPh sb="4" eb="6">
      <t>テイギ</t>
    </rPh>
    <rPh sb="23" eb="24">
      <t>コ</t>
    </rPh>
    <rPh sb="32" eb="34">
      <t>バアイ</t>
    </rPh>
    <rPh sb="39" eb="41">
      <t>ヒョウジ</t>
    </rPh>
    <phoneticPr fontId="38"/>
  </si>
  <si>
    <t>5-035</t>
    <phoneticPr fontId="38"/>
  </si>
  <si>
    <t>数値用テキストボックス</t>
    <rPh sb="0" eb="2">
      <t>スウチ</t>
    </rPh>
    <rPh sb="2" eb="3">
      <t>ヨウ</t>
    </rPh>
    <phoneticPr fontId="38"/>
  </si>
  <si>
    <t>ボタン押下時にMAX桁数のチェックがされること</t>
    <rPh sb="3" eb="5">
      <t>オウカ</t>
    </rPh>
    <rPh sb="5" eb="6">
      <t>ジ</t>
    </rPh>
    <rPh sb="10" eb="12">
      <t>ケタスウ</t>
    </rPh>
    <phoneticPr fontId="38"/>
  </si>
  <si>
    <t>5-036</t>
    <phoneticPr fontId="38"/>
  </si>
  <si>
    <t>桁数エラー(MAX桁数ｵｰﾊﾞｰ時)が正しく表示されること</t>
    <phoneticPr fontId="7"/>
  </si>
  <si>
    <t>5-037</t>
    <phoneticPr fontId="38"/>
  </si>
  <si>
    <t>画面項目定義シートに指定されている小数桁数を超える入力ができないこと</t>
    <rPh sb="0" eb="2">
      <t>ガメン</t>
    </rPh>
    <rPh sb="2" eb="4">
      <t>コウモク</t>
    </rPh>
    <rPh sb="4" eb="6">
      <t>テイギ</t>
    </rPh>
    <rPh sb="10" eb="12">
      <t>シテイ</t>
    </rPh>
    <rPh sb="17" eb="19">
      <t>ショウスウ</t>
    </rPh>
    <rPh sb="19" eb="21">
      <t>ケタスウ</t>
    </rPh>
    <rPh sb="22" eb="23">
      <t>コ</t>
    </rPh>
    <rPh sb="25" eb="27">
      <t>ニュウリョク</t>
    </rPh>
    <phoneticPr fontId="7"/>
  </si>
  <si>
    <t>5-038</t>
    <phoneticPr fontId="38"/>
  </si>
  <si>
    <t>マイナス値のチェックがされていること(マイナス値不可の場合)</t>
    <rPh sb="4" eb="5">
      <t>チ</t>
    </rPh>
    <rPh sb="23" eb="24">
      <t>チ</t>
    </rPh>
    <rPh sb="24" eb="26">
      <t>フカ</t>
    </rPh>
    <rPh sb="27" eb="29">
      <t>バアイ</t>
    </rPh>
    <phoneticPr fontId="7"/>
  </si>
  <si>
    <t>5-039</t>
    <phoneticPr fontId="38"/>
  </si>
  <si>
    <t>0値の処理が正しく行われること</t>
    <rPh sb="6" eb="7">
      <t>タダ</t>
    </rPh>
    <phoneticPr fontId="7"/>
  </si>
  <si>
    <t>5-040</t>
    <phoneticPr fontId="38"/>
  </si>
  <si>
    <t>Null値の処理が正しく行われること</t>
    <phoneticPr fontId="7"/>
  </si>
  <si>
    <t>5-041</t>
    <phoneticPr fontId="38"/>
  </si>
  <si>
    <t>担当</t>
    <rPh sb="0" eb="2">
      <t>タントウ</t>
    </rPh>
    <phoneticPr fontId="38"/>
  </si>
  <si>
    <t>　PCL件数</t>
    <rPh sb="4" eb="6">
      <t>ケンスウ</t>
    </rPh>
    <phoneticPr fontId="38"/>
  </si>
  <si>
    <t>区分</t>
    <rPh sb="0" eb="2">
      <t>クブン</t>
    </rPh>
    <phoneticPr fontId="38"/>
  </si>
  <si>
    <t>正常(N)</t>
    <rPh sb="0" eb="2">
      <t>セイジョウ</t>
    </rPh>
    <phoneticPr fontId="38"/>
  </si>
  <si>
    <t>異常(E)</t>
    <rPh sb="0" eb="2">
      <t>イジョウ</t>
    </rPh>
    <phoneticPr fontId="38"/>
  </si>
  <si>
    <t>境界(L)</t>
    <rPh sb="0" eb="2">
      <t>キョウカイ</t>
    </rPh>
    <phoneticPr fontId="38"/>
  </si>
  <si>
    <t>インターフェース(I)</t>
    <phoneticPr fontId="38"/>
  </si>
  <si>
    <t>計</t>
    <rPh sb="0" eb="1">
      <t>ケイ</t>
    </rPh>
    <phoneticPr fontId="38"/>
  </si>
  <si>
    <t>機能名</t>
    <rPh sb="0" eb="2">
      <t>キノウ</t>
    </rPh>
    <rPh sb="2" eb="3">
      <t>メイ</t>
    </rPh>
    <phoneticPr fontId="7"/>
  </si>
  <si>
    <t>機能ID</t>
    <rPh sb="0" eb="2">
      <t>キノウ</t>
    </rPh>
    <phoneticPr fontId="7"/>
  </si>
  <si>
    <t>　PCL件数</t>
    <rPh sb="4" eb="6">
      <t>ケンスウ</t>
    </rPh>
    <phoneticPr fontId="32"/>
  </si>
  <si>
    <t>【利用ルール】</t>
    <rPh sb="1" eb="3">
      <t>リヨウ</t>
    </rPh>
    <phoneticPr fontId="7"/>
  </si>
  <si>
    <t>区分</t>
    <rPh sb="0" eb="2">
      <t>クブン</t>
    </rPh>
    <phoneticPr fontId="32"/>
  </si>
  <si>
    <t>正常(N)</t>
    <rPh sb="0" eb="2">
      <t>セイジョウ</t>
    </rPh>
    <phoneticPr fontId="32"/>
  </si>
  <si>
    <t>・データパターンがあり、各PCLで表現しきれない場合はマトリクスを作成して確認する。</t>
    <phoneticPr fontId="7"/>
  </si>
  <si>
    <t>異常(E)</t>
    <rPh sb="0" eb="2">
      <t>イジョウ</t>
    </rPh>
    <phoneticPr fontId="32"/>
  </si>
  <si>
    <t>・パターンを追加をする場合は行をコピーして、下側に追記する形で記載する。</t>
    <rPh sb="11" eb="13">
      <t>バアイ</t>
    </rPh>
    <rPh sb="22" eb="24">
      <t>シタガワ</t>
    </rPh>
    <rPh sb="25" eb="27">
      <t>ツイキ</t>
    </rPh>
    <rPh sb="29" eb="30">
      <t>カタチ</t>
    </rPh>
    <rPh sb="31" eb="33">
      <t>キサイ</t>
    </rPh>
    <phoneticPr fontId="7"/>
  </si>
  <si>
    <t>境界(L)</t>
    <phoneticPr fontId="33" type="noConversion"/>
  </si>
  <si>
    <t>IF(I)</t>
    <phoneticPr fontId="33" type="noConversion"/>
  </si>
  <si>
    <t>【テスト対象】</t>
    <rPh sb="4" eb="6">
      <t>タイショウ</t>
    </rPh>
    <phoneticPr fontId="7"/>
  </si>
  <si>
    <t xml:space="preserve">    あり</t>
    <phoneticPr fontId="10"/>
  </si>
  <si>
    <t xml:space="preserve">    なし</t>
    <phoneticPr fontId="10"/>
  </si>
  <si>
    <t>計</t>
    <rPh sb="0" eb="1">
      <t>ケイ</t>
    </rPh>
    <phoneticPr fontId="32"/>
  </si>
  <si>
    <t>1.XXX確認</t>
    <rPh sb="5" eb="7">
      <t>カクニン</t>
    </rPh>
    <phoneticPr fontId="7"/>
  </si>
  <si>
    <t>テストデータ</t>
    <phoneticPr fontId="7"/>
  </si>
  <si>
    <t>(前提条件やテストデータパターン等あれば記載)</t>
    <phoneticPr fontId="7"/>
  </si>
  <si>
    <t>チェックリストシート名</t>
    <rPh sb="10" eb="11">
      <t>メイ</t>
    </rPh>
    <phoneticPr fontId="35"/>
  </si>
  <si>
    <t>チェックリストID</t>
    <phoneticPr fontId="35"/>
  </si>
  <si>
    <t>チェック条件</t>
    <rPh sb="4" eb="6">
      <t>ジョウケン</t>
    </rPh>
    <phoneticPr fontId="7"/>
  </si>
  <si>
    <t>イベント</t>
    <phoneticPr fontId="7"/>
  </si>
  <si>
    <t>確認内容</t>
    <rPh sb="0" eb="2">
      <t>カクニン</t>
    </rPh>
    <rPh sb="2" eb="4">
      <t>ナイヨウ</t>
    </rPh>
    <phoneticPr fontId="7"/>
  </si>
  <si>
    <t>確認結果</t>
    <rPh sb="0" eb="2">
      <t>カクニン</t>
    </rPh>
    <rPh sb="2" eb="4">
      <t>ケッカ</t>
    </rPh>
    <phoneticPr fontId="30"/>
  </si>
  <si>
    <t>確認日</t>
    <phoneticPr fontId="32"/>
  </si>
  <si>
    <t>確認結果</t>
    <rPh sb="2" eb="4">
      <t>ケッカ</t>
    </rPh>
    <phoneticPr fontId="32"/>
  </si>
  <si>
    <t>確認担当</t>
    <rPh sb="2" eb="4">
      <t>タントウ</t>
    </rPh>
    <phoneticPr fontId="32"/>
  </si>
  <si>
    <t>備考</t>
  </si>
  <si>
    <t>確認NGはB票番号</t>
    <rPh sb="0" eb="2">
      <t>カクニン</t>
    </rPh>
    <rPh sb="6" eb="7">
      <t>ヒョウ</t>
    </rPh>
    <rPh sb="7" eb="9">
      <t>バンゴウ</t>
    </rPh>
    <phoneticPr fontId="30"/>
  </si>
  <si>
    <t>を記載</t>
    <rPh sb="1" eb="3">
      <t>キサイ</t>
    </rPh>
    <phoneticPr fontId="30"/>
  </si>
  <si>
    <t>現象</t>
    <phoneticPr fontId="7"/>
  </si>
  <si>
    <t>原因</t>
    <phoneticPr fontId="7"/>
  </si>
  <si>
    <t>要因</t>
    <phoneticPr fontId="7"/>
  </si>
  <si>
    <t>不良形態</t>
  </si>
  <si>
    <t>発見手段</t>
  </si>
  <si>
    <t>重要度</t>
    <rPh sb="0" eb="3">
      <t>ジュウヨウド</t>
    </rPh>
    <phoneticPr fontId="7"/>
  </si>
  <si>
    <t>抽出すべき工程</t>
    <rPh sb="0" eb="2">
      <t>チュウシュツ</t>
    </rPh>
    <rPh sb="5" eb="7">
      <t>コウテイ</t>
    </rPh>
    <phoneticPr fontId="7"/>
  </si>
  <si>
    <t>内容</t>
  </si>
  <si>
    <t>ｳｪｲﾄ</t>
  </si>
  <si>
    <t xml:space="preserve">処理抜け </t>
  </si>
  <si>
    <t>仕様不明確</t>
  </si>
  <si>
    <t>A</t>
  </si>
  <si>
    <t xml:space="preserve">ﾃﾞｸﾞﾚｰﾄ </t>
  </si>
  <si>
    <t>机上</t>
  </si>
  <si>
    <t>要件定義</t>
    <phoneticPr fontId="7"/>
  </si>
  <si>
    <t>ABEND</t>
  </si>
  <si>
    <t>ｲﾝﾀｰﾌｪｰｽ不良</t>
  </si>
  <si>
    <t>ﾌﾟﾗｯﾄﾌｫｰﾑ理解不足</t>
  </si>
  <si>
    <t>B</t>
  </si>
  <si>
    <t xml:space="preserve">新規不良 </t>
  </si>
  <si>
    <t>ﾏｼﾝ</t>
  </si>
  <si>
    <t>基本設計</t>
    <phoneticPr fontId="7"/>
  </si>
  <si>
    <t>ﾌﾟﾗｯﾄﾌｫｰﾑｴﾗｰ</t>
  </si>
  <si>
    <t>初期設定不良</t>
  </si>
  <si>
    <t>業務仕様理解不足</t>
  </si>
  <si>
    <t xml:space="preserve">修正不十分 </t>
  </si>
  <si>
    <t>詳細設計</t>
    <phoneticPr fontId="7"/>
  </si>
  <si>
    <t>ﾌｧｲﾙ/DB破壊</t>
  </si>
  <si>
    <t>演算処理不良</t>
  </si>
  <si>
    <t>共通ﾓｼﾞｭｰﾙ理解不足</t>
  </si>
  <si>
    <t>D</t>
  </si>
  <si>
    <t>潜在不良</t>
  </si>
  <si>
    <t>ｺｰﾃﾞｨﾝｸﾞ</t>
    <phoneticPr fontId="7"/>
  </si>
  <si>
    <t>ﾃﾞｰﾀ不正</t>
  </si>
  <si>
    <t>ｲﾍﾞﾝﾄ処理不良</t>
  </si>
  <si>
    <t>運用面考慮不足</t>
  </si>
  <si>
    <t>その他</t>
  </si>
  <si>
    <t>A:致命的不具合</t>
    <phoneticPr fontId="7"/>
  </si>
  <si>
    <t>単体試験</t>
    <phoneticPr fontId="7"/>
  </si>
  <si>
    <t>ﾘｽﾄ出力不正　</t>
  </si>
  <si>
    <t xml:space="preserve">ﾃｰﾌﾞﾙ処理不良 </t>
  </si>
  <si>
    <t>規格・基準理解不足</t>
  </si>
  <si>
    <t>B:AとC以外</t>
    <rPh sb="5" eb="7">
      <t>イガイ</t>
    </rPh>
    <phoneticPr fontId="7"/>
  </si>
  <si>
    <t>結合試験</t>
    <phoneticPr fontId="7"/>
  </si>
  <si>
    <t>ｴﾗｰﾁｪｯｸ不正</t>
  </si>
  <si>
    <t xml:space="preserve">ﾎﾟｲﾝﾀ処理不良 </t>
  </si>
  <si>
    <t>修正確認不足</t>
  </si>
  <si>
    <t>C:誤字脱字ﾚﾍﾞﾙの軽微な不具合</t>
    <rPh sb="2" eb="4">
      <t>ゴジ</t>
    </rPh>
    <rPh sb="4" eb="6">
      <t>ダツジ</t>
    </rPh>
    <rPh sb="11" eb="13">
      <t>ケイビ</t>
    </rPh>
    <rPh sb="14" eb="17">
      <t>フグアイ</t>
    </rPh>
    <phoneticPr fontId="7"/>
  </si>
  <si>
    <t>総合試験</t>
    <phoneticPr fontId="7"/>
  </si>
  <si>
    <t>画面表示/編集不正</t>
  </si>
  <si>
    <t>ｶｳﾝﾀ処理不良</t>
  </si>
  <si>
    <t>単純誤り</t>
  </si>
  <si>
    <t>顧客試験</t>
    <phoneticPr fontId="7"/>
  </si>
  <si>
    <t>ﾒｯｾｰｼﾞ不正</t>
  </si>
  <si>
    <t>ﾌﾗｸﾞ処理不良</t>
  </si>
  <si>
    <t>性能</t>
  </si>
  <si>
    <t>判定処理不良</t>
  </si>
  <si>
    <t>操作性</t>
  </si>
  <si>
    <t>編集処理不良</t>
  </si>
  <si>
    <t>処理順序性不良</t>
  </si>
  <si>
    <t>共通ﾓｼﾞｭｰﾙ使用誤り</t>
  </si>
  <si>
    <t>ﾌﾟﾛﾊﾟﾃｨ設定誤り</t>
  </si>
  <si>
    <t>変数属性設定誤り</t>
  </si>
  <si>
    <t xml:space="preserve">参照先誤り </t>
  </si>
  <si>
    <t>関数使用誤り</t>
  </si>
  <si>
    <t>ｽﾃｰﾄﾒﾝﾄ使用誤り</t>
  </si>
  <si>
    <t>ﾒｿｯﾄﾞ使用誤り</t>
  </si>
  <si>
    <t>ﾏｸﾛ使用誤り</t>
  </si>
  <si>
    <t>ﾄﾞｷｭﾒﾝﾄ不良</t>
    <phoneticPr fontId="7"/>
  </si>
  <si>
    <t>ﾌﾟﾗｯﾄﾌｫｰﾑ不良</t>
    <phoneticPr fontId="7"/>
  </si>
  <si>
    <t>ｼｽﾃﾑ/ﾃﾞｰﾀ環境誤り</t>
  </si>
  <si>
    <t>ﾒﾓﾘ不足</t>
  </si>
  <si>
    <t>ﾊｰﾄﾞ異常</t>
  </si>
  <si>
    <t>再現待ち</t>
  </si>
  <si>
    <t>同件不良</t>
  </si>
  <si>
    <t>SIﾐｽ</t>
  </si>
  <si>
    <t>仕様通り</t>
  </si>
  <si>
    <t>1～20:ﾌﾟﾛｸﾞﾗﾑ不良</t>
    <rPh sb="12" eb="14">
      <t>フリョウ</t>
    </rPh>
    <phoneticPr fontId="6"/>
  </si>
  <si>
    <t>21:ﾄﾞｷｭﾒﾝﾄ不良(ﾌﾟﾛｸﾞﾗﾑ修正なし)</t>
    <rPh sb="10" eb="12">
      <t>フリョウ</t>
    </rPh>
    <rPh sb="20" eb="22">
      <t>シュウセイ</t>
    </rPh>
    <phoneticPr fontId="6"/>
  </si>
  <si>
    <t>22～25,28:環境不良(ﾌﾟﾛｸﾞﾗﾑ修正なし)</t>
    <rPh sb="9" eb="11">
      <t>カンキョウ</t>
    </rPh>
    <rPh sb="11" eb="13">
      <t>フリョウ</t>
    </rPh>
    <phoneticPr fontId="6"/>
  </si>
  <si>
    <t>26:再現待ち</t>
    <rPh sb="3" eb="5">
      <t>サイゲン</t>
    </rPh>
    <rPh sb="5" eb="6">
      <t>マ</t>
    </rPh>
    <phoneticPr fontId="6"/>
  </si>
  <si>
    <t>27:同件不良(原因欄に同件B票番号を記載)</t>
    <rPh sb="3" eb="5">
      <t>ドウケン</t>
    </rPh>
    <rPh sb="5" eb="7">
      <t>フリョウ</t>
    </rPh>
    <rPh sb="8" eb="10">
      <t>ゲンイン</t>
    </rPh>
    <rPh sb="10" eb="11">
      <t>ラン</t>
    </rPh>
    <rPh sb="12" eb="14">
      <t>ドウケン</t>
    </rPh>
    <rPh sb="15" eb="16">
      <t>ヒョウ</t>
    </rPh>
    <rPh sb="16" eb="18">
      <t>バンゴウ</t>
    </rPh>
    <rPh sb="19" eb="21">
      <t>キサイ</t>
    </rPh>
    <phoneticPr fontId="6"/>
  </si>
  <si>
    <t>99:仕様通り</t>
    <rPh sb="3" eb="5">
      <t>シヨウ</t>
    </rPh>
    <rPh sb="5" eb="6">
      <t>ドオ</t>
    </rPh>
    <phoneticPr fontId="6"/>
  </si>
  <si>
    <t>26,27,99:要因以降入力不要</t>
    <rPh sb="9" eb="11">
      <t>ヨウイン</t>
    </rPh>
    <rPh sb="11" eb="13">
      <t>イコウ</t>
    </rPh>
    <rPh sb="13" eb="15">
      <t>ニュウリョク</t>
    </rPh>
    <rPh sb="15" eb="17">
      <t>フヨウ</t>
    </rPh>
    <phoneticPr fontId="6"/>
  </si>
  <si>
    <t>バグ管理表(簡易B票)</t>
    <phoneticPr fontId="7"/>
  </si>
  <si>
    <t>業務名称</t>
    <phoneticPr fontId="7"/>
  </si>
  <si>
    <t>機能名称</t>
    <rPh sb="0" eb="2">
      <t>キノウ</t>
    </rPh>
    <rPh sb="2" eb="4">
      <t>メイショウ</t>
    </rPh>
    <phoneticPr fontId="7"/>
  </si>
  <si>
    <t>機能ID</t>
    <phoneticPr fontId="7"/>
  </si>
  <si>
    <t>承認</t>
    <phoneticPr fontId="7"/>
  </si>
  <si>
    <t>作成</t>
    <phoneticPr fontId="7"/>
  </si>
  <si>
    <t>マスタ</t>
    <phoneticPr fontId="7"/>
  </si>
  <si>
    <t>B票No</t>
    <phoneticPr fontId="7"/>
  </si>
  <si>
    <t>発生日</t>
  </si>
  <si>
    <t>対策日</t>
  </si>
  <si>
    <t>現　　　　　　　象</t>
  </si>
  <si>
    <t>原　　　　　　　　　　　　　　　　　因</t>
    <phoneticPr fontId="7"/>
  </si>
  <si>
    <t>不良形態</t>
    <phoneticPr fontId="7"/>
  </si>
  <si>
    <t>発見手段</t>
    <phoneticPr fontId="7"/>
  </si>
  <si>
    <t>重要度</t>
    <phoneticPr fontId="7"/>
  </si>
  <si>
    <t>原因機能</t>
    <phoneticPr fontId="7"/>
  </si>
  <si>
    <t>抽出すべき工程</t>
    <phoneticPr fontId="7"/>
  </si>
  <si>
    <t>あいまい検索したところ、致命的なエラーが発生した。</t>
    <rPh sb="4" eb="6">
      <t>ケンサク</t>
    </rPh>
    <rPh sb="12" eb="15">
      <t>チメイテキ</t>
    </rPh>
    <rPh sb="20" eb="22">
      <t>ハッセイ</t>
    </rPh>
    <phoneticPr fontId="7"/>
  </si>
  <si>
    <t>【原因】
entity変換の前にエラーチェックしてないため、エラーメッセージが「該当データがなし」にならず、「致命的なエラー」になっていた。
【対策】
entity変換の前にエラーチェック処理を追加した</t>
    <rPh sb="94" eb="96">
      <t>ショリ</t>
    </rPh>
    <rPh sb="97" eb="99">
      <t>ツイカ</t>
    </rPh>
    <phoneticPr fontId="7"/>
  </si>
  <si>
    <t>2:ABEND</t>
  </si>
  <si>
    <t xml:space="preserve">1:処理抜け </t>
  </si>
  <si>
    <t>2:ﾌﾟﾗｯﾄﾌｫｰﾑ理解不足</t>
  </si>
  <si>
    <t xml:space="preserve">B:新規不良 </t>
  </si>
  <si>
    <t>2:ﾏｼﾝ</t>
  </si>
  <si>
    <t>A</t>
    <phoneticPr fontId="7"/>
  </si>
  <si>
    <t>5:単体試験</t>
  </si>
  <si>
    <t>excel出力したところ、「不明なエラーが発生しました」とエラーメッセージが表示された。</t>
    <rPh sb="5" eb="7">
      <t>シュツリョク</t>
    </rPh>
    <rPh sb="14" eb="16">
      <t>フメイ</t>
    </rPh>
    <rPh sb="21" eb="23">
      <t>ハッセイ</t>
    </rPh>
    <rPh sb="38" eb="40">
      <t>ヒョウジ</t>
    </rPh>
    <phoneticPr fontId="7"/>
  </si>
  <si>
    <t>【原因】
開発環境構築の誤り
【対策】
環境構築を再度行った</t>
    <rPh sb="5" eb="7">
      <t>カイハツ</t>
    </rPh>
    <rPh sb="7" eb="11">
      <t>カンキョウコウチク</t>
    </rPh>
    <rPh sb="12" eb="13">
      <t>アヤマ</t>
    </rPh>
    <rPh sb="20" eb="24">
      <t>カンキョウコウチク</t>
    </rPh>
    <rPh sb="25" eb="27">
      <t>サイド</t>
    </rPh>
    <rPh sb="27" eb="28">
      <t>オコナ</t>
    </rPh>
    <phoneticPr fontId="7"/>
  </si>
  <si>
    <t>6:ﾘｽﾄ出力不正　</t>
  </si>
  <si>
    <t>23:ｼｽﾃﾑ/ﾃﾞｰﾀ環境誤り</t>
  </si>
  <si>
    <t>2:ﾌﾟﾗｯﾄﾌｫｰﾑ理解不足</t>
    <phoneticPr fontId="7"/>
  </si>
  <si>
    <t>検索名称の最大文字が「80」になっていた。</t>
    <rPh sb="0" eb="4">
      <t>ケンサクメイショウ</t>
    </rPh>
    <rPh sb="5" eb="7">
      <t>サイダイ</t>
    </rPh>
    <rPh sb="7" eb="9">
      <t>モジ</t>
    </rPh>
    <phoneticPr fontId="7"/>
  </si>
  <si>
    <t>【原因】
マスタの登録ミス
【対策】
登録後再度確認すること</t>
    <rPh sb="9" eb="11">
      <t>トウロク</t>
    </rPh>
    <rPh sb="19" eb="22">
      <t>トウロクゴ</t>
    </rPh>
    <rPh sb="22" eb="24">
      <t>サイド</t>
    </rPh>
    <rPh sb="24" eb="26">
      <t>カクニン</t>
    </rPh>
    <phoneticPr fontId="7"/>
  </si>
  <si>
    <t>8:画面表示/編集不正</t>
  </si>
  <si>
    <t>3:初期設定不良</t>
  </si>
  <si>
    <t>8:単純誤り</t>
  </si>
  <si>
    <t>プ ロ グ ラ ム 名 称</t>
  </si>
  <si>
    <t>承認</t>
  </si>
  <si>
    <t>作成</t>
  </si>
  <si>
    <t>単体テスト用</t>
  </si>
  <si>
    <t>品質データ総括表</t>
  </si>
  <si>
    <t>内　　　　　　　　容</t>
  </si>
  <si>
    <t>項番</t>
  </si>
  <si>
    <t>項　　　　　目</t>
  </si>
  <si>
    <t>予　　　　定</t>
  </si>
  <si>
    <t>実　　　　績</t>
  </si>
  <si>
    <r>
      <t xml:space="preserve">ステップ数 </t>
    </r>
    <r>
      <rPr>
        <sz val="8"/>
        <rFont val="Meiryo UI"/>
        <family val="3"/>
        <charset val="128"/>
      </rPr>
      <t>*1</t>
    </r>
  </si>
  <si>
    <t>手続部全体</t>
    <phoneticPr fontId="7"/>
  </si>
  <si>
    <t>step</t>
  </si>
  <si>
    <t>step</t>
    <phoneticPr fontId="7"/>
  </si>
  <si>
    <t>言語</t>
  </si>
  <si>
    <t>追加/修正</t>
  </si>
  <si>
    <t>コーディング</t>
    <phoneticPr fontId="7"/>
  </si>
  <si>
    <t>総PCL件数</t>
  </si>
  <si>
    <t>件</t>
  </si>
  <si>
    <t>(消化件数</t>
  </si>
  <si>
    <t xml:space="preserve"> 件)</t>
  </si>
  <si>
    <t>正常項目(N)</t>
    <phoneticPr fontId="7"/>
  </si>
  <si>
    <t>%以下</t>
    <phoneticPr fontId="7"/>
  </si>
  <si>
    <t>%</t>
    <phoneticPr fontId="7"/>
  </si>
  <si>
    <t>P</t>
    <phoneticPr fontId="7"/>
  </si>
  <si>
    <t>異常項目(E)</t>
    <phoneticPr fontId="7"/>
  </si>
  <si>
    <t>%以上</t>
    <phoneticPr fontId="7"/>
  </si>
  <si>
    <t>内</t>
  </si>
  <si>
    <t>境界・限界項目(L)</t>
    <phoneticPr fontId="7"/>
  </si>
  <si>
    <t>容</t>
  </si>
  <si>
    <t>インタフェース項目(I)</t>
    <phoneticPr fontId="7"/>
  </si>
  <si>
    <t>件</t>
    <phoneticPr fontId="7"/>
  </si>
  <si>
    <t>PCL密度</t>
  </si>
  <si>
    <t>件/Ks</t>
  </si>
  <si>
    <t>以上</t>
  </si>
  <si>
    <t>摘出不良件数</t>
    <phoneticPr fontId="30"/>
  </si>
  <si>
    <t>摘出不良密度</t>
  </si>
  <si>
    <t>件/Ks</t>
    <phoneticPr fontId="7"/>
  </si>
  <si>
    <t>　</t>
    <phoneticPr fontId="7"/>
  </si>
  <si>
    <t>*1 新規作成時には追加/修正コーディングは不要</t>
  </si>
  <si>
    <t>*2 実績が未達成の場合、理由を特記事項に記入する。</t>
  </si>
  <si>
    <t>PCL内容</t>
  </si>
  <si>
    <t>正常</t>
  </si>
  <si>
    <t>異常</t>
  </si>
  <si>
    <t>境界</t>
  </si>
  <si>
    <t>ＩＦ</t>
  </si>
  <si>
    <t>合計</t>
  </si>
  <si>
    <t>消化</t>
  </si>
  <si>
    <t>画面遷移図</t>
    <rPh sb="0" eb="2">
      <t>ガメン</t>
    </rPh>
    <rPh sb="2" eb="4">
      <t>センイ</t>
    </rPh>
    <rPh sb="4" eb="5">
      <t>ズ</t>
    </rPh>
    <phoneticPr fontId="7"/>
  </si>
  <si>
    <t>画面項目定義</t>
    <rPh sb="0" eb="2">
      <t>ガメン</t>
    </rPh>
    <rPh sb="2" eb="4">
      <t>コウモク</t>
    </rPh>
    <rPh sb="4" eb="6">
      <t>テイギ</t>
    </rPh>
    <phoneticPr fontId="7"/>
  </si>
  <si>
    <t>設計書確認チェック(画面)</t>
    <phoneticPr fontId="7"/>
  </si>
  <si>
    <t>合　　　　　計</t>
  </si>
  <si>
    <t>件数</t>
  </si>
  <si>
    <t>簡易B票</t>
    <phoneticPr fontId="7"/>
  </si>
  <si>
    <t>大分類</t>
    <rPh sb="0" eb="3">
      <t>ダイブンルイ</t>
    </rPh>
    <phoneticPr fontId="7"/>
  </si>
  <si>
    <t>中分類</t>
    <rPh sb="0" eb="1">
      <t>チュウ</t>
    </rPh>
    <rPh sb="1" eb="3">
      <t>ブンルイ</t>
    </rPh>
    <phoneticPr fontId="7"/>
  </si>
  <si>
    <t>小分類</t>
    <rPh sb="0" eb="3">
      <t>ショウブンルイ</t>
    </rPh>
    <phoneticPr fontId="7"/>
  </si>
  <si>
    <t>チェック内容</t>
    <phoneticPr fontId="7"/>
  </si>
  <si>
    <t>セルフチェック</t>
    <phoneticPr fontId="7"/>
  </si>
  <si>
    <t>チームレビュー</t>
    <phoneticPr fontId="7"/>
  </si>
  <si>
    <t>チェック結果</t>
    <rPh sb="4" eb="6">
      <t>ケッカ</t>
    </rPh>
    <phoneticPr fontId="7"/>
  </si>
  <si>
    <t>確認担当者</t>
    <rPh sb="0" eb="2">
      <t>カクニン</t>
    </rPh>
    <rPh sb="2" eb="4">
      <t>タントウ</t>
    </rPh>
    <rPh sb="4" eb="5">
      <t>シャ</t>
    </rPh>
    <phoneticPr fontId="7"/>
  </si>
  <si>
    <t>確認日</t>
    <rPh sb="0" eb="2">
      <t>カクニン</t>
    </rPh>
    <rPh sb="2" eb="3">
      <t>ビ</t>
    </rPh>
    <phoneticPr fontId="7"/>
  </si>
  <si>
    <t>規約遵守</t>
    <rPh sb="0" eb="2">
      <t>キヤク</t>
    </rPh>
    <phoneticPr fontId="7"/>
  </si>
  <si>
    <t>関連規格(規定、基準書）</t>
    <rPh sb="0" eb="2">
      <t>カンレン</t>
    </rPh>
    <rPh sb="2" eb="4">
      <t>キカク</t>
    </rPh>
    <rPh sb="5" eb="7">
      <t>キテイ</t>
    </rPh>
    <rPh sb="8" eb="10">
      <t>キジュン</t>
    </rPh>
    <rPh sb="10" eb="11">
      <t>ショ</t>
    </rPh>
    <phoneticPr fontId="7"/>
  </si>
  <si>
    <t>変更履歴（更新者・確認者）、変更内容歴、改訂履歴があること</t>
    <rPh sb="2" eb="4">
      <t>リレキ</t>
    </rPh>
    <rPh sb="5" eb="7">
      <t>コウシン</t>
    </rPh>
    <rPh sb="7" eb="8">
      <t>シャ</t>
    </rPh>
    <rPh sb="9" eb="11">
      <t>カクニン</t>
    </rPh>
    <rPh sb="11" eb="12">
      <t>シャ</t>
    </rPh>
    <rPh sb="16" eb="18">
      <t>ナイヨウ</t>
    </rPh>
    <rPh sb="18" eb="19">
      <t>レキ</t>
    </rPh>
    <rPh sb="20" eb="22">
      <t>カイテイ</t>
    </rPh>
    <rPh sb="22" eb="24">
      <t>リレキ</t>
    </rPh>
    <phoneticPr fontId="7"/>
  </si>
  <si>
    <t>OK</t>
  </si>
  <si>
    <t>山口</t>
    <rPh sb="0" eb="2">
      <t>ヤマグチ</t>
    </rPh>
    <phoneticPr fontId="7"/>
  </si>
  <si>
    <t>渡部</t>
    <phoneticPr fontId="7"/>
  </si>
  <si>
    <r>
      <t xml:space="preserve">「DSR_プロ管別紙11-1文書作成基準書」に則って記述されていること
</t>
    </r>
    <r>
      <rPr>
        <sz val="9"/>
        <color theme="8"/>
        <rFont val="Meiryo UI"/>
        <family val="3"/>
        <charset val="128"/>
      </rPr>
      <t>LDSチェック内容
シート「No2(文書作成基準書CL)」の内情を順守していること</t>
    </r>
    <rPh sb="23" eb="24">
      <t>ノット</t>
    </rPh>
    <rPh sb="26" eb="28">
      <t>キジュツ</t>
    </rPh>
    <rPh sb="43" eb="45">
      <t>ナイヨウ</t>
    </rPh>
    <rPh sb="66" eb="68">
      <t>ナイジョウ</t>
    </rPh>
    <rPh sb="69" eb="71">
      <t>ジュンシュ</t>
    </rPh>
    <phoneticPr fontId="7"/>
  </si>
  <si>
    <t>https://jticorp.sharepoint.com/:f:/r/teams/TSN_P_DSR_/Shared%20Documents/00_PMO/00_%E3%83%97%E3%83%AD%E3%82%B8%E3%82%A7%E3%82%AF%E3%83%88%E7%AE%A1%E7%90%86%E8%A8%88%E7%94%BB%E6%9B%B8/%E3%83%97%E3%83%AD%E3%82%B8%E3%82%A7%E3%82%AF%E3%83%88%E7%AE%A1%E7%90%86%E8%A8%88%E7%94%BB%E6%9B%B8_%E5%88%A5%E7%B4%99?csf=1&amp;web=1&amp;e=FvODB6</t>
    <phoneticPr fontId="7"/>
  </si>
  <si>
    <t>「ネーミング基準」に則って記述されていること</t>
    <rPh sb="10" eb="11">
      <t>ノット</t>
    </rPh>
    <rPh sb="13" eb="15">
      <t>キジュツ</t>
    </rPh>
    <phoneticPr fontId="7"/>
  </si>
  <si>
    <t>該当しない</t>
  </si>
  <si>
    <t>https://jticorp.sharepoint.com/:f:/r/teams/TSN_P_DSR_/Shared%20Documents/01_%E6%A8%AA%E6%96%AD%E3%83%BB%E5%85%B1%E9%80%9A/00_PJ%E5%85%B1%E9%80%9A%E6%88%90%E6%9E%9C%E7%89%A9/10_%E5%9F%BA%E6%9C%AC%E8%A8%AD%E8%A8%88/17_%E3%83%8D%E3%83%BC%E3%83%9F%E3%83%B3%E3%82%B0%E5%9F%BA%E6%BA%96%E6%9B%B8?csf=1&amp;web=1&amp;e=J9dd4X</t>
    <phoneticPr fontId="7"/>
  </si>
  <si>
    <t>整合性</t>
    <rPh sb="0" eb="3">
      <t>セイゴウセイ</t>
    </rPh>
    <phoneticPr fontId="7"/>
  </si>
  <si>
    <t>基本設計との整合</t>
    <rPh sb="0" eb="2">
      <t>キホン</t>
    </rPh>
    <rPh sb="2" eb="4">
      <t>セッケイ</t>
    </rPh>
    <rPh sb="6" eb="8">
      <t>セイゴウ</t>
    </rPh>
    <phoneticPr fontId="7"/>
  </si>
  <si>
    <t xml:space="preserve">基本設計で設計した機能が漏れなく詳細化されていること（全ての機能について記述されていること）
</t>
    <rPh sb="0" eb="2">
      <t>キホン</t>
    </rPh>
    <rPh sb="2" eb="4">
      <t>セッケイ</t>
    </rPh>
    <rPh sb="5" eb="7">
      <t>セッケイ</t>
    </rPh>
    <rPh sb="9" eb="11">
      <t>キノウ</t>
    </rPh>
    <rPh sb="12" eb="13">
      <t>モ</t>
    </rPh>
    <rPh sb="16" eb="18">
      <t>ショウサイ</t>
    </rPh>
    <rPh sb="18" eb="19">
      <t>カ</t>
    </rPh>
    <phoneticPr fontId="7"/>
  </si>
  <si>
    <t>基本設計の「機能階層図（機能一覧）」と、機能ID、機能名が一致していること</t>
    <rPh sb="0" eb="2">
      <t>キホン</t>
    </rPh>
    <rPh sb="2" eb="4">
      <t>セッケイ</t>
    </rPh>
    <rPh sb="12" eb="16">
      <t>キノウイチラン</t>
    </rPh>
    <rPh sb="20" eb="22">
      <t>キノウ</t>
    </rPh>
    <rPh sb="25" eb="27">
      <t>キノウ</t>
    </rPh>
    <rPh sb="27" eb="28">
      <t>メイ</t>
    </rPh>
    <rPh sb="29" eb="31">
      <t>イッチ</t>
    </rPh>
    <phoneticPr fontId="7"/>
  </si>
  <si>
    <t>基本設計の「インターフェース一覧」と、インターフェースID、インターフェース名が一致していること</t>
    <phoneticPr fontId="7"/>
  </si>
  <si>
    <t>基本設計の「テーブル一覧」と、テーブルID、テーブル名が一致していること</t>
    <phoneticPr fontId="7"/>
  </si>
  <si>
    <t>基本設計の「ファイル一覧」と、ファイルID、ファイル名が一致していること</t>
    <phoneticPr fontId="7"/>
  </si>
  <si>
    <t>基本設計の「帳票一覧」と、帳票ID、帳票名が一致していること</t>
    <rPh sb="6" eb="8">
      <t>チョウヒョウ</t>
    </rPh>
    <rPh sb="8" eb="10">
      <t>イチラン</t>
    </rPh>
    <rPh sb="13" eb="15">
      <t>チョウヒョウ</t>
    </rPh>
    <rPh sb="18" eb="20">
      <t>チョウヒョウ</t>
    </rPh>
    <phoneticPr fontId="7"/>
  </si>
  <si>
    <t>設計工程の完了確認</t>
    <rPh sb="0" eb="2">
      <t>セッケイ</t>
    </rPh>
    <rPh sb="2" eb="4">
      <t>コウテイ</t>
    </rPh>
    <rPh sb="5" eb="7">
      <t>カンリョウ</t>
    </rPh>
    <rPh sb="7" eb="9">
      <t>カクニン</t>
    </rPh>
    <phoneticPr fontId="7"/>
  </si>
  <si>
    <r>
      <t xml:space="preserve">「後報」となっている部分が無いこと
</t>
    </r>
    <r>
      <rPr>
        <sz val="9"/>
        <color theme="8"/>
        <rFont val="Meiryo UI"/>
        <family val="3"/>
        <charset val="128"/>
      </rPr>
      <t>LDSチェック内容
TSN及び現行メンバ確認中が残っていないこと</t>
    </r>
    <rPh sb="1" eb="3">
      <t>コウホウ</t>
    </rPh>
    <rPh sb="10" eb="12">
      <t>ブブン</t>
    </rPh>
    <rPh sb="13" eb="14">
      <t>ナ</t>
    </rPh>
    <rPh sb="31" eb="32">
      <t>オヨ</t>
    </rPh>
    <rPh sb="33" eb="35">
      <t>ゲンコウ</t>
    </rPh>
    <rPh sb="38" eb="41">
      <t>カクニンチュウ</t>
    </rPh>
    <rPh sb="42" eb="43">
      <t>ノコ</t>
    </rPh>
    <phoneticPr fontId="7"/>
  </si>
  <si>
    <t>レビュー結果の反映</t>
    <rPh sb="4" eb="6">
      <t>ケッカ</t>
    </rPh>
    <rPh sb="7" eb="9">
      <t>ハンエイ</t>
    </rPh>
    <phoneticPr fontId="7"/>
  </si>
  <si>
    <r>
      <t xml:space="preserve">レビュー時の指摘内容が反映されていること
</t>
    </r>
    <r>
      <rPr>
        <sz val="9"/>
        <color theme="8"/>
        <rFont val="Meiryo UI"/>
        <family val="3"/>
        <charset val="128"/>
      </rPr>
      <t>LDSチェック内容
レビュー指摘内容(B票)が全て反映済みであり、PLに承認を頂いていること</t>
    </r>
    <rPh sb="28" eb="30">
      <t>ナイヨウ</t>
    </rPh>
    <rPh sb="35" eb="39">
      <t>シテキナイヨウ</t>
    </rPh>
    <rPh sb="41" eb="42">
      <t>ヒョウ</t>
    </rPh>
    <rPh sb="44" eb="45">
      <t>スベ</t>
    </rPh>
    <rPh sb="46" eb="49">
      <t>ハンエイズ</t>
    </rPh>
    <rPh sb="57" eb="59">
      <t>ショウニン</t>
    </rPh>
    <rPh sb="60" eb="61">
      <t>イタダ</t>
    </rPh>
    <phoneticPr fontId="7"/>
  </si>
  <si>
    <t>検査指摘</t>
    <rPh sb="0" eb="2">
      <t>ケンサ</t>
    </rPh>
    <rPh sb="2" eb="4">
      <t>シテキ</t>
    </rPh>
    <phoneticPr fontId="7"/>
  </si>
  <si>
    <r>
      <t xml:space="preserve">前回指摘の不具合内容が漏れなく修正されていること
</t>
    </r>
    <r>
      <rPr>
        <sz val="9"/>
        <color theme="8"/>
        <rFont val="Meiryo UI"/>
        <family val="3"/>
        <charset val="128"/>
      </rPr>
      <t>LDSチェック内容
レビュー指摘内容(B票)が全て反映済みであり、PLに承認を頂いていること</t>
    </r>
    <phoneticPr fontId="7"/>
  </si>
  <si>
    <t>変更履歴・変更内容歴、改訂履歴</t>
    <rPh sb="2" eb="4">
      <t>リレキ</t>
    </rPh>
    <rPh sb="5" eb="7">
      <t>ヘンコウ</t>
    </rPh>
    <rPh sb="7" eb="9">
      <t>ナイヨウ</t>
    </rPh>
    <rPh sb="9" eb="10">
      <t>レキ</t>
    </rPh>
    <rPh sb="11" eb="13">
      <t>カイテイ</t>
    </rPh>
    <rPh sb="13" eb="15">
      <t>リレキ</t>
    </rPh>
    <phoneticPr fontId="7"/>
  </si>
  <si>
    <t>変更内容歴、改訂履歴にある内容が変更されていること</t>
    <rPh sb="2" eb="4">
      <t>ナイヨウ</t>
    </rPh>
    <rPh sb="4" eb="5">
      <t>レキ</t>
    </rPh>
    <rPh sb="6" eb="8">
      <t>カイテイ</t>
    </rPh>
    <rPh sb="8" eb="10">
      <t>リレキ</t>
    </rPh>
    <rPh sb="13" eb="15">
      <t>ナイヨウ</t>
    </rPh>
    <rPh sb="16" eb="18">
      <t>ヘンコウ</t>
    </rPh>
    <phoneticPr fontId="7"/>
  </si>
  <si>
    <t>削除したページや記述が残っていないこと</t>
    <rPh sb="0" eb="2">
      <t>サクジョ</t>
    </rPh>
    <rPh sb="8" eb="10">
      <t>キジュツ</t>
    </rPh>
    <phoneticPr fontId="7"/>
  </si>
  <si>
    <t>設計書の共通のヘッダ入力欄の記述に誤りがないこと
システム名、機能名、機能ID　など</t>
    <rPh sb="0" eb="3">
      <t>セッケイショ</t>
    </rPh>
    <rPh sb="4" eb="6">
      <t>キョウツウ</t>
    </rPh>
    <rPh sb="10" eb="12">
      <t>ニュウリョク</t>
    </rPh>
    <rPh sb="12" eb="13">
      <t>ラン</t>
    </rPh>
    <rPh sb="14" eb="16">
      <t>キジュツ</t>
    </rPh>
    <rPh sb="17" eb="18">
      <t>アヤマ</t>
    </rPh>
    <rPh sb="29" eb="30">
      <t>メイ</t>
    </rPh>
    <rPh sb="31" eb="33">
      <t>キノウ</t>
    </rPh>
    <rPh sb="33" eb="34">
      <t>メイ</t>
    </rPh>
    <rPh sb="35" eb="37">
      <t>キノウ</t>
    </rPh>
    <phoneticPr fontId="7"/>
  </si>
  <si>
    <t>設計品質</t>
  </si>
  <si>
    <t>設計の妥当性</t>
    <rPh sb="0" eb="2">
      <t>セッケイ</t>
    </rPh>
    <rPh sb="3" eb="6">
      <t>ダトウセイ</t>
    </rPh>
    <phoneticPr fontId="7"/>
  </si>
  <si>
    <t>前提条件など</t>
    <rPh sb="0" eb="2">
      <t>ゼンテイ</t>
    </rPh>
    <rPh sb="2" eb="4">
      <t>ジョウケン</t>
    </rPh>
    <phoneticPr fontId="7"/>
  </si>
  <si>
    <r>
      <t xml:space="preserve">機能の動作に必要な前提条件（処理の順序性）が記述されていること
</t>
    </r>
    <r>
      <rPr>
        <sz val="9"/>
        <color theme="8"/>
        <rFont val="Meiryo UI"/>
        <family val="3"/>
        <charset val="128"/>
      </rPr>
      <t>LDSチェック内容
処理順序通りに記載されていること</t>
    </r>
    <rPh sb="0" eb="2">
      <t>キノウ</t>
    </rPh>
    <rPh sb="3" eb="5">
      <t>ドウサ</t>
    </rPh>
    <rPh sb="6" eb="8">
      <t>ヒツヨウ</t>
    </rPh>
    <rPh sb="9" eb="11">
      <t>ゼンテイ</t>
    </rPh>
    <rPh sb="11" eb="13">
      <t>ジョウケン</t>
    </rPh>
    <rPh sb="14" eb="16">
      <t>ショリ</t>
    </rPh>
    <rPh sb="17" eb="19">
      <t>ジュンジョ</t>
    </rPh>
    <rPh sb="19" eb="20">
      <t>セイ</t>
    </rPh>
    <rPh sb="22" eb="24">
      <t>キジュツ</t>
    </rPh>
    <rPh sb="42" eb="46">
      <t>ショリジュンジョ</t>
    </rPh>
    <rPh sb="46" eb="47">
      <t>ドオ</t>
    </rPh>
    <rPh sb="49" eb="51">
      <t>キサイ</t>
    </rPh>
    <phoneticPr fontId="7"/>
  </si>
  <si>
    <r>
      <rPr>
        <strike/>
        <sz val="9"/>
        <color rgb="FFC00000"/>
        <rFont val="Meiryo UI"/>
        <family val="3"/>
        <charset val="128"/>
      </rPr>
      <t xml:space="preserve">適用範囲が記述されていること(顧客／業務／用途など)
</t>
    </r>
    <r>
      <rPr>
        <sz val="9"/>
        <color theme="8"/>
        <rFont val="Meiryo UI"/>
        <family val="3"/>
        <charset val="128"/>
      </rPr>
      <t>LDSチェック内容
詳細設計書で必要な権限判定（CAPの場合、保税の場合など）が明記されていること
ただし、権限マスタなどでハードコーディングしない分岐に関しては記載不要。</t>
    </r>
    <rPh sb="0" eb="2">
      <t>テキヨウ</t>
    </rPh>
    <rPh sb="2" eb="4">
      <t>ハンイ</t>
    </rPh>
    <rPh sb="5" eb="7">
      <t>キジュツ</t>
    </rPh>
    <rPh sb="15" eb="17">
      <t>コキャク</t>
    </rPh>
    <rPh sb="18" eb="20">
      <t>ギョウム</t>
    </rPh>
    <rPh sb="21" eb="23">
      <t>ヨウト</t>
    </rPh>
    <rPh sb="34" eb="36">
      <t>ナイヨウ</t>
    </rPh>
    <rPh sb="37" eb="41">
      <t>ショウサイセッケイ</t>
    </rPh>
    <rPh sb="41" eb="42">
      <t>ショ</t>
    </rPh>
    <rPh sb="43" eb="45">
      <t>ヒツヨウ</t>
    </rPh>
    <rPh sb="46" eb="48">
      <t>ケンゲン</t>
    </rPh>
    <rPh sb="48" eb="50">
      <t>ハンテイ</t>
    </rPh>
    <rPh sb="55" eb="57">
      <t>バアイ</t>
    </rPh>
    <rPh sb="58" eb="60">
      <t>ホゼイ</t>
    </rPh>
    <rPh sb="61" eb="63">
      <t>バアイ</t>
    </rPh>
    <rPh sb="67" eb="69">
      <t>メイキ</t>
    </rPh>
    <rPh sb="81" eb="83">
      <t>ケンゲン</t>
    </rPh>
    <rPh sb="101" eb="103">
      <t>ブンキ</t>
    </rPh>
    <rPh sb="104" eb="105">
      <t>カン</t>
    </rPh>
    <rPh sb="108" eb="112">
      <t>キサイフヨウ</t>
    </rPh>
    <phoneticPr fontId="7"/>
  </si>
  <si>
    <t>改造時の影響</t>
    <rPh sb="0" eb="3">
      <t>カイゾウジ</t>
    </rPh>
    <rPh sb="4" eb="6">
      <t>エイキョウ</t>
    </rPh>
    <phoneticPr fontId="7"/>
  </si>
  <si>
    <t>改造機能の処理内容が妥当であること</t>
    <rPh sb="5" eb="7">
      <t>ショリ</t>
    </rPh>
    <rPh sb="7" eb="9">
      <t>ナイヨウ</t>
    </rPh>
    <rPh sb="10" eb="12">
      <t>ダトウ</t>
    </rPh>
    <phoneticPr fontId="7"/>
  </si>
  <si>
    <t>改造機能が既存処理／他の既存機能に影響し、デグレードを起こしていないこと</t>
    <rPh sb="27" eb="28">
      <t>オ</t>
    </rPh>
    <phoneticPr fontId="7"/>
  </si>
  <si>
    <t>流用時の影響</t>
    <rPh sb="0" eb="2">
      <t>リュウヨウ</t>
    </rPh>
    <rPh sb="2" eb="3">
      <t>ジ</t>
    </rPh>
    <rPh sb="4" eb="6">
      <t>エイキョウ</t>
    </rPh>
    <phoneticPr fontId="7"/>
  </si>
  <si>
    <t>機能を流用した場合（コピーのみ）、流用元と流用先で同じ処理が実現されていること</t>
    <rPh sb="0" eb="2">
      <t>キノウ</t>
    </rPh>
    <phoneticPr fontId="7"/>
  </si>
  <si>
    <t>機能を流用した場合（改造あり）、流用元と流用先で相違点が明確となっていること</t>
    <rPh sb="0" eb="2">
      <t>キノウ</t>
    </rPh>
    <rPh sb="24" eb="27">
      <t>ソウイテン</t>
    </rPh>
    <rPh sb="28" eb="30">
      <t>メイカク</t>
    </rPh>
    <phoneticPr fontId="7"/>
  </si>
  <si>
    <t>機能を流用した場合、「既存と同様～」などの曖昧な記述をせず、具体的な条件や内容が記述されていること</t>
    <rPh sb="0" eb="2">
      <t>キノウ</t>
    </rPh>
    <rPh sb="11" eb="13">
      <t>キゾン</t>
    </rPh>
    <rPh sb="14" eb="16">
      <t>ドウヨウ</t>
    </rPh>
    <rPh sb="21" eb="23">
      <t>アイマイ</t>
    </rPh>
    <rPh sb="24" eb="26">
      <t>キジュツ</t>
    </rPh>
    <rPh sb="30" eb="33">
      <t>グタイテキ</t>
    </rPh>
    <rPh sb="40" eb="42">
      <t>キジュツ</t>
    </rPh>
    <phoneticPr fontId="7"/>
  </si>
  <si>
    <t>入力／出力</t>
    <rPh sb="3" eb="5">
      <t>シュツリョク</t>
    </rPh>
    <phoneticPr fontId="7"/>
  </si>
  <si>
    <t>入出力項目名、入出力ファイル名などが記述されていること</t>
    <rPh sb="7" eb="10">
      <t>ニュウシュツリョク</t>
    </rPh>
    <rPh sb="18" eb="20">
      <t>キジュツ</t>
    </rPh>
    <phoneticPr fontId="7"/>
  </si>
  <si>
    <t>入力データの境界・限界に対する処理が明記されていること</t>
    <rPh sb="0" eb="2">
      <t>ニュウリョク</t>
    </rPh>
    <rPh sb="6" eb="8">
      <t>キョウカイ</t>
    </rPh>
    <rPh sb="9" eb="11">
      <t>ゲンカイ</t>
    </rPh>
    <rPh sb="12" eb="13">
      <t>タイ</t>
    </rPh>
    <rPh sb="15" eb="17">
      <t>ショリ</t>
    </rPh>
    <rPh sb="18" eb="20">
      <t>メイキ</t>
    </rPh>
    <phoneticPr fontId="7"/>
  </si>
  <si>
    <t>プログラムで使用する入力データ（パラメータも含む）は必ずエラーチェックが実施されていること</t>
    <rPh sb="6" eb="8">
      <t>シヨウ</t>
    </rPh>
    <rPh sb="10" eb="12">
      <t>ニュウリョク</t>
    </rPh>
    <rPh sb="22" eb="23">
      <t>フク</t>
    </rPh>
    <rPh sb="26" eb="27">
      <t>カナラ</t>
    </rPh>
    <rPh sb="36" eb="38">
      <t>ジッシ</t>
    </rPh>
    <phoneticPr fontId="7"/>
  </si>
  <si>
    <t>入力データ／出力データに含まれる制御コードや特殊文字コードが考慮されていること</t>
    <rPh sb="0" eb="2">
      <t>ニュウリョク</t>
    </rPh>
    <rPh sb="6" eb="8">
      <t>シュツリョク</t>
    </rPh>
    <rPh sb="12" eb="13">
      <t>フク</t>
    </rPh>
    <rPh sb="16" eb="18">
      <t>セイギョ</t>
    </rPh>
    <rPh sb="22" eb="24">
      <t>トクシュ</t>
    </rPh>
    <rPh sb="24" eb="26">
      <t>モジ</t>
    </rPh>
    <rPh sb="30" eb="32">
      <t>コウリョ</t>
    </rPh>
    <phoneticPr fontId="7"/>
  </si>
  <si>
    <t>入力チェック、論理チェック、エラーチェックが記載され、処理内容／順序が妥当であること</t>
    <rPh sb="22" eb="24">
      <t>キサイ</t>
    </rPh>
    <rPh sb="29" eb="31">
      <t>ナイヨウ</t>
    </rPh>
    <rPh sb="32" eb="34">
      <t>ジュンジョ</t>
    </rPh>
    <rPh sb="35" eb="37">
      <t>ダトウ</t>
    </rPh>
    <phoneticPr fontId="7"/>
  </si>
  <si>
    <t>入力チェックは効果的な順序で実施されていること
Ex.数値／文字チェック実施 → 相関チェック実施 など</t>
    <rPh sb="0" eb="2">
      <t>ニュウリョク</t>
    </rPh>
    <rPh sb="7" eb="10">
      <t>コウカテキ</t>
    </rPh>
    <rPh sb="11" eb="13">
      <t>ジュンジョ</t>
    </rPh>
    <rPh sb="14" eb="16">
      <t>ジッシ</t>
    </rPh>
    <rPh sb="27" eb="29">
      <t>スウチ</t>
    </rPh>
    <rPh sb="30" eb="32">
      <t>モジ</t>
    </rPh>
    <rPh sb="36" eb="38">
      <t>ジッシ</t>
    </rPh>
    <rPh sb="41" eb="43">
      <t>ソウカン</t>
    </rPh>
    <rPh sb="47" eb="49">
      <t>ジッシ</t>
    </rPh>
    <phoneticPr fontId="7"/>
  </si>
  <si>
    <t>入力項目／入力条件の組合せパターンが記述されていること</t>
    <phoneticPr fontId="7"/>
  </si>
  <si>
    <t>出力項目／出力条件の組合せパターンが記述されていること</t>
    <rPh sb="0" eb="2">
      <t>シュツリョク</t>
    </rPh>
    <rPh sb="2" eb="4">
      <t>コウモク</t>
    </rPh>
    <rPh sb="5" eb="7">
      <t>シュツリョク</t>
    </rPh>
    <rPh sb="7" eb="9">
      <t>ジョウケン</t>
    </rPh>
    <phoneticPr fontId="7"/>
  </si>
  <si>
    <r>
      <rPr>
        <strike/>
        <sz val="9"/>
        <color rgb="FFC00000"/>
        <rFont val="Meiryo UI"/>
        <family val="3"/>
        <charset val="128"/>
      </rPr>
      <t xml:space="preserve">入出力項目、およびフォーマットが関連ドキュメント間で一致していること
</t>
    </r>
    <r>
      <rPr>
        <sz val="9"/>
        <color theme="8"/>
        <rFont val="Meiryo UI"/>
        <family val="3"/>
        <charset val="128"/>
      </rPr>
      <t>LDSチェック内容
基本設計書と詳細設計書のドキュメント間で整合性がとれていること</t>
    </r>
    <rPh sb="0" eb="3">
      <t>ニュウシュツリョク</t>
    </rPh>
    <rPh sb="3" eb="5">
      <t>コウモク</t>
    </rPh>
    <rPh sb="16" eb="18">
      <t>カンレン</t>
    </rPh>
    <rPh sb="24" eb="25">
      <t>カン</t>
    </rPh>
    <rPh sb="26" eb="28">
      <t>イッチ</t>
    </rPh>
    <rPh sb="42" eb="44">
      <t>ナイヨウ</t>
    </rPh>
    <rPh sb="45" eb="50">
      <t>キホンセッケイショ</t>
    </rPh>
    <rPh sb="51" eb="56">
      <t>ショウサイセッケイショ</t>
    </rPh>
    <rPh sb="63" eb="64">
      <t>カン</t>
    </rPh>
    <rPh sb="65" eb="68">
      <t>セイゴウセイ</t>
    </rPh>
    <phoneticPr fontId="7"/>
  </si>
  <si>
    <t>「機能階層図（機能一覧）」の入力・出力先が記載されていること</t>
    <rPh sb="1" eb="6">
      <t>キノウカイソウズ</t>
    </rPh>
    <rPh sb="7" eb="11">
      <t>キノウイチラン</t>
    </rPh>
    <rPh sb="14" eb="16">
      <t>ニュウリョク</t>
    </rPh>
    <rPh sb="17" eb="20">
      <t>シュツリョクサキ</t>
    </rPh>
    <rPh sb="21" eb="23">
      <t>キサイ</t>
    </rPh>
    <phoneticPr fontId="7"/>
  </si>
  <si>
    <t>処理内容</t>
    <phoneticPr fontId="7"/>
  </si>
  <si>
    <t>初期化</t>
    <rPh sb="0" eb="3">
      <t>ショキカ</t>
    </rPh>
    <phoneticPr fontId="7"/>
  </si>
  <si>
    <r>
      <t xml:space="preserve">初期値(ＮＵＬＬ、スペース、ゼロ、LOW-VALUE等)、初期化内容（タイミング）を明確にしていること
</t>
    </r>
    <r>
      <rPr>
        <sz val="9"/>
        <color theme="8"/>
        <rFont val="Meiryo UI"/>
        <family val="3"/>
        <charset val="128"/>
      </rPr>
      <t>LDSチェック内容
詳細設計書で変数等の初期化を記載する場合は、初期値を明確に記載すること</t>
    </r>
    <rPh sb="62" eb="67">
      <t>ショウサイセッケイショ</t>
    </rPh>
    <rPh sb="68" eb="70">
      <t>ヘンスウ</t>
    </rPh>
    <rPh sb="70" eb="71">
      <t>トウ</t>
    </rPh>
    <rPh sb="72" eb="75">
      <t>ショキカ</t>
    </rPh>
    <rPh sb="76" eb="78">
      <t>キサイ</t>
    </rPh>
    <rPh sb="80" eb="82">
      <t>バアイ</t>
    </rPh>
    <rPh sb="84" eb="87">
      <t>ショキチ</t>
    </rPh>
    <rPh sb="88" eb="90">
      <t>メイカク</t>
    </rPh>
    <rPh sb="91" eb="93">
      <t>キサイ</t>
    </rPh>
    <phoneticPr fontId="7"/>
  </si>
  <si>
    <t>ＤＢ等の予備エリアを持つ場合は初期値を明確化しておき、設計書に記述すること。
また、予備エリアを使用する場合は、想定外の値が入力されていないか確認すること。</t>
    <rPh sb="10" eb="11">
      <t>モ</t>
    </rPh>
    <rPh sb="12" eb="14">
      <t>バアイ</t>
    </rPh>
    <rPh sb="15" eb="18">
      <t>ショキチ</t>
    </rPh>
    <phoneticPr fontId="7"/>
  </si>
  <si>
    <t>検索ボタン押下時などのエラーで色反転やメッセージを表示している場合、再度操作したときにはクリアされるように設計していること</t>
    <phoneticPr fontId="7"/>
  </si>
  <si>
    <t>条件判定処理</t>
    <rPh sb="0" eb="2">
      <t>ジョウケン</t>
    </rPh>
    <rPh sb="2" eb="4">
      <t>ハンテイ</t>
    </rPh>
    <rPh sb="4" eb="6">
      <t>ショリ</t>
    </rPh>
    <phoneticPr fontId="7"/>
  </si>
  <si>
    <t>検索条件／抽出条件／ソート条件が妥当であること</t>
    <phoneticPr fontId="7"/>
  </si>
  <si>
    <t>判定条件において、分岐処理・処理結果の記載漏れが無いこと
(IF文のELSE、EVALUEATE文のOTHER、switch文のdefault等を記載していること)</t>
    <phoneticPr fontId="7"/>
  </si>
  <si>
    <t>繰り返しの条件を明記していること。また、判定位置は正しいこと
（初期値、終了条件（件数、回数、エラーなど）、カウント値）</t>
    <phoneticPr fontId="7"/>
  </si>
  <si>
    <t>AND,OR条件で優先度がある場合、明記していること
例）A OR （ B AND C ）　※このケースでは、A OR B AND Cと記述しない。</t>
    <phoneticPr fontId="7"/>
  </si>
  <si>
    <t>複数件処理で正常・異常の混在レコードに対して考慮された設計となっていること</t>
    <phoneticPr fontId="7"/>
  </si>
  <si>
    <r>
      <rPr>
        <strike/>
        <sz val="9"/>
        <color rgb="FFC00000"/>
        <rFont val="Meiryo UI"/>
        <family val="3"/>
        <charset val="128"/>
      </rPr>
      <t xml:space="preserve">イコールの記載については、（==）ではなく半角全角イコール（＝）で統一すること
ノットイコールは（!=）ではなく（≠）で統一すること
</t>
    </r>
    <r>
      <rPr>
        <sz val="9"/>
        <color theme="8"/>
        <rFont val="Meiryo UI"/>
        <family val="3"/>
        <charset val="128"/>
      </rPr>
      <t>LDSチェック内容
イコールの記載については、半角全角イコール（＝）ではなく（==）で統一すること
ノットイコールは（≠）ではなく（!=）で統一すること</t>
    </r>
    <rPh sb="74" eb="76">
      <t>ナイヨウ</t>
    </rPh>
    <phoneticPr fontId="7"/>
  </si>
  <si>
    <t>境界・限界</t>
    <rPh sb="0" eb="2">
      <t>キョウカイ</t>
    </rPh>
    <rPh sb="3" eb="5">
      <t>ゲンカイ</t>
    </rPh>
    <phoneticPr fontId="7"/>
  </si>
  <si>
    <t>境界／限界が記述されていること(ｴﾘｱ長、ｴﾘｱ数、ｶｳﾝﾀ、ﾘﾄﾗｲ回数、処理対象数)</t>
    <rPh sb="19" eb="20">
      <t>チョウ</t>
    </rPh>
    <rPh sb="24" eb="25">
      <t>スウ</t>
    </rPh>
    <rPh sb="35" eb="37">
      <t>カイスウ</t>
    </rPh>
    <rPh sb="38" eb="40">
      <t>ショリ</t>
    </rPh>
    <rPh sb="40" eb="42">
      <t>タイショウ</t>
    </rPh>
    <rPh sb="42" eb="43">
      <t>スウ</t>
    </rPh>
    <phoneticPr fontId="7"/>
  </si>
  <si>
    <t>各項目のゼロ、マイナス、NULLデータ、に対する入力・出力の処理は考慮していること</t>
    <phoneticPr fontId="7"/>
  </si>
  <si>
    <t>ファイル処理等で、ゼロ件の入力・出力についても考慮していること</t>
    <phoneticPr fontId="7"/>
  </si>
  <si>
    <t>限界値、及び限界を超えた時の処理は、明確にしていること
対象：レコード数、ファイルサイズなど。処理：中断、終了、スキップなど</t>
    <phoneticPr fontId="7"/>
  </si>
  <si>
    <t>エラー処理</t>
    <rPh sb="3" eb="5">
      <t>ショリ</t>
    </rPh>
    <phoneticPr fontId="7"/>
  </si>
  <si>
    <r>
      <t xml:space="preserve">エラー発生時（ABEND、DBエラー含む）の処理が明確になっていること
（チェック-メッセージ、チェック-エラーリスト、チェック-リターンコードなど）
</t>
    </r>
    <r>
      <rPr>
        <sz val="9"/>
        <color theme="8"/>
        <rFont val="Meiryo UI"/>
        <family val="3"/>
        <charset val="128"/>
      </rPr>
      <t>LDSチェック内容
ONEｓLOGIの詳細設計書はパッケージ基盤で処理を行うため、通常は記載しない
故意的にエラー取得し処理を行い場合は記載すること</t>
    </r>
    <rPh sb="83" eb="85">
      <t>ナイヨウ</t>
    </rPh>
    <rPh sb="95" eb="100">
      <t>ショウサイセッケイショ</t>
    </rPh>
    <rPh sb="106" eb="108">
      <t>キバン</t>
    </rPh>
    <rPh sb="109" eb="111">
      <t>ショリ</t>
    </rPh>
    <rPh sb="112" eb="113">
      <t>オコナ</t>
    </rPh>
    <rPh sb="117" eb="119">
      <t>ツウジョウ</t>
    </rPh>
    <rPh sb="120" eb="122">
      <t>キサイ</t>
    </rPh>
    <rPh sb="126" eb="128">
      <t>コイ</t>
    </rPh>
    <rPh sb="128" eb="129">
      <t>テキ</t>
    </rPh>
    <rPh sb="133" eb="135">
      <t>シュトク</t>
    </rPh>
    <rPh sb="136" eb="138">
      <t>ショリ</t>
    </rPh>
    <rPh sb="139" eb="140">
      <t>オコナ</t>
    </rPh>
    <rPh sb="141" eb="143">
      <t>バアイ</t>
    </rPh>
    <rPh sb="144" eb="146">
      <t>キサイ</t>
    </rPh>
    <phoneticPr fontId="7"/>
  </si>
  <si>
    <r>
      <t xml:space="preserve">exceptionの方法は統一が取れていること
</t>
    </r>
    <r>
      <rPr>
        <sz val="9"/>
        <color theme="8"/>
        <rFont val="Meiryo UI"/>
        <family val="3"/>
        <charset val="128"/>
      </rPr>
      <t>LDSチェック内容
ONEｓLOGIの詳細設計書はパッケージ基盤で処理を行うため、通常は記載しない
故意的にエラー取得し処理を行い場合は記載すること</t>
    </r>
    <phoneticPr fontId="7"/>
  </si>
  <si>
    <r>
      <t xml:space="preserve">楽観排他で使用する「更新カウンタ」にINSERT時は「0」、UPDATE時は「何も設定しない」を設定すること
</t>
    </r>
    <r>
      <rPr>
        <sz val="9"/>
        <color theme="8"/>
        <rFont val="Meiryo UI"/>
        <family val="3"/>
        <charset val="128"/>
      </rPr>
      <t>LDSチェック内容
ONEｓLOGIの自動で処理を行うため、通常は記載しない
自動で行わずにハードコーディングを行う場合は記載すること</t>
    </r>
    <rPh sb="74" eb="76">
      <t>ジドウ</t>
    </rPh>
    <rPh sb="77" eb="79">
      <t>ショリ</t>
    </rPh>
    <rPh sb="80" eb="81">
      <t>オコナ</t>
    </rPh>
    <rPh sb="94" eb="96">
      <t>ジドウ</t>
    </rPh>
    <rPh sb="97" eb="98">
      <t>オコナ</t>
    </rPh>
    <rPh sb="111" eb="112">
      <t>オコナ</t>
    </rPh>
    <rPh sb="113" eb="115">
      <t>バアイ</t>
    </rPh>
    <rPh sb="116" eb="118">
      <t>キサイ</t>
    </rPh>
    <phoneticPr fontId="7"/>
  </si>
  <si>
    <t>演算処理</t>
    <rPh sb="0" eb="2">
      <t>エンザン</t>
    </rPh>
    <rPh sb="2" eb="4">
      <t>ショリ</t>
    </rPh>
    <phoneticPr fontId="7"/>
  </si>
  <si>
    <t>割り算、少数込みの計算処理において、端数を考慮したデータ精度（桁数）を検討できていること
（繰上、切り捨て、四捨五入など）</t>
    <phoneticPr fontId="7"/>
  </si>
  <si>
    <t>メッセージ</t>
    <phoneticPr fontId="7"/>
  </si>
  <si>
    <t>メッセージ出力のタイミング、内容が妥当であること</t>
    <rPh sb="5" eb="7">
      <t>シュツリョク</t>
    </rPh>
    <rPh sb="14" eb="16">
      <t>ナイヨウ</t>
    </rPh>
    <rPh sb="17" eb="19">
      <t>ダトウ</t>
    </rPh>
    <phoneticPr fontId="7"/>
  </si>
  <si>
    <t>部品</t>
    <rPh sb="0" eb="2">
      <t>ブヒン</t>
    </rPh>
    <phoneticPr fontId="7"/>
  </si>
  <si>
    <t>共通部品を使用している機能について、部品定義書を参照し、使用方法（入出力引数、リターン値）に誤りがないこと</t>
    <phoneticPr fontId="7"/>
  </si>
  <si>
    <t>関連プログラムとのインターフェースに矛盾はないこと
(共通部品、サブルーチン、下位モジュール、引数、構造体等)</t>
    <phoneticPr fontId="7"/>
  </si>
  <si>
    <t>文字列</t>
    <rPh sb="0" eb="2">
      <t>モジ</t>
    </rPh>
    <rPh sb="2" eb="3">
      <t>レツ</t>
    </rPh>
    <phoneticPr fontId="7"/>
  </si>
  <si>
    <r>
      <rPr>
        <strike/>
        <sz val="9"/>
        <color rgb="FFC00000"/>
        <rFont val="Meiryo UI"/>
        <family val="3"/>
        <charset val="128"/>
      </rPr>
      <t xml:space="preserve">固定文字列には" "囲みを付けているか。また、固定文字列以外に" "囲みをつけていないこと
</t>
    </r>
    <r>
      <rPr>
        <sz val="9"/>
        <color theme="8"/>
        <rFont val="Meiryo UI"/>
        <family val="3"/>
        <charset val="128"/>
      </rPr>
      <t>LDSチェック内容
固定文字列には' '囲みを付けているか。また、固定文字列以外に' '囲みをつけていないこと</t>
    </r>
    <rPh sb="53" eb="55">
      <t>ナイヨウ</t>
    </rPh>
    <phoneticPr fontId="7"/>
  </si>
  <si>
    <t>処理日</t>
    <rPh sb="0" eb="3">
      <t>ショリビ</t>
    </rPh>
    <phoneticPr fontId="7"/>
  </si>
  <si>
    <r>
      <t xml:space="preserve">２４時間のオンラインやバッチの日跨がり等、処理中に日付が変更になっても問題がないように設計し、確認すること。
</t>
    </r>
    <r>
      <rPr>
        <sz val="9"/>
        <color theme="8"/>
        <rFont val="Meiryo UI"/>
        <family val="3"/>
        <charset val="128"/>
      </rPr>
      <t>LDSチェック内容
バッチ処理を行う場合、日時処理で日付更新の実施前、実施後を意識して処理日を考慮すること</t>
    </r>
    <rPh sb="62" eb="64">
      <t>ナイヨウ</t>
    </rPh>
    <rPh sb="68" eb="70">
      <t>ショリ</t>
    </rPh>
    <rPh sb="71" eb="72">
      <t>オコナ</t>
    </rPh>
    <rPh sb="73" eb="75">
      <t>バアイ</t>
    </rPh>
    <rPh sb="76" eb="80">
      <t>ニチジショリ</t>
    </rPh>
    <phoneticPr fontId="7"/>
  </si>
  <si>
    <r>
      <t>Webのリクエスト/レスポンスの想定サイズ（平均と上限）を考慮すること。
※サイズの大きいリクエストとレスポンスをざっくりしりたい。10MB、1MB、100KB・・・
※各サイズの場合にどういう処理をするかもチェックリストに明示したい。
※最終的にはインフラにて上限サイズを超えた場合にブロックしてもらう設定をいれてもらうことになる。
➔</t>
    </r>
    <r>
      <rPr>
        <sz val="9"/>
        <color rgb="FFC00000"/>
        <rFont val="Meiryo UI"/>
        <family val="3"/>
        <charset val="128"/>
      </rPr>
      <t>AsIs</t>
    </r>
    <r>
      <rPr>
        <sz val="9"/>
        <rFont val="Meiryo UI"/>
        <family val="3"/>
        <charset val="128"/>
      </rPr>
      <t>を知らないと算出できないかも・・・
➔LDSのDBAと会話して認識あわせする。</t>
    </r>
    <rPh sb="16" eb="18">
      <t>ソウテイ</t>
    </rPh>
    <rPh sb="22" eb="24">
      <t>ヘイキン</t>
    </rPh>
    <rPh sb="25" eb="27">
      <t>ジョウゲン</t>
    </rPh>
    <rPh sb="29" eb="31">
      <t>コウリョ</t>
    </rPh>
    <rPh sb="42" eb="43">
      <t>オオ</t>
    </rPh>
    <rPh sb="85" eb="86">
      <t>カク</t>
    </rPh>
    <rPh sb="90" eb="92">
      <t>バアイ</t>
    </rPh>
    <rPh sb="97" eb="99">
      <t>ショリ</t>
    </rPh>
    <rPh sb="112" eb="114">
      <t>メイジ</t>
    </rPh>
    <rPh sb="120" eb="122">
      <t>サイシュウ</t>
    </rPh>
    <rPh sb="122" eb="123">
      <t>テキ</t>
    </rPh>
    <rPh sb="131" eb="133">
      <t>ジョウゲン</t>
    </rPh>
    <rPh sb="137" eb="138">
      <t>コ</t>
    </rPh>
    <rPh sb="140" eb="142">
      <t>バアイ</t>
    </rPh>
    <rPh sb="152" eb="154">
      <t>セッテイ</t>
    </rPh>
    <rPh sb="174" eb="175">
      <t>シ</t>
    </rPh>
    <rPh sb="179" eb="181">
      <t>サンシュツ</t>
    </rPh>
    <phoneticPr fontId="7"/>
  </si>
  <si>
    <t>検討中</t>
    <rPh sb="0" eb="3">
      <t>ケントウチュウ</t>
    </rPh>
    <phoneticPr fontId="7"/>
  </si>
  <si>
    <t>SQLの既知のネガティブな性能因子の回避
※ネガティブな性能因子の例
NULL、NOT、ORの評価
前方一致以外のLIKE
直積
多段コミット（１万件登録するのに１万回コミット打たないでね。区切りが良いところでコミットしてね。）
リストを大量生成する副問合せ
カーディナリティの低い列へのインデクス付与
表ロック
インデクスの過剰設置
シーケンス値のインデクス化
など</t>
    <rPh sb="4" eb="6">
      <t>キチ</t>
    </rPh>
    <rPh sb="13" eb="15">
      <t>セイノウ</t>
    </rPh>
    <rPh sb="15" eb="17">
      <t>インシ</t>
    </rPh>
    <rPh sb="18" eb="20">
      <t>カイヒ</t>
    </rPh>
    <rPh sb="34" eb="35">
      <t>レイ</t>
    </rPh>
    <rPh sb="48" eb="50">
      <t>ヒョウカ</t>
    </rPh>
    <rPh sb="51" eb="55">
      <t>ゼンポウイッチ</t>
    </rPh>
    <rPh sb="55" eb="57">
      <t>イガイ</t>
    </rPh>
    <rPh sb="63" eb="65">
      <t>チョクセキ</t>
    </rPh>
    <rPh sb="66" eb="68">
      <t>タダン</t>
    </rPh>
    <rPh sb="74" eb="76">
      <t>マンケン</t>
    </rPh>
    <rPh sb="76" eb="78">
      <t>トウロク</t>
    </rPh>
    <rPh sb="83" eb="85">
      <t>マンカイ</t>
    </rPh>
    <rPh sb="89" eb="90">
      <t>ウ</t>
    </rPh>
    <rPh sb="96" eb="98">
      <t>クギ</t>
    </rPh>
    <rPh sb="100" eb="101">
      <t>ヨ</t>
    </rPh>
    <rPh sb="120" eb="124">
      <t>タイリョウセイセイ</t>
    </rPh>
    <rPh sb="126" eb="129">
      <t>フクトイアワ</t>
    </rPh>
    <rPh sb="140" eb="141">
      <t>ヒク</t>
    </rPh>
    <rPh sb="142" eb="143">
      <t>レツ</t>
    </rPh>
    <rPh sb="150" eb="152">
      <t>フヨ</t>
    </rPh>
    <rPh sb="153" eb="154">
      <t>ヒョウ</t>
    </rPh>
    <rPh sb="164" eb="166">
      <t>カジョウ</t>
    </rPh>
    <rPh sb="166" eb="168">
      <t>セッチ</t>
    </rPh>
    <rPh sb="174" eb="175">
      <t>アタイ</t>
    </rPh>
    <rPh sb="181" eb="182">
      <t>カ</t>
    </rPh>
    <phoneticPr fontId="7"/>
  </si>
  <si>
    <r>
      <t xml:space="preserve">応答行長が一定(例えば5KB)以上のクエリについて、列の"*"指定を禁止したいです。
</t>
    </r>
    <r>
      <rPr>
        <u/>
        <sz val="9"/>
        <rFont val="Meiryo UI"/>
        <family val="3"/>
        <charset val="128"/>
      </rPr>
      <t>DBFluteの生成するSQLが既定で全列応答</t>
    </r>
    <r>
      <rPr>
        <sz val="9"/>
        <rFont val="Meiryo UI"/>
        <family val="3"/>
        <charset val="128"/>
      </rPr>
      <t>なのは承知していますが、複数表を結合した際に全表の列が取り出される状況は性能観点で懸念があります。
たとえばカートンのバーコードが取りたいだけなのにAPサーバに銘柄レコードまるごと渡すことで、処理内で扱える限界の行数が制限されるシチュエーションが起こり得ると考えています。これを性能テストで検出するのは現実的ではないので、設計段階で検出しておきたいです。
SQLServerにはカバリングインデクスや付加列インデクスという機能があり、実表にアクセスせずにインデクスへのアクセスだけで値を判定することでアクセス効率を高めることができます。が、全列アクセスすると最初からこれらのアプローチを放棄することになるので性能改善する余地は欲しいです。</t>
    </r>
    <rPh sb="0" eb="2">
      <t>オウトウ</t>
    </rPh>
    <rPh sb="2" eb="4">
      <t>ギョウチョウ</t>
    </rPh>
    <rPh sb="5" eb="7">
      <t>イッテイ</t>
    </rPh>
    <rPh sb="8" eb="9">
      <t>タト</t>
    </rPh>
    <rPh sb="15" eb="17">
      <t>イジョウ</t>
    </rPh>
    <rPh sb="26" eb="27">
      <t>レツ</t>
    </rPh>
    <rPh sb="31" eb="33">
      <t>シテイ</t>
    </rPh>
    <rPh sb="34" eb="36">
      <t>キンシ</t>
    </rPh>
    <rPh sb="51" eb="53">
      <t>セイセイ</t>
    </rPh>
    <rPh sb="59" eb="61">
      <t>キテイ</t>
    </rPh>
    <rPh sb="62" eb="64">
      <t>ゼンレツ</t>
    </rPh>
    <rPh sb="64" eb="66">
      <t>オウトウ</t>
    </rPh>
    <rPh sb="69" eb="71">
      <t>ショウチ</t>
    </rPh>
    <rPh sb="78" eb="81">
      <t>フクスウヒョウ</t>
    </rPh>
    <rPh sb="82" eb="84">
      <t>ケツゴウ</t>
    </rPh>
    <rPh sb="86" eb="87">
      <t>サイ</t>
    </rPh>
    <rPh sb="88" eb="90">
      <t>ゼンヒョウ</t>
    </rPh>
    <rPh sb="91" eb="92">
      <t>レツ</t>
    </rPh>
    <rPh sb="93" eb="94">
      <t>ト</t>
    </rPh>
    <rPh sb="95" eb="96">
      <t>ダ</t>
    </rPh>
    <rPh sb="99" eb="101">
      <t>ジョウキョウ</t>
    </rPh>
    <rPh sb="102" eb="106">
      <t>セイノウカンテン</t>
    </rPh>
    <rPh sb="107" eb="109">
      <t>ケネン</t>
    </rPh>
    <rPh sb="132" eb="133">
      <t>ト</t>
    </rPh>
    <rPh sb="147" eb="149">
      <t>メイガラ</t>
    </rPh>
    <rPh sb="157" eb="158">
      <t>ワタ</t>
    </rPh>
    <rPh sb="163" eb="166">
      <t>ショリナイ</t>
    </rPh>
    <rPh sb="167" eb="168">
      <t>アツカ</t>
    </rPh>
    <rPh sb="170" eb="172">
      <t>ゲンカイ</t>
    </rPh>
    <rPh sb="173" eb="175">
      <t>ギョウスウ</t>
    </rPh>
    <rPh sb="176" eb="178">
      <t>セイゲン</t>
    </rPh>
    <rPh sb="190" eb="191">
      <t>オ</t>
    </rPh>
    <rPh sb="193" eb="194">
      <t>エ</t>
    </rPh>
    <rPh sb="196" eb="197">
      <t>カンガ</t>
    </rPh>
    <rPh sb="206" eb="208">
      <t>セイノウ</t>
    </rPh>
    <rPh sb="212" eb="214">
      <t>ケンシュツ</t>
    </rPh>
    <rPh sb="218" eb="221">
      <t>ゲンジツテキ</t>
    </rPh>
    <rPh sb="228" eb="232">
      <t>セッケイダンカイ</t>
    </rPh>
    <rPh sb="233" eb="235">
      <t>ケンシュツ</t>
    </rPh>
    <rPh sb="268" eb="271">
      <t>フカレツ</t>
    </rPh>
    <rPh sb="279" eb="281">
      <t>キノウ</t>
    </rPh>
    <rPh sb="285" eb="287">
      <t>ジツヒョウ</t>
    </rPh>
    <rPh sb="309" eb="310">
      <t>アタイ</t>
    </rPh>
    <rPh sb="311" eb="313">
      <t>ハンテイ</t>
    </rPh>
    <rPh sb="322" eb="324">
      <t>コウリツ</t>
    </rPh>
    <rPh sb="325" eb="326">
      <t>タカ</t>
    </rPh>
    <rPh sb="338" eb="339">
      <t>ゼン</t>
    </rPh>
    <rPh sb="339" eb="340">
      <t>レツ</t>
    </rPh>
    <rPh sb="347" eb="349">
      <t>サイショ</t>
    </rPh>
    <rPh sb="361" eb="363">
      <t>ホウキ</t>
    </rPh>
    <rPh sb="372" eb="374">
      <t>セイノウ</t>
    </rPh>
    <rPh sb="374" eb="376">
      <t>カイゼン</t>
    </rPh>
    <rPh sb="378" eb="380">
      <t>ヨチ</t>
    </rPh>
    <rPh sb="381" eb="382">
      <t>ホ</t>
    </rPh>
    <phoneticPr fontId="7"/>
  </si>
  <si>
    <t>繰り返し処理中でSQL発行している場合、一括化を考慮すること</t>
    <rPh sb="0" eb="1">
      <t>ク</t>
    </rPh>
    <rPh sb="2" eb="3">
      <t>カエ</t>
    </rPh>
    <rPh sb="4" eb="6">
      <t>ショリ</t>
    </rPh>
    <rPh sb="6" eb="7">
      <t>チュウ</t>
    </rPh>
    <rPh sb="11" eb="13">
      <t>ハッコウ</t>
    </rPh>
    <rPh sb="17" eb="19">
      <t>バアイ</t>
    </rPh>
    <rPh sb="20" eb="22">
      <t>イッカツ</t>
    </rPh>
    <rPh sb="22" eb="23">
      <t>カ</t>
    </rPh>
    <rPh sb="24" eb="26">
      <t>コウリョ</t>
    </rPh>
    <phoneticPr fontId="7"/>
  </si>
  <si>
    <t>本番運用時における異常発生時のログ出力量の妥当性を考慮すること</t>
    <rPh sb="0" eb="5">
      <t>ホンバンウンヨウジ</t>
    </rPh>
    <rPh sb="9" eb="11">
      <t>イジョウ</t>
    </rPh>
    <rPh sb="11" eb="14">
      <t>ハッセイジ</t>
    </rPh>
    <rPh sb="17" eb="19">
      <t>シュツリョク</t>
    </rPh>
    <rPh sb="19" eb="20">
      <t>リョウ</t>
    </rPh>
    <rPh sb="21" eb="24">
      <t>ダトウセイ</t>
    </rPh>
    <rPh sb="25" eb="27">
      <t>コウリョ</t>
    </rPh>
    <phoneticPr fontId="7"/>
  </si>
  <si>
    <r>
      <t xml:space="preserve">DBアクセスにおいて主キー以外の項目でSELECTする場合、インデックス設計に反映していること
（インデックス設計のInputとして整理しているか）
</t>
    </r>
    <r>
      <rPr>
        <sz val="9"/>
        <color theme="8"/>
        <rFont val="Meiryo UI"/>
        <family val="3"/>
        <charset val="128"/>
      </rPr>
      <t>LDSチェック内容
「インデックス検討.xlsx」に記載が漏れていないこと</t>
    </r>
    <rPh sb="10" eb="11">
      <t>シュ</t>
    </rPh>
    <rPh sb="13" eb="15">
      <t>イガイ</t>
    </rPh>
    <rPh sb="16" eb="18">
      <t>コウモク</t>
    </rPh>
    <rPh sb="27" eb="29">
      <t>バアイ</t>
    </rPh>
    <rPh sb="36" eb="38">
      <t>セッケイ</t>
    </rPh>
    <rPh sb="39" eb="41">
      <t>ハンエイ</t>
    </rPh>
    <rPh sb="55" eb="57">
      <t>セッケイ</t>
    </rPh>
    <rPh sb="66" eb="68">
      <t>セイリ</t>
    </rPh>
    <rPh sb="101" eb="103">
      <t>キサイ</t>
    </rPh>
    <rPh sb="104" eb="105">
      <t>モ</t>
    </rPh>
    <phoneticPr fontId="7"/>
  </si>
  <si>
    <t>記述品質</t>
  </si>
  <si>
    <t>記述不明確</t>
    <rPh sb="0" eb="2">
      <t>キジュツ</t>
    </rPh>
    <rPh sb="2" eb="5">
      <t>フメイカク</t>
    </rPh>
    <phoneticPr fontId="7"/>
  </si>
  <si>
    <t>記述内容が明確・平易であること（顧客担当者、開発関係者が記述内容を理解できると想定できる記述であること）</t>
    <rPh sb="8" eb="10">
      <t>ヘイイ</t>
    </rPh>
    <rPh sb="16" eb="18">
      <t>コキャク</t>
    </rPh>
    <rPh sb="18" eb="21">
      <t>タントウシャ</t>
    </rPh>
    <rPh sb="22" eb="24">
      <t>カイハツ</t>
    </rPh>
    <rPh sb="24" eb="27">
      <t>カンケイシャ</t>
    </rPh>
    <rPh sb="39" eb="41">
      <t>ソウテイ</t>
    </rPh>
    <rPh sb="44" eb="46">
      <t>キジュツ</t>
    </rPh>
    <phoneticPr fontId="7"/>
  </si>
  <si>
    <t>一意に解釈できる記述となっていること</t>
    <rPh sb="0" eb="2">
      <t>イチイ</t>
    </rPh>
    <rPh sb="3" eb="5">
      <t>カイシャク</t>
    </rPh>
    <rPh sb="8" eb="10">
      <t>キジュツ</t>
    </rPh>
    <phoneticPr fontId="7"/>
  </si>
  <si>
    <t>説明のない用語、略語、記号等を使用していないこと</t>
    <phoneticPr fontId="7"/>
  </si>
  <si>
    <t>単位（ビット／バイト、分／秒、円／銭など）が記述してあること</t>
    <phoneticPr fontId="7"/>
  </si>
  <si>
    <t>図、表について本文中にその説明があること、また図と本文が矛盾していないこと</t>
    <rPh sb="23" eb="24">
      <t>ズ</t>
    </rPh>
    <rPh sb="25" eb="27">
      <t>ホンブン</t>
    </rPh>
    <rPh sb="28" eb="30">
      <t>ムジュン</t>
    </rPh>
    <phoneticPr fontId="7"/>
  </si>
  <si>
    <t>誤記、体裁</t>
    <rPh sb="0" eb="2">
      <t>ゴキ</t>
    </rPh>
    <rPh sb="3" eb="5">
      <t>テイサイ</t>
    </rPh>
    <phoneticPr fontId="7"/>
  </si>
  <si>
    <t>注意事項（注１、＊１など）が記述されている場合、正しく対応付けされていること</t>
    <phoneticPr fontId="7"/>
  </si>
  <si>
    <t>目次と実際のページが一致していること</t>
    <phoneticPr fontId="7"/>
  </si>
  <si>
    <t>用語、名称が統一されていること</t>
    <rPh sb="3" eb="5">
      <t>メイショウ</t>
    </rPh>
    <phoneticPr fontId="7"/>
  </si>
  <si>
    <t>図が統一されていること</t>
    <phoneticPr fontId="7"/>
  </si>
  <si>
    <t>フォントが統一されていること</t>
    <phoneticPr fontId="7"/>
  </si>
  <si>
    <t>項番、図／表番、図／表題に誤りがないこと</t>
    <phoneticPr fontId="7"/>
  </si>
  <si>
    <t>誤記、脱字、言い回しの誤りがないこと</t>
    <rPh sb="3" eb="5">
      <t>ダツジ</t>
    </rPh>
    <rPh sb="6" eb="9">
      <t>イイマワ</t>
    </rPh>
    <rPh sb="11" eb="12">
      <t>アヤマ</t>
    </rPh>
    <phoneticPr fontId="7"/>
  </si>
  <si>
    <t>差替えミス、コピー不良、ページ抜けがないこと</t>
    <phoneticPr fontId="7"/>
  </si>
  <si>
    <t>日立CL</t>
    <rPh sb="0" eb="2">
      <t>ヒタチ</t>
    </rPh>
    <phoneticPr fontId="7"/>
  </si>
  <si>
    <t>（とくにバッチで）日付を扱う処理はどの日付を利用するか明示されているか</t>
    <phoneticPr fontId="7"/>
  </si>
  <si>
    <t>V1.1で追加</t>
    <rPh sb="5" eb="7">
      <t>ツイカ</t>
    </rPh>
    <phoneticPr fontId="7"/>
  </si>
  <si>
    <t>SQLのソートでソート順（昇降）が明記されていること。</t>
    <phoneticPr fontId="7"/>
  </si>
  <si>
    <t>変数、セッション、DTOなどの初期化、更新設定のタイミング・格納値・編集元が明示されていること</t>
    <rPh sb="17" eb="18">
      <t>カ</t>
    </rPh>
    <phoneticPr fontId="28"/>
  </si>
  <si>
    <t>2023/9/11 V1.2で追加 既に提出済の資料には未反映</t>
    <rPh sb="15" eb="17">
      <t>ツイカ</t>
    </rPh>
    <rPh sb="18" eb="19">
      <t>スデ</t>
    </rPh>
    <rPh sb="20" eb="22">
      <t>テイシュツ</t>
    </rPh>
    <rPh sb="22" eb="23">
      <t>スミ</t>
    </rPh>
    <rPh sb="24" eb="26">
      <t>シリョウ</t>
    </rPh>
    <rPh sb="28" eb="29">
      <t>ミ</t>
    </rPh>
    <rPh sb="29" eb="31">
      <t>ハンエイ</t>
    </rPh>
    <phoneticPr fontId="28"/>
  </si>
  <si>
    <t>変数宣言したが未使用の変数がないこと</t>
    <phoneticPr fontId="28"/>
  </si>
  <si>
    <t>〃</t>
    <phoneticPr fontId="28"/>
  </si>
  <si>
    <t>テーブル定義にないテーブルや項目を使用していないこと</t>
    <phoneticPr fontId="28"/>
  </si>
  <si>
    <t>SQL記載部分の表の形式が統一されており以下が適切に設定されていること
　対象項目
　対象テーブル
　結合条件
　検索条件
　グループ化
　ソート
※未使用の場合は-(半角ハイフン囲み文字なし)とする</t>
    <rPh sb="3" eb="7">
      <t>キサイブブン</t>
    </rPh>
    <rPh sb="20" eb="22">
      <t>イカ</t>
    </rPh>
    <rPh sb="23" eb="25">
      <t>テキセツ</t>
    </rPh>
    <rPh sb="26" eb="28">
      <t>セッテイ</t>
    </rPh>
    <rPh sb="75" eb="78">
      <t>ミシヨウ</t>
    </rPh>
    <rPh sb="79" eb="81">
      <t>バアイ</t>
    </rPh>
    <rPh sb="84" eb="86">
      <t>ハンカク</t>
    </rPh>
    <rPh sb="90" eb="91">
      <t>カコ</t>
    </rPh>
    <rPh sb="92" eb="94">
      <t>モジ</t>
    </rPh>
    <phoneticPr fontId="28"/>
  </si>
  <si>
    <t>文書作成基準確認CL</t>
    <phoneticPr fontId="7"/>
  </si>
  <si>
    <t>更新日：2023/8/9</t>
    <rPh sb="0" eb="3">
      <t>コウシンビ</t>
    </rPh>
    <phoneticPr fontId="7"/>
  </si>
  <si>
    <t>チェック内容</t>
    <rPh sb="4" eb="6">
      <t>ナイヨウ</t>
    </rPh>
    <phoneticPr fontId="7"/>
  </si>
  <si>
    <t>確認方法</t>
    <rPh sb="0" eb="2">
      <t>カクニン</t>
    </rPh>
    <rPh sb="2" eb="4">
      <t>ホウホウ</t>
    </rPh>
    <phoneticPr fontId="7"/>
  </si>
  <si>
    <t>チェック欄</t>
    <rPh sb="4" eb="5">
      <t>ラン</t>
    </rPh>
    <phoneticPr fontId="7"/>
  </si>
  <si>
    <t>担当</t>
    <rPh sb="0" eb="2">
      <t>タントウ</t>
    </rPh>
    <phoneticPr fontId="7"/>
  </si>
  <si>
    <t>リーダ</t>
    <phoneticPr fontId="7"/>
  </si>
  <si>
    <t xml:space="preserve">ファイル名称が｢文書作成基準｣に則り作成されていること
</t>
    <rPh sb="4" eb="6">
      <t>メイショウ</t>
    </rPh>
    <rPh sb="8" eb="10">
      <t>ブンショ</t>
    </rPh>
    <rPh sb="10" eb="12">
      <t>サクセイ</t>
    </rPh>
    <rPh sb="12" eb="14">
      <t>キジュン</t>
    </rPh>
    <rPh sb="16" eb="17">
      <t>ノット</t>
    </rPh>
    <rPh sb="18" eb="20">
      <t>サクセイ</t>
    </rPh>
    <phoneticPr fontId="7"/>
  </si>
  <si>
    <t>目視で確認</t>
    <rPh sb="0" eb="2">
      <t>モクシ</t>
    </rPh>
    <rPh sb="3" eb="5">
      <t>カクニン</t>
    </rPh>
    <phoneticPr fontId="7"/>
  </si>
  <si>
    <t xml:space="preserve">｢文書作成基準｣に則り文書が作成されていること
</t>
    <rPh sb="1" eb="3">
      <t>ブンショ</t>
    </rPh>
    <rPh sb="3" eb="5">
      <t>サクセイ</t>
    </rPh>
    <rPh sb="5" eb="7">
      <t>キジュン</t>
    </rPh>
    <rPh sb="9" eb="10">
      <t>ノット</t>
    </rPh>
    <rPh sb="11" eb="13">
      <t>ブンショ</t>
    </rPh>
    <rPh sb="14" eb="16">
      <t>サクセイ</t>
    </rPh>
    <phoneticPr fontId="7"/>
  </si>
  <si>
    <t>「である」調で記載されていること
(ですます調ではないこと)</t>
    <rPh sb="5" eb="6">
      <t>チョウ</t>
    </rPh>
    <rPh sb="7" eb="9">
      <t>キサイ</t>
    </rPh>
    <rPh sb="22" eb="23">
      <t>チョウ</t>
    </rPh>
    <phoneticPr fontId="7"/>
  </si>
  <si>
    <t>「です」、「ます」で検索し、検出されないことを確認</t>
    <rPh sb="10" eb="12">
      <t>ケンサク</t>
    </rPh>
    <rPh sb="14" eb="16">
      <t>ケンシュツ</t>
    </rPh>
    <rPh sb="23" eb="25">
      <t>カクニン</t>
    </rPh>
    <phoneticPr fontId="7"/>
  </si>
  <si>
    <t>句点が｢、｣で統一されていること</t>
    <phoneticPr fontId="63"/>
  </si>
  <si>
    <t>全角カンマ(，)で検索し、検出されないことを確認</t>
    <rPh sb="0" eb="2">
      <t>ゼンカク</t>
    </rPh>
    <rPh sb="13" eb="15">
      <t>ケンシュツ</t>
    </rPh>
    <rPh sb="22" eb="24">
      <t>カクニン</t>
    </rPh>
    <phoneticPr fontId="7"/>
  </si>
  <si>
    <t xml:space="preserve">英字(アルファベット)が半角で統一されていること
</t>
    <rPh sb="12" eb="14">
      <t>ハンカク</t>
    </rPh>
    <rPh sb="15" eb="17">
      <t>トウイツ</t>
    </rPh>
    <phoneticPr fontId="7"/>
  </si>
  <si>
    <t>英字(アルファベット)（全角）で検索し、検出されないことを確認
※1</t>
    <rPh sb="12" eb="14">
      <t>ゼンカク</t>
    </rPh>
    <rPh sb="20" eb="22">
      <t>ケンシュツ</t>
    </rPh>
    <rPh sb="29" eb="31">
      <t>カクニン</t>
    </rPh>
    <phoneticPr fontId="7"/>
  </si>
  <si>
    <t xml:space="preserve">数字が半角で統一されていること
</t>
    <rPh sb="0" eb="2">
      <t>スウジ</t>
    </rPh>
    <rPh sb="3" eb="5">
      <t>ハンカク</t>
    </rPh>
    <rPh sb="6" eb="8">
      <t>トウイツ</t>
    </rPh>
    <phoneticPr fontId="7"/>
  </si>
  <si>
    <t xml:space="preserve">数字（全角）で検索し、検出されないことを確認
</t>
    <rPh sb="0" eb="2">
      <t>スウジ</t>
    </rPh>
    <rPh sb="3" eb="5">
      <t>ゼンカク</t>
    </rPh>
    <rPh sb="11" eb="13">
      <t>ケンシュツ</t>
    </rPh>
    <rPh sb="20" eb="22">
      <t>カクニン</t>
    </rPh>
    <phoneticPr fontId="7"/>
  </si>
  <si>
    <t xml:space="preserve">記号が半角で統一されていること
</t>
    <rPh sb="0" eb="2">
      <t>キゴウ</t>
    </rPh>
    <phoneticPr fontId="7"/>
  </si>
  <si>
    <t>下記記号（全角）で検索し、検出されないことを確認
[＆％￥＊＜＞：；＝＃／！？－＋]
※1</t>
    <rPh sb="0" eb="2">
      <t>カキ</t>
    </rPh>
    <rPh sb="2" eb="4">
      <t>キゴウ</t>
    </rPh>
    <rPh sb="5" eb="7">
      <t>ゼンカク</t>
    </rPh>
    <rPh sb="13" eb="15">
      <t>ケンシュツ</t>
    </rPh>
    <rPh sb="22" eb="24">
      <t>カクニン</t>
    </rPh>
    <phoneticPr fontId="7"/>
  </si>
  <si>
    <t xml:space="preserve">カタカナが全角で統一されていること
</t>
    <rPh sb="5" eb="7">
      <t>ゼンカク</t>
    </rPh>
    <rPh sb="8" eb="10">
      <t>トウイツ</t>
    </rPh>
    <phoneticPr fontId="7"/>
  </si>
  <si>
    <t xml:space="preserve">カタカナ（半角）で検索し、検出されないことを確認
</t>
    <rPh sb="5" eb="7">
      <t>ハンカク</t>
    </rPh>
    <rPh sb="13" eb="15">
      <t>ケンシュツ</t>
    </rPh>
    <rPh sb="22" eb="24">
      <t>カクニン</t>
    </rPh>
    <phoneticPr fontId="7"/>
  </si>
  <si>
    <t>スラッシュ(/)が半角で統一されていること
（全角が正式名称となるものは全角とする）</t>
    <rPh sb="9" eb="11">
      <t>ハンカク</t>
    </rPh>
    <rPh sb="12" eb="14">
      <t>トウイツ</t>
    </rPh>
    <phoneticPr fontId="7"/>
  </si>
  <si>
    <t xml:space="preserve">「／」で検索し、検出されないことを確認。「／」が検出された場合、その記載が正式名称であれば問題なしとする
</t>
    <rPh sb="4" eb="6">
      <t>ケンサク</t>
    </rPh>
    <rPh sb="8" eb="10">
      <t>ケンシュツ</t>
    </rPh>
    <rPh sb="17" eb="19">
      <t>カクニン</t>
    </rPh>
    <rPh sb="24" eb="26">
      <t>ケンシュツ</t>
    </rPh>
    <rPh sb="29" eb="31">
      <t>バアイ</t>
    </rPh>
    <rPh sb="34" eb="36">
      <t>キサイ</t>
    </rPh>
    <rPh sb="37" eb="39">
      <t>セイシキ</t>
    </rPh>
    <rPh sb="39" eb="41">
      <t>メイショウ</t>
    </rPh>
    <rPh sb="45" eb="47">
      <t>モンダイ</t>
    </rPh>
    <phoneticPr fontId="7"/>
  </si>
  <si>
    <t xml:space="preserve">日付がYYYY/MM/DD形式となっていること
</t>
    <rPh sb="0" eb="2">
      <t>ヒヅケ</t>
    </rPh>
    <phoneticPr fontId="7"/>
  </si>
  <si>
    <t xml:space="preserve">日付（下記形式）で検索し、検出されないことを確認
日付(mm/dd/yyyy)
日付(mm/dd)
日付(yyyy.mm.dd)
日付(yy.mm.dd)
日付(mm.dd)
日付(yyyy-mm-dd)
日付(mm-dd-yyyy)
日付(mm-dd)
日付(yyyy年mm月dd日)
日付(平成yy年mm月dd日)
日付(mm月dd日)
</t>
    <rPh sb="0" eb="2">
      <t>ヒヅケ</t>
    </rPh>
    <rPh sb="3" eb="5">
      <t>カキ</t>
    </rPh>
    <rPh sb="9" eb="11">
      <t>ケンサク</t>
    </rPh>
    <phoneticPr fontId="7"/>
  </si>
  <si>
    <t xml:space="preserve">外来語がカタカナ書きになっていること
</t>
    <rPh sb="0" eb="3">
      <t>ガイライゴ</t>
    </rPh>
    <rPh sb="8" eb="9">
      <t>カ</t>
    </rPh>
    <phoneticPr fontId="7"/>
  </si>
  <si>
    <t xml:space="preserve">外来語（ひらがな）で検索し、検出されないことを確認
</t>
    <rPh sb="0" eb="3">
      <t>ガイライゴ</t>
    </rPh>
    <phoneticPr fontId="7"/>
  </si>
  <si>
    <t xml:space="preserve">長音符号(ー)について、以下のとおりとなっていること
①語尾がer、or、ar等でおわる語は原則として長音符号を付けない
　&lt;例&gt; コンピュータ、モニタ、マスタ
②①に示す場合でも、長音の前の字数が2字以下の場合は長音符号を付ける。
　&lt;例&gt; カー、レバー、カバー、ブザー
</t>
    <phoneticPr fontId="63"/>
  </si>
  <si>
    <t>長音符号(ー)で検索し、左記①、②の基準で付与されていることを確認</t>
    <rPh sb="8" eb="10">
      <t>ケンサク</t>
    </rPh>
    <rPh sb="12" eb="14">
      <t>サキ</t>
    </rPh>
    <rPh sb="18" eb="20">
      <t>キジュン</t>
    </rPh>
    <rPh sb="21" eb="23">
      <t>フヨ</t>
    </rPh>
    <rPh sb="31" eb="33">
      <t>カクニン</t>
    </rPh>
    <phoneticPr fontId="7"/>
  </si>
  <si>
    <t>記載された文書の「主語」は明確か</t>
    <rPh sb="0" eb="2">
      <t>キサイ</t>
    </rPh>
    <rPh sb="5" eb="7">
      <t>ブンショ</t>
    </rPh>
    <rPh sb="9" eb="11">
      <t>シュゴ</t>
    </rPh>
    <rPh sb="13" eb="15">
      <t>メイカク</t>
    </rPh>
    <phoneticPr fontId="7"/>
  </si>
  <si>
    <t>意味の取れる文書となっており、「誰が」対象の文書なのか、人、システム、機能、などが把握できるように記載されているか、確認</t>
    <rPh sb="0" eb="2">
      <t>イミ</t>
    </rPh>
    <rPh sb="3" eb="4">
      <t>ト</t>
    </rPh>
    <rPh sb="6" eb="8">
      <t>ブンショ</t>
    </rPh>
    <rPh sb="16" eb="17">
      <t>ダレ</t>
    </rPh>
    <rPh sb="19" eb="21">
      <t>タイショウ</t>
    </rPh>
    <rPh sb="22" eb="24">
      <t>ブンショ</t>
    </rPh>
    <rPh sb="28" eb="29">
      <t>ヒト</t>
    </rPh>
    <rPh sb="35" eb="37">
      <t>キノウ</t>
    </rPh>
    <rPh sb="41" eb="43">
      <t>ハアク</t>
    </rPh>
    <rPh sb="49" eb="51">
      <t>キサイ</t>
    </rPh>
    <rPh sb="58" eb="60">
      <t>カクニン</t>
    </rPh>
    <phoneticPr fontId="7"/>
  </si>
  <si>
    <t>注釈は※印を使用していること
(※番号は章題、節題、項題内で通番とする)</t>
  </si>
  <si>
    <t>注釈箇所を確認して、※印が記載されていることを目視で確認</t>
    <rPh sb="0" eb="2">
      <t>チュウシャク</t>
    </rPh>
    <rPh sb="2" eb="4">
      <t>カショ</t>
    </rPh>
    <rPh sb="5" eb="7">
      <t>カクニン</t>
    </rPh>
    <rPh sb="11" eb="12">
      <t>シルシ</t>
    </rPh>
    <phoneticPr fontId="7"/>
  </si>
  <si>
    <t xml:space="preserve">長音符号(ー)をハイフン等で代用していないこと
</t>
    <phoneticPr fontId="7"/>
  </si>
  <si>
    <t>ハイフンを検索し、長音符号(ー)で記載すべき文字をハイフンで代用していないことを目視で確認</t>
    <rPh sb="5" eb="7">
      <t>ケンサク</t>
    </rPh>
    <rPh sb="17" eb="19">
      <t>キサイ</t>
    </rPh>
    <rPh sb="22" eb="24">
      <t>モジ</t>
    </rPh>
    <rPh sb="40" eb="42">
      <t>モクシ</t>
    </rPh>
    <rPh sb="43" eb="45">
      <t>カクニン</t>
    </rPh>
    <phoneticPr fontId="7"/>
  </si>
  <si>
    <t>章節項番の使用方法が基準に準拠していること
　・項番は、3段階までを基本とする
　・項番内の小項目については、(1)のようにカッコ書きの連番となっているか</t>
    <rPh sb="0" eb="2">
      <t>ショウセツ</t>
    </rPh>
    <rPh sb="2" eb="4">
      <t>コウバン</t>
    </rPh>
    <rPh sb="5" eb="9">
      <t>シヨウホウホウ</t>
    </rPh>
    <rPh sb="10" eb="12">
      <t>キジュン</t>
    </rPh>
    <rPh sb="13" eb="15">
      <t>ジュンキョ</t>
    </rPh>
    <rPh sb="65" eb="66">
      <t>ガ</t>
    </rPh>
    <rPh sb="68" eb="70">
      <t>レンバン</t>
    </rPh>
    <phoneticPr fontId="7"/>
  </si>
  <si>
    <t>箇条書きは、次に示す符号を用いる
&lt;例&gt;
①　→順序性のある箇条書き
・　→単純な項目の列挙（順序性が無い場合）</t>
    <rPh sb="24" eb="27">
      <t>ジュンジョセイ</t>
    </rPh>
    <rPh sb="30" eb="33">
      <t>カジョウガ</t>
    </rPh>
    <rPh sb="38" eb="40">
      <t>タンジュン</t>
    </rPh>
    <rPh sb="41" eb="43">
      <t>コウモク</t>
    </rPh>
    <rPh sb="44" eb="46">
      <t>レッキョ</t>
    </rPh>
    <rPh sb="47" eb="50">
      <t>ジュンジョセイ</t>
    </rPh>
    <rPh sb="51" eb="52">
      <t>ナ</t>
    </rPh>
    <rPh sb="53" eb="55">
      <t>バアイ</t>
    </rPh>
    <phoneticPr fontId="7"/>
  </si>
  <si>
    <t>文書作成基準及び、プロジェクト計画書作成時に取り纏めた表記ゆれのチェックを参考に、表現の統一を図ること</t>
    <rPh sb="0" eb="6">
      <t>ブンショサクセイキジュン</t>
    </rPh>
    <rPh sb="6" eb="7">
      <t>オヨ</t>
    </rPh>
    <rPh sb="15" eb="18">
      <t>ケイカクショ</t>
    </rPh>
    <rPh sb="18" eb="21">
      <t>サクセイジ</t>
    </rPh>
    <rPh sb="22" eb="23">
      <t>ト</t>
    </rPh>
    <rPh sb="24" eb="25">
      <t>マト</t>
    </rPh>
    <rPh sb="27" eb="29">
      <t>ヒョウキ</t>
    </rPh>
    <rPh sb="37" eb="39">
      <t>サンコウ</t>
    </rPh>
    <rPh sb="41" eb="43">
      <t>ヒョウゲン</t>
    </rPh>
    <rPh sb="44" eb="46">
      <t>トウイツ</t>
    </rPh>
    <rPh sb="47" eb="48">
      <t>ハカ</t>
    </rPh>
    <phoneticPr fontId="7"/>
  </si>
  <si>
    <t>以下2シートを参考にすること
シート：表記ゆれ防止一覧
シート：カタカナ用語表記</t>
    <rPh sb="0" eb="2">
      <t>イカ</t>
    </rPh>
    <rPh sb="7" eb="9">
      <t>サンコウ</t>
    </rPh>
    <phoneticPr fontId="7"/>
  </si>
  <si>
    <t>※1　固有名詞や、DB定義書が全角の場合のテーブル名称、カラム名称は除く</t>
    <phoneticPr fontId="7"/>
  </si>
</sst>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7">
    <numFmt numFmtId="6" formatCode="&quot;¥&quot;#,##0;[Red]&quot;¥&quot;\-#,##0"/>
    <numFmt numFmtId="8" formatCode="&quot;¥&quot;#,##0.00;[Red]&quot;¥&quot;\-#,##0.00"/>
    <numFmt numFmtId="176" formatCode="0_);[Red]\(0\)"/>
    <numFmt numFmtId="177" formatCode="000"/>
    <numFmt numFmtId="178" formatCode="m/d;@"/>
    <numFmt numFmtId="179" formatCode="yy/mm/dd"/>
    <numFmt numFmtId="180" formatCode="#,##0.0"/>
    <numFmt numFmtId="181" formatCode="0.0"/>
    <numFmt numFmtId="182" formatCode="\1\-000"/>
    <numFmt numFmtId="183" formatCode="\3\-000"/>
    <numFmt numFmtId="184" formatCode="\2\-000"/>
    <numFmt numFmtId="185" formatCode="\4\-000"/>
    <numFmt numFmtId="186" formatCode="0.00_ "/>
    <numFmt numFmtId="187" formatCode="mm/dd"/>
    <numFmt numFmtId="188" formatCode="m&quot;月&quot;d&quot;日&quot;;@"/>
    <numFmt numFmtId="189" formatCode="#,##0;\-#,##0;&quot;-&quot;"/>
    <numFmt numFmtId="190" formatCode="_ * #,##0_ ;_ * &quot;¥&quot;&quot;¥&quot;&quot;¥&quot;&quot;¥&quot;&quot;¥&quot;&quot;¥&quot;&quot;¥&quot;&quot;¥&quot;\-#,##0_ ;_ * &quot;-&quot;_ ;_ @_ "/>
  </numFmts>
  <fonts count="144">
    <font>
      <sz val="11"/>
      <name val="ＭＳ Ｐゴシック"/>
      <family val="3"/>
      <charset val="128"/>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6"/>
      <name val="ＭＳ Ｐゴシック"/>
      <family val="3"/>
      <charset val="128"/>
    </font>
    <font>
      <b/>
      <i/>
      <sz val="11"/>
      <color indexed="18"/>
      <name val="Arial"/>
      <family val="2"/>
    </font>
    <font>
      <u/>
      <sz val="11"/>
      <color indexed="12"/>
      <name val="ＭＳ Ｐゴシック"/>
      <family val="3"/>
      <charset val="128"/>
    </font>
    <font>
      <sz val="6"/>
      <name val="ＭＳ Ｐゴシック"/>
      <family val="3"/>
      <charset val="128"/>
      <scheme val="minor"/>
    </font>
    <font>
      <b/>
      <sz val="9"/>
      <color indexed="81"/>
      <name val="MS P ゴシック"/>
      <family val="3"/>
      <charset val="128"/>
    </font>
    <font>
      <sz val="9"/>
      <color indexed="81"/>
      <name val="MS P ゴシック"/>
      <family val="3"/>
      <charset val="128"/>
    </font>
    <font>
      <sz val="10"/>
      <name val="Meiryo UI"/>
      <family val="3"/>
      <charset val="128"/>
    </font>
    <font>
      <u/>
      <sz val="10"/>
      <name val="Meiryo UI"/>
      <family val="3"/>
      <charset val="128"/>
    </font>
    <font>
      <b/>
      <sz val="10"/>
      <name val="Meiryo UI"/>
      <family val="3"/>
      <charset val="128"/>
    </font>
    <font>
      <sz val="10"/>
      <color indexed="8"/>
      <name val="Meiryo UI"/>
      <family val="3"/>
      <charset val="128"/>
    </font>
    <font>
      <b/>
      <sz val="26"/>
      <name val="Meiryo UI"/>
      <family val="3"/>
      <charset val="128"/>
    </font>
    <font>
      <sz val="11"/>
      <name val="Meiryo UI"/>
      <family val="3"/>
      <charset val="128"/>
    </font>
    <font>
      <sz val="12"/>
      <name val="Meiryo UI"/>
      <family val="3"/>
      <charset val="128"/>
    </font>
    <font>
      <sz val="9"/>
      <name val="Meiryo UI"/>
      <family val="3"/>
      <charset val="128"/>
    </font>
    <font>
      <sz val="11"/>
      <color theme="0" tint="-0.34998626667073579"/>
      <name val="Meiryo UI"/>
      <family val="3"/>
      <charset val="128"/>
    </font>
    <font>
      <b/>
      <sz val="12"/>
      <name val="Meiryo UI"/>
      <family val="3"/>
      <charset val="128"/>
    </font>
    <font>
      <b/>
      <sz val="11"/>
      <name val="Meiryo UI"/>
      <family val="3"/>
      <charset val="128"/>
    </font>
    <font>
      <sz val="9"/>
      <color theme="0"/>
      <name val="Meiryo UI"/>
      <family val="3"/>
      <charset val="128"/>
    </font>
    <font>
      <sz val="10"/>
      <color theme="0"/>
      <name val="Meiryo UI"/>
      <family val="3"/>
      <charset val="128"/>
    </font>
    <font>
      <sz val="10"/>
      <color rgb="FFFF0000"/>
      <name val="Meiryo UI"/>
      <family val="3"/>
      <charset val="128"/>
    </font>
    <font>
      <sz val="9"/>
      <color theme="1"/>
      <name val="Meiryo UI"/>
      <family val="3"/>
      <charset val="128"/>
    </font>
    <font>
      <sz val="6"/>
      <name val="ＭＳ Ｐゴシック"/>
      <family val="2"/>
      <charset val="128"/>
      <scheme val="minor"/>
    </font>
    <font>
      <b/>
      <sz val="11"/>
      <name val="ＭＳ Ｐゴシック"/>
      <family val="3"/>
      <charset val="128"/>
    </font>
    <font>
      <sz val="6"/>
      <name val="ＭＳ ゴシック"/>
      <family val="3"/>
      <charset val="128"/>
    </font>
    <font>
      <sz val="16"/>
      <name val="Meiryo UI"/>
      <family val="3"/>
      <charset val="128"/>
    </font>
    <font>
      <sz val="6"/>
      <name val="明朝"/>
      <family val="1"/>
      <charset val="128"/>
    </font>
    <font>
      <sz val="9"/>
      <name val="宋体"/>
      <charset val="128"/>
    </font>
    <font>
      <sz val="11"/>
      <color theme="1"/>
      <name val="Meiryo UI"/>
      <family val="3"/>
      <charset val="128"/>
    </font>
    <font>
      <sz val="9"/>
      <name val="ＭＳ Ｐゴシック"/>
      <family val="3"/>
      <charset val="128"/>
    </font>
    <font>
      <sz val="9"/>
      <color rgb="FFFF0000"/>
      <name val="Meiryo UI"/>
      <family val="3"/>
      <charset val="128"/>
    </font>
    <font>
      <sz val="11"/>
      <color rgb="FFFF0000"/>
      <name val="Meiryo UI"/>
      <family val="3"/>
      <charset val="128"/>
    </font>
    <font>
      <sz val="6"/>
      <name val="明朝"/>
      <family val="3"/>
      <charset val="128"/>
    </font>
    <font>
      <sz val="8"/>
      <name val="Meiryo UI"/>
      <family val="3"/>
      <charset val="128"/>
    </font>
    <font>
      <sz val="6"/>
      <name val="Meiryo UI"/>
      <family val="3"/>
      <charset val="128"/>
    </font>
    <font>
      <sz val="11"/>
      <color indexed="10"/>
      <name val="Meiryo UI"/>
      <family val="3"/>
      <charset val="128"/>
    </font>
    <font>
      <sz val="11"/>
      <color indexed="12"/>
      <name val="Meiryo UI"/>
      <family val="3"/>
      <charset val="128"/>
    </font>
    <font>
      <sz val="11"/>
      <color indexed="57"/>
      <name val="Meiryo UI"/>
      <family val="3"/>
      <charset val="128"/>
    </font>
    <font>
      <sz val="11"/>
      <color indexed="17"/>
      <name val="Meiryo UI"/>
      <family val="3"/>
      <charset val="128"/>
    </font>
    <font>
      <sz val="11"/>
      <color indexed="14"/>
      <name val="Meiryo UI"/>
      <family val="3"/>
      <charset val="128"/>
    </font>
    <font>
      <sz val="11"/>
      <name val="ＭＳ Ｐゴシック"/>
      <family val="3"/>
      <charset val="128"/>
    </font>
    <font>
      <sz val="10"/>
      <color theme="1"/>
      <name val="Meiryo UI"/>
      <family val="3"/>
      <charset val="128"/>
    </font>
    <font>
      <sz val="10"/>
      <color rgb="FF000000"/>
      <name val="Meiryo UI"/>
      <family val="3"/>
      <charset val="128"/>
    </font>
    <font>
      <sz val="11"/>
      <name val="ＭＳ ゴシック"/>
      <family val="3"/>
      <charset val="128"/>
    </font>
    <font>
      <sz val="11"/>
      <name val="Meiryo UI"/>
      <family val="3"/>
    </font>
    <font>
      <sz val="9"/>
      <name val="BIZ UDPゴシック"/>
      <family val="3"/>
      <charset val="128"/>
    </font>
    <font>
      <sz val="11"/>
      <name val="BIZ UDPゴシック"/>
      <family val="3"/>
      <charset val="128"/>
    </font>
    <font>
      <sz val="11"/>
      <color rgb="FFFF0000"/>
      <name val="BIZ UDPゴシック"/>
      <family val="3"/>
      <charset val="128"/>
    </font>
    <font>
      <u/>
      <sz val="11"/>
      <color theme="10"/>
      <name val="ＭＳ Ｐゴシック"/>
      <family val="3"/>
      <charset val="128"/>
    </font>
    <font>
      <sz val="11"/>
      <color theme="1"/>
      <name val="Meiryo UI"/>
      <family val="2"/>
      <charset val="128"/>
    </font>
    <font>
      <sz val="6"/>
      <name val="ＭＳ ゴシック"/>
      <family val="2"/>
      <charset val="128"/>
    </font>
    <font>
      <sz val="9"/>
      <color theme="8"/>
      <name val="Meiryo UI"/>
      <family val="3"/>
      <charset val="128"/>
    </font>
    <font>
      <u/>
      <sz val="11"/>
      <color rgb="FFC00000"/>
      <name val="Meiryo UI"/>
      <family val="3"/>
      <charset val="128"/>
    </font>
    <font>
      <sz val="9"/>
      <color rgb="FFC00000"/>
      <name val="Meiryo UI"/>
      <family val="3"/>
      <charset val="128"/>
    </font>
    <font>
      <strike/>
      <sz val="9"/>
      <color rgb="FFC00000"/>
      <name val="Meiryo UI"/>
      <family val="3"/>
      <charset val="128"/>
    </font>
    <font>
      <u/>
      <sz val="9"/>
      <name val="Meiryo UI"/>
      <family val="3"/>
      <charset val="128"/>
    </font>
    <font>
      <b/>
      <sz val="11"/>
      <color rgb="FFFF0000"/>
      <name val="Meiryo UI"/>
      <family val="3"/>
      <charset val="128"/>
    </font>
    <font>
      <sz val="6"/>
      <name val="Meiryo UI"/>
      <family val="2"/>
      <charset val="128"/>
    </font>
    <font>
      <sz val="9"/>
      <color rgb="FF000000"/>
      <name val="Meiryo UI"/>
      <family val="3"/>
      <charset val="128"/>
    </font>
    <font>
      <sz val="11"/>
      <color indexed="8"/>
      <name val="ＭＳ Ｐゴシック"/>
      <family val="3"/>
      <charset val="128"/>
    </font>
    <font>
      <sz val="11"/>
      <color indexed="8"/>
      <name val="宋体"/>
      <family val="3"/>
      <charset val="128"/>
    </font>
    <font>
      <sz val="11"/>
      <color indexed="9"/>
      <name val="ＭＳ Ｐゴシック"/>
      <family val="3"/>
      <charset val="128"/>
    </font>
    <font>
      <sz val="11"/>
      <color indexed="9"/>
      <name val="宋体"/>
      <charset val="128"/>
    </font>
    <font>
      <sz val="8"/>
      <name val="Times New Roman"/>
      <family val="1"/>
    </font>
    <font>
      <sz val="11"/>
      <color indexed="20"/>
      <name val="ＭＳ Ｐゴシック"/>
      <family val="3"/>
      <charset val="128"/>
    </font>
    <font>
      <sz val="10"/>
      <name val="中ゴシックＢＢＢ"/>
      <family val="1"/>
      <charset val="128"/>
    </font>
    <font>
      <sz val="10"/>
      <color indexed="8"/>
      <name val="ARIAL"/>
      <family val="2"/>
    </font>
    <font>
      <b/>
      <sz val="11"/>
      <color indexed="52"/>
      <name val="ＭＳ Ｐゴシック"/>
      <family val="3"/>
      <charset val="128"/>
    </font>
    <font>
      <b/>
      <sz val="11"/>
      <color indexed="9"/>
      <name val="ＭＳ Ｐゴシック"/>
      <family val="3"/>
      <charset val="128"/>
    </font>
    <font>
      <b/>
      <sz val="12"/>
      <name val="Helv"/>
      <family val="2"/>
    </font>
    <font>
      <i/>
      <sz val="11"/>
      <color indexed="23"/>
      <name val="ＭＳ Ｐゴシック"/>
      <family val="3"/>
      <charset val="128"/>
    </font>
    <font>
      <sz val="11"/>
      <color indexed="17"/>
      <name val="ＭＳ Ｐゴシック"/>
      <family val="3"/>
      <charset val="128"/>
    </font>
    <font>
      <sz val="8"/>
      <name val="Arial"/>
      <family val="2"/>
    </font>
    <font>
      <b/>
      <sz val="12"/>
      <name val="Arial"/>
      <family val="2"/>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sz val="10"/>
      <name val="ＭＳ ゴシック"/>
      <family val="3"/>
      <charset val="128"/>
    </font>
    <font>
      <sz val="11"/>
      <color indexed="62"/>
      <name val="ＭＳ Ｐゴシック"/>
      <family val="3"/>
      <charset val="128"/>
    </font>
    <font>
      <sz val="10"/>
      <name val="ＭＳ 明朝"/>
      <family val="1"/>
      <charset val="128"/>
    </font>
    <font>
      <sz val="11"/>
      <color indexed="52"/>
      <name val="ＭＳ Ｐゴシック"/>
      <family val="3"/>
      <charset val="128"/>
    </font>
    <font>
      <sz val="11"/>
      <color indexed="60"/>
      <name val="ＭＳ Ｐゴシック"/>
      <family val="3"/>
      <charset val="128"/>
    </font>
    <font>
      <sz val="9"/>
      <name val="Times New Roman"/>
      <family val="1"/>
    </font>
    <font>
      <sz val="10"/>
      <name val="Arial"/>
      <family val="2"/>
    </font>
    <font>
      <b/>
      <sz val="11"/>
      <color indexed="63"/>
      <name val="ＭＳ Ｐゴシック"/>
      <family val="3"/>
      <charset val="128"/>
    </font>
    <font>
      <sz val="10"/>
      <name val="MS Sans Serif"/>
      <family val="2"/>
    </font>
    <font>
      <b/>
      <sz val="10"/>
      <name val="MS Sans Serif"/>
      <family val="2"/>
    </font>
    <font>
      <sz val="9"/>
      <name val="Arial"/>
      <family val="2"/>
    </font>
    <font>
      <b/>
      <sz val="11"/>
      <color indexed="18"/>
      <name val="Arial"/>
      <family val="2"/>
    </font>
    <font>
      <sz val="12"/>
      <color indexed="18"/>
      <name val="MS Sans Serif"/>
      <family val="2"/>
    </font>
    <font>
      <sz val="12"/>
      <color indexed="9"/>
      <name val="MS Sans Serif"/>
      <family val="2"/>
    </font>
    <font>
      <sz val="11"/>
      <color indexed="9"/>
      <name val="Arial"/>
      <family val="2"/>
    </font>
    <font>
      <sz val="11"/>
      <name val="Arial"/>
      <family val="2"/>
    </font>
    <font>
      <b/>
      <sz val="11"/>
      <color indexed="9"/>
      <name val="Arial"/>
      <family val="2"/>
    </font>
    <font>
      <b/>
      <sz val="11"/>
      <color indexed="18"/>
      <name val="Arial Narrow"/>
      <family val="2"/>
    </font>
    <font>
      <b/>
      <sz val="11"/>
      <color indexed="9"/>
      <name val="Arial Narrow"/>
      <family val="2"/>
    </font>
    <font>
      <sz val="11"/>
      <color indexed="18"/>
      <name val="Arial"/>
      <family val="2"/>
    </font>
    <font>
      <sz val="10"/>
      <color indexed="56"/>
      <name val="Arial"/>
      <family val="2"/>
    </font>
    <font>
      <sz val="10"/>
      <color indexed="18"/>
      <name val="Arial"/>
      <family val="2"/>
    </font>
    <font>
      <sz val="10"/>
      <color indexed="9"/>
      <name val="Arial"/>
      <family val="2"/>
    </font>
    <font>
      <sz val="12"/>
      <color indexed="56"/>
      <name val="Arial"/>
      <family val="2"/>
    </font>
    <font>
      <i/>
      <sz val="12"/>
      <color indexed="56"/>
      <name val="Arial"/>
      <family val="2"/>
    </font>
    <font>
      <sz val="11"/>
      <color indexed="56"/>
      <name val="Arial"/>
      <family val="2"/>
    </font>
    <font>
      <i/>
      <sz val="11"/>
      <color indexed="56"/>
      <name val="Arial"/>
      <family val="2"/>
    </font>
    <font>
      <b/>
      <sz val="11"/>
      <color indexed="56"/>
      <name val="Arial"/>
      <family val="2"/>
    </font>
    <font>
      <b/>
      <i/>
      <sz val="11"/>
      <color indexed="56"/>
      <name val="Arial"/>
      <family val="2"/>
    </font>
    <font>
      <sz val="18"/>
      <color indexed="18"/>
      <name val="Arial"/>
      <family val="2"/>
    </font>
    <font>
      <sz val="11"/>
      <color indexed="10"/>
      <name val="Arial"/>
      <family val="2"/>
    </font>
    <font>
      <b/>
      <sz val="18"/>
      <color indexed="56"/>
      <name val="ＭＳ Ｐゴシック"/>
      <family val="3"/>
      <charset val="128"/>
    </font>
    <font>
      <b/>
      <sz val="11"/>
      <color indexed="8"/>
      <name val="ＭＳ Ｐゴシック"/>
      <family val="3"/>
      <charset val="128"/>
    </font>
    <font>
      <sz val="11"/>
      <color indexed="10"/>
      <name val="ＭＳ Ｐゴシック"/>
      <family val="3"/>
      <charset val="128"/>
    </font>
    <font>
      <b/>
      <sz val="18"/>
      <color indexed="62"/>
      <name val="ＭＳ Ｐゴシック"/>
      <family val="3"/>
      <charset val="128"/>
    </font>
    <font>
      <sz val="11"/>
      <color indexed="19"/>
      <name val="ＭＳ Ｐゴシック"/>
      <family val="3"/>
      <charset val="128"/>
    </font>
    <font>
      <b/>
      <sz val="11"/>
      <color indexed="10"/>
      <name val="ＭＳ Ｐゴシック"/>
      <family val="3"/>
      <charset val="128"/>
    </font>
    <font>
      <sz val="11"/>
      <color indexed="10"/>
      <name val="宋体"/>
      <charset val="128"/>
    </font>
    <font>
      <b/>
      <sz val="15"/>
      <color indexed="62"/>
      <name val="ＭＳ Ｐゴシック"/>
      <family val="3"/>
      <charset val="128"/>
    </font>
    <font>
      <b/>
      <sz val="13"/>
      <color indexed="62"/>
      <name val="ＭＳ Ｐゴシック"/>
      <family val="3"/>
      <charset val="128"/>
    </font>
    <font>
      <b/>
      <sz val="11"/>
      <color indexed="62"/>
      <name val="ＭＳ Ｐゴシック"/>
      <family val="3"/>
      <charset val="128"/>
    </font>
    <font>
      <sz val="11"/>
      <color indexed="17"/>
      <name val="宋体"/>
      <family val="3"/>
      <charset val="128"/>
    </font>
    <font>
      <sz val="11"/>
      <name val="ＭＳ 明朝"/>
      <family val="1"/>
      <charset val="128"/>
    </font>
    <font>
      <sz val="11"/>
      <color indexed="20"/>
      <name val="宋体"/>
      <charset val="128"/>
    </font>
    <font>
      <sz val="10"/>
      <name val="ＭＳ Ｐ・団"/>
      <family val="1"/>
      <charset val="128"/>
    </font>
    <font>
      <u/>
      <sz val="8.25"/>
      <color indexed="12"/>
      <name val="ＭＳ Ｐゴシック"/>
      <family val="3"/>
      <charset val="128"/>
    </font>
    <font>
      <sz val="14"/>
      <name val="ＭＳ 明朝"/>
      <family val="1"/>
      <charset val="128"/>
    </font>
    <font>
      <b/>
      <sz val="18"/>
      <color indexed="56"/>
      <name val="宋体"/>
      <charset val="128"/>
    </font>
    <font>
      <b/>
      <sz val="15"/>
      <color indexed="56"/>
      <name val="宋体"/>
      <charset val="128"/>
    </font>
    <font>
      <b/>
      <sz val="13"/>
      <color indexed="56"/>
      <name val="宋体"/>
      <charset val="128"/>
    </font>
    <font>
      <b/>
      <sz val="11"/>
      <color indexed="56"/>
      <name val="宋体"/>
      <charset val="128"/>
    </font>
    <font>
      <b/>
      <sz val="11"/>
      <color indexed="9"/>
      <name val="宋体"/>
      <charset val="128"/>
    </font>
    <font>
      <b/>
      <sz val="11"/>
      <color indexed="8"/>
      <name val="宋体"/>
      <charset val="128"/>
    </font>
    <font>
      <b/>
      <sz val="11"/>
      <color indexed="52"/>
      <name val="宋体"/>
      <charset val="128"/>
    </font>
    <font>
      <b/>
      <sz val="11"/>
      <color indexed="63"/>
      <name val="宋体"/>
      <charset val="128"/>
    </font>
    <font>
      <sz val="11"/>
      <color indexed="62"/>
      <name val="宋体"/>
      <charset val="128"/>
    </font>
    <font>
      <sz val="11"/>
      <color indexed="60"/>
      <name val="宋体"/>
      <charset val="128"/>
    </font>
    <font>
      <sz val="11"/>
      <color indexed="52"/>
      <name val="宋体"/>
      <charset val="128"/>
    </font>
    <font>
      <sz val="8"/>
      <color theme="1"/>
      <name val="Meiryo UI"/>
      <family val="3"/>
      <charset val="128"/>
    </font>
    <font>
      <sz val="12"/>
      <color theme="1"/>
      <name val="Meiryo UI"/>
      <family val="3"/>
      <charset val="128"/>
    </font>
    <font>
      <sz val="10"/>
      <color rgb="FF0070C0"/>
      <name val="Meiryo UI"/>
      <family val="3"/>
      <charset val="128"/>
    </font>
  </fonts>
  <fills count="71">
    <fill>
      <patternFill patternType="none"/>
    </fill>
    <fill>
      <patternFill patternType="gray125"/>
    </fill>
    <fill>
      <patternFill patternType="solid">
        <fgColor indexed="22"/>
        <bgColor indexed="64"/>
      </patternFill>
    </fill>
    <fill>
      <patternFill patternType="solid">
        <fgColor indexed="9"/>
        <bgColor indexed="64"/>
      </patternFill>
    </fill>
    <fill>
      <patternFill patternType="solid">
        <fgColor theme="0" tint="-0.249977111117893"/>
        <bgColor indexed="64"/>
      </patternFill>
    </fill>
    <fill>
      <patternFill patternType="solid">
        <fgColor theme="0"/>
        <bgColor indexed="64"/>
      </patternFill>
    </fill>
    <fill>
      <patternFill patternType="solid">
        <fgColor theme="0" tint="-0.24994659260841701"/>
        <bgColor indexed="64"/>
      </patternFill>
    </fill>
    <fill>
      <patternFill patternType="solid">
        <fgColor theme="8" tint="0.79998168889431442"/>
        <bgColor indexed="64"/>
      </patternFill>
    </fill>
    <fill>
      <patternFill patternType="solid">
        <fgColor theme="8" tint="0.39997558519241921"/>
        <bgColor indexed="64"/>
      </patternFill>
    </fill>
    <fill>
      <patternFill patternType="solid">
        <fgColor theme="8" tint="0.39994506668294322"/>
        <bgColor indexed="64"/>
      </patternFill>
    </fill>
    <fill>
      <patternFill patternType="solid">
        <fgColor rgb="FFFFFF99"/>
        <bgColor indexed="64"/>
      </patternFill>
    </fill>
    <fill>
      <patternFill patternType="solid">
        <fgColor indexed="13"/>
        <bgColor indexed="64"/>
      </patternFill>
    </fill>
    <fill>
      <patternFill patternType="solid">
        <fgColor indexed="8"/>
        <bgColor indexed="64"/>
      </patternFill>
    </fill>
    <fill>
      <patternFill patternType="solid">
        <fgColor theme="1"/>
        <bgColor indexed="64"/>
      </patternFill>
    </fill>
    <fill>
      <patternFill patternType="solid">
        <fgColor rgb="FFC0C0C0"/>
        <bgColor indexed="64"/>
      </patternFill>
    </fill>
    <fill>
      <patternFill patternType="solid">
        <fgColor rgb="FFCCFFCC"/>
        <bgColor indexed="64"/>
      </patternFill>
    </fill>
    <fill>
      <patternFill patternType="solid">
        <fgColor indexed="47"/>
        <bgColor indexed="64"/>
      </patternFill>
    </fill>
    <fill>
      <patternFill patternType="solid">
        <fgColor rgb="FFFFFFFF"/>
        <bgColor indexed="64"/>
      </patternFill>
    </fill>
    <fill>
      <patternFill patternType="solid">
        <fgColor theme="8" tint="0.79998168889431442"/>
        <bgColor indexed="34"/>
      </patternFill>
    </fill>
    <fill>
      <patternFill patternType="solid">
        <fgColor theme="8" tint="0.59999389629810485"/>
        <bgColor indexed="64"/>
      </patternFill>
    </fill>
    <fill>
      <patternFill patternType="solid">
        <fgColor indexed="42"/>
        <bgColor indexed="64"/>
      </patternFill>
    </fill>
    <fill>
      <patternFill patternType="solid">
        <fgColor indexed="41"/>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0" tint="-0.34998626667073579"/>
        <bgColor indexed="64"/>
      </patternFill>
    </fill>
    <fill>
      <patternFill patternType="solid">
        <fgColor theme="7" tint="0.79998168889431442"/>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26"/>
      </patternFill>
    </fill>
    <fill>
      <patternFill patternType="solid">
        <fgColor indexed="11"/>
      </patternFill>
    </fill>
    <fill>
      <patternFill patternType="solid">
        <fgColor indexed="51"/>
      </patternFill>
    </fill>
    <fill>
      <patternFill patternType="solid">
        <fgColor indexed="43"/>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53"/>
      </patternFill>
    </fill>
    <fill>
      <patternFill patternType="solid">
        <fgColor indexed="62"/>
      </patternFill>
    </fill>
    <fill>
      <patternFill patternType="solid">
        <fgColor indexed="10"/>
      </patternFill>
    </fill>
    <fill>
      <patternFill patternType="solid">
        <fgColor indexed="57"/>
      </patternFill>
    </fill>
    <fill>
      <patternFill patternType="solid">
        <fgColor indexed="22"/>
      </patternFill>
    </fill>
    <fill>
      <patternFill patternType="solid">
        <fgColor indexed="55"/>
      </patternFill>
    </fill>
    <fill>
      <patternFill patternType="solid">
        <fgColor indexed="26"/>
        <bgColor indexed="64"/>
      </patternFill>
    </fill>
    <fill>
      <patternFill patternType="solid">
        <fgColor indexed="43"/>
        <bgColor indexed="64"/>
      </patternFill>
    </fill>
    <fill>
      <patternFill patternType="solid">
        <fgColor indexed="54"/>
        <bgColor indexed="64"/>
      </patternFill>
    </fill>
    <fill>
      <patternFill patternType="solid">
        <fgColor indexed="10"/>
        <bgColor indexed="64"/>
      </patternFill>
    </fill>
    <fill>
      <patternFill patternType="solid">
        <fgColor indexed="45"/>
        <bgColor indexed="64"/>
      </patternFill>
    </fill>
    <fill>
      <patternFill patternType="solid">
        <fgColor indexed="29"/>
        <bgColor indexed="64"/>
      </patternFill>
    </fill>
    <fill>
      <patternFill patternType="solid">
        <fgColor indexed="51"/>
        <bgColor indexed="64"/>
      </patternFill>
    </fill>
    <fill>
      <patternFill patternType="solid">
        <fgColor indexed="52"/>
        <bgColor indexed="64"/>
      </patternFill>
    </fill>
    <fill>
      <patternFill patternType="solid">
        <fgColor indexed="53"/>
        <bgColor indexed="64"/>
      </patternFill>
    </fill>
    <fill>
      <patternFill patternType="solid">
        <fgColor indexed="21"/>
        <bgColor indexed="64"/>
      </patternFill>
    </fill>
    <fill>
      <patternFill patternType="solid">
        <fgColor indexed="57"/>
        <bgColor indexed="64"/>
      </patternFill>
    </fill>
    <fill>
      <patternFill patternType="solid">
        <fgColor indexed="50"/>
        <bgColor indexed="64"/>
      </patternFill>
    </fill>
    <fill>
      <patternFill patternType="solid">
        <fgColor indexed="11"/>
        <bgColor indexed="64"/>
      </patternFill>
    </fill>
    <fill>
      <patternFill patternType="lightUp">
        <fgColor indexed="54"/>
        <bgColor indexed="41"/>
      </patternFill>
    </fill>
    <fill>
      <patternFill patternType="solid">
        <fgColor indexed="44"/>
        <bgColor indexed="64"/>
      </patternFill>
    </fill>
    <fill>
      <patternFill patternType="solid">
        <fgColor indexed="23"/>
        <bgColor indexed="64"/>
      </patternFill>
    </fill>
    <fill>
      <patternFill patternType="solid">
        <fgColor indexed="55"/>
        <bgColor indexed="64"/>
      </patternFill>
    </fill>
    <fill>
      <patternFill patternType="solid">
        <fgColor indexed="31"/>
        <bgColor indexed="64"/>
      </patternFill>
    </fill>
    <fill>
      <patternFill patternType="solid">
        <fgColor indexed="56"/>
      </patternFill>
    </fill>
    <fill>
      <patternFill patternType="solid">
        <fgColor indexed="54"/>
      </patternFill>
    </fill>
    <fill>
      <patternFill patternType="solid">
        <fgColor indexed="9"/>
      </patternFill>
    </fill>
    <fill>
      <patternFill patternType="solid">
        <fgColor theme="7" tint="0.59999389629810485"/>
        <bgColor indexed="34"/>
      </patternFill>
    </fill>
    <fill>
      <patternFill patternType="solid">
        <fgColor theme="0"/>
        <bgColor indexed="34"/>
      </patternFill>
    </fill>
  </fills>
  <borders count="196">
    <border>
      <left/>
      <right/>
      <top/>
      <bottom/>
      <diagonal/>
    </border>
    <border>
      <left style="medium">
        <color indexed="64"/>
      </left>
      <right/>
      <top/>
      <bottom/>
      <diagonal/>
    </border>
    <border>
      <left style="medium">
        <color indexed="64"/>
      </left>
      <right/>
      <top style="medium">
        <color indexed="64"/>
      </top>
      <bottom/>
      <diagonal/>
    </border>
    <border>
      <left/>
      <right style="medium">
        <color indexed="64"/>
      </right>
      <top/>
      <bottom/>
      <diagonal/>
    </border>
    <border>
      <left/>
      <right/>
      <top/>
      <bottom style="thin">
        <color indexed="64"/>
      </bottom>
      <diagonal/>
    </border>
    <border>
      <left style="medium">
        <color indexed="64"/>
      </left>
      <right/>
      <top/>
      <bottom style="thin">
        <color indexed="64"/>
      </bottom>
      <diagonal/>
    </border>
    <border>
      <left/>
      <right style="thick">
        <color indexed="64"/>
      </right>
      <top/>
      <bottom/>
      <diagonal/>
    </border>
    <border>
      <left style="thick">
        <color auto="1"/>
      </left>
      <right/>
      <top/>
      <bottom/>
      <diagonal/>
    </border>
    <border>
      <left style="thick">
        <color auto="1"/>
      </left>
      <right/>
      <top/>
      <bottom style="thick">
        <color auto="1"/>
      </bottom>
      <diagonal/>
    </border>
    <border>
      <left/>
      <right/>
      <top/>
      <bottom style="thick">
        <color auto="1"/>
      </bottom>
      <diagonal/>
    </border>
    <border>
      <left/>
      <right style="thick">
        <color auto="1"/>
      </right>
      <top/>
      <bottom style="thick">
        <color auto="1"/>
      </bottom>
      <diagonal/>
    </border>
    <border>
      <left/>
      <right style="thick">
        <color auto="1"/>
      </right>
      <top style="thick">
        <color auto="1"/>
      </top>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style="medium">
        <color indexed="64"/>
      </left>
      <right/>
      <top style="thin">
        <color indexed="64"/>
      </top>
      <bottom style="medium">
        <color indexed="64"/>
      </bottom>
      <diagonal/>
    </border>
    <border>
      <left style="thin">
        <color indexed="64"/>
      </left>
      <right/>
      <top/>
      <bottom style="thin">
        <color indexed="64"/>
      </bottom>
      <diagonal/>
    </border>
    <border>
      <left/>
      <right style="thin">
        <color indexed="64"/>
      </right>
      <top/>
      <bottom style="thin">
        <color indexed="64"/>
      </bottom>
      <diagonal/>
    </border>
    <border>
      <left/>
      <right style="medium">
        <color indexed="64"/>
      </right>
      <top style="hair">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style="thin">
        <color indexed="64"/>
      </top>
      <bottom style="hair">
        <color indexed="64"/>
      </bottom>
      <diagonal/>
    </border>
    <border>
      <left/>
      <right style="thin">
        <color indexed="64"/>
      </right>
      <top style="hair">
        <color indexed="64"/>
      </top>
      <bottom style="hair">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style="hair">
        <color indexed="64"/>
      </top>
      <bottom style="thin">
        <color indexed="64"/>
      </bottom>
      <diagonal/>
    </border>
    <border>
      <left/>
      <right/>
      <top/>
      <bottom style="medium">
        <color indexed="64"/>
      </bottom>
      <diagonal/>
    </border>
    <border>
      <left style="medium">
        <color indexed="64"/>
      </left>
      <right/>
      <top/>
      <bottom style="medium">
        <color indexed="64"/>
      </bottom>
      <diagonal/>
    </border>
    <border>
      <left/>
      <right style="thin">
        <color indexed="64"/>
      </right>
      <top/>
      <bottom style="medium">
        <color indexed="64"/>
      </bottom>
      <diagonal/>
    </border>
    <border>
      <left/>
      <right style="medium">
        <color indexed="64"/>
      </right>
      <top/>
      <bottom style="medium">
        <color indexed="64"/>
      </bottom>
      <diagonal/>
    </border>
    <border>
      <left/>
      <right/>
      <top style="hair">
        <color indexed="64"/>
      </top>
      <bottom style="medium">
        <color indexed="64"/>
      </bottom>
      <diagonal/>
    </border>
    <border>
      <left/>
      <right style="medium">
        <color indexed="64"/>
      </right>
      <top style="hair">
        <color indexed="64"/>
      </top>
      <bottom style="medium">
        <color indexed="64"/>
      </bottom>
      <diagonal/>
    </border>
    <border>
      <left style="thin">
        <color indexed="64"/>
      </left>
      <right/>
      <top style="hair">
        <color indexed="64"/>
      </top>
      <bottom/>
      <diagonal/>
    </border>
    <border>
      <left style="thin">
        <color indexed="64"/>
      </left>
      <right style="thin">
        <color indexed="64"/>
      </right>
      <top style="hair">
        <color indexed="64"/>
      </top>
      <bottom style="hair">
        <color indexed="64"/>
      </bottom>
      <diagonal/>
    </border>
    <border>
      <left style="medium">
        <color indexed="64"/>
      </left>
      <right style="thin">
        <color indexed="64"/>
      </right>
      <top style="hair">
        <color indexed="64"/>
      </top>
      <bottom style="hair">
        <color indexed="64"/>
      </bottom>
      <diagonal/>
    </border>
    <border>
      <left style="thin">
        <color indexed="64"/>
      </left>
      <right style="medium">
        <color indexed="64"/>
      </right>
      <top style="hair">
        <color indexed="64"/>
      </top>
      <bottom style="hair">
        <color indexed="64"/>
      </bottom>
      <diagonal/>
    </border>
    <border>
      <left style="medium">
        <color indexed="64"/>
      </left>
      <right style="thin">
        <color indexed="64"/>
      </right>
      <top style="hair">
        <color indexed="64"/>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style="hair">
        <color indexed="64"/>
      </top>
      <bottom style="medium">
        <color indexed="64"/>
      </bottom>
      <diagonal/>
    </border>
    <border>
      <left style="thin">
        <color indexed="64"/>
      </left>
      <right style="medium">
        <color indexed="64"/>
      </right>
      <top style="hair">
        <color indexed="64"/>
      </top>
      <bottom style="medium">
        <color indexed="64"/>
      </bottom>
      <diagonal/>
    </border>
    <border>
      <left/>
      <right style="medium">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right style="hair">
        <color indexed="64"/>
      </right>
      <top style="thin">
        <color indexed="64"/>
      </top>
      <bottom style="hair">
        <color indexed="64"/>
      </bottom>
      <diagonal/>
    </border>
    <border>
      <left style="hair">
        <color indexed="64"/>
      </left>
      <right/>
      <top style="thin">
        <color indexed="64"/>
      </top>
      <bottom style="hair">
        <color indexed="64"/>
      </bottom>
      <diagonal/>
    </border>
    <border>
      <left/>
      <right style="hair">
        <color indexed="64"/>
      </right>
      <top style="hair">
        <color indexed="64"/>
      </top>
      <bottom style="hair">
        <color indexed="64"/>
      </bottom>
      <diagonal/>
    </border>
    <border>
      <left style="hair">
        <color indexed="64"/>
      </left>
      <right/>
      <top style="hair">
        <color indexed="64"/>
      </top>
      <bottom style="hair">
        <color indexed="64"/>
      </bottom>
      <diagonal/>
    </border>
    <border>
      <left/>
      <right style="hair">
        <color indexed="64"/>
      </right>
      <top style="hair">
        <color indexed="64"/>
      </top>
      <bottom style="thin">
        <color indexed="64"/>
      </bottom>
      <diagonal/>
    </border>
    <border>
      <left style="hair">
        <color indexed="64"/>
      </left>
      <right/>
      <top style="hair">
        <color indexed="64"/>
      </top>
      <bottom style="thin">
        <color indexed="64"/>
      </bottom>
      <diagonal/>
    </border>
    <border>
      <left style="thick">
        <color auto="1"/>
      </left>
      <right/>
      <top style="thick">
        <color auto="1"/>
      </top>
      <bottom/>
      <diagonal/>
    </border>
    <border>
      <left style="thin">
        <color indexed="64"/>
      </left>
      <right style="thin">
        <color indexed="64"/>
      </right>
      <top style="thick">
        <color auto="1"/>
      </top>
      <bottom style="thin">
        <color indexed="64"/>
      </bottom>
      <diagonal/>
    </border>
    <border>
      <left/>
      <right style="thin">
        <color indexed="64"/>
      </right>
      <top style="hair">
        <color indexed="64"/>
      </top>
      <bottom/>
      <diagonal/>
    </border>
    <border>
      <left/>
      <right style="medium">
        <color indexed="64"/>
      </right>
      <top style="hair">
        <color indexed="64"/>
      </top>
      <bottom style="thin">
        <color indexed="64"/>
      </bottom>
      <diagonal/>
    </border>
    <border>
      <left style="thin">
        <color indexed="64"/>
      </left>
      <right/>
      <top/>
      <bottom style="medium">
        <color auto="1"/>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diagonal/>
    </border>
    <border>
      <left style="medium">
        <color auto="1"/>
      </left>
      <right style="thin">
        <color auto="1"/>
      </right>
      <top/>
      <bottom/>
      <diagonal/>
    </border>
    <border>
      <left style="medium">
        <color indexed="64"/>
      </left>
      <right style="thin">
        <color indexed="64"/>
      </right>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8"/>
      </left>
      <right style="thin">
        <color indexed="8"/>
      </right>
      <top/>
      <bottom/>
      <diagonal/>
    </border>
    <border>
      <left/>
      <right style="thin">
        <color indexed="8"/>
      </right>
      <top/>
      <bottom/>
      <diagonal/>
    </border>
    <border>
      <left style="thin">
        <color indexed="8"/>
      </left>
      <right/>
      <top/>
      <bottom/>
      <diagonal/>
    </border>
    <border>
      <left style="thin">
        <color indexed="8"/>
      </left>
      <right/>
      <top/>
      <bottom style="thin">
        <color indexed="8"/>
      </bottom>
      <diagonal/>
    </border>
    <border>
      <left/>
      <right/>
      <top/>
      <bottom style="thin">
        <color indexed="8"/>
      </bottom>
      <diagonal/>
    </border>
    <border>
      <left/>
      <right style="thin">
        <color indexed="8"/>
      </right>
      <top/>
      <bottom style="thin">
        <color indexed="8"/>
      </bottom>
      <diagonal/>
    </border>
    <border>
      <left style="thin">
        <color indexed="8"/>
      </left>
      <right style="thin">
        <color indexed="8"/>
      </right>
      <top/>
      <bottom style="thin">
        <color indexed="8"/>
      </bottom>
      <diagonal/>
    </border>
    <border>
      <left/>
      <right/>
      <top style="medium">
        <color indexed="64"/>
      </top>
      <bottom/>
      <diagonal/>
    </border>
    <border>
      <left/>
      <right style="medium">
        <color indexed="64"/>
      </right>
      <top style="medium">
        <color indexed="64"/>
      </top>
      <bottom/>
      <diagonal/>
    </border>
    <border>
      <left style="medium">
        <color indexed="64"/>
      </left>
      <right/>
      <top style="thin">
        <color indexed="64"/>
      </top>
      <bottom style="thin">
        <color indexed="64"/>
      </bottom>
      <diagonal/>
    </border>
    <border>
      <left style="medium">
        <color indexed="64"/>
      </left>
      <right style="double">
        <color indexed="64"/>
      </right>
      <top style="double">
        <color indexed="64"/>
      </top>
      <bottom/>
      <diagonal/>
    </border>
    <border>
      <left style="double">
        <color indexed="64"/>
      </left>
      <right/>
      <top style="double">
        <color indexed="64"/>
      </top>
      <bottom/>
      <diagonal/>
    </border>
    <border>
      <left/>
      <right/>
      <top style="double">
        <color indexed="64"/>
      </top>
      <bottom/>
      <diagonal/>
    </border>
    <border>
      <left/>
      <right style="thin">
        <color indexed="64"/>
      </right>
      <top style="double">
        <color indexed="64"/>
      </top>
      <bottom/>
      <diagonal/>
    </border>
    <border>
      <left style="thin">
        <color indexed="64"/>
      </left>
      <right/>
      <top style="double">
        <color indexed="64"/>
      </top>
      <bottom style="hair">
        <color indexed="64"/>
      </bottom>
      <diagonal/>
    </border>
    <border>
      <left/>
      <right/>
      <top style="double">
        <color indexed="64"/>
      </top>
      <bottom style="hair">
        <color indexed="64"/>
      </bottom>
      <diagonal/>
    </border>
    <border>
      <left/>
      <right style="medium">
        <color indexed="64"/>
      </right>
      <top style="double">
        <color indexed="64"/>
      </top>
      <bottom style="hair">
        <color indexed="64"/>
      </bottom>
      <diagonal/>
    </border>
    <border>
      <left style="medium">
        <color indexed="64"/>
      </left>
      <right style="thin">
        <color indexed="64"/>
      </right>
      <top style="double">
        <color indexed="64"/>
      </top>
      <bottom style="hair">
        <color indexed="64"/>
      </bottom>
      <diagonal/>
    </border>
    <border>
      <left style="thin">
        <color auto="1"/>
      </left>
      <right style="thin">
        <color auto="1"/>
      </right>
      <top style="double">
        <color indexed="64"/>
      </top>
      <bottom style="hair">
        <color indexed="64"/>
      </bottom>
      <diagonal/>
    </border>
    <border>
      <left style="thin">
        <color indexed="64"/>
      </left>
      <right style="medium">
        <color indexed="64"/>
      </right>
      <top style="double">
        <color indexed="64"/>
      </top>
      <bottom style="hair">
        <color indexed="64"/>
      </bottom>
      <diagonal/>
    </border>
    <border>
      <left style="medium">
        <color indexed="64"/>
      </left>
      <right style="double">
        <color indexed="64"/>
      </right>
      <top/>
      <bottom/>
      <diagonal/>
    </border>
    <border>
      <left style="double">
        <color indexed="64"/>
      </left>
      <right/>
      <top/>
      <bottom/>
      <diagonal/>
    </border>
    <border>
      <left style="double">
        <color indexed="64"/>
      </left>
      <right/>
      <top/>
      <bottom style="thin">
        <color indexed="64"/>
      </bottom>
      <diagonal/>
    </border>
    <border>
      <left style="medium">
        <color indexed="64"/>
      </left>
      <right style="thin">
        <color indexed="64"/>
      </right>
      <top style="hair">
        <color indexed="64"/>
      </top>
      <bottom style="thin">
        <color indexed="64"/>
      </bottom>
      <diagonal/>
    </border>
    <border>
      <left style="thin">
        <color indexed="64"/>
      </left>
      <right style="medium">
        <color indexed="64"/>
      </right>
      <top style="hair">
        <color indexed="64"/>
      </top>
      <bottom style="thin">
        <color indexed="64"/>
      </bottom>
      <diagonal/>
    </border>
    <border>
      <left style="thin">
        <color indexed="64"/>
      </left>
      <right/>
      <top/>
      <bottom style="hair">
        <color indexed="64"/>
      </bottom>
      <diagonal/>
    </border>
    <border>
      <left/>
      <right/>
      <top/>
      <bottom style="hair">
        <color indexed="64"/>
      </bottom>
      <diagonal/>
    </border>
    <border>
      <left/>
      <right style="medium">
        <color indexed="64"/>
      </right>
      <top/>
      <bottom style="hair">
        <color indexed="64"/>
      </bottom>
      <diagonal/>
    </border>
    <border>
      <left style="medium">
        <color indexed="64"/>
      </left>
      <right style="thin">
        <color indexed="64"/>
      </right>
      <top style="thin">
        <color indexed="64"/>
      </top>
      <bottom style="hair">
        <color indexed="64"/>
      </bottom>
      <diagonal/>
    </border>
    <border>
      <left style="thin">
        <color indexed="64"/>
      </left>
      <right style="medium">
        <color indexed="64"/>
      </right>
      <top style="thin">
        <color indexed="64"/>
      </top>
      <bottom style="hair">
        <color indexed="64"/>
      </bottom>
      <diagonal/>
    </border>
    <border>
      <left/>
      <right style="medium">
        <color indexed="64"/>
      </right>
      <top style="medium">
        <color indexed="64"/>
      </top>
      <bottom style="double">
        <color indexed="64"/>
      </bottom>
      <diagonal/>
    </border>
    <border>
      <left style="thin">
        <color indexed="64"/>
      </left>
      <right style="medium">
        <color indexed="64"/>
      </right>
      <top style="medium">
        <color indexed="64"/>
      </top>
      <bottom style="double">
        <color indexed="64"/>
      </bottom>
      <diagonal/>
    </border>
    <border>
      <left style="double">
        <color indexed="64"/>
      </left>
      <right/>
      <top style="double">
        <color indexed="64"/>
      </top>
      <bottom style="hair">
        <color indexed="64"/>
      </bottom>
      <diagonal/>
    </border>
    <border>
      <left style="double">
        <color indexed="64"/>
      </left>
      <right/>
      <top style="hair">
        <color indexed="64"/>
      </top>
      <bottom style="hair">
        <color indexed="64"/>
      </bottom>
      <diagonal/>
    </border>
    <border>
      <left style="double">
        <color indexed="64"/>
      </left>
      <right/>
      <top style="hair">
        <color indexed="64"/>
      </top>
      <bottom style="medium">
        <color indexed="64"/>
      </bottom>
      <diagonal/>
    </border>
    <border>
      <left style="medium">
        <color indexed="64"/>
      </left>
      <right style="double">
        <color indexed="64"/>
      </right>
      <top/>
      <bottom style="double">
        <color indexed="64"/>
      </bottom>
      <diagonal/>
    </border>
    <border>
      <left/>
      <right/>
      <top style="hair">
        <color indexed="64"/>
      </top>
      <bottom style="double">
        <color indexed="64"/>
      </bottom>
      <diagonal/>
    </border>
    <border>
      <left/>
      <right/>
      <top/>
      <bottom style="double">
        <color indexed="64"/>
      </bottom>
      <diagonal/>
    </border>
    <border>
      <left style="medium">
        <color indexed="64"/>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right style="thin">
        <color indexed="64"/>
      </right>
      <top/>
      <bottom style="double">
        <color indexed="64"/>
      </bottom>
      <diagonal/>
    </border>
    <border>
      <left style="thin">
        <color indexed="64"/>
      </left>
      <right style="thin">
        <color indexed="64"/>
      </right>
      <top style="medium">
        <color indexed="64"/>
      </top>
      <bottom style="double">
        <color indexed="64"/>
      </bottom>
      <diagonal/>
    </border>
    <border>
      <left style="thin">
        <color indexed="64"/>
      </left>
      <right style="medium">
        <color indexed="64"/>
      </right>
      <top/>
      <bottom style="thin">
        <color indexed="64"/>
      </bottom>
      <diagonal/>
    </border>
    <border>
      <left style="thin">
        <color indexed="64"/>
      </left>
      <right style="medium">
        <color indexed="64"/>
      </right>
      <top/>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top style="double">
        <color indexed="64"/>
      </top>
      <bottom/>
      <diagonal/>
    </border>
    <border>
      <left/>
      <right/>
      <top style="double">
        <color indexed="64"/>
      </top>
      <bottom style="thin">
        <color indexed="64"/>
      </bottom>
      <diagonal/>
    </border>
    <border>
      <left/>
      <right style="medium">
        <color indexed="64"/>
      </right>
      <top style="double">
        <color indexed="64"/>
      </top>
      <bottom/>
      <diagonal/>
    </border>
    <border>
      <left style="thin">
        <color indexed="64"/>
      </left>
      <right style="thin">
        <color indexed="64"/>
      </right>
      <top style="thin">
        <color indexed="64"/>
      </top>
      <bottom style="dotted">
        <color indexed="64"/>
      </bottom>
      <diagonal/>
    </border>
    <border>
      <left/>
      <right/>
      <top style="medium">
        <color auto="1"/>
      </top>
      <bottom style="thin">
        <color auto="1"/>
      </bottom>
      <diagonal/>
    </border>
    <border>
      <left style="medium">
        <color auto="1"/>
      </left>
      <right style="medium">
        <color auto="1"/>
      </right>
      <top/>
      <bottom/>
      <diagonal/>
    </border>
    <border>
      <left style="double">
        <color indexed="64"/>
      </left>
      <right/>
      <top style="medium">
        <color indexed="64"/>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double">
        <color indexed="64"/>
      </top>
      <bottom/>
      <diagonal/>
    </border>
    <border>
      <left style="thin">
        <color auto="1"/>
      </left>
      <right/>
      <top style="medium">
        <color auto="1"/>
      </top>
      <bottom style="medium">
        <color auto="1"/>
      </bottom>
      <diagonal/>
    </border>
    <border>
      <left/>
      <right style="medium">
        <color indexed="64"/>
      </right>
      <top style="medium">
        <color indexed="64"/>
      </top>
      <bottom style="medium">
        <color indexed="64"/>
      </bottom>
      <diagonal/>
    </border>
    <border>
      <left/>
      <right style="thin">
        <color indexed="64"/>
      </right>
      <top/>
      <bottom style="hair">
        <color indexed="64"/>
      </bottom>
      <diagonal/>
    </border>
    <border>
      <left/>
      <right/>
      <top style="hair">
        <color indexed="64"/>
      </top>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medium">
        <color indexed="64"/>
      </top>
      <bottom/>
      <diagonal/>
    </border>
    <border>
      <left style="thin">
        <color auto="1"/>
      </left>
      <right style="medium">
        <color indexed="64"/>
      </right>
      <top style="medium">
        <color auto="1"/>
      </top>
      <bottom style="medium">
        <color auto="1"/>
      </bottom>
      <diagonal/>
    </border>
    <border>
      <left style="thin">
        <color indexed="64"/>
      </left>
      <right style="medium">
        <color indexed="64"/>
      </right>
      <top style="thin">
        <color indexed="64"/>
      </top>
      <bottom style="double">
        <color indexed="64"/>
      </bottom>
      <diagonal/>
    </border>
    <border>
      <left style="medium">
        <color indexed="64"/>
      </left>
      <right/>
      <top style="medium">
        <color auto="1"/>
      </top>
      <bottom style="thin">
        <color auto="1"/>
      </bottom>
      <diagonal/>
    </border>
    <border>
      <left/>
      <right style="thin">
        <color indexed="64"/>
      </right>
      <top style="medium">
        <color auto="1"/>
      </top>
      <bottom style="thin">
        <color auto="1"/>
      </bottom>
      <diagonal/>
    </border>
    <border>
      <left style="thin">
        <color indexed="64"/>
      </left>
      <right/>
      <top style="medium">
        <color auto="1"/>
      </top>
      <bottom style="thin">
        <color auto="1"/>
      </bottom>
      <diagonal/>
    </border>
    <border>
      <left/>
      <right style="medium">
        <color indexed="64"/>
      </right>
      <top style="medium">
        <color auto="1"/>
      </top>
      <bottom style="thin">
        <color auto="1"/>
      </bottom>
      <diagonal/>
    </border>
    <border>
      <left style="thin">
        <color indexed="64"/>
      </left>
      <right style="thin">
        <color indexed="64"/>
      </right>
      <top style="medium">
        <color indexed="64"/>
      </top>
      <bottom style="thin">
        <color indexed="64"/>
      </bottom>
      <diagonal/>
    </border>
    <border>
      <left/>
      <right style="thin">
        <color auto="1"/>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auto="1"/>
      </left>
      <right style="thin">
        <color auto="1"/>
      </right>
      <top/>
      <bottom style="thin">
        <color auto="1"/>
      </bottom>
      <diagonal/>
    </border>
    <border>
      <left/>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right style="hair">
        <color indexed="64"/>
      </right>
      <top style="hair">
        <color indexed="64"/>
      </top>
      <bottom/>
      <diagonal/>
    </border>
    <border>
      <left style="hair">
        <color indexed="64"/>
      </left>
      <right/>
      <top style="hair">
        <color indexed="64"/>
      </top>
      <bottom/>
      <diagonal/>
    </border>
    <border>
      <left style="thick">
        <color auto="1"/>
      </left>
      <right style="thin">
        <color indexed="64"/>
      </right>
      <top/>
      <bottom style="thin">
        <color indexed="64"/>
      </bottom>
      <diagonal/>
    </border>
    <border>
      <left/>
      <right/>
      <top style="thin">
        <color auto="1"/>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medium">
        <color indexed="64"/>
      </bottom>
      <diagonal/>
    </border>
    <border>
      <left/>
      <right/>
      <top/>
      <bottom style="thick">
        <color indexed="44"/>
      </bottom>
      <diagonal/>
    </border>
    <border>
      <left/>
      <right/>
      <top style="thin">
        <color indexed="62"/>
      </top>
      <bottom style="double">
        <color indexed="62"/>
      </bottom>
      <diagonal/>
    </border>
    <border>
      <left/>
      <right/>
      <top/>
      <bottom style="double">
        <color indexed="10"/>
      </bottom>
      <diagonal/>
    </border>
    <border>
      <left/>
      <right/>
      <top/>
      <bottom style="thick">
        <color indexed="56"/>
      </bottom>
      <diagonal/>
    </border>
    <border>
      <left/>
      <right/>
      <top/>
      <bottom style="thick">
        <color indexed="27"/>
      </bottom>
      <diagonal/>
    </border>
    <border>
      <left/>
      <right/>
      <top/>
      <bottom style="medium">
        <color indexed="27"/>
      </bottom>
      <diagonal/>
    </border>
    <border>
      <left/>
      <right/>
      <top style="thin">
        <color indexed="56"/>
      </top>
      <bottom style="double">
        <color indexed="56"/>
      </bottom>
      <diagonal/>
    </border>
    <border>
      <left/>
      <right style="medium">
        <color indexed="64"/>
      </right>
      <top/>
      <bottom style="medium">
        <color indexed="64"/>
      </bottom>
      <diagonal/>
    </border>
    <border>
      <left style="thin">
        <color indexed="64"/>
      </left>
      <right/>
      <top style="thin">
        <color auto="1"/>
      </top>
      <bottom/>
      <diagonal/>
    </border>
    <border>
      <left/>
      <right style="thin">
        <color indexed="64"/>
      </right>
      <top style="thin">
        <color auto="1"/>
      </top>
      <bottom/>
      <diagonal/>
    </border>
    <border>
      <left/>
      <right/>
      <top style="thin">
        <color auto="1"/>
      </top>
      <bottom style="thin">
        <color auto="1"/>
      </bottom>
      <diagonal/>
    </border>
    <border>
      <left/>
      <right style="medium">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
      <left style="thin">
        <color auto="1"/>
      </left>
      <right style="thin">
        <color indexed="64"/>
      </right>
      <top/>
      <bottom/>
      <diagonal/>
    </border>
    <border>
      <left style="thin">
        <color auto="1"/>
      </left>
      <right style="thin">
        <color auto="1"/>
      </right>
      <top style="thin">
        <color auto="1"/>
      </top>
      <bottom style="thin">
        <color auto="1"/>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right style="medium">
        <color indexed="64"/>
      </right>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diagonal/>
    </border>
    <border>
      <left style="thin">
        <color indexed="8"/>
      </left>
      <right/>
      <top style="thin">
        <color indexed="8"/>
      </top>
      <bottom/>
      <diagonal/>
    </border>
    <border>
      <left/>
      <right/>
      <top style="thin">
        <color indexed="8"/>
      </top>
      <bottom/>
      <diagonal/>
    </border>
    <border>
      <left/>
      <right style="thin">
        <color indexed="8"/>
      </right>
      <top style="thin">
        <color indexed="8"/>
      </top>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indexed="8"/>
      </left>
      <right style="thin">
        <color indexed="8"/>
      </right>
      <top style="thin">
        <color indexed="8"/>
      </top>
      <bottom style="thin">
        <color indexed="8"/>
      </bottom>
      <diagonal/>
    </border>
  </borders>
  <cellStyleXfs count="321">
    <xf numFmtId="0" fontId="0" fillId="0" borderId="0">
      <alignment vertical="center"/>
    </xf>
    <xf numFmtId="0" fontId="5" fillId="0" borderId="0">
      <alignment vertical="center"/>
    </xf>
    <xf numFmtId="0" fontId="46" fillId="0" borderId="0"/>
    <xf numFmtId="0" fontId="3" fillId="0" borderId="0">
      <alignment vertical="center"/>
    </xf>
    <xf numFmtId="0" fontId="49" fillId="0" borderId="0"/>
    <xf numFmtId="0" fontId="46" fillId="0" borderId="0"/>
    <xf numFmtId="0" fontId="54" fillId="0" borderId="0" applyNumberFormat="0" applyFill="0" applyBorder="0" applyAlignment="0" applyProtection="0"/>
    <xf numFmtId="0" fontId="55" fillId="0" borderId="0">
      <alignment vertical="center"/>
    </xf>
    <xf numFmtId="0" fontId="46" fillId="0" borderId="0"/>
    <xf numFmtId="0" fontId="46" fillId="0" borderId="0"/>
    <xf numFmtId="0" fontId="1" fillId="0" borderId="0">
      <alignment vertical="center"/>
    </xf>
    <xf numFmtId="0" fontId="46" fillId="0" borderId="0"/>
    <xf numFmtId="0" fontId="54" fillId="0" borderId="0" applyNumberFormat="0" applyFill="0" applyBorder="0" applyAlignment="0" applyProtection="0"/>
    <xf numFmtId="0" fontId="55" fillId="0" borderId="0">
      <alignment vertical="center"/>
    </xf>
    <xf numFmtId="0" fontId="46" fillId="0" borderId="0"/>
    <xf numFmtId="0" fontId="46" fillId="0" borderId="0"/>
    <xf numFmtId="0" fontId="65" fillId="26" borderId="0" applyNumberFormat="0" applyBorder="0" applyAlignment="0" applyProtection="0">
      <alignment vertical="center"/>
    </xf>
    <xf numFmtId="0" fontId="65" fillId="27" borderId="0" applyNumberFormat="0" applyBorder="0" applyAlignment="0" applyProtection="0">
      <alignment vertical="center"/>
    </xf>
    <xf numFmtId="0" fontId="65" fillId="28" borderId="0" applyNumberFormat="0" applyBorder="0" applyAlignment="0" applyProtection="0">
      <alignment vertical="center"/>
    </xf>
    <xf numFmtId="0" fontId="65" fillId="29" borderId="0" applyNumberFormat="0" applyBorder="0" applyAlignment="0" applyProtection="0">
      <alignment vertical="center"/>
    </xf>
    <xf numFmtId="0" fontId="65" fillId="30" borderId="0" applyNumberFormat="0" applyBorder="0" applyAlignment="0" applyProtection="0">
      <alignment vertical="center"/>
    </xf>
    <xf numFmtId="0" fontId="65" fillId="31" borderId="0" applyNumberFormat="0" applyBorder="0" applyAlignment="0" applyProtection="0">
      <alignment vertical="center"/>
    </xf>
    <xf numFmtId="0" fontId="65" fillId="32" borderId="0" applyNumberFormat="0" applyBorder="0" applyAlignment="0" applyProtection="0">
      <alignment vertical="center"/>
    </xf>
    <xf numFmtId="0" fontId="65" fillId="33" borderId="0" applyNumberFormat="0" applyBorder="0" applyAlignment="0" applyProtection="0">
      <alignment vertical="center"/>
    </xf>
    <xf numFmtId="0" fontId="65" fillId="34" borderId="0" applyNumberFormat="0" applyBorder="0" applyAlignment="0" applyProtection="0">
      <alignment vertical="center"/>
    </xf>
    <xf numFmtId="0" fontId="65" fillId="31" borderId="0" applyNumberFormat="0" applyBorder="0" applyAlignment="0" applyProtection="0">
      <alignment vertical="center"/>
    </xf>
    <xf numFmtId="0" fontId="65" fillId="30" borderId="0" applyNumberFormat="0" applyBorder="0" applyAlignment="0" applyProtection="0">
      <alignment vertical="center"/>
    </xf>
    <xf numFmtId="0" fontId="65" fillId="34" borderId="0" applyNumberFormat="0" applyBorder="0" applyAlignment="0" applyProtection="0">
      <alignment vertical="center"/>
    </xf>
    <xf numFmtId="0" fontId="66" fillId="26" borderId="0" applyNumberFormat="0" applyBorder="0" applyAlignment="0" applyProtection="0">
      <alignment vertical="center"/>
    </xf>
    <xf numFmtId="0" fontId="66" fillId="27" borderId="0" applyNumberFormat="0" applyBorder="0" applyAlignment="0" applyProtection="0">
      <alignment vertical="center"/>
    </xf>
    <xf numFmtId="0" fontId="66" fillId="28" borderId="0" applyNumberFormat="0" applyBorder="0" applyAlignment="0" applyProtection="0">
      <alignment vertical="center"/>
    </xf>
    <xf numFmtId="0" fontId="66" fillId="29" borderId="0" applyNumberFormat="0" applyBorder="0" applyAlignment="0" applyProtection="0">
      <alignment vertical="center"/>
    </xf>
    <xf numFmtId="0" fontId="66" fillId="30" borderId="0" applyNumberFormat="0" applyBorder="0" applyAlignment="0" applyProtection="0">
      <alignment vertical="center"/>
    </xf>
    <xf numFmtId="0" fontId="66" fillId="31" borderId="0" applyNumberFormat="0" applyBorder="0" applyAlignment="0" applyProtection="0">
      <alignment vertical="center"/>
    </xf>
    <xf numFmtId="0" fontId="65" fillId="32" borderId="0" applyNumberFormat="0" applyBorder="0" applyAlignment="0" applyProtection="0">
      <alignment vertical="center"/>
    </xf>
    <xf numFmtId="0" fontId="65" fillId="33" borderId="0" applyNumberFormat="0" applyBorder="0" applyAlignment="0" applyProtection="0">
      <alignment vertical="center"/>
    </xf>
    <xf numFmtId="0" fontId="65" fillId="35" borderId="0" applyNumberFormat="0" applyBorder="0" applyAlignment="0" applyProtection="0">
      <alignment vertical="center"/>
    </xf>
    <xf numFmtId="0" fontId="65" fillId="29" borderId="0" applyNumberFormat="0" applyBorder="0" applyAlignment="0" applyProtection="0">
      <alignment vertical="center"/>
    </xf>
    <xf numFmtId="0" fontId="65" fillId="32" borderId="0" applyNumberFormat="0" applyBorder="0" applyAlignment="0" applyProtection="0">
      <alignment vertical="center"/>
    </xf>
    <xf numFmtId="0" fontId="65" fillId="36" borderId="0" applyNumberFormat="0" applyBorder="0" applyAlignment="0" applyProtection="0">
      <alignment vertical="center"/>
    </xf>
    <xf numFmtId="0" fontId="65" fillId="30" borderId="0" applyNumberFormat="0" applyBorder="0" applyAlignment="0" applyProtection="0">
      <alignment vertical="center"/>
    </xf>
    <xf numFmtId="0" fontId="65" fillId="33" borderId="0" applyNumberFormat="0" applyBorder="0" applyAlignment="0" applyProtection="0">
      <alignment vertical="center"/>
    </xf>
    <xf numFmtId="0" fontId="65" fillId="37" borderId="0" applyNumberFormat="0" applyBorder="0" applyAlignment="0" applyProtection="0">
      <alignment vertical="center"/>
    </xf>
    <xf numFmtId="0" fontId="65" fillId="27" borderId="0" applyNumberFormat="0" applyBorder="0" applyAlignment="0" applyProtection="0">
      <alignment vertical="center"/>
    </xf>
    <xf numFmtId="0" fontId="65" fillId="30" borderId="0" applyNumberFormat="0" applyBorder="0" applyAlignment="0" applyProtection="0">
      <alignment vertical="center"/>
    </xf>
    <xf numFmtId="0" fontId="65" fillId="34" borderId="0" applyNumberFormat="0" applyBorder="0" applyAlignment="0" applyProtection="0">
      <alignment vertical="center"/>
    </xf>
    <xf numFmtId="0" fontId="66" fillId="32" borderId="0" applyNumberFormat="0" applyBorder="0" applyAlignment="0" applyProtection="0">
      <alignment vertical="center"/>
    </xf>
    <xf numFmtId="0" fontId="66" fillId="33" borderId="0" applyNumberFormat="0" applyBorder="0" applyAlignment="0" applyProtection="0">
      <alignment vertical="center"/>
    </xf>
    <xf numFmtId="0" fontId="66" fillId="35" borderId="0" applyNumberFormat="0" applyBorder="0" applyAlignment="0" applyProtection="0">
      <alignment vertical="center"/>
    </xf>
    <xf numFmtId="0" fontId="66" fillId="29" borderId="0" applyNumberFormat="0" applyBorder="0" applyAlignment="0" applyProtection="0">
      <alignment vertical="center"/>
    </xf>
    <xf numFmtId="0" fontId="66" fillId="32" borderId="0" applyNumberFormat="0" applyBorder="0" applyAlignment="0" applyProtection="0">
      <alignment vertical="center"/>
    </xf>
    <xf numFmtId="0" fontId="66" fillId="36" borderId="0" applyNumberFormat="0" applyBorder="0" applyAlignment="0" applyProtection="0">
      <alignment vertical="center"/>
    </xf>
    <xf numFmtId="0" fontId="67" fillId="38" borderId="0" applyNumberFormat="0" applyBorder="0" applyAlignment="0" applyProtection="0">
      <alignment vertical="center"/>
    </xf>
    <xf numFmtId="0" fontId="67" fillId="33" borderId="0" applyNumberFormat="0" applyBorder="0" applyAlignment="0" applyProtection="0">
      <alignment vertical="center"/>
    </xf>
    <xf numFmtId="0" fontId="67" fillId="35" borderId="0" applyNumberFormat="0" applyBorder="0" applyAlignment="0" applyProtection="0">
      <alignment vertical="center"/>
    </xf>
    <xf numFmtId="0" fontId="67" fillId="39" borderId="0" applyNumberFormat="0" applyBorder="0" applyAlignment="0" applyProtection="0">
      <alignment vertical="center"/>
    </xf>
    <xf numFmtId="0" fontId="67" fillId="40" borderId="0" applyNumberFormat="0" applyBorder="0" applyAlignment="0" applyProtection="0">
      <alignment vertical="center"/>
    </xf>
    <xf numFmtId="0" fontId="67" fillId="41" borderId="0" applyNumberFormat="0" applyBorder="0" applyAlignment="0" applyProtection="0">
      <alignment vertical="center"/>
    </xf>
    <xf numFmtId="0" fontId="67" fillId="30" borderId="0" applyNumberFormat="0" applyBorder="0" applyAlignment="0" applyProtection="0">
      <alignment vertical="center"/>
    </xf>
    <xf numFmtId="0" fontId="67" fillId="42" borderId="0" applyNumberFormat="0" applyBorder="0" applyAlignment="0" applyProtection="0">
      <alignment vertical="center"/>
    </xf>
    <xf numFmtId="0" fontId="67" fillId="36" borderId="0" applyNumberFormat="0" applyBorder="0" applyAlignment="0" applyProtection="0">
      <alignment vertical="center"/>
    </xf>
    <xf numFmtId="0" fontId="67" fillId="27" borderId="0" applyNumberFormat="0" applyBorder="0" applyAlignment="0" applyProtection="0">
      <alignment vertical="center"/>
    </xf>
    <xf numFmtId="0" fontId="67" fillId="30" borderId="0" applyNumberFormat="0" applyBorder="0" applyAlignment="0" applyProtection="0">
      <alignment vertical="center"/>
    </xf>
    <xf numFmtId="0" fontId="67" fillId="33" borderId="0" applyNumberFormat="0" applyBorder="0" applyAlignment="0" applyProtection="0">
      <alignment vertical="center"/>
    </xf>
    <xf numFmtId="0" fontId="68" fillId="38" borderId="0" applyNumberFormat="0" applyBorder="0" applyAlignment="0" applyProtection="0">
      <alignment vertical="center"/>
    </xf>
    <xf numFmtId="0" fontId="68" fillId="33" borderId="0" applyNumberFormat="0" applyBorder="0" applyAlignment="0" applyProtection="0">
      <alignment vertical="center"/>
    </xf>
    <xf numFmtId="0" fontId="68" fillId="35" borderId="0" applyNumberFormat="0" applyBorder="0" applyAlignment="0" applyProtection="0">
      <alignment vertical="center"/>
    </xf>
    <xf numFmtId="0" fontId="68" fillId="39" borderId="0" applyNumberFormat="0" applyBorder="0" applyAlignment="0" applyProtection="0">
      <alignment vertical="center"/>
    </xf>
    <xf numFmtId="0" fontId="68" fillId="40" borderId="0" applyNumberFormat="0" applyBorder="0" applyAlignment="0" applyProtection="0">
      <alignment vertical="center"/>
    </xf>
    <xf numFmtId="0" fontId="68" fillId="41" borderId="0" applyNumberFormat="0" applyBorder="0" applyAlignment="0" applyProtection="0">
      <alignment vertical="center"/>
    </xf>
    <xf numFmtId="0" fontId="67" fillId="43" borderId="0" applyNumberFormat="0" applyBorder="0" applyAlignment="0" applyProtection="0">
      <alignment vertical="center"/>
    </xf>
    <xf numFmtId="0" fontId="67" fillId="44" borderId="0" applyNumberFormat="0" applyBorder="0" applyAlignment="0" applyProtection="0">
      <alignment vertical="center"/>
    </xf>
    <xf numFmtId="0" fontId="67" fillId="45" borderId="0" applyNumberFormat="0" applyBorder="0" applyAlignment="0" applyProtection="0">
      <alignment vertical="center"/>
    </xf>
    <xf numFmtId="0" fontId="67" fillId="39" borderId="0" applyNumberFormat="0" applyBorder="0" applyAlignment="0" applyProtection="0">
      <alignment vertical="center"/>
    </xf>
    <xf numFmtId="0" fontId="67" fillId="40" borderId="0" applyNumberFormat="0" applyBorder="0" applyAlignment="0" applyProtection="0">
      <alignment vertical="center"/>
    </xf>
    <xf numFmtId="0" fontId="67" fillId="42" borderId="0" applyNumberFormat="0" applyBorder="0" applyAlignment="0" applyProtection="0">
      <alignment vertical="center"/>
    </xf>
    <xf numFmtId="0" fontId="69" fillId="0" borderId="0">
      <alignment horizontal="center" wrapText="1"/>
      <protection locked="0"/>
    </xf>
    <xf numFmtId="0" fontId="70" fillId="27" borderId="0" applyNumberFormat="0" applyBorder="0" applyAlignment="0" applyProtection="0">
      <alignment vertical="center"/>
    </xf>
    <xf numFmtId="0" fontId="71" fillId="0" borderId="0"/>
    <xf numFmtId="189" fontId="72" fillId="0" borderId="0" applyFill="0" applyBorder="0" applyAlignment="0"/>
    <xf numFmtId="0" fontId="73" fillId="46" borderId="155" applyNumberFormat="0" applyAlignment="0" applyProtection="0">
      <alignment vertical="center"/>
    </xf>
    <xf numFmtId="0" fontId="74" fillId="47" borderId="156" applyNumberFormat="0" applyAlignment="0" applyProtection="0">
      <alignment vertical="center"/>
    </xf>
    <xf numFmtId="0" fontId="75" fillId="0" borderId="72" applyNumberFormat="0" applyBorder="0">
      <alignment horizontal="centerContinuous"/>
    </xf>
    <xf numFmtId="0" fontId="76" fillId="0" borderId="0" applyNumberFormat="0" applyFill="0" applyBorder="0" applyAlignment="0" applyProtection="0">
      <alignment vertical="center"/>
    </xf>
    <xf numFmtId="0" fontId="77" fillId="28" borderId="0" applyNumberFormat="0" applyBorder="0" applyAlignment="0" applyProtection="0">
      <alignment vertical="center"/>
    </xf>
    <xf numFmtId="38" fontId="78" fillId="2" borderId="0" applyNumberFormat="0" applyBorder="0" applyAlignment="0" applyProtection="0"/>
    <xf numFmtId="0" fontId="79" fillId="0" borderId="120" applyNumberFormat="0" applyAlignment="0" applyProtection="0">
      <alignment horizontal="left" vertical="center"/>
    </xf>
    <xf numFmtId="0" fontId="79" fillId="0" borderId="144">
      <alignment horizontal="left" vertical="center"/>
    </xf>
    <xf numFmtId="0" fontId="80" fillId="0" borderId="157" applyNumberFormat="0" applyFill="0" applyAlignment="0" applyProtection="0">
      <alignment vertical="center"/>
    </xf>
    <xf numFmtId="0" fontId="81" fillId="0" borderId="158" applyNumberFormat="0" applyFill="0" applyAlignment="0" applyProtection="0">
      <alignment vertical="center"/>
    </xf>
    <xf numFmtId="0" fontId="82" fillId="0" borderId="159" applyNumberFormat="0" applyFill="0" applyAlignment="0" applyProtection="0">
      <alignment vertical="center"/>
    </xf>
    <xf numFmtId="0" fontId="82" fillId="0" borderId="0" applyNumberFormat="0" applyFill="0" applyBorder="0" applyAlignment="0" applyProtection="0">
      <alignment vertical="center"/>
    </xf>
    <xf numFmtId="0" fontId="83" fillId="0" borderId="0" applyBorder="0"/>
    <xf numFmtId="0" fontId="84" fillId="31" borderId="155" applyNumberFormat="0" applyAlignment="0" applyProtection="0">
      <alignment vertical="center"/>
    </xf>
    <xf numFmtId="10" fontId="78" fillId="48" borderId="142" applyNumberFormat="0" applyBorder="0" applyAlignment="0" applyProtection="0"/>
    <xf numFmtId="0" fontId="83" fillId="0" borderId="0"/>
    <xf numFmtId="0" fontId="85" fillId="0" borderId="0"/>
    <xf numFmtId="0" fontId="86" fillId="0" borderId="160" applyNumberFormat="0" applyFill="0" applyAlignment="0" applyProtection="0">
      <alignment vertical="center"/>
    </xf>
    <xf numFmtId="0" fontId="87" fillId="37" borderId="0" applyNumberFormat="0" applyBorder="0" applyAlignment="0" applyProtection="0">
      <alignment vertical="center"/>
    </xf>
    <xf numFmtId="2" fontId="88" fillId="3" borderId="0"/>
    <xf numFmtId="190" fontId="89" fillId="0" borderId="0"/>
    <xf numFmtId="0" fontId="89" fillId="0" borderId="0"/>
    <xf numFmtId="0" fontId="46" fillId="34" borderId="161" applyNumberFormat="0" applyFont="0" applyAlignment="0" applyProtection="0">
      <alignment vertical="center"/>
    </xf>
    <xf numFmtId="0" fontId="90" fillId="46" borderId="162" applyNumberFormat="0" applyAlignment="0" applyProtection="0">
      <alignment vertical="center"/>
    </xf>
    <xf numFmtId="14" fontId="69" fillId="0" borderId="0">
      <alignment horizontal="center" wrapText="1"/>
      <protection locked="0"/>
    </xf>
    <xf numFmtId="10" fontId="89" fillId="0" borderId="0" applyFont="0" applyFill="0" applyBorder="0" applyAlignment="0" applyProtection="0"/>
    <xf numFmtId="0" fontId="91" fillId="0" borderId="0" applyNumberFormat="0" applyFont="0" applyFill="0" applyBorder="0" applyAlignment="0" applyProtection="0">
      <alignment horizontal="left"/>
    </xf>
    <xf numFmtId="0" fontId="92" fillId="0" borderId="163">
      <alignment horizontal="center"/>
    </xf>
    <xf numFmtId="0" fontId="93" fillId="0" borderId="0" applyNumberFormat="0" applyFont="0" applyFill="0" applyBorder="0" applyAlignment="0"/>
    <xf numFmtId="4" fontId="94" fillId="49" borderId="164" applyNumberFormat="0" applyProtection="0">
      <alignment vertical="center"/>
    </xf>
    <xf numFmtId="4" fontId="8" fillId="49" borderId="164" applyNumberFormat="0" applyProtection="0">
      <alignment vertical="center"/>
    </xf>
    <xf numFmtId="4" fontId="95" fillId="49" borderId="164" applyNumberFormat="0" applyProtection="0">
      <alignment horizontal="left" vertical="center"/>
    </xf>
    <xf numFmtId="4" fontId="72" fillId="49" borderId="162" applyNumberFormat="0" applyProtection="0">
      <alignment horizontal="left" vertical="center" indent="1"/>
    </xf>
    <xf numFmtId="4" fontId="96" fillId="50" borderId="164" applyNumberFormat="0" applyProtection="0">
      <alignment horizontal="left" vertical="center"/>
    </xf>
    <xf numFmtId="4" fontId="97" fillId="51" borderId="164" applyNumberFormat="0" applyProtection="0">
      <alignment vertical="center"/>
    </xf>
    <xf numFmtId="4" fontId="72" fillId="52" borderId="162" applyNumberFormat="0" applyProtection="0">
      <alignment horizontal="right" vertical="center"/>
    </xf>
    <xf numFmtId="4" fontId="72" fillId="53" borderId="162" applyNumberFormat="0" applyProtection="0">
      <alignment horizontal="right" vertical="center"/>
    </xf>
    <xf numFmtId="4" fontId="72" fillId="51" borderId="162" applyNumberFormat="0" applyProtection="0">
      <alignment horizontal="right" vertical="center"/>
    </xf>
    <xf numFmtId="4" fontId="98" fillId="2" borderId="164" applyNumberFormat="0" applyProtection="0">
      <alignment vertical="center"/>
    </xf>
    <xf numFmtId="4" fontId="72" fillId="54" borderId="162" applyNumberFormat="0" applyProtection="0">
      <alignment horizontal="right" vertical="center"/>
    </xf>
    <xf numFmtId="4" fontId="72" fillId="55" borderId="162" applyNumberFormat="0" applyProtection="0">
      <alignment horizontal="right" vertical="center"/>
    </xf>
    <xf numFmtId="4" fontId="72" fillId="56" borderId="162" applyNumberFormat="0" applyProtection="0">
      <alignment horizontal="right" vertical="center"/>
    </xf>
    <xf numFmtId="4" fontId="97" fillId="57" borderId="164" applyNumberFormat="0" applyProtection="0">
      <alignment vertical="center"/>
    </xf>
    <xf numFmtId="4" fontId="72" fillId="58" borderId="162" applyNumberFormat="0" applyProtection="0">
      <alignment horizontal="right" vertical="center"/>
    </xf>
    <xf numFmtId="4" fontId="72" fillId="59" borderId="162" applyNumberFormat="0" applyProtection="0">
      <alignment horizontal="right" vertical="center"/>
    </xf>
    <xf numFmtId="4" fontId="72" fillId="60" borderId="162" applyNumberFormat="0" applyProtection="0">
      <alignment horizontal="right" vertical="center"/>
    </xf>
    <xf numFmtId="4" fontId="99" fillId="51" borderId="164" applyNumberFormat="0" applyProtection="0">
      <alignment vertical="center"/>
    </xf>
    <xf numFmtId="4" fontId="100" fillId="61" borderId="164" applyNumberFormat="0" applyProtection="0">
      <alignment horizontal="left" vertical="center"/>
    </xf>
    <xf numFmtId="4" fontId="100" fillId="21" borderId="164" applyNumberFormat="0" applyProtection="0">
      <alignment horizontal="left" vertical="center"/>
    </xf>
    <xf numFmtId="4" fontId="101" fillId="50" borderId="164" applyNumberFormat="0" applyProtection="0">
      <alignment horizontal="left" vertical="center"/>
    </xf>
    <xf numFmtId="4" fontId="102" fillId="62" borderId="164" applyNumberFormat="0" applyProtection="0">
      <alignment vertical="center"/>
    </xf>
    <xf numFmtId="4" fontId="103" fillId="3" borderId="164" applyNumberFormat="0" applyProtection="0">
      <alignment horizontal="left" vertical="center"/>
    </xf>
    <xf numFmtId="4" fontId="104" fillId="21" borderId="164" applyNumberFormat="0" applyProtection="0">
      <alignment horizontal="left" vertical="center"/>
    </xf>
    <xf numFmtId="4" fontId="105" fillId="50" borderId="164" applyNumberFormat="0" applyProtection="0">
      <alignment horizontal="left" vertical="center"/>
    </xf>
    <xf numFmtId="0" fontId="89" fillId="63" borderId="162" applyNumberFormat="0" applyProtection="0">
      <alignment horizontal="left" vertical="center" indent="1"/>
    </xf>
    <xf numFmtId="0" fontId="89" fillId="63" borderId="162" applyNumberFormat="0" applyProtection="0">
      <alignment horizontal="left" vertical="center" indent="1"/>
    </xf>
    <xf numFmtId="0" fontId="89" fillId="64" borderId="162" applyNumberFormat="0" applyProtection="0">
      <alignment horizontal="left" vertical="center" indent="1"/>
    </xf>
    <xf numFmtId="0" fontId="89" fillId="64" borderId="162" applyNumberFormat="0" applyProtection="0">
      <alignment horizontal="left" vertical="center" indent="1"/>
    </xf>
    <xf numFmtId="0" fontId="89" fillId="2" borderId="162" applyNumberFormat="0" applyProtection="0">
      <alignment horizontal="left" vertical="center" indent="1"/>
    </xf>
    <xf numFmtId="0" fontId="89" fillId="2" borderId="162" applyNumberFormat="0" applyProtection="0">
      <alignment horizontal="left" vertical="center" indent="1"/>
    </xf>
    <xf numFmtId="0" fontId="89" fillId="65" borderId="162" applyNumberFormat="0" applyProtection="0">
      <alignment horizontal="left" vertical="center" indent="1"/>
    </xf>
    <xf numFmtId="0" fontId="89" fillId="65" borderId="162" applyNumberFormat="0" applyProtection="0">
      <alignment horizontal="left" vertical="center" indent="1"/>
    </xf>
    <xf numFmtId="4" fontId="106" fillId="3" borderId="164" applyNumberFormat="0" applyProtection="0">
      <alignment vertical="center"/>
    </xf>
    <xf numFmtId="4" fontId="107" fillId="3" borderId="164" applyNumberFormat="0" applyProtection="0">
      <alignment vertical="center"/>
    </xf>
    <xf numFmtId="4" fontId="100" fillId="21" borderId="164" applyNumberFormat="0" applyProtection="0">
      <alignment horizontal="left" vertical="center"/>
    </xf>
    <xf numFmtId="4" fontId="72" fillId="48" borderId="162" applyNumberFormat="0" applyProtection="0">
      <alignment horizontal="left" vertical="center" indent="1"/>
    </xf>
    <xf numFmtId="4" fontId="108" fillId="3" borderId="164" applyNumberFormat="0" applyProtection="0">
      <alignment vertical="center"/>
    </xf>
    <xf numFmtId="4" fontId="109" fillId="3" borderId="164" applyNumberFormat="0" applyProtection="0">
      <alignment vertical="center"/>
    </xf>
    <xf numFmtId="4" fontId="100" fillId="21" borderId="164" applyNumberFormat="0" applyProtection="0">
      <alignment horizontal="left" vertical="center"/>
    </xf>
    <xf numFmtId="0" fontId="89" fillId="65" borderId="162" applyNumberFormat="0" applyProtection="0">
      <alignment horizontal="left" vertical="center" indent="1"/>
    </xf>
    <xf numFmtId="4" fontId="110" fillId="3" borderId="164" applyNumberFormat="0" applyProtection="0">
      <alignment vertical="center"/>
    </xf>
    <xf numFmtId="4" fontId="111" fillId="3" borderId="164" applyNumberFormat="0" applyProtection="0">
      <alignment vertical="center"/>
    </xf>
    <xf numFmtId="4" fontId="100" fillId="48" borderId="164" applyNumberFormat="0" applyProtection="0">
      <alignment horizontal="left" vertical="center"/>
    </xf>
    <xf numFmtId="4" fontId="112" fillId="62" borderId="164" applyNumberFormat="0" applyProtection="0">
      <alignment horizontal="left"/>
    </xf>
    <xf numFmtId="4" fontId="113" fillId="3" borderId="164" applyNumberFormat="0" applyProtection="0">
      <alignment vertical="center"/>
    </xf>
    <xf numFmtId="0" fontId="114" fillId="0" borderId="0" applyNumberFormat="0" applyFill="0" applyBorder="0" applyAlignment="0" applyProtection="0">
      <alignment vertical="center"/>
    </xf>
    <xf numFmtId="0" fontId="115" fillId="0" borderId="165" applyNumberFormat="0" applyFill="0" applyAlignment="0" applyProtection="0">
      <alignment vertical="center"/>
    </xf>
    <xf numFmtId="0" fontId="116" fillId="0" borderId="0" applyNumberFormat="0" applyFill="0" applyBorder="0" applyAlignment="0" applyProtection="0">
      <alignment vertical="center"/>
    </xf>
    <xf numFmtId="0" fontId="67" fillId="66" borderId="0" applyNumberFormat="0" applyBorder="0" applyAlignment="0" applyProtection="0">
      <alignment vertical="center"/>
    </xf>
    <xf numFmtId="0" fontId="67" fillId="42" borderId="0" applyNumberFormat="0" applyBorder="0" applyAlignment="0" applyProtection="0">
      <alignment vertical="center"/>
    </xf>
    <xf numFmtId="0" fontId="67" fillId="36" borderId="0" applyNumberFormat="0" applyBorder="0" applyAlignment="0" applyProtection="0">
      <alignment vertical="center"/>
    </xf>
    <xf numFmtId="0" fontId="67" fillId="67" borderId="0" applyNumberFormat="0" applyBorder="0" applyAlignment="0" applyProtection="0">
      <alignment vertical="center"/>
    </xf>
    <xf numFmtId="0" fontId="67" fillId="40" borderId="0" applyNumberFormat="0" applyBorder="0" applyAlignment="0" applyProtection="0">
      <alignment vertical="center"/>
    </xf>
    <xf numFmtId="0" fontId="67" fillId="44" borderId="0" applyNumberFormat="0" applyBorder="0" applyAlignment="0" applyProtection="0">
      <alignment vertical="center"/>
    </xf>
    <xf numFmtId="0" fontId="49" fillId="0" borderId="0"/>
    <xf numFmtId="0" fontId="117" fillId="0" borderId="0" applyNumberFormat="0" applyFill="0" applyBorder="0" applyAlignment="0" applyProtection="0">
      <alignment vertical="center"/>
    </xf>
    <xf numFmtId="0" fontId="74" fillId="47" borderId="156" applyNumberFormat="0" applyAlignment="0" applyProtection="0">
      <alignment vertical="center"/>
    </xf>
    <xf numFmtId="0" fontId="118" fillId="37" borderId="0" applyNumberFormat="0" applyBorder="0" applyAlignment="0" applyProtection="0">
      <alignment vertical="center"/>
    </xf>
    <xf numFmtId="0" fontId="49" fillId="34" borderId="161" applyNumberFormat="0" applyFont="0" applyAlignment="0" applyProtection="0">
      <alignment vertical="center"/>
    </xf>
    <xf numFmtId="0" fontId="116" fillId="0" borderId="166" applyNumberFormat="0" applyFill="0" applyAlignment="0" applyProtection="0">
      <alignment vertical="center"/>
    </xf>
    <xf numFmtId="0" fontId="70" fillId="29" borderId="0" applyNumberFormat="0" applyBorder="0" applyAlignment="0" applyProtection="0">
      <alignment vertical="center"/>
    </xf>
    <xf numFmtId="0" fontId="76" fillId="0" borderId="0" applyNumberFormat="0" applyFill="0" applyBorder="0" applyAlignment="0" applyProtection="0">
      <alignment vertical="center"/>
    </xf>
    <xf numFmtId="0" fontId="119" fillId="68" borderId="155" applyNumberFormat="0" applyAlignment="0" applyProtection="0">
      <alignment vertical="center"/>
    </xf>
    <xf numFmtId="0" fontId="116" fillId="0" borderId="0" applyNumberFormat="0" applyFill="0" applyBorder="0" applyAlignment="0" applyProtection="0">
      <alignment vertical="center"/>
    </xf>
    <xf numFmtId="0" fontId="120" fillId="0" borderId="0" applyNumberFormat="0" applyFill="0" applyBorder="0" applyAlignment="0" applyProtection="0">
      <alignment vertical="center"/>
    </xf>
    <xf numFmtId="0" fontId="121" fillId="0" borderId="167" applyNumberFormat="0" applyFill="0" applyAlignment="0" applyProtection="0">
      <alignment vertical="center"/>
    </xf>
    <xf numFmtId="0" fontId="122" fillId="0" borderId="168" applyNumberFormat="0" applyFill="0" applyAlignment="0" applyProtection="0">
      <alignment vertical="center"/>
    </xf>
    <xf numFmtId="0" fontId="123" fillId="0" borderId="169" applyNumberFormat="0" applyFill="0" applyAlignment="0" applyProtection="0">
      <alignment vertical="center"/>
    </xf>
    <xf numFmtId="0" fontId="123" fillId="0" borderId="0" applyNumberFormat="0" applyFill="0" applyBorder="0" applyAlignment="0" applyProtection="0">
      <alignment vertical="center"/>
    </xf>
    <xf numFmtId="0" fontId="77" fillId="30" borderId="0" applyNumberFormat="0" applyBorder="0" applyAlignment="0" applyProtection="0">
      <alignment vertical="center"/>
    </xf>
    <xf numFmtId="0" fontId="124" fillId="28" borderId="0" applyNumberFormat="0" applyBorder="0" applyAlignment="0" applyProtection="0">
      <alignment vertical="center"/>
    </xf>
    <xf numFmtId="0" fontId="124" fillId="28" borderId="0" applyNumberFormat="0" applyBorder="0" applyAlignment="0" applyProtection="0">
      <alignment vertical="center"/>
    </xf>
    <xf numFmtId="0" fontId="124" fillId="28" borderId="0" applyNumberFormat="0" applyBorder="0" applyAlignment="0" applyProtection="0">
      <alignment vertical="center"/>
    </xf>
    <xf numFmtId="0" fontId="124" fillId="28" borderId="0" applyNumberFormat="0" applyBorder="0" applyAlignment="0" applyProtection="0">
      <alignment vertical="center"/>
    </xf>
    <xf numFmtId="0" fontId="124" fillId="28" borderId="0" applyNumberFormat="0" applyBorder="0" applyAlignment="0" applyProtection="0">
      <alignment vertical="center"/>
    </xf>
    <xf numFmtId="0" fontId="124" fillId="28" borderId="0" applyNumberFormat="0" applyBorder="0" applyAlignment="0" applyProtection="0">
      <alignment vertical="center"/>
    </xf>
    <xf numFmtId="0" fontId="124" fillId="28" borderId="0" applyNumberFormat="0" applyBorder="0" applyAlignment="0" applyProtection="0">
      <alignment vertical="center"/>
    </xf>
    <xf numFmtId="0" fontId="124" fillId="28" borderId="0" applyNumberFormat="0" applyBorder="0" applyAlignment="0" applyProtection="0">
      <alignment vertical="center"/>
    </xf>
    <xf numFmtId="0" fontId="124" fillId="28" borderId="0" applyNumberFormat="0" applyBorder="0" applyAlignment="0" applyProtection="0">
      <alignment vertical="center"/>
    </xf>
    <xf numFmtId="0" fontId="124" fillId="28" borderId="0" applyNumberFormat="0" applyBorder="0" applyAlignment="0" applyProtection="0">
      <alignment vertical="center"/>
    </xf>
    <xf numFmtId="0" fontId="124" fillId="28" borderId="0" applyNumberFormat="0" applyBorder="0" applyAlignment="0" applyProtection="0">
      <alignment vertical="center"/>
    </xf>
    <xf numFmtId="0" fontId="124" fillId="28" borderId="0" applyNumberFormat="0" applyBorder="0" applyAlignment="0" applyProtection="0">
      <alignment vertical="center"/>
    </xf>
    <xf numFmtId="0" fontId="124" fillId="28" borderId="0" applyNumberFormat="0" applyBorder="0" applyAlignment="0" applyProtection="0">
      <alignment vertical="center"/>
    </xf>
    <xf numFmtId="0" fontId="124" fillId="28" borderId="0" applyNumberFormat="0" applyBorder="0" applyAlignment="0" applyProtection="0">
      <alignment vertical="center"/>
    </xf>
    <xf numFmtId="0" fontId="124" fillId="28" borderId="0" applyNumberFormat="0" applyBorder="0" applyAlignment="0" applyProtection="0">
      <alignment vertical="center"/>
    </xf>
    <xf numFmtId="0" fontId="124" fillId="28" borderId="0" applyNumberFormat="0" applyBorder="0" applyAlignment="0" applyProtection="0">
      <alignment vertical="center"/>
    </xf>
    <xf numFmtId="0" fontId="124" fillId="28" borderId="0" applyNumberFormat="0" applyBorder="0" applyAlignment="0" applyProtection="0">
      <alignment vertical="center"/>
    </xf>
    <xf numFmtId="0" fontId="124" fillId="28" borderId="0" applyNumberFormat="0" applyBorder="0" applyAlignment="0" applyProtection="0">
      <alignment vertical="center"/>
    </xf>
    <xf numFmtId="0" fontId="124" fillId="28" borderId="0" applyNumberFormat="0" applyBorder="0" applyAlignment="0" applyProtection="0">
      <alignment vertical="center"/>
    </xf>
    <xf numFmtId="0" fontId="124" fillId="28" borderId="0" applyNumberFormat="0" applyBorder="0" applyAlignment="0" applyProtection="0">
      <alignment vertical="center"/>
    </xf>
    <xf numFmtId="0" fontId="124" fillId="28" borderId="0" applyNumberFormat="0" applyBorder="0" applyAlignment="0" applyProtection="0">
      <alignment vertical="center"/>
    </xf>
    <xf numFmtId="0" fontId="124" fillId="28" borderId="0" applyNumberFormat="0" applyBorder="0" applyAlignment="0" applyProtection="0">
      <alignment vertical="center"/>
    </xf>
    <xf numFmtId="0" fontId="124" fillId="28" borderId="0" applyNumberFormat="0" applyBorder="0" applyAlignment="0" applyProtection="0">
      <alignment vertical="center"/>
    </xf>
    <xf numFmtId="0" fontId="124" fillId="28" borderId="0" applyNumberFormat="0" applyBorder="0" applyAlignment="0" applyProtection="0">
      <alignment vertical="center"/>
    </xf>
    <xf numFmtId="0" fontId="124" fillId="28" borderId="0" applyNumberFormat="0" applyBorder="0" applyAlignment="0" applyProtection="0">
      <alignment vertical="center"/>
    </xf>
    <xf numFmtId="0" fontId="124" fillId="28" borderId="0" applyNumberFormat="0" applyBorder="0" applyAlignment="0" applyProtection="0">
      <alignment vertical="center"/>
    </xf>
    <xf numFmtId="0" fontId="124" fillId="28" borderId="0" applyNumberFormat="0" applyBorder="0" applyAlignment="0" applyProtection="0">
      <alignment vertical="center"/>
    </xf>
    <xf numFmtId="0" fontId="124" fillId="28" borderId="0" applyNumberFormat="0" applyBorder="0" applyAlignment="0" applyProtection="0">
      <alignment vertical="center"/>
    </xf>
    <xf numFmtId="0" fontId="124" fillId="28" borderId="0" applyNumberFormat="0" applyBorder="0" applyAlignment="0" applyProtection="0">
      <alignment vertical="center"/>
    </xf>
    <xf numFmtId="0" fontId="124" fillId="28" borderId="0" applyNumberFormat="0" applyBorder="0" applyAlignment="0" applyProtection="0">
      <alignment vertical="center"/>
    </xf>
    <xf numFmtId="0" fontId="124" fillId="28" borderId="0" applyNumberFormat="0" applyBorder="0" applyAlignment="0" applyProtection="0">
      <alignment vertical="center"/>
    </xf>
    <xf numFmtId="0" fontId="124" fillId="28" borderId="0" applyNumberFormat="0" applyBorder="0" applyAlignment="0" applyProtection="0">
      <alignment vertical="center"/>
    </xf>
    <xf numFmtId="0" fontId="124" fillId="28" borderId="0" applyNumberFormat="0" applyBorder="0" applyAlignment="0" applyProtection="0">
      <alignment vertical="center"/>
    </xf>
    <xf numFmtId="0" fontId="77" fillId="30" borderId="0" applyNumberFormat="0" applyBorder="0" applyAlignment="0" applyProtection="0">
      <alignment vertical="center"/>
    </xf>
    <xf numFmtId="0" fontId="77" fillId="28" borderId="0" applyNumberFormat="0" applyBorder="0" applyAlignment="0" applyProtection="0">
      <alignment vertical="center"/>
    </xf>
    <xf numFmtId="0" fontId="124" fillId="28" borderId="0" applyNumberFormat="0" applyBorder="0" applyAlignment="0" applyProtection="0">
      <alignment vertical="center"/>
    </xf>
    <xf numFmtId="0" fontId="124" fillId="28" borderId="0" applyNumberFormat="0" applyBorder="0" applyAlignment="0" applyProtection="0">
      <alignment vertical="center"/>
    </xf>
    <xf numFmtId="0" fontId="124" fillId="28" borderId="0" applyNumberFormat="0" applyBorder="0" applyAlignment="0" applyProtection="0">
      <alignment vertical="center"/>
    </xf>
    <xf numFmtId="0" fontId="124" fillId="28" borderId="0" applyNumberFormat="0" applyBorder="0" applyAlignment="0" applyProtection="0">
      <alignment vertical="center"/>
    </xf>
    <xf numFmtId="0" fontId="124" fillId="28" borderId="0" applyNumberFormat="0" applyBorder="0" applyAlignment="0" applyProtection="0">
      <alignment vertical="center"/>
    </xf>
    <xf numFmtId="0" fontId="124" fillId="28" borderId="0" applyNumberFormat="0" applyBorder="0" applyAlignment="0" applyProtection="0">
      <alignment vertical="center"/>
    </xf>
    <xf numFmtId="0" fontId="124" fillId="28" borderId="0" applyNumberFormat="0" applyBorder="0" applyAlignment="0" applyProtection="0">
      <alignment vertical="center"/>
    </xf>
    <xf numFmtId="0" fontId="124" fillId="28" borderId="0" applyNumberFormat="0" applyBorder="0" applyAlignment="0" applyProtection="0">
      <alignment vertical="center"/>
    </xf>
    <xf numFmtId="0" fontId="124" fillId="28" borderId="0" applyNumberFormat="0" applyBorder="0" applyAlignment="0" applyProtection="0">
      <alignment vertical="center"/>
    </xf>
    <xf numFmtId="0" fontId="124" fillId="28" borderId="0" applyNumberFormat="0" applyBorder="0" applyAlignment="0" applyProtection="0">
      <alignment vertical="center"/>
    </xf>
    <xf numFmtId="0" fontId="77" fillId="30" borderId="0" applyNumberFormat="0" applyBorder="0" applyAlignment="0" applyProtection="0">
      <alignment vertical="center"/>
    </xf>
    <xf numFmtId="0" fontId="124" fillId="28" borderId="0" applyNumberFormat="0" applyBorder="0" applyAlignment="0" applyProtection="0">
      <alignment vertical="center"/>
    </xf>
    <xf numFmtId="0" fontId="124" fillId="28" borderId="0" applyNumberFormat="0" applyBorder="0" applyAlignment="0" applyProtection="0">
      <alignment vertical="center"/>
    </xf>
    <xf numFmtId="0" fontId="124" fillId="28" borderId="0" applyNumberFormat="0" applyBorder="0" applyAlignment="0" applyProtection="0">
      <alignment vertical="center"/>
    </xf>
    <xf numFmtId="0" fontId="124" fillId="28" borderId="0" applyNumberFormat="0" applyBorder="0" applyAlignment="0" applyProtection="0">
      <alignment vertical="center"/>
    </xf>
    <xf numFmtId="0" fontId="124" fillId="28" borderId="0" applyNumberFormat="0" applyBorder="0" applyAlignment="0" applyProtection="0">
      <alignment vertical="center"/>
    </xf>
    <xf numFmtId="0" fontId="125" fillId="0" borderId="0">
      <alignment vertical="center"/>
    </xf>
    <xf numFmtId="0" fontId="126" fillId="27" borderId="0" applyNumberFormat="0" applyBorder="0" applyAlignment="0" applyProtection="0">
      <alignment vertical="center"/>
    </xf>
    <xf numFmtId="0" fontId="126" fillId="27" borderId="0" applyNumberFormat="0" applyBorder="0" applyAlignment="0" applyProtection="0">
      <alignment vertical="center"/>
    </xf>
    <xf numFmtId="0" fontId="126" fillId="27" borderId="0" applyNumberFormat="0" applyBorder="0" applyAlignment="0" applyProtection="0">
      <alignment vertical="center"/>
    </xf>
    <xf numFmtId="0" fontId="126" fillId="27" borderId="0" applyNumberFormat="0" applyBorder="0" applyAlignment="0" applyProtection="0">
      <alignment vertical="center"/>
    </xf>
    <xf numFmtId="0" fontId="126" fillId="27" borderId="0" applyNumberFormat="0" applyBorder="0" applyAlignment="0" applyProtection="0">
      <alignment vertical="center"/>
    </xf>
    <xf numFmtId="0" fontId="126" fillId="27" borderId="0" applyNumberFormat="0" applyBorder="0" applyAlignment="0" applyProtection="0">
      <alignment vertical="center"/>
    </xf>
    <xf numFmtId="0" fontId="126" fillId="27" borderId="0" applyNumberFormat="0" applyBorder="0" applyAlignment="0" applyProtection="0">
      <alignment vertical="center"/>
    </xf>
    <xf numFmtId="0" fontId="126" fillId="27" borderId="0" applyNumberFormat="0" applyBorder="0" applyAlignment="0" applyProtection="0">
      <alignment vertical="center"/>
    </xf>
    <xf numFmtId="0" fontId="126" fillId="27" borderId="0" applyNumberFormat="0" applyBorder="0" applyAlignment="0" applyProtection="0">
      <alignment vertical="center"/>
    </xf>
    <xf numFmtId="0" fontId="126" fillId="27" borderId="0" applyNumberFormat="0" applyBorder="0" applyAlignment="0" applyProtection="0">
      <alignment vertical="center"/>
    </xf>
    <xf numFmtId="0" fontId="126" fillId="27" borderId="0" applyNumberFormat="0" applyBorder="0" applyAlignment="0" applyProtection="0">
      <alignment vertical="center"/>
    </xf>
    <xf numFmtId="0" fontId="126" fillId="27" borderId="0" applyNumberFormat="0" applyBorder="0" applyAlignment="0" applyProtection="0">
      <alignment vertical="center"/>
    </xf>
    <xf numFmtId="0" fontId="126" fillId="27" borderId="0" applyNumberFormat="0" applyBorder="0" applyAlignment="0" applyProtection="0">
      <alignment vertical="center"/>
    </xf>
    <xf numFmtId="0" fontId="126" fillId="27" borderId="0" applyNumberFormat="0" applyBorder="0" applyAlignment="0" applyProtection="0">
      <alignment vertical="center"/>
    </xf>
    <xf numFmtId="0" fontId="126" fillId="27" borderId="0" applyNumberFormat="0" applyBorder="0" applyAlignment="0" applyProtection="0">
      <alignment vertical="center"/>
    </xf>
    <xf numFmtId="0" fontId="126" fillId="27" borderId="0" applyNumberFormat="0" applyBorder="0" applyAlignment="0" applyProtection="0">
      <alignment vertical="center"/>
    </xf>
    <xf numFmtId="0" fontId="126" fillId="27" borderId="0" applyNumberFormat="0" applyBorder="0" applyAlignment="0" applyProtection="0">
      <alignment vertical="center"/>
    </xf>
    <xf numFmtId="0" fontId="126" fillId="27" borderId="0" applyNumberFormat="0" applyBorder="0" applyAlignment="0" applyProtection="0">
      <alignment vertical="center"/>
    </xf>
    <xf numFmtId="0" fontId="126" fillId="27" borderId="0" applyNumberFormat="0" applyBorder="0" applyAlignment="0" applyProtection="0">
      <alignment vertical="center"/>
    </xf>
    <xf numFmtId="0" fontId="126" fillId="27" borderId="0" applyNumberFormat="0" applyBorder="0" applyAlignment="0" applyProtection="0">
      <alignment vertical="center"/>
    </xf>
    <xf numFmtId="0" fontId="126" fillId="27" borderId="0" applyNumberFormat="0" applyBorder="0" applyAlignment="0" applyProtection="0">
      <alignment vertical="center"/>
    </xf>
    <xf numFmtId="0" fontId="126" fillId="27" borderId="0" applyNumberFormat="0" applyBorder="0" applyAlignment="0" applyProtection="0">
      <alignment vertical="center"/>
    </xf>
    <xf numFmtId="0" fontId="126" fillId="27" borderId="0" applyNumberFormat="0" applyBorder="0" applyAlignment="0" applyProtection="0">
      <alignment vertical="center"/>
    </xf>
    <xf numFmtId="0" fontId="126" fillId="27" borderId="0" applyNumberFormat="0" applyBorder="0" applyAlignment="0" applyProtection="0">
      <alignment vertical="center"/>
    </xf>
    <xf numFmtId="0" fontId="126" fillId="27" borderId="0" applyNumberFormat="0" applyBorder="0" applyAlignment="0" applyProtection="0">
      <alignment vertical="center"/>
    </xf>
    <xf numFmtId="0" fontId="126" fillId="27" borderId="0" applyNumberFormat="0" applyBorder="0" applyAlignment="0" applyProtection="0">
      <alignment vertical="center"/>
    </xf>
    <xf numFmtId="0" fontId="126" fillId="27" borderId="0" applyNumberFormat="0" applyBorder="0" applyAlignment="0" applyProtection="0">
      <alignment vertical="center"/>
    </xf>
    <xf numFmtId="0" fontId="126" fillId="27" borderId="0" applyNumberFormat="0" applyBorder="0" applyAlignment="0" applyProtection="0">
      <alignment vertical="center"/>
    </xf>
    <xf numFmtId="0" fontId="126" fillId="27" borderId="0" applyNumberFormat="0" applyBorder="0" applyAlignment="0" applyProtection="0">
      <alignment vertical="center"/>
    </xf>
    <xf numFmtId="0" fontId="126" fillId="27" borderId="0" applyNumberFormat="0" applyBorder="0" applyAlignment="0" applyProtection="0">
      <alignment vertical="center"/>
    </xf>
    <xf numFmtId="0" fontId="126" fillId="27" borderId="0" applyNumberFormat="0" applyBorder="0" applyAlignment="0" applyProtection="0">
      <alignment vertical="center"/>
    </xf>
    <xf numFmtId="0" fontId="126" fillId="27" borderId="0" applyNumberFormat="0" applyBorder="0" applyAlignment="0" applyProtection="0">
      <alignment vertical="center"/>
    </xf>
    <xf numFmtId="0" fontId="126" fillId="27" borderId="0" applyNumberFormat="0" applyBorder="0" applyAlignment="0" applyProtection="0">
      <alignment vertical="center"/>
    </xf>
    <xf numFmtId="0" fontId="70" fillId="29" borderId="0" applyNumberFormat="0" applyBorder="0" applyAlignment="0" applyProtection="0">
      <alignment vertical="center"/>
    </xf>
    <xf numFmtId="0" fontId="70" fillId="27" borderId="0" applyNumberFormat="0" applyBorder="0" applyAlignment="0" applyProtection="0">
      <alignment vertical="center"/>
    </xf>
    <xf numFmtId="0" fontId="126" fillId="27" borderId="0" applyNumberFormat="0" applyBorder="0" applyAlignment="0" applyProtection="0">
      <alignment vertical="center"/>
    </xf>
    <xf numFmtId="0" fontId="126" fillId="27" borderId="0" applyNumberFormat="0" applyBorder="0" applyAlignment="0" applyProtection="0">
      <alignment vertical="center"/>
    </xf>
    <xf numFmtId="0" fontId="126" fillId="27" borderId="0" applyNumberFormat="0" applyBorder="0" applyAlignment="0" applyProtection="0">
      <alignment vertical="center"/>
    </xf>
    <xf numFmtId="0" fontId="126" fillId="27" borderId="0" applyNumberFormat="0" applyBorder="0" applyAlignment="0" applyProtection="0">
      <alignment vertical="center"/>
    </xf>
    <xf numFmtId="0" fontId="126" fillId="27" borderId="0" applyNumberFormat="0" applyBorder="0" applyAlignment="0" applyProtection="0">
      <alignment vertical="center"/>
    </xf>
    <xf numFmtId="0" fontId="126" fillId="27" borderId="0" applyNumberFormat="0" applyBorder="0" applyAlignment="0" applyProtection="0">
      <alignment vertical="center"/>
    </xf>
    <xf numFmtId="0" fontId="126" fillId="27" borderId="0" applyNumberFormat="0" applyBorder="0" applyAlignment="0" applyProtection="0">
      <alignment vertical="center"/>
    </xf>
    <xf numFmtId="0" fontId="126" fillId="27" borderId="0" applyNumberFormat="0" applyBorder="0" applyAlignment="0" applyProtection="0">
      <alignment vertical="center"/>
    </xf>
    <xf numFmtId="0" fontId="126" fillId="27" borderId="0" applyNumberFormat="0" applyBorder="0" applyAlignment="0" applyProtection="0">
      <alignment vertical="center"/>
    </xf>
    <xf numFmtId="0" fontId="126" fillId="27" borderId="0" applyNumberFormat="0" applyBorder="0" applyAlignment="0" applyProtection="0">
      <alignment vertical="center"/>
    </xf>
    <xf numFmtId="0" fontId="70" fillId="29" borderId="0" applyNumberFormat="0" applyBorder="0" applyAlignment="0" applyProtection="0">
      <alignment vertical="center"/>
    </xf>
    <xf numFmtId="0" fontId="126" fillId="27" borderId="0" applyNumberFormat="0" applyBorder="0" applyAlignment="0" applyProtection="0">
      <alignment vertical="center"/>
    </xf>
    <xf numFmtId="0" fontId="126" fillId="27" borderId="0" applyNumberFormat="0" applyBorder="0" applyAlignment="0" applyProtection="0">
      <alignment vertical="center"/>
    </xf>
    <xf numFmtId="0" fontId="126" fillId="27" borderId="0" applyNumberFormat="0" applyBorder="0" applyAlignment="0" applyProtection="0">
      <alignment vertical="center"/>
    </xf>
    <xf numFmtId="0" fontId="126" fillId="27" borderId="0" applyNumberFormat="0" applyBorder="0" applyAlignment="0" applyProtection="0">
      <alignment vertical="center"/>
    </xf>
    <xf numFmtId="0" fontId="126" fillId="27" borderId="0" applyNumberFormat="0" applyBorder="0" applyAlignment="0" applyProtection="0">
      <alignment vertical="center"/>
    </xf>
    <xf numFmtId="0" fontId="115" fillId="0" borderId="170" applyNumberFormat="0" applyFill="0" applyAlignment="0" applyProtection="0">
      <alignment vertical="center"/>
    </xf>
    <xf numFmtId="0" fontId="90" fillId="68" borderId="162" applyNumberFormat="0" applyAlignment="0" applyProtection="0">
      <alignment vertical="center"/>
    </xf>
    <xf numFmtId="0" fontId="46" fillId="0" borderId="0"/>
    <xf numFmtId="0" fontId="76" fillId="0" borderId="0" applyNumberFormat="0" applyFill="0" applyBorder="0" applyAlignment="0" applyProtection="0">
      <alignment vertical="center"/>
    </xf>
    <xf numFmtId="8" fontId="127" fillId="0" borderId="0" applyFont="0" applyFill="0" applyBorder="0" applyAlignment="0" applyProtection="0"/>
    <xf numFmtId="6" fontId="127" fillId="0" borderId="0" applyFont="0" applyFill="0" applyBorder="0" applyAlignment="0" applyProtection="0"/>
    <xf numFmtId="0" fontId="46" fillId="34" borderId="161" applyNumberFormat="0" applyFont="0" applyAlignment="0" applyProtection="0">
      <alignment vertical="center"/>
    </xf>
    <xf numFmtId="0" fontId="128" fillId="0" borderId="0" applyNumberFormat="0" applyFill="0" applyBorder="0" applyAlignment="0" applyProtection="0">
      <alignment vertical="top"/>
      <protection locked="0"/>
    </xf>
    <xf numFmtId="0" fontId="84" fillId="37" borderId="155" applyNumberFormat="0" applyAlignment="0" applyProtection="0">
      <alignment vertical="center"/>
    </xf>
    <xf numFmtId="0" fontId="46" fillId="0" borderId="0"/>
    <xf numFmtId="0" fontId="46" fillId="0" borderId="0">
      <alignment vertical="center"/>
    </xf>
    <xf numFmtId="0" fontId="46" fillId="0" borderId="0"/>
    <xf numFmtId="0" fontId="46" fillId="0" borderId="0">
      <alignment vertical="center"/>
    </xf>
    <xf numFmtId="0" fontId="46" fillId="0" borderId="0">
      <alignment vertical="center"/>
    </xf>
    <xf numFmtId="0" fontId="46" fillId="0" borderId="0"/>
    <xf numFmtId="0" fontId="46" fillId="0" borderId="0">
      <alignment vertical="center"/>
    </xf>
    <xf numFmtId="0" fontId="49" fillId="0" borderId="0"/>
    <xf numFmtId="0" fontId="129" fillId="0" borderId="0"/>
    <xf numFmtId="0" fontId="77" fillId="30" borderId="0" applyNumberFormat="0" applyBorder="0" applyAlignment="0" applyProtection="0">
      <alignment vertical="center"/>
    </xf>
    <xf numFmtId="0" fontId="68" fillId="43" borderId="0" applyNumberFormat="0" applyBorder="0" applyAlignment="0" applyProtection="0">
      <alignment vertical="center"/>
    </xf>
    <xf numFmtId="0" fontId="68" fillId="44" borderId="0" applyNumberFormat="0" applyBorder="0" applyAlignment="0" applyProtection="0">
      <alignment vertical="center"/>
    </xf>
    <xf numFmtId="0" fontId="68" fillId="45" borderId="0" applyNumberFormat="0" applyBorder="0" applyAlignment="0" applyProtection="0">
      <alignment vertical="center"/>
    </xf>
    <xf numFmtId="0" fontId="68" fillId="39" borderId="0" applyNumberFormat="0" applyBorder="0" applyAlignment="0" applyProtection="0">
      <alignment vertical="center"/>
    </xf>
    <xf numFmtId="0" fontId="68" fillId="40" borderId="0" applyNumberFormat="0" applyBorder="0" applyAlignment="0" applyProtection="0">
      <alignment vertical="center"/>
    </xf>
    <xf numFmtId="0" fontId="68" fillId="42" borderId="0" applyNumberFormat="0" applyBorder="0" applyAlignment="0" applyProtection="0">
      <alignment vertical="center"/>
    </xf>
    <xf numFmtId="0" fontId="130" fillId="0" borderId="0" applyNumberFormat="0" applyFill="0" applyBorder="0" applyAlignment="0" applyProtection="0">
      <alignment vertical="center"/>
    </xf>
    <xf numFmtId="0" fontId="131" fillId="0" borderId="157" applyNumberFormat="0" applyFill="0" applyAlignment="0" applyProtection="0">
      <alignment vertical="center"/>
    </xf>
    <xf numFmtId="0" fontId="132" fillId="0" borderId="158" applyNumberFormat="0" applyFill="0" applyAlignment="0" applyProtection="0">
      <alignment vertical="center"/>
    </xf>
    <xf numFmtId="0" fontId="133" fillId="0" borderId="159" applyNumberFormat="0" applyFill="0" applyAlignment="0" applyProtection="0">
      <alignment vertical="center"/>
    </xf>
    <xf numFmtId="0" fontId="133" fillId="0" borderId="0" applyNumberFormat="0" applyFill="0" applyBorder="0" applyAlignment="0" applyProtection="0">
      <alignment vertical="center"/>
    </xf>
    <xf numFmtId="0" fontId="134" fillId="47" borderId="156" applyNumberFormat="0" applyAlignment="0" applyProtection="0">
      <alignment vertical="center"/>
    </xf>
    <xf numFmtId="0" fontId="135" fillId="0" borderId="165" applyNumberFormat="0" applyFill="0" applyAlignment="0" applyProtection="0">
      <alignment vertical="center"/>
    </xf>
    <xf numFmtId="0" fontId="136" fillId="46" borderId="155" applyNumberFormat="0" applyAlignment="0" applyProtection="0">
      <alignment vertical="center"/>
    </xf>
    <xf numFmtId="0" fontId="137" fillId="46" borderId="162" applyNumberFormat="0" applyAlignment="0" applyProtection="0">
      <alignment vertical="center"/>
    </xf>
    <xf numFmtId="0" fontId="138" fillId="31" borderId="155" applyNumberFormat="0" applyAlignment="0" applyProtection="0">
      <alignment vertical="center"/>
    </xf>
    <xf numFmtId="0" fontId="139" fillId="37" borderId="0" applyNumberFormat="0" applyBorder="0" applyAlignment="0" applyProtection="0">
      <alignment vertical="center"/>
    </xf>
    <xf numFmtId="0" fontId="140" fillId="0" borderId="160" applyNumberFormat="0" applyFill="0" applyAlignment="0" applyProtection="0">
      <alignment vertical="center"/>
    </xf>
    <xf numFmtId="0" fontId="46" fillId="0" borderId="0"/>
  </cellStyleXfs>
  <cellXfs count="1358">
    <xf numFmtId="0" fontId="0" fillId="0" borderId="0" xfId="0">
      <alignment vertical="center"/>
    </xf>
    <xf numFmtId="0" fontId="13" fillId="0" borderId="0" xfId="0" applyFont="1" applyAlignment="1">
      <alignment horizontal="left" vertical="top"/>
    </xf>
    <xf numFmtId="0" fontId="14" fillId="0" borderId="0" xfId="0" applyFont="1" applyAlignment="1">
      <alignment horizontal="left" vertical="top"/>
    </xf>
    <xf numFmtId="0" fontId="13" fillId="0" borderId="0" xfId="0" applyFont="1" applyAlignment="1">
      <alignment horizontal="center" vertical="top"/>
    </xf>
    <xf numFmtId="0" fontId="15" fillId="0" borderId="0" xfId="0" applyFont="1" applyAlignment="1">
      <alignment vertical="top"/>
    </xf>
    <xf numFmtId="0" fontId="13" fillId="0" borderId="0" xfId="0" applyFont="1" applyAlignment="1">
      <alignment vertical="top"/>
    </xf>
    <xf numFmtId="0" fontId="16" fillId="0" borderId="0" xfId="0" applyFont="1" applyAlignment="1">
      <alignment horizontal="left" vertical="top"/>
    </xf>
    <xf numFmtId="0" fontId="18" fillId="0" borderId="0" xfId="0" applyFont="1" applyAlignment="1">
      <alignment horizontal="right" vertical="center"/>
    </xf>
    <xf numFmtId="0" fontId="18" fillId="0" borderId="49" xfId="0" applyFont="1" applyBorder="1" applyAlignment="1">
      <alignment horizontal="left" vertical="center"/>
    </xf>
    <xf numFmtId="0" fontId="18" fillId="0" borderId="11" xfId="0" applyFont="1" applyBorder="1" applyAlignment="1">
      <alignment horizontal="left" vertical="center"/>
    </xf>
    <xf numFmtId="0" fontId="18" fillId="0" borderId="0" xfId="0" applyFont="1" applyAlignment="1">
      <alignment horizontal="left" vertical="center"/>
    </xf>
    <xf numFmtId="0" fontId="18" fillId="0" borderId="7" xfId="0" applyFont="1" applyBorder="1" applyAlignment="1">
      <alignment horizontal="left" vertical="center"/>
    </xf>
    <xf numFmtId="0" fontId="18" fillId="0" borderId="6" xfId="0" applyFont="1" applyBorder="1" applyAlignment="1">
      <alignment horizontal="left" vertical="center"/>
    </xf>
    <xf numFmtId="49" fontId="13" fillId="0" borderId="7" xfId="0" applyNumberFormat="1" applyFont="1" applyBorder="1" applyAlignment="1">
      <alignment horizontal="left" vertical="center"/>
    </xf>
    <xf numFmtId="49" fontId="13" fillId="0" borderId="25" xfId="0" applyNumberFormat="1" applyFont="1" applyBorder="1" applyAlignment="1">
      <alignment horizontal="left" vertical="center"/>
    </xf>
    <xf numFmtId="49" fontId="13" fillId="0" borderId="25" xfId="0" applyNumberFormat="1" applyFont="1" applyBorder="1" applyAlignment="1">
      <alignment horizontal="left" vertical="center" wrapText="1"/>
    </xf>
    <xf numFmtId="49" fontId="13" fillId="0" borderId="6" xfId="0" applyNumberFormat="1" applyFont="1" applyBorder="1" applyAlignment="1">
      <alignment horizontal="left" vertical="center"/>
    </xf>
    <xf numFmtId="0" fontId="18" fillId="0" borderId="0" xfId="0" applyFont="1" applyAlignment="1">
      <alignment vertical="top"/>
    </xf>
    <xf numFmtId="49" fontId="13" fillId="0" borderId="1" xfId="0" applyNumberFormat="1" applyFont="1" applyBorder="1" applyAlignment="1">
      <alignment horizontal="left" vertical="center"/>
    </xf>
    <xf numFmtId="49" fontId="13" fillId="0" borderId="0" xfId="0" applyNumberFormat="1" applyFont="1" applyAlignment="1">
      <alignment horizontal="left" vertical="center"/>
    </xf>
    <xf numFmtId="49" fontId="13" fillId="0" borderId="0" xfId="0" applyNumberFormat="1" applyFont="1" applyAlignment="1">
      <alignment horizontal="left" vertical="center" wrapText="1"/>
    </xf>
    <xf numFmtId="49" fontId="13" fillId="0" borderId="3" xfId="0" applyNumberFormat="1" applyFont="1" applyBorder="1" applyAlignment="1">
      <alignment horizontal="left" vertical="center"/>
    </xf>
    <xf numFmtId="49" fontId="13" fillId="0" borderId="5" xfId="0" applyNumberFormat="1" applyFont="1" applyBorder="1" applyAlignment="1">
      <alignment horizontal="left" vertical="center"/>
    </xf>
    <xf numFmtId="49" fontId="13" fillId="0" borderId="18" xfId="0" applyNumberFormat="1" applyFont="1" applyBorder="1" applyAlignment="1">
      <alignment horizontal="left" vertical="center"/>
    </xf>
    <xf numFmtId="49" fontId="13" fillId="0" borderId="8" xfId="0" applyNumberFormat="1" applyFont="1" applyBorder="1" applyAlignment="1">
      <alignment horizontal="left" vertical="center"/>
    </xf>
    <xf numFmtId="49" fontId="13" fillId="0" borderId="9" xfId="0" applyNumberFormat="1" applyFont="1" applyBorder="1" applyAlignment="1">
      <alignment horizontal="left" vertical="center"/>
    </xf>
    <xf numFmtId="49" fontId="13" fillId="0" borderId="9" xfId="0" applyNumberFormat="1" applyFont="1" applyBorder="1" applyAlignment="1">
      <alignment horizontal="left" vertical="center" wrapText="1"/>
    </xf>
    <xf numFmtId="49" fontId="13" fillId="0" borderId="10" xfId="0" applyNumberFormat="1" applyFont="1" applyBorder="1" applyAlignment="1">
      <alignment horizontal="left" vertical="center"/>
    </xf>
    <xf numFmtId="0" fontId="18" fillId="0" borderId="0" xfId="0" applyFont="1" applyAlignment="1">
      <alignment horizontal="left" vertical="center" wrapText="1"/>
    </xf>
    <xf numFmtId="49" fontId="13" fillId="0" borderId="26" xfId="0" applyNumberFormat="1" applyFont="1" applyBorder="1" applyAlignment="1">
      <alignment horizontal="left" vertical="center"/>
    </xf>
    <xf numFmtId="49" fontId="13" fillId="0" borderId="28" xfId="0" applyNumberFormat="1" applyFont="1" applyBorder="1" applyAlignment="1">
      <alignment horizontal="left" vertical="center"/>
    </xf>
    <xf numFmtId="49" fontId="15" fillId="0" borderId="0" xfId="0" applyNumberFormat="1" applyFont="1" applyAlignment="1">
      <alignment horizontal="left" vertical="center"/>
    </xf>
    <xf numFmtId="0" fontId="18" fillId="0" borderId="7" xfId="0" applyFont="1" applyBorder="1" applyAlignment="1">
      <alignment vertical="top"/>
    </xf>
    <xf numFmtId="49" fontId="13" fillId="6" borderId="2" xfId="0" applyNumberFormat="1" applyFont="1" applyFill="1" applyBorder="1">
      <alignment vertical="center"/>
    </xf>
    <xf numFmtId="49" fontId="13" fillId="6" borderId="5" xfId="0" applyNumberFormat="1" applyFont="1" applyFill="1" applyBorder="1" applyAlignment="1">
      <alignment horizontal="center" vertical="center"/>
    </xf>
    <xf numFmtId="49" fontId="13" fillId="0" borderId="1" xfId="0" applyNumberFormat="1" applyFont="1" applyBorder="1" applyAlignment="1">
      <alignment horizontal="center" vertical="center"/>
    </xf>
    <xf numFmtId="0" fontId="21" fillId="0" borderId="0" xfId="0" applyFont="1" applyAlignment="1">
      <alignment vertical="top"/>
    </xf>
    <xf numFmtId="49" fontId="13" fillId="0" borderId="20" xfId="0" applyNumberFormat="1" applyFont="1" applyBorder="1" applyAlignment="1">
      <alignment horizontal="left" vertical="center"/>
    </xf>
    <xf numFmtId="49" fontId="13" fillId="0" borderId="19" xfId="0" applyNumberFormat="1" applyFont="1" applyBorder="1" applyAlignment="1">
      <alignment horizontal="left" vertical="center"/>
    </xf>
    <xf numFmtId="49" fontId="13" fillId="0" borderId="24" xfId="0" applyNumberFormat="1" applyFont="1" applyBorder="1" applyAlignment="1">
      <alignment horizontal="left" vertical="center"/>
    </xf>
    <xf numFmtId="49" fontId="13" fillId="0" borderId="22" xfId="0" applyNumberFormat="1" applyFont="1" applyBorder="1" applyAlignment="1">
      <alignment horizontal="left" vertical="center"/>
    </xf>
    <xf numFmtId="49" fontId="13" fillId="0" borderId="23" xfId="0" applyNumberFormat="1" applyFont="1" applyBorder="1" applyAlignment="1">
      <alignment horizontal="left" vertical="center"/>
    </xf>
    <xf numFmtId="49" fontId="13" fillId="0" borderId="44" xfId="0" applyNumberFormat="1" applyFont="1" applyBorder="1" applyAlignment="1">
      <alignment horizontal="left" vertical="center"/>
    </xf>
    <xf numFmtId="49" fontId="13" fillId="7" borderId="0" xfId="0" applyNumberFormat="1" applyFont="1" applyFill="1" applyAlignment="1">
      <alignment horizontal="left" vertical="center"/>
    </xf>
    <xf numFmtId="49" fontId="13" fillId="0" borderId="46" xfId="0" applyNumberFormat="1" applyFont="1" applyBorder="1" applyAlignment="1">
      <alignment horizontal="left" vertical="center"/>
    </xf>
    <xf numFmtId="49" fontId="13" fillId="0" borderId="26" xfId="0" applyNumberFormat="1" applyFont="1" applyBorder="1" applyAlignment="1">
      <alignment horizontal="center" vertical="center"/>
    </xf>
    <xf numFmtId="49" fontId="13" fillId="0" borderId="27" xfId="0" applyNumberFormat="1" applyFont="1" applyBorder="1" applyAlignment="1">
      <alignment horizontal="left" vertical="center"/>
    </xf>
    <xf numFmtId="0" fontId="18" fillId="0" borderId="8" xfId="0" applyFont="1" applyBorder="1" applyAlignment="1">
      <alignment horizontal="left" vertical="center"/>
    </xf>
    <xf numFmtId="0" fontId="18" fillId="0" borderId="9" xfId="0" applyFont="1" applyBorder="1" applyAlignment="1">
      <alignment vertical="top"/>
    </xf>
    <xf numFmtId="0" fontId="18" fillId="0" borderId="10" xfId="0" applyFont="1" applyBorder="1" applyAlignment="1">
      <alignment horizontal="left" vertical="center"/>
    </xf>
    <xf numFmtId="0" fontId="18" fillId="0" borderId="0" xfId="0" applyFont="1">
      <alignment vertical="center"/>
    </xf>
    <xf numFmtId="0" fontId="20" fillId="0" borderId="0" xfId="0" applyFont="1">
      <alignment vertical="center"/>
    </xf>
    <xf numFmtId="0" fontId="18" fillId="0" borderId="0" xfId="0" applyFont="1" applyAlignment="1">
      <alignment horizontal="center" vertical="center"/>
    </xf>
    <xf numFmtId="0" fontId="13" fillId="0" borderId="0" xfId="0" applyFont="1">
      <alignment vertical="center"/>
    </xf>
    <xf numFmtId="49" fontId="26" fillId="0" borderId="0" xfId="0" applyNumberFormat="1" applyFont="1" applyAlignment="1">
      <alignment horizontal="left" vertical="center"/>
    </xf>
    <xf numFmtId="0" fontId="20" fillId="0" borderId="0" xfId="0" applyFont="1" applyAlignment="1">
      <alignment vertical="top"/>
    </xf>
    <xf numFmtId="49" fontId="0" fillId="0" borderId="54" xfId="0" applyNumberFormat="1" applyBorder="1" applyAlignment="1">
      <alignment horizontal="center" vertical="center"/>
    </xf>
    <xf numFmtId="0" fontId="0" fillId="0" borderId="55" xfId="0" applyBorder="1" applyAlignment="1">
      <alignment horizontal="center" vertical="center"/>
    </xf>
    <xf numFmtId="0" fontId="0" fillId="0" borderId="56" xfId="0" applyBorder="1" applyAlignment="1">
      <alignment horizontal="center" vertical="center"/>
    </xf>
    <xf numFmtId="49" fontId="13" fillId="0" borderId="58" xfId="0" applyNumberFormat="1" applyFont="1" applyBorder="1" applyAlignment="1">
      <alignment horizontal="left" vertical="center"/>
    </xf>
    <xf numFmtId="178" fontId="13" fillId="0" borderId="58" xfId="0" applyNumberFormat="1" applyFont="1" applyBorder="1" applyAlignment="1">
      <alignment horizontal="left" vertical="center"/>
    </xf>
    <xf numFmtId="0" fontId="18" fillId="3" borderId="0" xfId="0" applyFont="1" applyFill="1" applyAlignment="1">
      <alignment vertical="top"/>
    </xf>
    <xf numFmtId="0" fontId="18" fillId="3" borderId="0" xfId="0" applyFont="1" applyFill="1">
      <alignment vertical="center"/>
    </xf>
    <xf numFmtId="0" fontId="19" fillId="0" borderId="0" xfId="0" applyFont="1">
      <alignment vertical="center"/>
    </xf>
    <xf numFmtId="0" fontId="19" fillId="5" borderId="0" xfId="0" applyFont="1" applyFill="1">
      <alignment vertical="center"/>
    </xf>
    <xf numFmtId="0" fontId="19" fillId="5" borderId="3" xfId="0" applyFont="1" applyFill="1" applyBorder="1">
      <alignment vertical="center"/>
    </xf>
    <xf numFmtId="0" fontId="18" fillId="5" borderId="0" xfId="0" applyFont="1" applyFill="1">
      <alignment vertical="center"/>
    </xf>
    <xf numFmtId="0" fontId="18" fillId="5" borderId="41" xfId="0" applyFont="1" applyFill="1" applyBorder="1">
      <alignment vertical="center"/>
    </xf>
    <xf numFmtId="0" fontId="18" fillId="5" borderId="40" xfId="0" applyFont="1" applyFill="1" applyBorder="1">
      <alignment vertical="center"/>
    </xf>
    <xf numFmtId="0" fontId="20" fillId="5" borderId="1" xfId="0" applyFont="1" applyFill="1" applyBorder="1">
      <alignment vertical="center"/>
    </xf>
    <xf numFmtId="0" fontId="24" fillId="5" borderId="0" xfId="0" applyFont="1" applyFill="1">
      <alignment vertical="center"/>
    </xf>
    <xf numFmtId="0" fontId="31" fillId="5" borderId="0" xfId="0" applyFont="1" applyFill="1" applyAlignment="1">
      <alignment horizontal="left" vertical="center"/>
    </xf>
    <xf numFmtId="0" fontId="31" fillId="5" borderId="3" xfId="0" applyFont="1" applyFill="1" applyBorder="1" applyAlignment="1">
      <alignment horizontal="left" vertical="center"/>
    </xf>
    <xf numFmtId="0" fontId="20" fillId="0" borderId="1" xfId="0" applyFont="1" applyBorder="1">
      <alignment vertical="center"/>
    </xf>
    <xf numFmtId="0" fontId="20" fillId="5" borderId="72" xfId="0" applyFont="1" applyFill="1" applyBorder="1">
      <alignment vertical="center"/>
    </xf>
    <xf numFmtId="0" fontId="20" fillId="5" borderId="73" xfId="0" applyFont="1" applyFill="1" applyBorder="1">
      <alignment vertical="center"/>
    </xf>
    <xf numFmtId="0" fontId="19" fillId="5" borderId="1" xfId="0" applyFont="1" applyFill="1" applyBorder="1">
      <alignment vertical="center"/>
    </xf>
    <xf numFmtId="0" fontId="34" fillId="5" borderId="1" xfId="0" applyFont="1" applyFill="1" applyBorder="1">
      <alignment vertical="center"/>
    </xf>
    <xf numFmtId="0" fontId="34" fillId="5" borderId="3" xfId="0" applyFont="1" applyFill="1" applyBorder="1">
      <alignment vertical="center"/>
    </xf>
    <xf numFmtId="0" fontId="34" fillId="0" borderId="0" xfId="0" applyFont="1">
      <alignment vertical="center"/>
    </xf>
    <xf numFmtId="0" fontId="24" fillId="5" borderId="1" xfId="0" applyFont="1" applyFill="1" applyBorder="1">
      <alignment vertical="center"/>
    </xf>
    <xf numFmtId="0" fontId="20" fillId="5" borderId="3" xfId="0" applyFont="1" applyFill="1" applyBorder="1">
      <alignment vertical="center"/>
    </xf>
    <xf numFmtId="0" fontId="18" fillId="5" borderId="76" xfId="0" applyFont="1" applyFill="1" applyBorder="1">
      <alignment vertical="center"/>
    </xf>
    <xf numFmtId="0" fontId="18" fillId="5" borderId="77" xfId="0" applyFont="1" applyFill="1" applyBorder="1">
      <alignment vertical="center"/>
    </xf>
    <xf numFmtId="0" fontId="18" fillId="5" borderId="77" xfId="0" quotePrefix="1" applyFont="1" applyFill="1" applyBorder="1" applyAlignment="1">
      <alignment horizontal="left" vertical="center"/>
    </xf>
    <xf numFmtId="0" fontId="18" fillId="5" borderId="78" xfId="0" applyFont="1" applyFill="1" applyBorder="1">
      <alignment vertical="center"/>
    </xf>
    <xf numFmtId="0" fontId="18" fillId="5" borderId="79" xfId="0" quotePrefix="1" applyFont="1" applyFill="1" applyBorder="1" applyAlignment="1">
      <alignment horizontal="left" vertical="center"/>
    </xf>
    <xf numFmtId="0" fontId="18" fillId="5" borderId="80" xfId="0" applyFont="1" applyFill="1" applyBorder="1">
      <alignment vertical="center"/>
    </xf>
    <xf numFmtId="0" fontId="18" fillId="5" borderId="81" xfId="0" applyFont="1" applyFill="1" applyBorder="1">
      <alignment vertical="center"/>
    </xf>
    <xf numFmtId="49" fontId="18" fillId="0" borderId="83" xfId="0" applyNumberFormat="1" applyFont="1" applyBorder="1" applyAlignment="1">
      <alignment horizontal="center" vertical="center" textRotation="90" wrapText="1"/>
    </xf>
    <xf numFmtId="0" fontId="18" fillId="0" borderId="83" xfId="0" applyFont="1" applyBorder="1" applyAlignment="1">
      <alignment horizontal="center" vertical="center"/>
    </xf>
    <xf numFmtId="49" fontId="18" fillId="5" borderId="84" xfId="0" applyNumberFormat="1" applyFont="1" applyFill="1" applyBorder="1" applyAlignment="1">
      <alignment horizontal="center" vertical="center" textRotation="90" wrapText="1"/>
    </xf>
    <xf numFmtId="0" fontId="18" fillId="5" borderId="86" xfId="0" applyFont="1" applyFill="1" applyBorder="1">
      <alignment vertical="center"/>
    </xf>
    <xf numFmtId="0" fontId="18" fillId="5" borderId="87" xfId="0" applyFont="1" applyFill="1" applyBorder="1">
      <alignment vertical="center"/>
    </xf>
    <xf numFmtId="0" fontId="18" fillId="5" borderId="24" xfId="0" quotePrefix="1" applyFont="1" applyFill="1" applyBorder="1" applyAlignment="1">
      <alignment horizontal="left" vertical="center"/>
    </xf>
    <xf numFmtId="0" fontId="18" fillId="5" borderId="22" xfId="0" applyFont="1" applyFill="1" applyBorder="1">
      <alignment vertical="center"/>
    </xf>
    <xf numFmtId="0" fontId="18" fillId="5" borderId="22" xfId="0" quotePrefix="1" applyFont="1" applyFill="1" applyBorder="1">
      <alignment vertical="center"/>
    </xf>
    <xf numFmtId="0" fontId="18" fillId="5" borderId="52" xfId="0" applyFont="1" applyFill="1" applyBorder="1">
      <alignment vertical="center"/>
    </xf>
    <xf numFmtId="49" fontId="18" fillId="0" borderId="64" xfId="0" applyNumberFormat="1" applyFont="1" applyBorder="1" applyAlignment="1">
      <alignment horizontal="center" vertical="center" textRotation="90" wrapText="1"/>
    </xf>
    <xf numFmtId="0" fontId="18" fillId="0" borderId="64" xfId="0" applyFont="1" applyBorder="1" applyAlignment="1">
      <alignment horizontal="center" vertical="center"/>
    </xf>
    <xf numFmtId="49" fontId="18" fillId="5" borderId="89" xfId="0" applyNumberFormat="1" applyFont="1" applyFill="1" applyBorder="1" applyAlignment="1">
      <alignment horizontal="center" vertical="center" textRotation="90" wrapText="1"/>
    </xf>
    <xf numFmtId="0" fontId="18" fillId="5" borderId="90" xfId="0" quotePrefix="1" applyFont="1" applyFill="1" applyBorder="1">
      <alignment vertical="center"/>
    </xf>
    <xf numFmtId="0" fontId="18" fillId="5" borderId="91" xfId="0" applyFont="1" applyFill="1" applyBorder="1">
      <alignment vertical="center"/>
    </xf>
    <xf numFmtId="0" fontId="18" fillId="5" borderId="92" xfId="0" applyFont="1" applyFill="1" applyBorder="1">
      <alignment vertical="center"/>
    </xf>
    <xf numFmtId="49" fontId="18" fillId="0" borderId="63" xfId="0" applyNumberFormat="1" applyFont="1" applyBorder="1" applyAlignment="1">
      <alignment horizontal="center" vertical="center" textRotation="90" wrapText="1"/>
    </xf>
    <xf numFmtId="0" fontId="18" fillId="0" borderId="63" xfId="0" applyFont="1" applyBorder="1" applyAlignment="1">
      <alignment horizontal="center" vertical="center"/>
    </xf>
    <xf numFmtId="49" fontId="18" fillId="5" borderId="94" xfId="0" applyNumberFormat="1" applyFont="1" applyFill="1" applyBorder="1" applyAlignment="1">
      <alignment horizontal="center" vertical="center" textRotation="90" wrapText="1"/>
    </xf>
    <xf numFmtId="0" fontId="18" fillId="5" borderId="24" xfId="0" quotePrefix="1" applyFont="1" applyFill="1" applyBorder="1">
      <alignment vertical="center"/>
    </xf>
    <xf numFmtId="0" fontId="18" fillId="5" borderId="96" xfId="0" applyFont="1" applyFill="1" applyBorder="1" applyAlignment="1">
      <alignment horizontal="center" vertical="center"/>
    </xf>
    <xf numFmtId="0" fontId="18" fillId="5" borderId="83" xfId="0" applyFont="1" applyFill="1" applyBorder="1" applyAlignment="1">
      <alignment horizontal="center" vertical="center"/>
    </xf>
    <xf numFmtId="0" fontId="18" fillId="5" borderId="84" xfId="0" applyFont="1" applyFill="1" applyBorder="1" applyAlignment="1">
      <alignment horizontal="center" vertical="center"/>
    </xf>
    <xf numFmtId="0" fontId="18" fillId="5" borderId="32" xfId="0" applyFont="1" applyFill="1" applyBorder="1" applyAlignment="1">
      <alignment horizontal="center" vertical="center"/>
    </xf>
    <xf numFmtId="0" fontId="18" fillId="5" borderId="34" xfId="0" applyFont="1" applyFill="1" applyBorder="1" applyAlignment="1">
      <alignment horizontal="center" vertical="center"/>
    </xf>
    <xf numFmtId="0" fontId="20" fillId="5" borderId="98" xfId="0" applyFont="1" applyFill="1" applyBorder="1">
      <alignment vertical="center"/>
    </xf>
    <xf numFmtId="0" fontId="20" fillId="5" borderId="13" xfId="0" applyFont="1" applyFill="1" applyBorder="1">
      <alignment vertical="center"/>
    </xf>
    <xf numFmtId="0" fontId="20" fillId="5" borderId="17" xfId="0" applyFont="1" applyFill="1" applyBorder="1">
      <alignment vertical="center"/>
    </xf>
    <xf numFmtId="0" fontId="20" fillId="5" borderId="99" xfId="0" applyFont="1" applyFill="1" applyBorder="1">
      <alignment vertical="center"/>
    </xf>
    <xf numFmtId="0" fontId="20" fillId="5" borderId="29" xfId="0" applyFont="1" applyFill="1" applyBorder="1">
      <alignment vertical="center"/>
    </xf>
    <xf numFmtId="0" fontId="20" fillId="5" borderId="30" xfId="0" applyFont="1" applyFill="1" applyBorder="1">
      <alignment vertical="center"/>
    </xf>
    <xf numFmtId="0" fontId="18" fillId="5" borderId="37" xfId="0" applyFont="1" applyFill="1" applyBorder="1" applyAlignment="1">
      <alignment horizontal="center" vertical="center"/>
    </xf>
    <xf numFmtId="0" fontId="18" fillId="5" borderId="38" xfId="0" applyFont="1" applyFill="1" applyBorder="1" applyAlignment="1">
      <alignment horizontal="center" vertical="center"/>
    </xf>
    <xf numFmtId="0" fontId="20" fillId="5" borderId="101" xfId="0" applyFont="1" applyFill="1" applyBorder="1">
      <alignment vertical="center"/>
    </xf>
    <xf numFmtId="0" fontId="20" fillId="5" borderId="101" xfId="0" applyFont="1" applyFill="1" applyBorder="1" applyAlignment="1">
      <alignment horizontal="left" vertical="center"/>
    </xf>
    <xf numFmtId="0" fontId="20" fillId="5" borderId="102" xfId="0" applyFont="1" applyFill="1" applyBorder="1" applyAlignment="1">
      <alignment horizontal="left" vertical="center"/>
    </xf>
    <xf numFmtId="0" fontId="18" fillId="5" borderId="104" xfId="0" applyFont="1" applyFill="1" applyBorder="1" applyAlignment="1">
      <alignment horizontal="right" vertical="center"/>
    </xf>
    <xf numFmtId="0" fontId="18" fillId="5" borderId="107" xfId="0" applyFont="1" applyFill="1" applyBorder="1" applyAlignment="1">
      <alignment horizontal="right" vertical="center"/>
    </xf>
    <xf numFmtId="0" fontId="18" fillId="5" borderId="96" xfId="0" applyFont="1" applyFill="1" applyBorder="1" applyAlignment="1">
      <alignment horizontal="right" vertical="center"/>
    </xf>
    <xf numFmtId="0" fontId="18" fillId="5" borderId="1" xfId="0" applyFont="1" applyFill="1" applyBorder="1">
      <alignment vertical="center"/>
    </xf>
    <xf numFmtId="0" fontId="37" fillId="5" borderId="1" xfId="0" applyFont="1" applyFill="1" applyBorder="1" applyAlignment="1">
      <alignment horizontal="left" vertical="center"/>
    </xf>
    <xf numFmtId="0" fontId="18" fillId="5" borderId="64" xfId="0" applyFont="1" applyFill="1" applyBorder="1" applyAlignment="1">
      <alignment horizontal="center" vertical="center"/>
    </xf>
    <xf numFmtId="0" fontId="18" fillId="5" borderId="108" xfId="0" applyFont="1" applyFill="1" applyBorder="1" applyAlignment="1">
      <alignment horizontal="center" vertical="center"/>
    </xf>
    <xf numFmtId="178" fontId="20" fillId="5" borderId="63" xfId="0" applyNumberFormat="1" applyFont="1" applyFill="1" applyBorder="1" applyAlignment="1">
      <alignment horizontal="center" vertical="center" wrapText="1"/>
    </xf>
    <xf numFmtId="178" fontId="20" fillId="5" borderId="109" xfId="0" applyNumberFormat="1" applyFont="1" applyFill="1" applyBorder="1" applyAlignment="1">
      <alignment horizontal="center" vertical="center" wrapText="1"/>
    </xf>
    <xf numFmtId="0" fontId="18" fillId="5" borderId="12" xfId="0" applyFont="1" applyFill="1" applyBorder="1" applyAlignment="1">
      <alignment horizontal="center" vertical="center" wrapText="1"/>
    </xf>
    <xf numFmtId="49" fontId="20" fillId="5" borderId="32" xfId="0" applyNumberFormat="1" applyFont="1" applyFill="1" applyBorder="1" applyAlignment="1">
      <alignment horizontal="center" vertical="center" wrapText="1"/>
    </xf>
    <xf numFmtId="49" fontId="20" fillId="5" borderId="34" xfId="0" applyNumberFormat="1" applyFont="1" applyFill="1" applyBorder="1" applyAlignment="1">
      <alignment horizontal="center" vertical="center" wrapText="1"/>
    </xf>
    <xf numFmtId="0" fontId="37" fillId="5" borderId="26" xfId="0" applyFont="1" applyFill="1" applyBorder="1" applyAlignment="1">
      <alignment horizontal="left" vertical="center"/>
    </xf>
    <xf numFmtId="0" fontId="37" fillId="5" borderId="25" xfId="0" applyFont="1" applyFill="1" applyBorder="1" applyAlignment="1">
      <alignment horizontal="left" vertical="center"/>
    </xf>
    <xf numFmtId="0" fontId="18" fillId="5" borderId="53" xfId="0" applyFont="1" applyFill="1" applyBorder="1" applyAlignment="1">
      <alignment horizontal="center" vertical="center" wrapText="1"/>
    </xf>
    <xf numFmtId="49" fontId="20" fillId="5" borderId="37" xfId="0" applyNumberFormat="1" applyFont="1" applyFill="1" applyBorder="1" applyAlignment="1">
      <alignment horizontal="center" vertical="center" wrapText="1"/>
    </xf>
    <xf numFmtId="0" fontId="37" fillId="5" borderId="72" xfId="0" applyFont="1" applyFill="1" applyBorder="1" applyAlignment="1">
      <alignment horizontal="left" vertical="center"/>
    </xf>
    <xf numFmtId="0" fontId="37" fillId="5" borderId="57" xfId="0" applyFont="1" applyFill="1" applyBorder="1" applyAlignment="1">
      <alignment horizontal="left" vertical="center"/>
    </xf>
    <xf numFmtId="0" fontId="24" fillId="5" borderId="25" xfId="0" applyFont="1" applyFill="1" applyBorder="1">
      <alignment vertical="center"/>
    </xf>
    <xf numFmtId="0" fontId="31" fillId="5" borderId="25" xfId="0" applyFont="1" applyFill="1" applyBorder="1" applyAlignment="1">
      <alignment horizontal="left" vertical="center"/>
    </xf>
    <xf numFmtId="0" fontId="31" fillId="5" borderId="27" xfId="0" applyFont="1" applyFill="1" applyBorder="1" applyAlignment="1">
      <alignment horizontal="left" vertical="center"/>
    </xf>
    <xf numFmtId="0" fontId="18" fillId="5" borderId="53" xfId="0" applyFont="1" applyFill="1" applyBorder="1">
      <alignment vertical="center"/>
    </xf>
    <xf numFmtId="49" fontId="18" fillId="5" borderId="0" xfId="0" applyNumberFormat="1" applyFont="1" applyFill="1" applyAlignment="1">
      <alignment horizontal="center" vertical="center" textRotation="90" wrapText="1"/>
    </xf>
    <xf numFmtId="49" fontId="20" fillId="5" borderId="0" xfId="0" applyNumberFormat="1" applyFont="1" applyFill="1" applyAlignment="1">
      <alignment horizontal="center" vertical="center" wrapText="1"/>
    </xf>
    <xf numFmtId="0" fontId="18" fillId="5" borderId="55" xfId="0" applyFont="1" applyFill="1" applyBorder="1">
      <alignment vertical="center"/>
    </xf>
    <xf numFmtId="0" fontId="39" fillId="0" borderId="0" xfId="0" applyFont="1">
      <alignment vertical="center"/>
    </xf>
    <xf numFmtId="0" fontId="18" fillId="0" borderId="75" xfId="0" applyFont="1" applyBorder="1">
      <alignment vertical="center"/>
    </xf>
    <xf numFmtId="0" fontId="18" fillId="0" borderId="77" xfId="0" applyFont="1" applyBorder="1">
      <alignment vertical="center"/>
    </xf>
    <xf numFmtId="49" fontId="18" fillId="0" borderId="77" xfId="0" applyNumberFormat="1" applyFont="1" applyBorder="1" applyAlignment="1">
      <alignment horizontal="center" textRotation="90" wrapText="1"/>
    </xf>
    <xf numFmtId="49" fontId="18" fillId="0" borderId="78" xfId="0" applyNumberFormat="1" applyFont="1" applyBorder="1" applyAlignment="1">
      <alignment horizontal="center" textRotation="90" wrapText="1"/>
    </xf>
    <xf numFmtId="49" fontId="18" fillId="0" borderId="112" xfId="0" applyNumberFormat="1" applyFont="1" applyBorder="1" applyAlignment="1">
      <alignment vertical="top"/>
    </xf>
    <xf numFmtId="49" fontId="18" fillId="0" borderId="113" xfId="0" applyNumberFormat="1" applyFont="1" applyBorder="1" applyAlignment="1">
      <alignment horizontal="center" textRotation="90" wrapText="1"/>
    </xf>
    <xf numFmtId="49" fontId="18" fillId="0" borderId="114" xfId="0" applyNumberFormat="1" applyFont="1" applyBorder="1" applyAlignment="1">
      <alignment horizontal="center" textRotation="90" wrapText="1"/>
    </xf>
    <xf numFmtId="0" fontId="13" fillId="0" borderId="85" xfId="0" applyFont="1" applyBorder="1" applyAlignment="1">
      <alignment horizontal="center" vertical="top" wrapText="1"/>
    </xf>
    <xf numFmtId="0" fontId="13" fillId="0" borderId="86" xfId="0" applyFont="1" applyBorder="1" applyAlignment="1">
      <alignment horizontal="center" vertical="center"/>
    </xf>
    <xf numFmtId="0" fontId="13" fillId="0" borderId="0" xfId="0" applyFont="1" applyAlignment="1">
      <alignment horizontal="center" vertical="center"/>
    </xf>
    <xf numFmtId="0" fontId="20" fillId="0" borderId="0" xfId="0" applyFont="1" applyAlignment="1">
      <alignment horizontal="center"/>
    </xf>
    <xf numFmtId="0" fontId="13" fillId="0" borderId="0" xfId="0" applyFont="1" applyAlignment="1">
      <alignment horizontal="center"/>
    </xf>
    <xf numFmtId="0" fontId="13" fillId="0" borderId="86" xfId="0" applyFont="1" applyBorder="1">
      <alignment vertical="center"/>
    </xf>
    <xf numFmtId="0" fontId="13" fillId="0" borderId="102" xfId="0" applyFont="1" applyBorder="1" applyAlignment="1">
      <alignment horizontal="center" vertical="center"/>
    </xf>
    <xf numFmtId="0" fontId="13" fillId="0" borderId="106" xfId="0" applyFont="1" applyBorder="1" applyAlignment="1">
      <alignment horizontal="center" vertical="center"/>
    </xf>
    <xf numFmtId="0" fontId="13" fillId="0" borderId="76" xfId="0" applyFont="1" applyBorder="1">
      <alignment vertical="center"/>
    </xf>
    <xf numFmtId="0" fontId="13" fillId="0" borderId="77" xfId="0" applyFont="1" applyBorder="1">
      <alignment vertical="center"/>
    </xf>
    <xf numFmtId="0" fontId="13" fillId="0" borderId="77" xfId="0" applyFont="1" applyBorder="1" applyAlignment="1">
      <alignment horizontal="center" vertical="center"/>
    </xf>
    <xf numFmtId="0" fontId="13" fillId="0" borderId="114" xfId="0" applyFont="1" applyBorder="1" applyAlignment="1">
      <alignment horizontal="center" vertical="center"/>
    </xf>
    <xf numFmtId="0" fontId="13" fillId="0" borderId="2" xfId="0" applyFont="1" applyBorder="1">
      <alignment vertical="center"/>
    </xf>
    <xf numFmtId="0" fontId="13" fillId="0" borderId="72" xfId="0" applyFont="1" applyBorder="1" applyAlignment="1">
      <alignment horizontal="center" vertical="center"/>
    </xf>
    <xf numFmtId="0" fontId="13" fillId="0" borderId="73" xfId="0" applyFont="1" applyBorder="1" applyAlignment="1">
      <alignment horizontal="center" vertical="center"/>
    </xf>
    <xf numFmtId="0" fontId="13" fillId="0" borderId="61" xfId="0" applyFont="1" applyBorder="1" applyAlignment="1">
      <alignment horizontal="center" vertical="center"/>
    </xf>
    <xf numFmtId="0" fontId="13" fillId="0" borderId="110" xfId="0" applyFont="1" applyBorder="1" applyAlignment="1">
      <alignment horizontal="center" vertical="center"/>
    </xf>
    <xf numFmtId="0" fontId="13" fillId="0" borderId="41" xfId="0" applyFont="1" applyBorder="1" applyAlignment="1">
      <alignment horizontal="left" vertical="center"/>
    </xf>
    <xf numFmtId="178" fontId="13" fillId="0" borderId="36" xfId="0" applyNumberFormat="1" applyFont="1" applyBorder="1" applyAlignment="1">
      <alignment horizontal="center" vertical="center" shrinkToFit="1"/>
    </xf>
    <xf numFmtId="178" fontId="13" fillId="15" borderId="55" xfId="0" applyNumberFormat="1" applyFont="1" applyFill="1" applyBorder="1" applyAlignment="1">
      <alignment horizontal="center" vertical="center" shrinkToFit="1"/>
    </xf>
    <xf numFmtId="0" fontId="13" fillId="0" borderId="1" xfId="0" applyFont="1" applyBorder="1">
      <alignment vertical="center"/>
    </xf>
    <xf numFmtId="0" fontId="13" fillId="0" borderId="61" xfId="0" applyFont="1" applyBorder="1" applyAlignment="1">
      <alignment horizontal="center" vertical="center" wrapText="1"/>
    </xf>
    <xf numFmtId="0" fontId="26" fillId="0" borderId="0" xfId="0" applyFont="1">
      <alignment vertical="center"/>
    </xf>
    <xf numFmtId="0" fontId="13" fillId="0" borderId="55" xfId="0" applyFont="1" applyBorder="1" applyAlignment="1">
      <alignment horizontal="center" vertical="center" shrinkToFit="1"/>
    </xf>
    <xf numFmtId="0" fontId="13" fillId="0" borderId="42" xfId="0" applyFont="1" applyBorder="1" applyAlignment="1">
      <alignment horizontal="center" vertical="center" shrinkToFit="1"/>
    </xf>
    <xf numFmtId="0" fontId="13" fillId="0" borderId="36" xfId="0" applyFont="1" applyBorder="1" applyAlignment="1">
      <alignment horizontal="center" vertical="center" shrinkToFit="1"/>
    </xf>
    <xf numFmtId="0" fontId="13" fillId="0" borderId="0" xfId="0" applyFont="1" applyAlignment="1">
      <alignment horizontal="center" vertical="center" shrinkToFit="1"/>
    </xf>
    <xf numFmtId="178" fontId="13" fillId="0" borderId="0" xfId="0" applyNumberFormat="1" applyFont="1" applyAlignment="1">
      <alignment horizontal="center" vertical="center" shrinkToFit="1"/>
    </xf>
    <xf numFmtId="178" fontId="13" fillId="0" borderId="3" xfId="0" applyNumberFormat="1" applyFont="1" applyBorder="1" applyAlignment="1">
      <alignment horizontal="center" vertical="center" shrinkToFit="1"/>
    </xf>
    <xf numFmtId="0" fontId="13" fillId="0" borderId="72" xfId="0" applyFont="1" applyBorder="1" applyAlignment="1">
      <alignment horizontal="center" vertical="center" shrinkToFit="1"/>
    </xf>
    <xf numFmtId="178" fontId="13" fillId="0" borderId="72" xfId="0" applyNumberFormat="1" applyFont="1" applyBorder="1" applyAlignment="1">
      <alignment horizontal="center" vertical="center" shrinkToFit="1"/>
    </xf>
    <xf numFmtId="178" fontId="13" fillId="0" borderId="73" xfId="0" applyNumberFormat="1" applyFont="1" applyBorder="1" applyAlignment="1">
      <alignment horizontal="center" vertical="center" shrinkToFit="1"/>
    </xf>
    <xf numFmtId="0" fontId="13" fillId="0" borderId="1" xfId="0" applyFont="1" applyBorder="1" applyAlignment="1">
      <alignment horizontal="center" vertical="center" wrapText="1"/>
    </xf>
    <xf numFmtId="0" fontId="13" fillId="0" borderId="61" xfId="0" applyFont="1" applyBorder="1" applyAlignment="1">
      <alignment horizontal="center" vertical="center" shrinkToFit="1"/>
    </xf>
    <xf numFmtId="178" fontId="13" fillId="15" borderId="115" xfId="0" applyNumberFormat="1" applyFont="1" applyFill="1" applyBorder="1" applyAlignment="1">
      <alignment horizontal="center" vertical="center" shrinkToFit="1"/>
    </xf>
    <xf numFmtId="0" fontId="13" fillId="0" borderId="110" xfId="0" applyFont="1" applyBorder="1" applyAlignment="1">
      <alignment vertical="center" wrapText="1"/>
    </xf>
    <xf numFmtId="0" fontId="13" fillId="0" borderId="1" xfId="0" applyFont="1" applyBorder="1" applyAlignment="1">
      <alignment vertical="center" wrapText="1"/>
    </xf>
    <xf numFmtId="0" fontId="13" fillId="0" borderId="116" xfId="0" applyFont="1" applyBorder="1">
      <alignment vertical="center"/>
    </xf>
    <xf numFmtId="0" fontId="13" fillId="0" borderId="1" xfId="0" applyFont="1" applyBorder="1" applyAlignment="1">
      <alignment horizontal="center" vertical="center"/>
    </xf>
    <xf numFmtId="0" fontId="13" fillId="0" borderId="60" xfId="0" applyFont="1" applyBorder="1">
      <alignment vertical="center"/>
    </xf>
    <xf numFmtId="0" fontId="13" fillId="0" borderId="116" xfId="0" applyFont="1" applyBorder="1" applyAlignment="1">
      <alignment horizontal="center" vertical="center" shrinkToFit="1"/>
    </xf>
    <xf numFmtId="178" fontId="13" fillId="0" borderId="116" xfId="0" applyNumberFormat="1" applyFont="1" applyBorder="1" applyAlignment="1">
      <alignment horizontal="center" vertical="center" shrinkToFit="1"/>
    </xf>
    <xf numFmtId="0" fontId="13" fillId="0" borderId="110" xfId="0" applyFont="1" applyBorder="1" applyAlignment="1">
      <alignment horizontal="center" vertical="center" wrapText="1"/>
    </xf>
    <xf numFmtId="0" fontId="13" fillId="0" borderId="116" xfId="0" applyFont="1" applyBorder="1" applyAlignment="1">
      <alignment horizontal="center" vertical="center"/>
    </xf>
    <xf numFmtId="0" fontId="13" fillId="0" borderId="72" xfId="0" applyFont="1" applyBorder="1">
      <alignment vertical="center"/>
    </xf>
    <xf numFmtId="0" fontId="13" fillId="0" borderId="116" xfId="0" applyFont="1" applyBorder="1" applyAlignment="1">
      <alignment vertical="center" wrapText="1" shrinkToFit="1"/>
    </xf>
    <xf numFmtId="0" fontId="13" fillId="5" borderId="116" xfId="0" applyFont="1" applyFill="1" applyBorder="1" applyAlignment="1">
      <alignment vertical="center" wrapText="1" shrinkToFit="1"/>
    </xf>
    <xf numFmtId="0" fontId="13" fillId="5" borderId="116" xfId="0" applyFont="1" applyFill="1" applyBorder="1" applyAlignment="1">
      <alignment horizontal="center" vertical="center" shrinkToFit="1"/>
    </xf>
    <xf numFmtId="0" fontId="13" fillId="5" borderId="72" xfId="0" applyFont="1" applyFill="1" applyBorder="1" applyAlignment="1">
      <alignment horizontal="center" vertical="center" shrinkToFit="1"/>
    </xf>
    <xf numFmtId="178" fontId="13" fillId="5" borderId="72" xfId="0" applyNumberFormat="1" applyFont="1" applyFill="1" applyBorder="1" applyAlignment="1">
      <alignment horizontal="center" vertical="center" shrinkToFit="1"/>
    </xf>
    <xf numFmtId="0" fontId="13" fillId="0" borderId="61" xfId="0" applyFont="1" applyBorder="1" applyAlignment="1">
      <alignment horizontal="center" vertical="center" wrapText="1" shrinkToFit="1"/>
    </xf>
    <xf numFmtId="178" fontId="13" fillId="0" borderId="36" xfId="0" applyNumberFormat="1" applyFont="1" applyBorder="1" applyAlignment="1">
      <alignment vertical="center" shrinkToFit="1"/>
    </xf>
    <xf numFmtId="0" fontId="13" fillId="0" borderId="110" xfId="0" applyFont="1" applyBorder="1" applyAlignment="1">
      <alignment horizontal="center" vertical="center" wrapText="1" shrinkToFit="1"/>
    </xf>
    <xf numFmtId="0" fontId="13" fillId="5" borderId="0" xfId="0" applyFont="1" applyFill="1" applyAlignment="1">
      <alignment horizontal="center" vertical="center" shrinkToFit="1"/>
    </xf>
    <xf numFmtId="178" fontId="13" fillId="5" borderId="0" xfId="0" applyNumberFormat="1" applyFont="1" applyFill="1" applyAlignment="1">
      <alignment horizontal="center" vertical="center" shrinkToFit="1"/>
    </xf>
    <xf numFmtId="0" fontId="13" fillId="0" borderId="117" xfId="0" applyFont="1" applyBorder="1" applyAlignment="1">
      <alignment horizontal="center" vertical="center"/>
    </xf>
    <xf numFmtId="0" fontId="13" fillId="0" borderId="118" xfId="0" applyFont="1" applyBorder="1">
      <alignment vertical="center"/>
    </xf>
    <xf numFmtId="0" fontId="13" fillId="0" borderId="120" xfId="0" applyFont="1" applyBorder="1" applyAlignment="1">
      <alignment horizontal="center" vertical="center"/>
    </xf>
    <xf numFmtId="0" fontId="13" fillId="0" borderId="58" xfId="0" applyFont="1" applyBorder="1" applyAlignment="1">
      <alignment horizontal="center" vertical="center" shrinkToFit="1"/>
    </xf>
    <xf numFmtId="0" fontId="13" fillId="0" borderId="128" xfId="0" applyFont="1" applyBorder="1" applyAlignment="1">
      <alignment horizontal="left" vertical="center"/>
    </xf>
    <xf numFmtId="0" fontId="13" fillId="0" borderId="57" xfId="0" applyFont="1" applyBorder="1" applyAlignment="1">
      <alignment horizontal="center" vertical="center" shrinkToFit="1"/>
    </xf>
    <xf numFmtId="178" fontId="13" fillId="15" borderId="58" xfId="0" applyNumberFormat="1" applyFont="1" applyFill="1" applyBorder="1" applyAlignment="1">
      <alignment horizontal="center" vertical="center" shrinkToFit="1"/>
    </xf>
    <xf numFmtId="178" fontId="13" fillId="0" borderId="58" xfId="0" applyNumberFormat="1" applyFont="1" applyBorder="1" applyAlignment="1">
      <alignment horizontal="center" vertical="center" shrinkToFit="1"/>
    </xf>
    <xf numFmtId="0" fontId="13" fillId="0" borderId="122" xfId="0" applyFont="1" applyBorder="1" applyAlignment="1">
      <alignment horizontal="center" vertical="center" shrinkToFit="1"/>
    </xf>
    <xf numFmtId="0" fontId="13" fillId="0" borderId="121" xfId="0" applyFont="1" applyBorder="1" applyAlignment="1">
      <alignment horizontal="center" vertical="center" shrinkToFit="1"/>
    </xf>
    <xf numFmtId="178" fontId="13" fillId="15" borderId="122" xfId="0" applyNumberFormat="1" applyFont="1" applyFill="1" applyBorder="1" applyAlignment="1">
      <alignment horizontal="center" vertical="center" shrinkToFit="1"/>
    </xf>
    <xf numFmtId="178" fontId="13" fillId="0" borderId="122" xfId="0" applyNumberFormat="1" applyFont="1" applyBorder="1" applyAlignment="1">
      <alignment horizontal="center" vertical="center" shrinkToFit="1"/>
    </xf>
    <xf numFmtId="0" fontId="13" fillId="0" borderId="103" xfId="0" applyFont="1" applyBorder="1" applyAlignment="1">
      <alignment horizontal="center" vertical="center"/>
    </xf>
    <xf numFmtId="0" fontId="13" fillId="0" borderId="126" xfId="0" applyFont="1" applyBorder="1" applyAlignment="1">
      <alignment horizontal="center" vertical="center" shrinkToFit="1"/>
    </xf>
    <xf numFmtId="0" fontId="13" fillId="0" borderId="125" xfId="0" applyFont="1" applyBorder="1" applyAlignment="1">
      <alignment horizontal="center" vertical="center" shrinkToFit="1"/>
    </xf>
    <xf numFmtId="0" fontId="13" fillId="0" borderId="104" xfId="0" applyFont="1" applyBorder="1" applyAlignment="1">
      <alignment horizontal="center" vertical="center" shrinkToFit="1"/>
    </xf>
    <xf numFmtId="178" fontId="13" fillId="15" borderId="126" xfId="0" applyNumberFormat="1" applyFont="1" applyFill="1" applyBorder="1" applyAlignment="1">
      <alignment horizontal="center" vertical="center" shrinkToFit="1"/>
    </xf>
    <xf numFmtId="178" fontId="13" fillId="0" borderId="104" xfId="0" applyNumberFormat="1" applyFont="1" applyBorder="1" applyAlignment="1">
      <alignment horizontal="center" vertical="center" shrinkToFit="1"/>
    </xf>
    <xf numFmtId="0" fontId="13" fillId="0" borderId="127" xfId="0" applyFont="1" applyBorder="1">
      <alignment vertical="center"/>
    </xf>
    <xf numFmtId="0" fontId="13" fillId="0" borderId="78" xfId="0" applyFont="1" applyBorder="1">
      <alignment vertical="center"/>
    </xf>
    <xf numFmtId="0" fontId="13" fillId="0" borderId="77" xfId="0" applyFont="1" applyBorder="1" applyAlignment="1">
      <alignment horizontal="center" vertical="center" wrapText="1"/>
    </xf>
    <xf numFmtId="49" fontId="40" fillId="0" borderId="77" xfId="0" applyNumberFormat="1" applyFont="1" applyBorder="1" applyAlignment="1">
      <alignment horizontal="center" vertical="center" wrapText="1"/>
    </xf>
    <xf numFmtId="0" fontId="13" fillId="0" borderId="114" xfId="0" applyFont="1" applyBorder="1" applyAlignment="1">
      <alignment horizontal="center" vertical="center" wrapText="1"/>
    </xf>
    <xf numFmtId="0" fontId="13" fillId="0" borderId="0" xfId="0" applyFont="1" applyAlignment="1">
      <alignment horizontal="center" vertical="center" wrapText="1"/>
    </xf>
    <xf numFmtId="0" fontId="13" fillId="0" borderId="3" xfId="0" applyFont="1" applyBorder="1" applyAlignment="1">
      <alignment horizontal="center" vertical="center" wrapText="1"/>
    </xf>
    <xf numFmtId="49" fontId="40" fillId="0" borderId="0" xfId="0" applyNumberFormat="1" applyFont="1" applyAlignment="1">
      <alignment horizontal="center" vertical="center" wrapText="1"/>
    </xf>
    <xf numFmtId="0" fontId="18" fillId="0" borderId="0" xfId="0" applyFont="1" applyAlignment="1">
      <alignment horizontal="center" vertical="center" wrapText="1"/>
    </xf>
    <xf numFmtId="49" fontId="40" fillId="0" borderId="3" xfId="0" applyNumberFormat="1" applyFont="1" applyBorder="1" applyAlignment="1">
      <alignment horizontal="center" vertical="center" wrapText="1"/>
    </xf>
    <xf numFmtId="0" fontId="13" fillId="0" borderId="0" xfId="0" applyFont="1" applyAlignment="1">
      <alignment wrapText="1"/>
    </xf>
    <xf numFmtId="0" fontId="18" fillId="0" borderId="0" xfId="0" applyFont="1" applyAlignment="1">
      <alignment wrapText="1"/>
    </xf>
    <xf numFmtId="0" fontId="18" fillId="16" borderId="0" xfId="0" applyFont="1" applyFill="1" applyAlignment="1">
      <alignment horizontal="center" vertical="center"/>
    </xf>
    <xf numFmtId="14" fontId="18" fillId="0" borderId="0" xfId="0" applyNumberFormat="1" applyFont="1" applyProtection="1">
      <alignment vertical="center"/>
      <protection locked="0"/>
    </xf>
    <xf numFmtId="0" fontId="18" fillId="0" borderId="0" xfId="0" applyFont="1" applyProtection="1">
      <alignment vertical="center"/>
      <protection locked="0"/>
    </xf>
    <xf numFmtId="0" fontId="18" fillId="0" borderId="66" xfId="0" applyFont="1" applyBorder="1">
      <alignment vertical="center"/>
    </xf>
    <xf numFmtId="0" fontId="18" fillId="0" borderId="66" xfId="0" applyFont="1" applyBorder="1" applyAlignment="1">
      <alignment horizontal="center" vertical="center"/>
    </xf>
    <xf numFmtId="0" fontId="18" fillId="0" borderId="68" xfId="0" applyFont="1" applyBorder="1">
      <alignment vertical="center"/>
    </xf>
    <xf numFmtId="0" fontId="18" fillId="0" borderId="69" xfId="0" applyFont="1" applyBorder="1">
      <alignment vertical="center"/>
    </xf>
    <xf numFmtId="0" fontId="18" fillId="0" borderId="70" xfId="0" applyFont="1" applyBorder="1">
      <alignment vertical="center"/>
    </xf>
    <xf numFmtId="10" fontId="18" fillId="0" borderId="0" xfId="0" applyNumberFormat="1" applyFont="1" applyProtection="1">
      <alignment vertical="center"/>
      <protection locked="0"/>
    </xf>
    <xf numFmtId="0" fontId="41" fillId="0" borderId="0" xfId="0" applyFont="1" applyProtection="1">
      <alignment vertical="center"/>
      <protection locked="0"/>
    </xf>
    <xf numFmtId="0" fontId="13" fillId="0" borderId="66" xfId="0" applyFont="1" applyBorder="1" applyAlignment="1" applyProtection="1">
      <alignment horizontal="center" vertical="center"/>
      <protection locked="0"/>
    </xf>
    <xf numFmtId="0" fontId="18" fillId="0" borderId="69" xfId="0" applyFont="1" applyBorder="1" applyProtection="1">
      <alignment vertical="center"/>
      <protection locked="0"/>
    </xf>
    <xf numFmtId="0" fontId="18" fillId="0" borderId="70" xfId="0" applyFont="1" applyBorder="1" applyProtection="1">
      <alignment vertical="center"/>
      <protection locked="0"/>
    </xf>
    <xf numFmtId="0" fontId="18" fillId="0" borderId="71" xfId="0" applyFont="1" applyBorder="1">
      <alignment vertical="center"/>
    </xf>
    <xf numFmtId="180" fontId="42" fillId="0" borderId="0" xfId="0" applyNumberFormat="1" applyFont="1">
      <alignment vertical="center"/>
    </xf>
    <xf numFmtId="0" fontId="13" fillId="0" borderId="66" xfId="0" applyFont="1" applyBorder="1" applyAlignment="1">
      <alignment horizontal="center" vertical="center"/>
    </xf>
    <xf numFmtId="0" fontId="42" fillId="0" borderId="0" xfId="0" applyFont="1">
      <alignment vertical="center"/>
    </xf>
    <xf numFmtId="0" fontId="13" fillId="0" borderId="69" xfId="0" applyFont="1" applyBorder="1" applyAlignment="1">
      <alignment horizontal="center" vertical="center"/>
    </xf>
    <xf numFmtId="0" fontId="42" fillId="0" borderId="69" xfId="0" applyFont="1" applyBorder="1">
      <alignment vertical="center"/>
    </xf>
    <xf numFmtId="0" fontId="13" fillId="0" borderId="70" xfId="0" applyFont="1" applyBorder="1" applyAlignment="1">
      <alignment horizontal="center" vertical="center"/>
    </xf>
    <xf numFmtId="0" fontId="43" fillId="0" borderId="0" xfId="0" applyFont="1">
      <alignment vertical="center"/>
    </xf>
    <xf numFmtId="181" fontId="43" fillId="0" borderId="0" xfId="0" applyNumberFormat="1" applyFont="1">
      <alignment vertical="center"/>
    </xf>
    <xf numFmtId="0" fontId="18" fillId="0" borderId="69" xfId="0" applyFont="1" applyBorder="1" applyAlignment="1">
      <alignment horizontal="center" vertical="center"/>
    </xf>
    <xf numFmtId="0" fontId="44" fillId="0" borderId="0" xfId="0" applyFont="1">
      <alignment vertical="center"/>
    </xf>
    <xf numFmtId="181" fontId="42" fillId="0" borderId="0" xfId="0" applyNumberFormat="1" applyFont="1">
      <alignment vertical="center"/>
    </xf>
    <xf numFmtId="180" fontId="18" fillId="0" borderId="0" xfId="0" applyNumberFormat="1" applyFont="1">
      <alignment vertical="center"/>
    </xf>
    <xf numFmtId="0" fontId="45" fillId="0" borderId="69" xfId="0" applyFont="1" applyBorder="1">
      <alignment vertical="center"/>
    </xf>
    <xf numFmtId="0" fontId="18" fillId="2" borderId="65" xfId="0" applyFont="1" applyFill="1" applyBorder="1">
      <alignment vertical="center"/>
    </xf>
    <xf numFmtId="0" fontId="18" fillId="2" borderId="0" xfId="0" applyFont="1" applyFill="1">
      <alignment vertical="center"/>
    </xf>
    <xf numFmtId="0" fontId="18" fillId="2" borderId="66" xfId="0" applyFont="1" applyFill="1" applyBorder="1">
      <alignment vertical="center"/>
    </xf>
    <xf numFmtId="0" fontId="13" fillId="2" borderId="0" xfId="0" applyFont="1" applyFill="1">
      <alignment vertical="center"/>
    </xf>
    <xf numFmtId="0" fontId="13" fillId="0" borderId="0" xfId="0" applyFont="1" applyProtection="1">
      <alignment vertical="center"/>
      <protection locked="0"/>
    </xf>
    <xf numFmtId="0" fontId="18" fillId="0" borderId="66" xfId="0" applyFont="1" applyBorder="1" applyProtection="1">
      <alignment vertical="center"/>
      <protection locked="0"/>
    </xf>
    <xf numFmtId="0" fontId="18" fillId="2" borderId="71" xfId="0" applyFont="1" applyFill="1" applyBorder="1">
      <alignment vertical="center"/>
    </xf>
    <xf numFmtId="0" fontId="18" fillId="2" borderId="69" xfId="0" applyFont="1" applyFill="1" applyBorder="1">
      <alignment vertical="center"/>
    </xf>
    <xf numFmtId="0" fontId="18" fillId="2" borderId="70" xfId="0" applyFont="1" applyFill="1" applyBorder="1">
      <alignment vertical="center"/>
    </xf>
    <xf numFmtId="0" fontId="13" fillId="2" borderId="70" xfId="0" applyFont="1" applyFill="1" applyBorder="1" applyAlignment="1">
      <alignment horizontal="center" vertical="center"/>
    </xf>
    <xf numFmtId="0" fontId="18" fillId="0" borderId="67" xfId="0" applyFont="1" applyBorder="1">
      <alignment vertical="center"/>
    </xf>
    <xf numFmtId="0" fontId="20" fillId="0" borderId="69" xfId="0" applyFont="1" applyBorder="1">
      <alignment vertical="center"/>
    </xf>
    <xf numFmtId="0" fontId="18" fillId="0" borderId="71" xfId="0" applyFont="1" applyBorder="1" applyProtection="1">
      <alignment vertical="center"/>
      <protection locked="0"/>
    </xf>
    <xf numFmtId="178" fontId="18" fillId="0" borderId="70" xfId="0" applyNumberFormat="1" applyFont="1" applyBorder="1" applyProtection="1">
      <alignment vertical="center"/>
      <protection locked="0"/>
    </xf>
    <xf numFmtId="0" fontId="34" fillId="0" borderId="0" xfId="1" applyFont="1" applyAlignment="1">
      <alignment vertical="top"/>
    </xf>
    <xf numFmtId="0" fontId="34" fillId="0" borderId="2" xfId="1" applyFont="1" applyBorder="1" applyAlignment="1">
      <alignment vertical="top"/>
    </xf>
    <xf numFmtId="0" fontId="34" fillId="0" borderId="72" xfId="1" applyFont="1" applyBorder="1" applyAlignment="1">
      <alignment vertical="top"/>
    </xf>
    <xf numFmtId="0" fontId="34" fillId="0" borderId="73" xfId="1" applyFont="1" applyBorder="1" applyAlignment="1">
      <alignment vertical="top"/>
    </xf>
    <xf numFmtId="0" fontId="34" fillId="0" borderId="1" xfId="1" applyFont="1" applyBorder="1" applyAlignment="1">
      <alignment vertical="top"/>
    </xf>
    <xf numFmtId="0" fontId="34" fillId="0" borderId="3" xfId="1" applyFont="1" applyBorder="1" applyAlignment="1">
      <alignment vertical="top"/>
    </xf>
    <xf numFmtId="0" fontId="27" fillId="0" borderId="1" xfId="1" applyFont="1" applyBorder="1" applyAlignment="1">
      <alignment vertical="top"/>
    </xf>
    <xf numFmtId="0" fontId="27" fillId="0" borderId="0" xfId="1" applyFont="1" applyAlignment="1">
      <alignment vertical="top"/>
    </xf>
    <xf numFmtId="0" fontId="27" fillId="0" borderId="3" xfId="1" applyFont="1" applyBorder="1" applyAlignment="1">
      <alignment vertical="top"/>
    </xf>
    <xf numFmtId="0" fontId="34" fillId="0" borderId="26" xfId="1" applyFont="1" applyBorder="1" applyAlignment="1">
      <alignment vertical="top"/>
    </xf>
    <xf numFmtId="0" fontId="34" fillId="0" borderId="25" xfId="1" applyFont="1" applyBorder="1" applyAlignment="1">
      <alignment vertical="top"/>
    </xf>
    <xf numFmtId="0" fontId="20" fillId="0" borderId="0" xfId="0" applyFont="1" applyAlignment="1">
      <alignment horizontal="left" vertical="center"/>
    </xf>
    <xf numFmtId="0" fontId="20" fillId="0" borderId="0" xfId="0" applyFont="1" applyAlignment="1">
      <alignment horizontal="left" vertical="center" wrapText="1"/>
    </xf>
    <xf numFmtId="49" fontId="20" fillId="0" borderId="0" xfId="0" applyNumberFormat="1" applyFont="1" applyAlignment="1">
      <alignment horizontal="left" vertical="center"/>
    </xf>
    <xf numFmtId="49" fontId="20" fillId="0" borderId="1" xfId="0" applyNumberFormat="1" applyFont="1" applyBorder="1" applyAlignment="1">
      <alignment horizontal="left" vertical="center"/>
    </xf>
    <xf numFmtId="49" fontId="20" fillId="0" borderId="3" xfId="0" applyNumberFormat="1" applyFont="1" applyBorder="1" applyAlignment="1">
      <alignment horizontal="left" vertical="center"/>
    </xf>
    <xf numFmtId="49" fontId="20" fillId="0" borderId="0" xfId="0" applyNumberFormat="1" applyFont="1" applyAlignment="1">
      <alignment horizontal="center" vertical="center" shrinkToFit="1"/>
    </xf>
    <xf numFmtId="49" fontId="20" fillId="0" borderId="0" xfId="0" applyNumberFormat="1" applyFont="1">
      <alignment vertical="center"/>
    </xf>
    <xf numFmtId="49" fontId="20" fillId="0" borderId="0" xfId="0" applyNumberFormat="1" applyFont="1" applyAlignment="1">
      <alignment horizontal="center" vertical="center"/>
    </xf>
    <xf numFmtId="0" fontId="20" fillId="0" borderId="0" xfId="0" applyFont="1" applyAlignment="1">
      <alignment horizontal="center" vertical="center"/>
    </xf>
    <xf numFmtId="49" fontId="20" fillId="0" borderId="0" xfId="0" applyNumberFormat="1" applyFont="1" applyAlignment="1">
      <alignment vertical="top"/>
    </xf>
    <xf numFmtId="49" fontId="27" fillId="0" borderId="0" xfId="0" applyNumberFormat="1" applyFont="1" applyAlignment="1">
      <alignment horizontal="center" vertical="center" shrinkToFit="1"/>
    </xf>
    <xf numFmtId="0" fontId="20" fillId="0" borderId="0" xfId="0" applyFont="1" applyAlignment="1">
      <alignment horizontal="right" vertical="center"/>
    </xf>
    <xf numFmtId="49" fontId="20" fillId="0" borderId="26" xfId="0" applyNumberFormat="1" applyFont="1" applyBorder="1" applyAlignment="1">
      <alignment horizontal="left" vertical="center"/>
    </xf>
    <xf numFmtId="49" fontId="20" fillId="0" borderId="25" xfId="0" applyNumberFormat="1" applyFont="1" applyBorder="1" applyAlignment="1">
      <alignment horizontal="left" vertical="center"/>
    </xf>
    <xf numFmtId="49" fontId="36" fillId="0" borderId="25" xfId="0" applyNumberFormat="1" applyFont="1" applyBorder="1" applyAlignment="1">
      <alignment horizontal="left" vertical="center"/>
    </xf>
    <xf numFmtId="0" fontId="20" fillId="0" borderId="0" xfId="2" applyFont="1"/>
    <xf numFmtId="0" fontId="20" fillId="0" borderId="0" xfId="2" applyFont="1" applyAlignment="1">
      <alignment vertical="center" shrinkToFit="1"/>
    </xf>
    <xf numFmtId="0" fontId="20" fillId="0" borderId="0" xfId="2" applyFont="1" applyAlignment="1">
      <alignment horizontal="left" vertical="center"/>
    </xf>
    <xf numFmtId="0" fontId="20" fillId="0" borderId="72" xfId="2" applyFont="1" applyBorder="1"/>
    <xf numFmtId="0" fontId="20" fillId="0" borderId="72" xfId="2" quotePrefix="1" applyFont="1" applyBorder="1"/>
    <xf numFmtId="49" fontId="18" fillId="0" borderId="0" xfId="0" applyNumberFormat="1" applyFont="1" applyAlignment="1">
      <alignment horizontal="left" vertical="center"/>
    </xf>
    <xf numFmtId="49" fontId="13" fillId="0" borderId="0" xfId="0" applyNumberFormat="1" applyFont="1" applyAlignment="1">
      <alignment vertical="center" shrinkToFit="1"/>
    </xf>
    <xf numFmtId="49" fontId="13" fillId="0" borderId="0" xfId="0" applyNumberFormat="1" applyFont="1" applyAlignment="1">
      <alignment vertical="center" wrapText="1"/>
    </xf>
    <xf numFmtId="0" fontId="47" fillId="0" borderId="0" xfId="3" applyFont="1">
      <alignment vertical="center"/>
    </xf>
    <xf numFmtId="0" fontId="18" fillId="5" borderId="25" xfId="0" applyFont="1" applyFill="1" applyBorder="1">
      <alignment vertical="center"/>
    </xf>
    <xf numFmtId="0" fontId="20" fillId="0" borderId="41" xfId="0" applyFont="1" applyBorder="1" applyAlignment="1">
      <alignment horizontal="center" vertical="center"/>
    </xf>
    <xf numFmtId="0" fontId="20" fillId="0" borderId="69" xfId="0" applyFont="1" applyBorder="1" applyProtection="1">
      <alignment vertical="center"/>
      <protection locked="0"/>
    </xf>
    <xf numFmtId="182" fontId="13" fillId="0" borderId="57" xfId="0" applyNumberFormat="1" applyFont="1" applyBorder="1" applyAlignment="1">
      <alignment horizontal="left" vertical="center"/>
    </xf>
    <xf numFmtId="183" fontId="13" fillId="0" borderId="57" xfId="0" applyNumberFormat="1" applyFont="1" applyBorder="1" applyAlignment="1">
      <alignment horizontal="left" vertical="center"/>
    </xf>
    <xf numFmtId="184" fontId="13" fillId="0" borderId="60" xfId="0" applyNumberFormat="1" applyFont="1" applyBorder="1" applyAlignment="1">
      <alignment horizontal="left" vertical="center"/>
    </xf>
    <xf numFmtId="184" fontId="13" fillId="0" borderId="61" xfId="0" applyNumberFormat="1" applyFont="1" applyBorder="1" applyAlignment="1">
      <alignment horizontal="left" vertical="center"/>
    </xf>
    <xf numFmtId="184" fontId="13" fillId="0" borderId="62" xfId="0" applyNumberFormat="1" applyFont="1" applyBorder="1" applyAlignment="1">
      <alignment horizontal="left" vertical="center"/>
    </xf>
    <xf numFmtId="185" fontId="13" fillId="0" borderId="60" xfId="0" applyNumberFormat="1" applyFont="1" applyBorder="1" applyAlignment="1">
      <alignment horizontal="left" vertical="center"/>
    </xf>
    <xf numFmtId="185" fontId="13" fillId="0" borderId="61" xfId="0" applyNumberFormat="1" applyFont="1" applyBorder="1" applyAlignment="1">
      <alignment horizontal="left" vertical="center"/>
    </xf>
    <xf numFmtId="185" fontId="13" fillId="0" borderId="62" xfId="0" applyNumberFormat="1" applyFont="1" applyBorder="1" applyAlignment="1">
      <alignment horizontal="left" vertical="center"/>
    </xf>
    <xf numFmtId="0" fontId="20" fillId="0" borderId="0" xfId="0" applyFont="1" applyAlignment="1">
      <alignment vertical="center" shrinkToFit="1"/>
    </xf>
    <xf numFmtId="49" fontId="18" fillId="0" borderId="82" xfId="0" applyNumberFormat="1" applyFont="1" applyBorder="1" applyAlignment="1">
      <alignment horizontal="center" vertical="center" textRotation="90" wrapText="1"/>
    </xf>
    <xf numFmtId="49" fontId="18" fillId="0" borderId="88" xfId="0" applyNumberFormat="1" applyFont="1" applyBorder="1" applyAlignment="1">
      <alignment horizontal="center" vertical="center" textRotation="90" wrapText="1"/>
    </xf>
    <xf numFmtId="49" fontId="18" fillId="0" borderId="93" xfId="0" applyNumberFormat="1" applyFont="1" applyBorder="1" applyAlignment="1">
      <alignment horizontal="center" vertical="center" textRotation="90" wrapText="1"/>
    </xf>
    <xf numFmtId="49" fontId="18" fillId="0" borderId="63" xfId="0" applyNumberFormat="1" applyFont="1" applyBorder="1" applyAlignment="1">
      <alignment horizontal="center" vertical="center" textRotation="255" wrapText="1"/>
    </xf>
    <xf numFmtId="0" fontId="18" fillId="0" borderId="32" xfId="0" applyFont="1" applyBorder="1" applyAlignment="1">
      <alignment horizontal="center" vertical="center"/>
    </xf>
    <xf numFmtId="0" fontId="18" fillId="0" borderId="82" xfId="0" applyFont="1" applyBorder="1" applyAlignment="1">
      <alignment horizontal="center" vertical="center"/>
    </xf>
    <xf numFmtId="0" fontId="18" fillId="0" borderId="33" xfId="0" applyFont="1" applyBorder="1" applyAlignment="1">
      <alignment horizontal="center" vertical="center"/>
    </xf>
    <xf numFmtId="0" fontId="18" fillId="0" borderId="35" xfId="0" applyFont="1" applyBorder="1" applyAlignment="1">
      <alignment horizontal="center" vertical="center"/>
    </xf>
    <xf numFmtId="0" fontId="18" fillId="0" borderId="37" xfId="0" applyFont="1" applyBorder="1" applyAlignment="1">
      <alignment horizontal="center" vertical="center"/>
    </xf>
    <xf numFmtId="0" fontId="18" fillId="0" borderId="103" xfId="0" applyFont="1" applyBorder="1" applyAlignment="1">
      <alignment horizontal="right" vertical="center"/>
    </xf>
    <xf numFmtId="0" fontId="18" fillId="0" borderId="104" xfId="0" applyFont="1" applyBorder="1" applyAlignment="1">
      <alignment horizontal="right" vertical="center"/>
    </xf>
    <xf numFmtId="0" fontId="18" fillId="0" borderId="105" xfId="0" applyFont="1" applyBorder="1" applyAlignment="1">
      <alignment horizontal="right" vertical="center"/>
    </xf>
    <xf numFmtId="0" fontId="18" fillId="0" borderId="106" xfId="0" applyFont="1" applyBorder="1" applyAlignment="1">
      <alignment horizontal="right" vertical="center"/>
    </xf>
    <xf numFmtId="0" fontId="18" fillId="0" borderId="88" xfId="0" applyFont="1" applyBorder="1" applyAlignment="1">
      <alignment horizontal="center" vertical="center"/>
    </xf>
    <xf numFmtId="178" fontId="20" fillId="0" borderId="61" xfId="0" applyNumberFormat="1" applyFont="1" applyBorder="1" applyAlignment="1">
      <alignment horizontal="center" vertical="center" wrapText="1"/>
    </xf>
    <xf numFmtId="178" fontId="20" fillId="0" borderId="20" xfId="0" applyNumberFormat="1" applyFont="1" applyBorder="1" applyAlignment="1">
      <alignment horizontal="center" vertical="center" wrapText="1"/>
    </xf>
    <xf numFmtId="178" fontId="20" fillId="0" borderId="63" xfId="0" applyNumberFormat="1" applyFont="1" applyBorder="1" applyAlignment="1">
      <alignment horizontal="center" vertical="center" wrapText="1"/>
    </xf>
    <xf numFmtId="49" fontId="20" fillId="0" borderId="33" xfId="0" applyNumberFormat="1" applyFont="1" applyBorder="1" applyAlignment="1">
      <alignment horizontal="center" vertical="center" wrapText="1"/>
    </xf>
    <xf numFmtId="49" fontId="20" fillId="0" borderId="32" xfId="0" applyNumberFormat="1" applyFont="1" applyBorder="1" applyAlignment="1">
      <alignment horizontal="center" vertical="center" wrapText="1"/>
    </xf>
    <xf numFmtId="49" fontId="20" fillId="0" borderId="12" xfId="0" applyNumberFormat="1" applyFont="1" applyBorder="1" applyAlignment="1">
      <alignment horizontal="center" vertical="center" wrapText="1"/>
    </xf>
    <xf numFmtId="49" fontId="20" fillId="0" borderId="110" xfId="0" applyNumberFormat="1" applyFont="1" applyBorder="1" applyAlignment="1">
      <alignment horizontal="center" vertical="center" wrapText="1"/>
    </xf>
    <xf numFmtId="49" fontId="20" fillId="0" borderId="36" xfId="0" applyNumberFormat="1" applyFont="1" applyBorder="1" applyAlignment="1">
      <alignment horizontal="center" vertical="center" wrapText="1"/>
    </xf>
    <xf numFmtId="49" fontId="20" fillId="0" borderId="37" xfId="0" applyNumberFormat="1" applyFont="1" applyBorder="1" applyAlignment="1">
      <alignment horizontal="center" vertical="center" wrapText="1"/>
    </xf>
    <xf numFmtId="0" fontId="20" fillId="10" borderId="95" xfId="0" applyFont="1" applyFill="1" applyBorder="1">
      <alignment vertical="center"/>
    </xf>
    <xf numFmtId="0" fontId="18" fillId="10" borderId="1" xfId="0" applyFont="1" applyFill="1" applyBorder="1">
      <alignment vertical="center"/>
    </xf>
    <xf numFmtId="49" fontId="48" fillId="0" borderId="0" xfId="3" quotePrefix="1" applyNumberFormat="1" applyFont="1" applyAlignment="1">
      <alignment horizontal="left" vertical="center" readingOrder="1"/>
    </xf>
    <xf numFmtId="0" fontId="47" fillId="0" borderId="0" xfId="3" applyFont="1" applyAlignment="1">
      <alignment horizontal="center" vertical="center"/>
    </xf>
    <xf numFmtId="0" fontId="18" fillId="5" borderId="27" xfId="0" applyFont="1" applyFill="1" applyBorder="1">
      <alignment vertical="center"/>
    </xf>
    <xf numFmtId="0" fontId="20" fillId="15" borderId="109" xfId="0" applyFont="1" applyFill="1" applyBorder="1" applyAlignment="1">
      <alignment horizontal="center" textRotation="255" shrinkToFit="1"/>
    </xf>
    <xf numFmtId="178" fontId="13" fillId="15" borderId="132" xfId="0" applyNumberFormat="1" applyFont="1" applyFill="1" applyBorder="1" applyAlignment="1">
      <alignment horizontal="center" vertical="center" shrinkToFit="1"/>
    </xf>
    <xf numFmtId="178" fontId="13" fillId="15" borderId="56" xfId="0" applyNumberFormat="1" applyFont="1" applyFill="1" applyBorder="1" applyAlignment="1">
      <alignment horizontal="center" vertical="center" shrinkToFit="1"/>
    </xf>
    <xf numFmtId="178" fontId="13" fillId="5" borderId="73" xfId="0" applyNumberFormat="1" applyFont="1" applyFill="1" applyBorder="1" applyAlignment="1">
      <alignment horizontal="center" vertical="center" shrinkToFit="1"/>
    </xf>
    <xf numFmtId="178" fontId="13" fillId="5" borderId="3" xfId="0" applyNumberFormat="1" applyFont="1" applyFill="1" applyBorder="1" applyAlignment="1">
      <alignment horizontal="center" vertical="center" shrinkToFit="1"/>
    </xf>
    <xf numFmtId="178" fontId="13" fillId="15" borderId="133" xfId="0" applyNumberFormat="1" applyFont="1" applyFill="1" applyBorder="1" applyAlignment="1">
      <alignment horizontal="center" vertical="center" shrinkToFit="1"/>
    </xf>
    <xf numFmtId="178" fontId="13" fillId="15" borderId="134" xfId="0" applyNumberFormat="1" applyFont="1" applyFill="1" applyBorder="1" applyAlignment="1">
      <alignment horizontal="center" vertical="center" shrinkToFit="1"/>
    </xf>
    <xf numFmtId="178" fontId="13" fillId="15" borderId="108" xfId="0" applyNumberFormat="1" applyFont="1" applyFill="1" applyBorder="1" applyAlignment="1">
      <alignment horizontal="center" vertical="center" shrinkToFit="1"/>
    </xf>
    <xf numFmtId="178" fontId="13" fillId="15" borderId="135" xfId="0" applyNumberFormat="1" applyFont="1" applyFill="1" applyBorder="1" applyAlignment="1">
      <alignment horizontal="center" vertical="center" shrinkToFit="1"/>
    </xf>
    <xf numFmtId="0" fontId="20" fillId="0" borderId="0" xfId="0" applyFont="1" applyAlignment="1">
      <alignment vertical="center" textRotation="90" shrinkToFit="1"/>
    </xf>
    <xf numFmtId="0" fontId="13" fillId="0" borderId="85" xfId="0" applyFont="1" applyBorder="1" applyAlignment="1">
      <alignment horizontal="center" vertical="center" wrapText="1"/>
    </xf>
    <xf numFmtId="0" fontId="13" fillId="0" borderId="0" xfId="0" applyFont="1" applyAlignment="1">
      <alignment horizontal="left" vertical="center"/>
    </xf>
    <xf numFmtId="0" fontId="20" fillId="0" borderId="0" xfId="0" applyFont="1" applyAlignment="1">
      <alignment horizontal="center" vertical="center" textRotation="255"/>
    </xf>
    <xf numFmtId="0" fontId="20" fillId="15" borderId="132" xfId="0" applyFont="1" applyFill="1" applyBorder="1" applyAlignment="1">
      <alignment horizontal="center" vertical="center" textRotation="90" shrinkToFit="1"/>
    </xf>
    <xf numFmtId="0" fontId="18" fillId="18" borderId="70" xfId="0" applyFont="1" applyFill="1" applyBorder="1" applyProtection="1">
      <alignment vertical="center"/>
      <protection locked="0"/>
    </xf>
    <xf numFmtId="0" fontId="18" fillId="7" borderId="71" xfId="0" applyFont="1" applyFill="1" applyBorder="1" applyAlignment="1">
      <alignment horizontal="center" vertical="center"/>
    </xf>
    <xf numFmtId="0" fontId="18" fillId="7" borderId="65" xfId="0" applyFont="1" applyFill="1" applyBorder="1">
      <alignment vertical="center"/>
    </xf>
    <xf numFmtId="0" fontId="18" fillId="7" borderId="0" xfId="0" applyFont="1" applyFill="1">
      <alignment vertical="center"/>
    </xf>
    <xf numFmtId="0" fontId="18" fillId="7" borderId="66" xfId="0" applyFont="1" applyFill="1" applyBorder="1">
      <alignment vertical="center"/>
    </xf>
    <xf numFmtId="0" fontId="18" fillId="7" borderId="70" xfId="0" applyFont="1" applyFill="1" applyBorder="1">
      <alignment vertical="center"/>
    </xf>
    <xf numFmtId="0" fontId="18" fillId="7" borderId="71" xfId="0" applyFont="1" applyFill="1" applyBorder="1">
      <alignment vertical="center"/>
    </xf>
    <xf numFmtId="0" fontId="13" fillId="7" borderId="70" xfId="0" applyFont="1" applyFill="1" applyBorder="1">
      <alignment vertical="center"/>
    </xf>
    <xf numFmtId="0" fontId="18" fillId="7" borderId="69" xfId="0" applyFont="1" applyFill="1" applyBorder="1">
      <alignment vertical="center"/>
    </xf>
    <xf numFmtId="0" fontId="18" fillId="7" borderId="66" xfId="0" applyFont="1" applyFill="1" applyBorder="1" applyAlignment="1">
      <alignment horizontal="center" vertical="center"/>
    </xf>
    <xf numFmtId="0" fontId="13" fillId="7" borderId="0" xfId="0" applyFont="1" applyFill="1">
      <alignment vertical="center"/>
    </xf>
    <xf numFmtId="0" fontId="18" fillId="7" borderId="70" xfId="0" applyFont="1" applyFill="1" applyBorder="1" applyAlignment="1">
      <alignment horizontal="center" vertical="center"/>
    </xf>
    <xf numFmtId="0" fontId="20" fillId="15" borderId="132" xfId="0" applyFont="1" applyFill="1" applyBorder="1" applyAlignment="1">
      <alignment horizontal="center" textRotation="255" shrinkToFit="1"/>
    </xf>
    <xf numFmtId="49" fontId="20" fillId="5" borderId="111" xfId="0" applyNumberFormat="1" applyFont="1" applyFill="1" applyBorder="1" applyAlignment="1">
      <alignment horizontal="center" vertical="center" wrapText="1"/>
    </xf>
    <xf numFmtId="0" fontId="20" fillId="5" borderId="116" xfId="0" applyFont="1" applyFill="1" applyBorder="1">
      <alignment vertical="center"/>
    </xf>
    <xf numFmtId="0" fontId="20" fillId="5" borderId="137" xfId="0" applyFont="1" applyFill="1" applyBorder="1">
      <alignment vertical="center"/>
    </xf>
    <xf numFmtId="0" fontId="18" fillId="5" borderId="0" xfId="0" applyFont="1" applyFill="1" applyAlignment="1">
      <alignment horizontal="centerContinuous" vertical="center"/>
    </xf>
    <xf numFmtId="0" fontId="18" fillId="5" borderId="0" xfId="0" applyFont="1" applyFill="1" applyAlignment="1">
      <alignment horizontal="center" vertical="center"/>
    </xf>
    <xf numFmtId="0" fontId="24" fillId="10" borderId="0" xfId="0" applyFont="1" applyFill="1">
      <alignment vertical="center"/>
    </xf>
    <xf numFmtId="0" fontId="31" fillId="10" borderId="0" xfId="0" applyFont="1" applyFill="1" applyAlignment="1">
      <alignment horizontal="left" vertical="center"/>
    </xf>
    <xf numFmtId="0" fontId="34" fillId="5" borderId="0" xfId="0" applyFont="1" applyFill="1">
      <alignment vertical="center"/>
    </xf>
    <xf numFmtId="0" fontId="20" fillId="5" borderId="0" xfId="0" applyFont="1" applyFill="1">
      <alignment vertical="center"/>
    </xf>
    <xf numFmtId="0" fontId="18" fillId="5" borderId="0" xfId="0" applyFont="1" applyFill="1" applyAlignment="1">
      <alignment horizontal="left" vertical="center"/>
    </xf>
    <xf numFmtId="0" fontId="18" fillId="5" borderId="116" xfId="0" applyFont="1" applyFill="1" applyBorder="1">
      <alignment vertical="center"/>
    </xf>
    <xf numFmtId="0" fontId="18" fillId="10" borderId="116" xfId="0" applyFont="1" applyFill="1" applyBorder="1">
      <alignment vertical="center"/>
    </xf>
    <xf numFmtId="0" fontId="20" fillId="10" borderId="116" xfId="0" applyFont="1" applyFill="1" applyBorder="1">
      <alignment vertical="center"/>
    </xf>
    <xf numFmtId="0" fontId="18" fillId="0" borderId="137" xfId="0" applyFont="1" applyBorder="1" applyAlignment="1">
      <alignment horizontal="center" vertical="center"/>
    </xf>
    <xf numFmtId="0" fontId="18" fillId="0" borderId="140" xfId="0" applyFont="1" applyBorder="1" applyAlignment="1">
      <alignment horizontal="center" vertical="center"/>
    </xf>
    <xf numFmtId="0" fontId="18" fillId="5" borderId="140" xfId="0" applyFont="1" applyFill="1" applyBorder="1" applyAlignment="1">
      <alignment horizontal="center" vertical="center"/>
    </xf>
    <xf numFmtId="0" fontId="37" fillId="5" borderId="0" xfId="0" applyFont="1" applyFill="1" applyAlignment="1">
      <alignment horizontal="left" vertical="center"/>
    </xf>
    <xf numFmtId="0" fontId="37" fillId="5" borderId="2" xfId="0" applyFont="1" applyFill="1" applyBorder="1" applyAlignment="1">
      <alignment horizontal="left" vertical="center"/>
    </xf>
    <xf numFmtId="0" fontId="20" fillId="5" borderId="26" xfId="0" applyFont="1" applyFill="1" applyBorder="1">
      <alignment vertical="center"/>
    </xf>
    <xf numFmtId="0" fontId="13" fillId="5" borderId="138" xfId="0" applyFont="1" applyFill="1" applyBorder="1">
      <alignment vertical="center"/>
    </xf>
    <xf numFmtId="0" fontId="13" fillId="5" borderId="116" xfId="0" applyFont="1" applyFill="1" applyBorder="1">
      <alignment vertical="center"/>
    </xf>
    <xf numFmtId="0" fontId="13" fillId="5" borderId="137" xfId="0" applyFont="1" applyFill="1" applyBorder="1">
      <alignment vertical="center"/>
    </xf>
    <xf numFmtId="0" fontId="13" fillId="5" borderId="116" xfId="0" quotePrefix="1" applyFont="1" applyFill="1" applyBorder="1">
      <alignment vertical="center"/>
    </xf>
    <xf numFmtId="0" fontId="13" fillId="5" borderId="139" xfId="0" applyFont="1" applyFill="1" applyBorder="1">
      <alignment vertical="center"/>
    </xf>
    <xf numFmtId="0" fontId="13" fillId="5" borderId="72" xfId="0" applyFont="1" applyFill="1" applyBorder="1">
      <alignment vertical="center"/>
    </xf>
    <xf numFmtId="0" fontId="47" fillId="0" borderId="0" xfId="3" applyFont="1" applyAlignment="1">
      <alignment vertical="center" wrapText="1"/>
    </xf>
    <xf numFmtId="0" fontId="13" fillId="0" borderId="0" xfId="7" applyFont="1" applyAlignment="1">
      <alignment wrapText="1"/>
    </xf>
    <xf numFmtId="0" fontId="13" fillId="0" borderId="0" xfId="7" applyFont="1" applyAlignment="1">
      <alignment vertical="top" wrapText="1"/>
    </xf>
    <xf numFmtId="0" fontId="18" fillId="0" borderId="0" xfId="7" applyFont="1" applyAlignment="1">
      <alignment horizontal="right" vertical="center"/>
    </xf>
    <xf numFmtId="0" fontId="13" fillId="0" borderId="0" xfId="7" applyFont="1" applyAlignment="1"/>
    <xf numFmtId="0" fontId="13" fillId="0" borderId="0" xfId="7" applyFont="1">
      <alignment vertical="center"/>
    </xf>
    <xf numFmtId="49" fontId="13" fillId="0" borderId="0" xfId="7" applyNumberFormat="1" applyFont="1" applyAlignment="1">
      <alignment horizontal="center"/>
    </xf>
    <xf numFmtId="0" fontId="52" fillId="3" borderId="0" xfId="8" applyFont="1" applyFill="1" applyAlignment="1">
      <alignment vertical="center"/>
    </xf>
    <xf numFmtId="49" fontId="13" fillId="0" borderId="141" xfId="0" applyNumberFormat="1" applyFont="1" applyBorder="1" applyAlignment="1">
      <alignment horizontal="left" vertical="center"/>
    </xf>
    <xf numFmtId="49" fontId="13" fillId="0" borderId="0" xfId="0" applyNumberFormat="1" applyFont="1">
      <alignment vertical="center"/>
    </xf>
    <xf numFmtId="49" fontId="13" fillId="0" borderId="141" xfId="0" applyNumberFormat="1" applyFont="1" applyBorder="1">
      <alignment vertical="center"/>
    </xf>
    <xf numFmtId="49" fontId="13" fillId="7" borderId="141" xfId="0" applyNumberFormat="1" applyFont="1" applyFill="1" applyBorder="1" applyAlignment="1">
      <alignment horizontal="left" vertical="center"/>
    </xf>
    <xf numFmtId="49" fontId="13" fillId="0" borderId="43" xfId="0" applyNumberFormat="1" applyFont="1" applyBorder="1" applyAlignment="1">
      <alignment horizontal="left" vertical="center"/>
    </xf>
    <xf numFmtId="49" fontId="13" fillId="0" borderId="12" xfId="0" applyNumberFormat="1" applyFont="1" applyBorder="1" applyAlignment="1">
      <alignment horizontal="left" vertical="center"/>
    </xf>
    <xf numFmtId="49" fontId="13" fillId="0" borderId="13" xfId="0" applyNumberFormat="1" applyFont="1" applyBorder="1" applyAlignment="1">
      <alignment horizontal="left" vertical="center"/>
    </xf>
    <xf numFmtId="49" fontId="13" fillId="0" borderId="45" xfId="0" applyNumberFormat="1" applyFont="1" applyBorder="1" applyAlignment="1">
      <alignment horizontal="left" vertical="center"/>
    </xf>
    <xf numFmtId="49" fontId="13" fillId="0" borderId="46" xfId="0" quotePrefix="1" applyNumberFormat="1" applyFont="1" applyBorder="1" applyAlignment="1">
      <alignment horizontal="left" vertical="center"/>
    </xf>
    <xf numFmtId="49" fontId="13" fillId="0" borderId="21" xfId="0" applyNumberFormat="1" applyFont="1" applyBorder="1" applyAlignment="1">
      <alignment horizontal="left" vertical="center"/>
    </xf>
    <xf numFmtId="49" fontId="13" fillId="0" borderId="47" xfId="0" applyNumberFormat="1" applyFont="1" applyBorder="1" applyAlignment="1">
      <alignment horizontal="left" vertical="center"/>
    </xf>
    <xf numFmtId="49" fontId="13" fillId="0" borderId="48" xfId="0" applyNumberFormat="1" applyFont="1" applyBorder="1" applyAlignment="1">
      <alignment horizontal="left" vertical="center"/>
    </xf>
    <xf numFmtId="49" fontId="13" fillId="0" borderId="22" xfId="0" quotePrefix="1" applyNumberFormat="1" applyFont="1" applyBorder="1" applyAlignment="1">
      <alignment horizontal="left" vertical="center"/>
    </xf>
    <xf numFmtId="49" fontId="20" fillId="0" borderId="25" xfId="0" applyNumberFormat="1" applyFont="1" applyBorder="1" applyAlignment="1">
      <alignment horizontal="left" vertical="center" wrapText="1"/>
    </xf>
    <xf numFmtId="0" fontId="20" fillId="0" borderId="0" xfId="0" quotePrefix="1" applyFont="1">
      <alignment vertical="center"/>
    </xf>
    <xf numFmtId="0" fontId="20" fillId="0" borderId="0" xfId="0" applyFont="1" applyAlignment="1">
      <alignment horizontal="left" vertical="center" shrinkToFit="1"/>
    </xf>
    <xf numFmtId="0" fontId="20" fillId="0" borderId="1" xfId="0" quotePrefix="1" applyFont="1" applyBorder="1">
      <alignment vertical="center"/>
    </xf>
    <xf numFmtId="0" fontId="27" fillId="0" borderId="0" xfId="0" applyFont="1">
      <alignment vertical="center"/>
    </xf>
    <xf numFmtId="0" fontId="27" fillId="0" borderId="1" xfId="0" applyFont="1" applyBorder="1">
      <alignment vertical="center"/>
    </xf>
    <xf numFmtId="49" fontId="13" fillId="0" borderId="31" xfId="0" applyNumberFormat="1" applyFont="1" applyBorder="1" applyAlignment="1">
      <alignment horizontal="left" vertical="center"/>
    </xf>
    <xf numFmtId="49" fontId="13" fillId="0" borderId="131" xfId="0" applyNumberFormat="1" applyFont="1" applyBorder="1" applyAlignment="1">
      <alignment horizontal="left" vertical="center"/>
    </xf>
    <xf numFmtId="49" fontId="13" fillId="0" borderId="51" xfId="0" applyNumberFormat="1" applyFont="1" applyBorder="1" applyAlignment="1">
      <alignment horizontal="left" vertical="center"/>
    </xf>
    <xf numFmtId="49" fontId="13" fillId="0" borderId="90" xfId="0" applyNumberFormat="1" applyFont="1" applyBorder="1" applyAlignment="1">
      <alignment horizontal="left" vertical="center"/>
    </xf>
    <xf numFmtId="49" fontId="13" fillId="0" borderId="91" xfId="0" applyNumberFormat="1" applyFont="1" applyBorder="1" applyAlignment="1">
      <alignment horizontal="left" vertical="center"/>
    </xf>
    <xf numFmtId="49" fontId="13" fillId="0" borderId="130" xfId="0" applyNumberFormat="1" applyFont="1" applyBorder="1" applyAlignment="1">
      <alignment horizontal="left" vertical="center"/>
    </xf>
    <xf numFmtId="49" fontId="13" fillId="0" borderId="141" xfId="0" applyNumberFormat="1" applyFont="1" applyBorder="1" applyAlignment="1">
      <alignment vertical="center" shrinkToFit="1"/>
    </xf>
    <xf numFmtId="0" fontId="18" fillId="0" borderId="116" xfId="0" applyFont="1" applyBorder="1">
      <alignment vertical="center"/>
    </xf>
    <xf numFmtId="0" fontId="18" fillId="14" borderId="116" xfId="0" applyFont="1" applyFill="1" applyBorder="1" applyAlignment="1">
      <alignment horizontal="left" vertical="center"/>
    </xf>
    <xf numFmtId="0" fontId="18" fillId="0" borderId="116" xfId="0" applyFont="1" applyBorder="1" applyAlignment="1">
      <alignment horizontal="left" vertical="center"/>
    </xf>
    <xf numFmtId="0" fontId="18" fillId="0" borderId="137" xfId="0" applyFont="1" applyBorder="1">
      <alignment vertical="center"/>
    </xf>
    <xf numFmtId="0" fontId="18" fillId="14" borderId="138" xfId="0" applyFont="1" applyFill="1" applyBorder="1" applyAlignment="1">
      <alignment horizontal="left" vertical="center"/>
    </xf>
    <xf numFmtId="0" fontId="18" fillId="14" borderId="137" xfId="0" applyFont="1" applyFill="1" applyBorder="1" applyAlignment="1">
      <alignment horizontal="left" vertical="center"/>
    </xf>
    <xf numFmtId="178" fontId="13" fillId="0" borderId="147" xfId="0" applyNumberFormat="1" applyFont="1" applyBorder="1" applyAlignment="1">
      <alignment vertical="center" shrinkToFit="1"/>
    </xf>
    <xf numFmtId="176" fontId="13" fillId="9" borderId="141" xfId="0" applyNumberFormat="1" applyFont="1" applyFill="1" applyBorder="1">
      <alignment vertical="center"/>
    </xf>
    <xf numFmtId="0" fontId="13" fillId="24" borderId="86" xfId="0" applyFont="1" applyFill="1" applyBorder="1">
      <alignment vertical="center"/>
    </xf>
    <xf numFmtId="0" fontId="13" fillId="24" borderId="1" xfId="0" applyFont="1" applyFill="1" applyBorder="1" applyAlignment="1">
      <alignment horizontal="center" vertical="center"/>
    </xf>
    <xf numFmtId="0" fontId="13" fillId="24" borderId="2" xfId="0" applyFont="1" applyFill="1" applyBorder="1">
      <alignment vertical="center"/>
    </xf>
    <xf numFmtId="0" fontId="13" fillId="24" borderId="72" xfId="0" applyFont="1" applyFill="1" applyBorder="1">
      <alignment vertical="center"/>
    </xf>
    <xf numFmtId="0" fontId="13" fillId="24" borderId="116" xfId="0" applyFont="1" applyFill="1" applyBorder="1" applyAlignment="1">
      <alignment vertical="center" wrapText="1" shrinkToFit="1"/>
    </xf>
    <xf numFmtId="0" fontId="13" fillId="24" borderId="116" xfId="0" applyFont="1" applyFill="1" applyBorder="1" applyAlignment="1">
      <alignment horizontal="center" vertical="center" shrinkToFit="1"/>
    </xf>
    <xf numFmtId="178" fontId="13" fillId="24" borderId="72" xfId="0" applyNumberFormat="1" applyFont="1" applyFill="1" applyBorder="1" applyAlignment="1">
      <alignment horizontal="center" vertical="center" shrinkToFit="1"/>
    </xf>
    <xf numFmtId="178" fontId="13" fillId="24" borderId="116" xfId="0" applyNumberFormat="1" applyFont="1" applyFill="1" applyBorder="1" applyAlignment="1">
      <alignment horizontal="center" vertical="center" shrinkToFit="1"/>
    </xf>
    <xf numFmtId="178" fontId="13" fillId="24" borderId="73" xfId="0" applyNumberFormat="1" applyFont="1" applyFill="1" applyBorder="1" applyAlignment="1">
      <alignment horizontal="center" vertical="center" shrinkToFit="1"/>
    </xf>
    <xf numFmtId="0" fontId="13" fillId="24" borderId="0" xfId="0" applyFont="1" applyFill="1">
      <alignment vertical="center"/>
    </xf>
    <xf numFmtId="0" fontId="13" fillId="24" borderId="61" xfId="0" applyFont="1" applyFill="1" applyBorder="1" applyAlignment="1">
      <alignment horizontal="center" vertical="center" wrapText="1" shrinkToFit="1"/>
    </xf>
    <xf numFmtId="178" fontId="13" fillId="24" borderId="115" xfId="0" applyNumberFormat="1" applyFont="1" applyFill="1" applyBorder="1" applyAlignment="1">
      <alignment horizontal="center" vertical="center" shrinkToFit="1"/>
    </xf>
    <xf numFmtId="178" fontId="13" fillId="24" borderId="132" xfId="0" applyNumberFormat="1" applyFont="1" applyFill="1" applyBorder="1" applyAlignment="1">
      <alignment horizontal="center" vertical="center" shrinkToFit="1"/>
    </xf>
    <xf numFmtId="0" fontId="13" fillId="24" borderId="41" xfId="0" applyFont="1" applyFill="1" applyBorder="1" applyAlignment="1">
      <alignment horizontal="left" vertical="center"/>
    </xf>
    <xf numFmtId="49" fontId="13" fillId="0" borderId="149" xfId="0" applyNumberFormat="1" applyFont="1" applyBorder="1" applyAlignment="1">
      <alignment vertical="center" wrapText="1"/>
    </xf>
    <xf numFmtId="49" fontId="13" fillId="0" borderId="148" xfId="0" applyNumberFormat="1" applyFont="1" applyBorder="1" applyAlignment="1">
      <alignment vertical="center" wrapText="1"/>
    </xf>
    <xf numFmtId="49" fontId="13" fillId="0" borderId="150" xfId="0" applyNumberFormat="1" applyFont="1" applyBorder="1" applyAlignment="1">
      <alignment vertical="center" wrapText="1"/>
    </xf>
    <xf numFmtId="49" fontId="13" fillId="0" borderId="149" xfId="0" applyNumberFormat="1" applyFont="1" applyBorder="1" applyAlignment="1">
      <alignment vertical="center" shrinkToFit="1"/>
    </xf>
    <xf numFmtId="49" fontId="13" fillId="0" borderId="148" xfId="0" applyNumberFormat="1" applyFont="1" applyBorder="1" applyAlignment="1">
      <alignment vertical="center" shrinkToFit="1"/>
    </xf>
    <xf numFmtId="49" fontId="13" fillId="0" borderId="150" xfId="0" applyNumberFormat="1" applyFont="1" applyBorder="1" applyAlignment="1">
      <alignment vertical="center" shrinkToFit="1"/>
    </xf>
    <xf numFmtId="182" fontId="13" fillId="0" borderId="150" xfId="0" applyNumberFormat="1" applyFont="1" applyBorder="1" applyAlignment="1">
      <alignment horizontal="left" vertical="center"/>
    </xf>
    <xf numFmtId="49" fontId="13" fillId="0" borderId="151" xfId="0" applyNumberFormat="1" applyFont="1" applyBorder="1" applyAlignment="1">
      <alignment horizontal="left" vertical="center"/>
    </xf>
    <xf numFmtId="49" fontId="13" fillId="0" borderId="152" xfId="0" quotePrefix="1" applyNumberFormat="1" applyFont="1" applyBorder="1" applyAlignment="1">
      <alignment horizontal="left" vertical="center"/>
    </xf>
    <xf numFmtId="49" fontId="13" fillId="0" borderId="44" xfId="0" quotePrefix="1" applyNumberFormat="1" applyFont="1" applyBorder="1" applyAlignment="1">
      <alignment horizontal="left" vertical="center"/>
    </xf>
    <xf numFmtId="49" fontId="13" fillId="0" borderId="149" xfId="0" applyNumberFormat="1" applyFont="1" applyBorder="1" applyAlignment="1">
      <alignment horizontal="left" vertical="center"/>
    </xf>
    <xf numFmtId="49" fontId="13" fillId="0" borderId="148" xfId="0" applyNumberFormat="1" applyFont="1" applyBorder="1" applyAlignment="1">
      <alignment horizontal="left" vertical="center"/>
    </xf>
    <xf numFmtId="49" fontId="13" fillId="0" borderId="150" xfId="0" applyNumberFormat="1" applyFont="1" applyBorder="1" applyAlignment="1">
      <alignment horizontal="left" vertical="center"/>
    </xf>
    <xf numFmtId="49" fontId="13" fillId="0" borderId="152" xfId="0" applyNumberFormat="1" applyFont="1" applyBorder="1" applyAlignment="1">
      <alignment horizontal="left" vertical="center"/>
    </xf>
    <xf numFmtId="49" fontId="40" fillId="0" borderId="148" xfId="0" applyNumberFormat="1" applyFont="1" applyBorder="1" applyAlignment="1">
      <alignment horizontal="center" vertical="center" wrapText="1"/>
    </xf>
    <xf numFmtId="49" fontId="18" fillId="0" borderId="148" xfId="0" applyNumberFormat="1" applyFont="1" applyBorder="1" applyAlignment="1">
      <alignment horizontal="left" vertical="center"/>
    </xf>
    <xf numFmtId="186" fontId="54" fillId="22" borderId="0" xfId="12" applyNumberFormat="1" applyFill="1" applyAlignment="1">
      <alignment horizontal="center" vertical="top" wrapText="1"/>
    </xf>
    <xf numFmtId="186" fontId="58" fillId="22" borderId="0" xfId="6" applyNumberFormat="1" applyFont="1" applyFill="1" applyAlignment="1">
      <alignment horizontal="left" vertical="center" wrapText="1"/>
    </xf>
    <xf numFmtId="186" fontId="53" fillId="25" borderId="0" xfId="8" quotePrefix="1" applyNumberFormat="1" applyFont="1" applyFill="1" applyAlignment="1">
      <alignment horizontal="left" vertical="top"/>
    </xf>
    <xf numFmtId="187" fontId="52" fillId="0" borderId="0" xfId="8" applyNumberFormat="1" applyFont="1" applyAlignment="1">
      <alignment horizontal="center" vertical="center"/>
    </xf>
    <xf numFmtId="186" fontId="53" fillId="25" borderId="0" xfId="8" applyNumberFormat="1" applyFont="1" applyFill="1" applyAlignment="1">
      <alignment horizontal="center" vertical="top"/>
    </xf>
    <xf numFmtId="49" fontId="22" fillId="0" borderId="0" xfId="7" applyNumberFormat="1" applyFont="1" applyAlignment="1">
      <alignment horizontal="left" vertical="center"/>
    </xf>
    <xf numFmtId="0" fontId="13" fillId="15" borderId="142" xfId="13" applyFont="1" applyFill="1" applyBorder="1" applyAlignment="1">
      <alignment horizontal="center" vertical="center" wrapText="1"/>
    </xf>
    <xf numFmtId="0" fontId="20" fillId="0" borderId="142" xfId="7" applyFont="1" applyBorder="1" applyAlignment="1">
      <alignment horizontal="center" vertical="top" wrapText="1"/>
    </xf>
    <xf numFmtId="0" fontId="20" fillId="0" borderId="142" xfId="7" applyFont="1" applyBorder="1" applyAlignment="1">
      <alignment vertical="top" wrapText="1"/>
    </xf>
    <xf numFmtId="0" fontId="13" fillId="0" borderId="142" xfId="7" applyFont="1" applyBorder="1" applyAlignment="1">
      <alignment horizontal="center" vertical="top" wrapText="1"/>
    </xf>
    <xf numFmtId="0" fontId="20" fillId="0" borderId="0" xfId="7" applyFont="1" applyAlignment="1">
      <alignment vertical="top" wrapText="1"/>
    </xf>
    <xf numFmtId="0" fontId="20" fillId="0" borderId="145" xfId="7" applyFont="1" applyBorder="1" applyAlignment="1">
      <alignment vertical="top" wrapText="1"/>
    </xf>
    <xf numFmtId="49" fontId="20" fillId="0" borderId="0" xfId="7" applyNumberFormat="1" applyFont="1" applyAlignment="1">
      <alignment horizontal="center"/>
    </xf>
    <xf numFmtId="0" fontId="20" fillId="0" borderId="0" xfId="7" applyFont="1" applyAlignment="1">
      <alignment wrapText="1"/>
    </xf>
    <xf numFmtId="183" fontId="13" fillId="0" borderId="153" xfId="0" applyNumberFormat="1" applyFont="1" applyBorder="1" applyAlignment="1">
      <alignment horizontal="left" vertical="center"/>
    </xf>
    <xf numFmtId="0" fontId="20" fillId="0" borderId="0" xfId="0" applyFont="1" applyAlignment="1"/>
    <xf numFmtId="0" fontId="20" fillId="0" borderId="73" xfId="0" applyFont="1" applyBorder="1">
      <alignment vertical="center"/>
    </xf>
    <xf numFmtId="0" fontId="20" fillId="0" borderId="3" xfId="0" applyFont="1" applyBorder="1">
      <alignment vertical="center"/>
    </xf>
    <xf numFmtId="0" fontId="20" fillId="0" borderId="26" xfId="0" applyFont="1" applyBorder="1">
      <alignment vertical="center"/>
    </xf>
    <xf numFmtId="0" fontId="20" fillId="0" borderId="2" xfId="0" quotePrefix="1" applyFont="1" applyBorder="1">
      <alignment vertical="center"/>
    </xf>
    <xf numFmtId="0" fontId="64" fillId="0" borderId="0" xfId="0" applyFont="1">
      <alignment vertical="center"/>
    </xf>
    <xf numFmtId="0" fontId="20" fillId="0" borderId="3" xfId="0" applyFont="1" applyBorder="1" applyAlignment="1"/>
    <xf numFmtId="0" fontId="20" fillId="0" borderId="1" xfId="0" applyFont="1" applyBorder="1" applyAlignment="1"/>
    <xf numFmtId="0" fontId="27" fillId="0" borderId="2" xfId="0" applyFont="1" applyBorder="1">
      <alignment vertical="center"/>
    </xf>
    <xf numFmtId="0" fontId="27" fillId="0" borderId="0" xfId="0" quotePrefix="1" applyFont="1">
      <alignment vertical="center"/>
    </xf>
    <xf numFmtId="183" fontId="13" fillId="0" borderId="141" xfId="0" applyNumberFormat="1" applyFont="1" applyBorder="1" applyAlignment="1">
      <alignment horizontal="left" vertical="center"/>
    </xf>
    <xf numFmtId="176" fontId="13" fillId="8" borderId="149" xfId="0" applyNumberFormat="1" applyFont="1" applyFill="1" applyBorder="1">
      <alignment vertical="center"/>
    </xf>
    <xf numFmtId="176" fontId="13" fillId="8" borderId="150" xfId="0" applyNumberFormat="1" applyFont="1" applyFill="1" applyBorder="1">
      <alignment vertical="center"/>
    </xf>
    <xf numFmtId="176" fontId="13" fillId="8" borderId="0" xfId="0" applyNumberFormat="1" applyFont="1" applyFill="1">
      <alignment vertical="center"/>
    </xf>
    <xf numFmtId="0" fontId="20" fillId="0" borderId="0" xfId="0" applyFont="1" applyAlignment="1">
      <alignment horizontal="center" vertical="center" shrinkToFit="1"/>
    </xf>
    <xf numFmtId="182" fontId="13" fillId="0" borderId="141" xfId="0" applyNumberFormat="1" applyFont="1" applyBorder="1" applyAlignment="1">
      <alignment horizontal="left" vertical="center"/>
    </xf>
    <xf numFmtId="0" fontId="20" fillId="0" borderId="73" xfId="0" applyFont="1" applyBorder="1" applyAlignment="1"/>
    <xf numFmtId="0" fontId="20" fillId="0" borderId="2" xfId="0" applyFont="1" applyBorder="1" applyAlignment="1"/>
    <xf numFmtId="0" fontId="36" fillId="0" borderId="0" xfId="0" applyFont="1" applyAlignment="1"/>
    <xf numFmtId="0" fontId="27" fillId="0" borderId="0" xfId="0" applyFont="1" applyAlignment="1"/>
    <xf numFmtId="0" fontId="20" fillId="0" borderId="171" xfId="0" applyFont="1" applyBorder="1">
      <alignment vertical="center"/>
    </xf>
    <xf numFmtId="0" fontId="20" fillId="0" borderId="171" xfId="0" applyFont="1" applyBorder="1" applyAlignment="1"/>
    <xf numFmtId="0" fontId="20" fillId="0" borderId="26" xfId="0" applyFont="1" applyBorder="1" applyAlignment="1"/>
    <xf numFmtId="0" fontId="20" fillId="0" borderId="72" xfId="0" applyFont="1" applyBorder="1" applyAlignment="1"/>
    <xf numFmtId="0" fontId="20" fillId="0" borderId="0" xfId="0" quotePrefix="1" applyFont="1" applyAlignment="1"/>
    <xf numFmtId="0" fontId="64" fillId="0" borderId="0" xfId="0" applyFont="1" applyAlignment="1"/>
    <xf numFmtId="0" fontId="64" fillId="0" borderId="0" xfId="0" applyFont="1" applyAlignment="1">
      <alignment horizontal="left" vertical="center" readingOrder="1"/>
    </xf>
    <xf numFmtId="0" fontId="141" fillId="0" borderId="0" xfId="0" applyFont="1">
      <alignment vertical="center"/>
    </xf>
    <xf numFmtId="0" fontId="18" fillId="0" borderId="0" xfId="0" applyFont="1" applyAlignment="1"/>
    <xf numFmtId="49" fontId="13" fillId="0" borderId="174" xfId="0" applyNumberFormat="1" applyFont="1" applyBorder="1" applyAlignment="1">
      <alignment horizontal="left" vertical="center"/>
    </xf>
    <xf numFmtId="0" fontId="13" fillId="0" borderId="174" xfId="0" applyFont="1" applyBorder="1" applyAlignment="1">
      <alignment horizontal="left" vertical="center"/>
    </xf>
    <xf numFmtId="49" fontId="13" fillId="0" borderId="147" xfId="0" applyNumberFormat="1" applyFont="1" applyBorder="1" applyAlignment="1">
      <alignment horizontal="left" vertical="center"/>
    </xf>
    <xf numFmtId="49" fontId="13" fillId="7" borderId="177" xfId="0" applyNumberFormat="1" applyFont="1" applyFill="1" applyBorder="1" applyAlignment="1">
      <alignment horizontal="left" vertical="center"/>
    </xf>
    <xf numFmtId="49" fontId="13" fillId="0" borderId="177" xfId="0" applyNumberFormat="1" applyFont="1" applyBorder="1" applyAlignment="1">
      <alignment horizontal="left" vertical="center"/>
    </xf>
    <xf numFmtId="0" fontId="13" fillId="15" borderId="143" xfId="13" applyFont="1" applyFill="1" applyBorder="1" applyAlignment="1">
      <alignment horizontal="center" vertical="center" wrapText="1"/>
    </xf>
    <xf numFmtId="186" fontId="18" fillId="3" borderId="0" xfId="320" applyNumberFormat="1" applyFont="1" applyFill="1" applyAlignment="1">
      <alignment horizontal="center" vertical="top"/>
    </xf>
    <xf numFmtId="187" fontId="18" fillId="3" borderId="0" xfId="320" applyNumberFormat="1" applyFont="1" applyFill="1" applyAlignment="1">
      <alignment horizontal="center" vertical="center"/>
    </xf>
    <xf numFmtId="0" fontId="18" fillId="3" borderId="0" xfId="320" applyFont="1" applyFill="1" applyAlignment="1">
      <alignment vertical="center"/>
    </xf>
    <xf numFmtId="0" fontId="20" fillId="21" borderId="126" xfId="320" applyFont="1" applyFill="1" applyBorder="1" applyAlignment="1">
      <alignment vertical="top"/>
    </xf>
    <xf numFmtId="0" fontId="20" fillId="0" borderId="177" xfId="320" applyFont="1" applyBorder="1" applyAlignment="1">
      <alignment vertical="top"/>
    </xf>
    <xf numFmtId="0" fontId="20" fillId="0" borderId="112" xfId="320" applyFont="1" applyBorder="1" applyAlignment="1">
      <alignment vertical="top"/>
    </xf>
    <xf numFmtId="0" fontId="20" fillId="0" borderId="78" xfId="320" applyFont="1" applyBorder="1" applyAlignment="1">
      <alignment vertical="top"/>
    </xf>
    <xf numFmtId="0" fontId="20" fillId="0" borderId="141" xfId="320" applyFont="1" applyBorder="1" applyAlignment="1">
      <alignment vertical="top"/>
    </xf>
    <xf numFmtId="188" fontId="13" fillId="0" borderId="142" xfId="320" applyNumberFormat="1" applyFont="1" applyBorder="1" applyAlignment="1">
      <alignment horizontal="center" vertical="top" wrapText="1"/>
    </xf>
    <xf numFmtId="187" fontId="37" fillId="22" borderId="0" xfId="320" applyNumberFormat="1" applyFont="1" applyFill="1" applyAlignment="1">
      <alignment horizontal="center" vertical="center"/>
    </xf>
    <xf numFmtId="0" fontId="37" fillId="22" borderId="0" xfId="320" applyFont="1" applyFill="1" applyAlignment="1">
      <alignment vertical="center"/>
    </xf>
    <xf numFmtId="188" fontId="13" fillId="4" borderId="142" xfId="320" applyNumberFormat="1" applyFont="1" applyFill="1" applyBorder="1" applyAlignment="1">
      <alignment horizontal="center" vertical="top" wrapText="1"/>
    </xf>
    <xf numFmtId="0" fontId="20" fillId="0" borderId="172" xfId="320" applyFont="1" applyBorder="1" applyAlignment="1">
      <alignment vertical="top" wrapText="1"/>
    </xf>
    <xf numFmtId="0" fontId="20" fillId="0" borderId="172" xfId="320" applyFont="1" applyBorder="1" applyAlignment="1">
      <alignment vertical="top"/>
    </xf>
    <xf numFmtId="0" fontId="20" fillId="0" borderId="173" xfId="320" applyFont="1" applyBorder="1" applyAlignment="1">
      <alignment vertical="top"/>
    </xf>
    <xf numFmtId="186" fontId="37" fillId="22" borderId="0" xfId="320" applyNumberFormat="1" applyFont="1" applyFill="1" applyAlignment="1">
      <alignment horizontal="center" vertical="top"/>
    </xf>
    <xf numFmtId="0" fontId="20" fillId="0" borderId="177" xfId="320" applyFont="1" applyBorder="1" applyAlignment="1">
      <alignment vertical="top" wrapText="1"/>
    </xf>
    <xf numFmtId="0" fontId="20" fillId="0" borderId="143" xfId="320" applyFont="1" applyBorder="1" applyAlignment="1">
      <alignment vertical="top"/>
    </xf>
    <xf numFmtId="0" fontId="20" fillId="0" borderId="145" xfId="320" applyFont="1" applyBorder="1" applyAlignment="1">
      <alignment vertical="top"/>
    </xf>
    <xf numFmtId="0" fontId="20" fillId="0" borderId="144" xfId="320" applyFont="1" applyBorder="1" applyAlignment="1">
      <alignment vertical="top" wrapText="1"/>
    </xf>
    <xf numFmtId="0" fontId="20" fillId="0" borderId="146" xfId="320" applyFont="1" applyBorder="1" applyAlignment="1">
      <alignment vertical="top"/>
    </xf>
    <xf numFmtId="0" fontId="20" fillId="0" borderId="143" xfId="320" applyFont="1" applyBorder="1" applyAlignment="1">
      <alignment vertical="top" wrapText="1"/>
    </xf>
    <xf numFmtId="0" fontId="20" fillId="0" borderId="178" xfId="320" applyFont="1" applyBorder="1" applyAlignment="1">
      <alignment vertical="top"/>
    </xf>
    <xf numFmtId="0" fontId="59" fillId="0" borderId="143" xfId="320" applyFont="1" applyBorder="1" applyAlignment="1">
      <alignment vertical="top" wrapText="1"/>
    </xf>
    <xf numFmtId="0" fontId="20" fillId="4" borderId="143" xfId="320" applyFont="1" applyFill="1" applyBorder="1" applyAlignment="1">
      <alignment vertical="top" wrapText="1"/>
    </xf>
    <xf numFmtId="0" fontId="59" fillId="0" borderId="144" xfId="320" applyFont="1" applyBorder="1" applyAlignment="1">
      <alignment vertical="top" wrapText="1"/>
    </xf>
    <xf numFmtId="0" fontId="20" fillId="4" borderId="144" xfId="320" applyFont="1" applyFill="1" applyBorder="1" applyAlignment="1">
      <alignment vertical="top" wrapText="1"/>
    </xf>
    <xf numFmtId="0" fontId="20" fillId="0" borderId="178" xfId="320" applyFont="1" applyBorder="1" applyAlignment="1">
      <alignment vertical="top" wrapText="1"/>
    </xf>
    <xf numFmtId="0" fontId="59" fillId="4" borderId="144" xfId="320" applyFont="1" applyFill="1" applyBorder="1" applyAlignment="1">
      <alignment vertical="top" wrapText="1"/>
    </xf>
    <xf numFmtId="0" fontId="20" fillId="0" borderId="142" xfId="320" applyFont="1" applyBorder="1" applyAlignment="1">
      <alignment vertical="top" wrapText="1"/>
    </xf>
    <xf numFmtId="0" fontId="20" fillId="23" borderId="144" xfId="320" applyFont="1" applyFill="1" applyBorder="1" applyAlignment="1">
      <alignment vertical="top" wrapText="1"/>
    </xf>
    <xf numFmtId="186" fontId="62" fillId="3" borderId="0" xfId="320" applyNumberFormat="1" applyFont="1" applyFill="1" applyAlignment="1">
      <alignment horizontal="left" vertical="top"/>
    </xf>
    <xf numFmtId="0" fontId="51" fillId="0" borderId="177" xfId="320" applyFont="1" applyBorder="1" applyAlignment="1">
      <alignment vertical="top"/>
    </xf>
    <xf numFmtId="0" fontId="51" fillId="0" borderId="141" xfId="320" applyFont="1" applyBorder="1" applyAlignment="1">
      <alignment vertical="top"/>
    </xf>
    <xf numFmtId="0" fontId="51" fillId="0" borderId="144" xfId="320" applyFont="1" applyBorder="1" applyAlignment="1">
      <alignment vertical="top" wrapText="1"/>
    </xf>
    <xf numFmtId="49" fontId="20" fillId="3" borderId="0" xfId="320" applyNumberFormat="1" applyFont="1" applyFill="1" applyAlignment="1">
      <alignment horizontal="center" vertical="center"/>
    </xf>
    <xf numFmtId="0" fontId="20" fillId="3" borderId="0" xfId="320" applyFont="1" applyFill="1" applyAlignment="1">
      <alignment vertical="center"/>
    </xf>
    <xf numFmtId="0" fontId="20" fillId="3" borderId="0" xfId="320" applyFont="1" applyFill="1" applyAlignment="1">
      <alignment vertical="top"/>
    </xf>
    <xf numFmtId="0" fontId="20" fillId="0" borderId="178" xfId="7" applyFont="1" applyBorder="1" applyAlignment="1">
      <alignment horizontal="left" vertical="top" wrapText="1"/>
    </xf>
    <xf numFmtId="178" fontId="13" fillId="15" borderId="179" xfId="0" applyNumberFormat="1" applyFont="1" applyFill="1" applyBorder="1" applyAlignment="1">
      <alignment horizontal="center" vertical="center" shrinkToFit="1"/>
    </xf>
    <xf numFmtId="177" fontId="13" fillId="0" borderId="147" xfId="0" applyNumberFormat="1" applyFont="1" applyBorder="1" applyAlignment="1">
      <alignment horizontal="center" vertical="top"/>
    </xf>
    <xf numFmtId="179" fontId="13" fillId="0" borderId="150" xfId="0" applyNumberFormat="1" applyFont="1" applyBorder="1" applyAlignment="1">
      <alignment horizontal="center" vertical="top"/>
    </xf>
    <xf numFmtId="0" fontId="13" fillId="0" borderId="150" xfId="0" applyFont="1" applyBorder="1" applyAlignment="1">
      <alignment vertical="top" wrapText="1"/>
    </xf>
    <xf numFmtId="0" fontId="13" fillId="0" borderId="150" xfId="0" applyFont="1" applyBorder="1" applyAlignment="1">
      <alignment horizontal="left" vertical="center" wrapText="1"/>
    </xf>
    <xf numFmtId="0" fontId="13" fillId="0" borderId="179" xfId="0" applyFont="1" applyBorder="1" applyAlignment="1">
      <alignment horizontal="left" vertical="center" wrapText="1"/>
    </xf>
    <xf numFmtId="0" fontId="13" fillId="0" borderId="179" xfId="0" applyFont="1" applyBorder="1" applyAlignment="1">
      <alignment vertical="center" wrapText="1"/>
    </xf>
    <xf numFmtId="49" fontId="20" fillId="0" borderId="154" xfId="0" applyNumberFormat="1" applyFont="1" applyBorder="1" applyAlignment="1">
      <alignment horizontal="left" vertical="center"/>
    </xf>
    <xf numFmtId="49" fontId="20" fillId="0" borderId="154" xfId="0" applyNumberFormat="1" applyFont="1" applyBorder="1">
      <alignment vertical="center"/>
    </xf>
    <xf numFmtId="0" fontId="20" fillId="0" borderId="149" xfId="0" applyFont="1" applyBorder="1" applyAlignment="1">
      <alignment horizontal="center" vertical="center"/>
    </xf>
    <xf numFmtId="49" fontId="20" fillId="0" borderId="172" xfId="0" applyNumberFormat="1" applyFont="1" applyBorder="1" applyAlignment="1">
      <alignment horizontal="left" vertical="center"/>
    </xf>
    <xf numFmtId="49" fontId="20" fillId="0" borderId="172" xfId="0" applyNumberFormat="1" applyFont="1" applyBorder="1">
      <alignment vertical="center"/>
    </xf>
    <xf numFmtId="49" fontId="20" fillId="0" borderId="173" xfId="0" applyNumberFormat="1" applyFont="1" applyBorder="1">
      <alignment vertical="center"/>
    </xf>
    <xf numFmtId="0" fontId="23" fillId="0" borderId="0" xfId="0" applyFont="1">
      <alignment vertical="center"/>
    </xf>
    <xf numFmtId="0" fontId="142" fillId="19" borderId="0" xfId="2" applyFont="1" applyFill="1"/>
    <xf numFmtId="0" fontId="47" fillId="19" borderId="0" xfId="2" applyFont="1" applyFill="1"/>
    <xf numFmtId="0" fontId="18" fillId="19" borderId="0" xfId="0" applyFont="1" applyFill="1">
      <alignment vertical="center"/>
    </xf>
    <xf numFmtId="0" fontId="142" fillId="23" borderId="0" xfId="2" applyFont="1" applyFill="1"/>
    <xf numFmtId="0" fontId="13" fillId="69" borderId="179" xfId="2" applyFont="1" applyFill="1" applyBorder="1" applyAlignment="1">
      <alignment vertical="center"/>
    </xf>
    <xf numFmtId="0" fontId="13" fillId="23" borderId="176" xfId="0" applyFont="1" applyFill="1" applyBorder="1">
      <alignment vertical="center"/>
    </xf>
    <xf numFmtId="0" fontId="18" fillId="23" borderId="180" xfId="0" applyFont="1" applyFill="1" applyBorder="1">
      <alignment vertical="center"/>
    </xf>
    <xf numFmtId="0" fontId="13" fillId="23" borderId="179" xfId="0" applyFont="1" applyFill="1" applyBorder="1">
      <alignment vertical="center"/>
    </xf>
    <xf numFmtId="0" fontId="13" fillId="69" borderId="176" xfId="2" applyFont="1" applyFill="1" applyBorder="1" applyAlignment="1">
      <alignment vertical="center"/>
    </xf>
    <xf numFmtId="0" fontId="47" fillId="23" borderId="181" xfId="2" applyFont="1" applyFill="1" applyBorder="1"/>
    <xf numFmtId="0" fontId="18" fillId="23" borderId="181" xfId="0" applyFont="1" applyFill="1" applyBorder="1">
      <alignment vertical="center"/>
    </xf>
    <xf numFmtId="0" fontId="13" fillId="23" borderId="181" xfId="0" applyFont="1" applyFill="1" applyBorder="1">
      <alignment vertical="center"/>
    </xf>
    <xf numFmtId="0" fontId="18" fillId="0" borderId="179" xfId="0" applyFont="1" applyBorder="1">
      <alignment vertical="center"/>
    </xf>
    <xf numFmtId="0" fontId="13" fillId="18" borderId="179" xfId="2" applyFont="1" applyFill="1" applyBorder="1" applyAlignment="1">
      <alignment vertical="center"/>
    </xf>
    <xf numFmtId="0" fontId="13" fillId="18" borderId="176" xfId="2" applyFont="1" applyFill="1" applyBorder="1" applyAlignment="1">
      <alignment vertical="center"/>
    </xf>
    <xf numFmtId="0" fontId="47" fillId="7" borderId="181" xfId="2" applyFont="1" applyFill="1" applyBorder="1"/>
    <xf numFmtId="0" fontId="18" fillId="7" borderId="181" xfId="0" applyFont="1" applyFill="1" applyBorder="1">
      <alignment vertical="center"/>
    </xf>
    <xf numFmtId="0" fontId="13" fillId="7" borderId="176" xfId="0" applyFont="1" applyFill="1" applyBorder="1">
      <alignment vertical="center"/>
    </xf>
    <xf numFmtId="0" fontId="18" fillId="7" borderId="180" xfId="0" applyFont="1" applyFill="1" applyBorder="1">
      <alignment vertical="center"/>
    </xf>
    <xf numFmtId="0" fontId="13" fillId="70" borderId="176" xfId="2" applyFont="1" applyFill="1" applyBorder="1" applyAlignment="1">
      <alignment vertical="center"/>
    </xf>
    <xf numFmtId="0" fontId="47" fillId="5" borderId="181" xfId="2" applyFont="1" applyFill="1" applyBorder="1"/>
    <xf numFmtId="0" fontId="18" fillId="5" borderId="181" xfId="0" applyFont="1" applyFill="1" applyBorder="1">
      <alignment vertical="center"/>
    </xf>
    <xf numFmtId="0" fontId="18" fillId="5" borderId="176" xfId="0" applyFont="1" applyFill="1" applyBorder="1">
      <alignment vertical="center"/>
    </xf>
    <xf numFmtId="0" fontId="18" fillId="5" borderId="180" xfId="0" applyFont="1" applyFill="1" applyBorder="1">
      <alignment vertical="center"/>
    </xf>
    <xf numFmtId="0" fontId="18" fillId="0" borderId="181" xfId="0" applyFont="1" applyBorder="1">
      <alignment vertical="center"/>
    </xf>
    <xf numFmtId="0" fontId="18" fillId="0" borderId="180" xfId="0" applyFont="1" applyBorder="1">
      <alignment vertical="center"/>
    </xf>
    <xf numFmtId="0" fontId="18" fillId="5" borderId="179" xfId="0" applyFont="1" applyFill="1" applyBorder="1">
      <alignment vertical="center"/>
    </xf>
    <xf numFmtId="0" fontId="13" fillId="5" borderId="176" xfId="2" applyFont="1" applyFill="1" applyBorder="1" applyAlignment="1">
      <alignment vertical="center"/>
    </xf>
    <xf numFmtId="0" fontId="47" fillId="0" borderId="176" xfId="2" applyFont="1" applyBorder="1"/>
    <xf numFmtId="0" fontId="47" fillId="0" borderId="181" xfId="2" applyFont="1" applyBorder="1"/>
    <xf numFmtId="0" fontId="37" fillId="0" borderId="181" xfId="0" applyFont="1" applyBorder="1">
      <alignment vertical="center"/>
    </xf>
    <xf numFmtId="0" fontId="13" fillId="5" borderId="176" xfId="2" applyFont="1" applyFill="1" applyBorder="1" applyAlignment="1" applyProtection="1">
      <alignment vertical="center"/>
      <protection locked="0"/>
    </xf>
    <xf numFmtId="0" fontId="13" fillId="0" borderId="176" xfId="2" applyFont="1" applyBorder="1"/>
    <xf numFmtId="0" fontId="13" fillId="0" borderId="176" xfId="0" applyFont="1" applyBorder="1">
      <alignment vertical="center"/>
    </xf>
    <xf numFmtId="0" fontId="13" fillId="0" borderId="176" xfId="2" applyFont="1" applyBorder="1" applyAlignment="1">
      <alignment vertical="center"/>
    </xf>
    <xf numFmtId="0" fontId="18" fillId="0" borderId="176" xfId="0" applyFont="1" applyBorder="1">
      <alignment vertical="center"/>
    </xf>
    <xf numFmtId="0" fontId="143" fillId="0" borderId="181" xfId="2" applyFont="1" applyBorder="1"/>
    <xf numFmtId="0" fontId="13" fillId="0" borderId="176" xfId="2" applyFont="1" applyBorder="1" applyAlignment="1" applyProtection="1">
      <alignment vertical="center"/>
      <protection locked="0"/>
    </xf>
    <xf numFmtId="0" fontId="18" fillId="0" borderId="0" xfId="0" quotePrefix="1" applyFont="1">
      <alignment vertical="center"/>
    </xf>
    <xf numFmtId="0" fontId="18" fillId="0" borderId="179" xfId="0" applyFont="1" applyBorder="1" applyAlignment="1">
      <alignment horizontal="left" vertical="center" wrapText="1"/>
    </xf>
    <xf numFmtId="49" fontId="20" fillId="0" borderId="174" xfId="0" applyNumberFormat="1" applyFont="1" applyBorder="1" applyAlignment="1">
      <alignment horizontal="left" vertical="center"/>
    </xf>
    <xf numFmtId="49" fontId="20" fillId="0" borderId="174" xfId="0" applyNumberFormat="1" applyFont="1" applyBorder="1">
      <alignment vertical="center"/>
    </xf>
    <xf numFmtId="178" fontId="13" fillId="5" borderId="176" xfId="0" applyNumberFormat="1" applyFont="1" applyFill="1" applyBorder="1" applyAlignment="1">
      <alignment horizontal="center" vertical="center" shrinkToFit="1"/>
    </xf>
    <xf numFmtId="178" fontId="13" fillId="5" borderId="180" xfId="0" applyNumberFormat="1" applyFont="1" applyFill="1" applyBorder="1" applyAlignment="1">
      <alignment horizontal="center" vertical="center" shrinkToFit="1"/>
    </xf>
    <xf numFmtId="0" fontId="13" fillId="5" borderId="176" xfId="0" applyFont="1" applyFill="1" applyBorder="1" applyAlignment="1">
      <alignment horizontal="center" vertical="center" shrinkToFit="1"/>
    </xf>
    <xf numFmtId="0" fontId="13" fillId="5" borderId="180" xfId="0" applyFont="1" applyFill="1" applyBorder="1" applyAlignment="1">
      <alignment horizontal="center" vertical="center" shrinkToFit="1"/>
    </xf>
    <xf numFmtId="0" fontId="13" fillId="70" borderId="176" xfId="2" applyFont="1" applyFill="1" applyBorder="1" applyAlignment="1">
      <alignment horizontal="left" vertical="center" shrinkToFit="1"/>
    </xf>
    <xf numFmtId="0" fontId="13" fillId="70" borderId="181" xfId="2" applyFont="1" applyFill="1" applyBorder="1" applyAlignment="1">
      <alignment horizontal="left" vertical="center" shrinkToFit="1"/>
    </xf>
    <xf numFmtId="0" fontId="13" fillId="70" borderId="176" xfId="2" applyFont="1" applyFill="1" applyBorder="1" applyAlignment="1">
      <alignment horizontal="left" vertical="center"/>
    </xf>
    <xf numFmtId="0" fontId="13" fillId="70" borderId="181" xfId="2" applyFont="1" applyFill="1" applyBorder="1" applyAlignment="1">
      <alignment horizontal="left" vertical="center"/>
    </xf>
    <xf numFmtId="0" fontId="13" fillId="70" borderId="180" xfId="2" applyFont="1" applyFill="1" applyBorder="1" applyAlignment="1">
      <alignment horizontal="left" vertical="center"/>
    </xf>
    <xf numFmtId="49" fontId="20" fillId="0" borderId="176" xfId="0" applyNumberFormat="1" applyFont="1" applyBorder="1" applyAlignment="1">
      <alignment vertical="center" shrinkToFit="1"/>
    </xf>
    <xf numFmtId="49" fontId="20" fillId="0" borderId="174" xfId="0" applyNumberFormat="1" applyFont="1" applyBorder="1" applyAlignment="1">
      <alignment vertical="center" shrinkToFit="1"/>
    </xf>
    <xf numFmtId="49" fontId="20" fillId="5" borderId="176" xfId="0" applyNumberFormat="1" applyFont="1" applyFill="1" applyBorder="1" applyAlignment="1">
      <alignment horizontal="left" vertical="center" shrinkToFit="1"/>
    </xf>
    <xf numFmtId="49" fontId="20" fillId="5" borderId="174" xfId="0" applyNumberFormat="1" applyFont="1" applyFill="1" applyBorder="1" applyAlignment="1">
      <alignment horizontal="left" vertical="center" shrinkToFit="1"/>
    </xf>
    <xf numFmtId="49" fontId="20" fillId="5" borderId="176" xfId="0" applyNumberFormat="1" applyFont="1" applyFill="1" applyBorder="1" applyAlignment="1">
      <alignment vertical="center" shrinkToFit="1"/>
    </xf>
    <xf numFmtId="49" fontId="20" fillId="5" borderId="174" xfId="0" applyNumberFormat="1" applyFont="1" applyFill="1" applyBorder="1" applyAlignment="1">
      <alignment vertical="center" shrinkToFit="1"/>
    </xf>
    <xf numFmtId="0" fontId="20" fillId="0" borderId="74" xfId="0" applyFont="1" applyBorder="1" applyAlignment="1">
      <alignment horizontal="center" vertical="center"/>
    </xf>
    <xf numFmtId="0" fontId="20" fillId="0" borderId="174" xfId="0" applyFont="1" applyBorder="1" applyAlignment="1">
      <alignment horizontal="center" vertical="center"/>
    </xf>
    <xf numFmtId="0" fontId="20" fillId="0" borderId="175" xfId="0" applyFont="1" applyBorder="1" applyAlignment="1">
      <alignment horizontal="center" vertical="center"/>
    </xf>
    <xf numFmtId="0" fontId="27" fillId="0" borderId="74" xfId="0" applyFont="1" applyBorder="1" applyAlignment="1">
      <alignment horizontal="center" vertical="center" shrinkToFit="1"/>
    </xf>
    <xf numFmtId="49" fontId="27" fillId="0" borderId="174" xfId="0" applyNumberFormat="1" applyFont="1" applyBorder="1" applyAlignment="1">
      <alignment horizontal="left" vertical="center"/>
    </xf>
    <xf numFmtId="49" fontId="20" fillId="0" borderId="174" xfId="0" applyNumberFormat="1" applyFont="1" applyBorder="1" applyAlignment="1">
      <alignment horizontal="center" vertical="center"/>
    </xf>
    <xf numFmtId="49" fontId="20" fillId="0" borderId="174" xfId="0" applyNumberFormat="1" applyFont="1" applyBorder="1" applyAlignment="1">
      <alignment horizontal="center" vertical="top"/>
    </xf>
    <xf numFmtId="49" fontId="20" fillId="0" borderId="174" xfId="0" applyNumberFormat="1" applyFont="1" applyBorder="1" applyAlignment="1">
      <alignment horizontal="left" vertical="top"/>
    </xf>
    <xf numFmtId="49" fontId="20" fillId="0" borderId="175" xfId="0" applyNumberFormat="1" applyFont="1" applyBorder="1" applyAlignment="1">
      <alignment horizontal="left" vertical="top"/>
    </xf>
    <xf numFmtId="49" fontId="27" fillId="0" borderId="172" xfId="0" applyNumberFormat="1" applyFont="1" applyBorder="1" applyAlignment="1">
      <alignment horizontal="left" vertical="center"/>
    </xf>
    <xf numFmtId="49" fontId="27" fillId="0" borderId="154" xfId="0" applyNumberFormat="1" applyFont="1" applyBorder="1" applyAlignment="1">
      <alignment horizontal="left" vertical="center"/>
    </xf>
    <xf numFmtId="49" fontId="27" fillId="0" borderId="173" xfId="0" applyNumberFormat="1" applyFont="1" applyBorder="1" applyAlignment="1">
      <alignment horizontal="left" vertical="center"/>
    </xf>
    <xf numFmtId="49" fontId="20" fillId="0" borderId="74" xfId="0" applyNumberFormat="1" applyFont="1" applyBorder="1" applyAlignment="1">
      <alignment horizontal="center" vertical="center" shrinkToFit="1"/>
    </xf>
    <xf numFmtId="49" fontId="27" fillId="0" borderId="74" xfId="0" applyNumberFormat="1" applyFont="1" applyBorder="1" applyAlignment="1">
      <alignment horizontal="center" vertical="center" shrinkToFit="1"/>
    </xf>
    <xf numFmtId="49" fontId="20" fillId="4" borderId="138" xfId="0" applyNumberFormat="1" applyFont="1" applyFill="1" applyBorder="1" applyAlignment="1">
      <alignment horizontal="center" vertical="center"/>
    </xf>
    <xf numFmtId="49" fontId="20" fillId="4" borderId="116" xfId="0" applyNumberFormat="1" applyFont="1" applyFill="1" applyBorder="1" applyAlignment="1">
      <alignment horizontal="center" vertical="center"/>
    </xf>
    <xf numFmtId="49" fontId="20" fillId="4" borderId="137" xfId="0" applyNumberFormat="1" applyFont="1" applyFill="1" applyBorder="1" applyAlignment="1">
      <alignment horizontal="center" vertical="center"/>
    </xf>
    <xf numFmtId="49" fontId="20" fillId="0" borderId="138" xfId="0" applyNumberFormat="1" applyFont="1" applyBorder="1" applyAlignment="1">
      <alignment horizontal="left" vertical="center" shrinkToFit="1"/>
    </xf>
    <xf numFmtId="49" fontId="20" fillId="0" borderId="116" xfId="0" applyNumberFormat="1" applyFont="1" applyBorder="1" applyAlignment="1">
      <alignment horizontal="left" vertical="center" shrinkToFit="1"/>
    </xf>
    <xf numFmtId="49" fontId="20" fillId="0" borderId="139" xfId="0" applyNumberFormat="1" applyFont="1" applyBorder="1" applyAlignment="1">
      <alignment horizontal="left" vertical="center" shrinkToFit="1"/>
    </xf>
    <xf numFmtId="49" fontId="20" fillId="4" borderId="2" xfId="0" applyNumberFormat="1" applyFont="1" applyFill="1" applyBorder="1" applyAlignment="1">
      <alignment horizontal="center" vertical="center"/>
    </xf>
    <xf numFmtId="49" fontId="20" fillId="4" borderId="72" xfId="0" applyNumberFormat="1" applyFont="1" applyFill="1" applyBorder="1" applyAlignment="1">
      <alignment horizontal="center" vertical="center"/>
    </xf>
    <xf numFmtId="49" fontId="20" fillId="4" borderId="73" xfId="0" applyNumberFormat="1" applyFont="1" applyFill="1" applyBorder="1" applyAlignment="1">
      <alignment horizontal="center" vertical="center"/>
    </xf>
    <xf numFmtId="49" fontId="20" fillId="4" borderId="5" xfId="0" applyNumberFormat="1" applyFont="1" applyFill="1" applyBorder="1" applyAlignment="1">
      <alignment horizontal="center" vertical="center"/>
    </xf>
    <xf numFmtId="49" fontId="20" fillId="4" borderId="5" xfId="0" applyNumberFormat="1" applyFont="1" applyFill="1" applyBorder="1" applyAlignment="1">
      <alignment horizontal="center" vertical="center" wrapText="1"/>
    </xf>
    <xf numFmtId="49" fontId="20" fillId="4" borderId="136" xfId="0" applyNumberFormat="1" applyFont="1" applyFill="1" applyBorder="1" applyAlignment="1">
      <alignment horizontal="center" vertical="center"/>
    </xf>
    <xf numFmtId="49" fontId="20" fillId="0" borderId="137" xfId="0" applyNumberFormat="1" applyFont="1" applyBorder="1" applyAlignment="1">
      <alignment horizontal="left" vertical="center" shrinkToFit="1"/>
    </xf>
    <xf numFmtId="49" fontId="20" fillId="0" borderId="128" xfId="0" applyNumberFormat="1" applyFont="1" applyBorder="1" applyAlignment="1">
      <alignment vertical="center" shrinkToFit="1"/>
    </xf>
    <xf numFmtId="49" fontId="20" fillId="0" borderId="120" xfId="0" applyNumberFormat="1" applyFont="1" applyBorder="1" applyAlignment="1">
      <alignment vertical="center" shrinkToFit="1"/>
    </xf>
    <xf numFmtId="49" fontId="20" fillId="0" borderId="121" xfId="0" applyNumberFormat="1" applyFont="1" applyBorder="1" applyAlignment="1">
      <alignment vertical="center" shrinkToFit="1"/>
    </xf>
    <xf numFmtId="0" fontId="20" fillId="0" borderId="172" xfId="0" applyFont="1" applyBorder="1" applyAlignment="1">
      <alignment horizontal="right" vertical="center"/>
    </xf>
    <xf numFmtId="0" fontId="20" fillId="0" borderId="173" xfId="0" applyFont="1" applyBorder="1" applyAlignment="1">
      <alignment horizontal="right" vertical="center"/>
    </xf>
    <xf numFmtId="49" fontId="20" fillId="0" borderId="41" xfId="0" applyNumberFormat="1" applyFont="1" applyBorder="1" applyAlignment="1">
      <alignment horizontal="center" vertical="center"/>
    </xf>
    <xf numFmtId="49" fontId="20" fillId="0" borderId="40" xfId="0" applyNumberFormat="1" applyFont="1" applyBorder="1" applyAlignment="1">
      <alignment horizontal="center" vertical="center"/>
    </xf>
    <xf numFmtId="49" fontId="20" fillId="0" borderId="42" xfId="0" applyNumberFormat="1" applyFont="1" applyBorder="1" applyAlignment="1">
      <alignment horizontal="center" vertical="center"/>
    </xf>
    <xf numFmtId="0" fontId="20" fillId="0" borderId="41" xfId="0" applyFont="1" applyBorder="1" applyAlignment="1">
      <alignment horizontal="center" vertical="center"/>
    </xf>
    <xf numFmtId="0" fontId="20" fillId="0" borderId="42" xfId="0" applyFont="1" applyBorder="1" applyAlignment="1">
      <alignment horizontal="center" vertical="center"/>
    </xf>
    <xf numFmtId="49" fontId="20" fillId="0" borderId="174" xfId="0" applyNumberFormat="1" applyFont="1" applyBorder="1" applyAlignment="1">
      <alignment horizontal="left" vertical="center"/>
    </xf>
    <xf numFmtId="0" fontId="20" fillId="0" borderId="174" xfId="0" applyFont="1" applyBorder="1" applyAlignment="1">
      <alignment horizontal="left" vertical="center"/>
    </xf>
    <xf numFmtId="0" fontId="20" fillId="0" borderId="2" xfId="0" applyFont="1" applyBorder="1" applyAlignment="1">
      <alignment horizontal="center" vertical="center"/>
    </xf>
    <xf numFmtId="0" fontId="20" fillId="0" borderId="72" xfId="0" applyFont="1" applyBorder="1" applyAlignment="1">
      <alignment horizontal="center" vertical="center"/>
    </xf>
    <xf numFmtId="0" fontId="20" fillId="0" borderId="57" xfId="0" applyFont="1" applyBorder="1" applyAlignment="1">
      <alignment horizontal="center" vertical="center"/>
    </xf>
    <xf numFmtId="0" fontId="20" fillId="0" borderId="5" xfId="0" applyFont="1" applyBorder="1" applyAlignment="1">
      <alignment horizontal="center" vertical="center"/>
    </xf>
    <xf numFmtId="0" fontId="20" fillId="0" borderId="73" xfId="0" applyFont="1" applyBorder="1" applyAlignment="1">
      <alignment horizontal="center" vertical="center"/>
    </xf>
    <xf numFmtId="49" fontId="20" fillId="0" borderId="41" xfId="0" applyNumberFormat="1" applyFont="1" applyBorder="1" applyAlignment="1">
      <alignment horizontal="left" vertical="center"/>
    </xf>
    <xf numFmtId="49" fontId="20" fillId="0" borderId="40" xfId="0" applyNumberFormat="1" applyFont="1" applyBorder="1" applyAlignment="1">
      <alignment horizontal="left" vertical="center"/>
    </xf>
    <xf numFmtId="49" fontId="20" fillId="0" borderId="42" xfId="0" applyNumberFormat="1" applyFont="1" applyBorder="1" applyAlignment="1">
      <alignment horizontal="left" vertical="center"/>
    </xf>
    <xf numFmtId="49" fontId="20" fillId="0" borderId="41" xfId="0" applyNumberFormat="1" applyFont="1" applyBorder="1" applyAlignment="1">
      <alignment vertical="top"/>
    </xf>
    <xf numFmtId="49" fontId="20" fillId="0" borderId="40" xfId="0" applyNumberFormat="1" applyFont="1" applyBorder="1" applyAlignment="1">
      <alignment vertical="top"/>
    </xf>
    <xf numFmtId="49" fontId="20" fillId="0" borderId="42" xfId="0" applyNumberFormat="1" applyFont="1" applyBorder="1" applyAlignment="1">
      <alignment vertical="top"/>
    </xf>
    <xf numFmtId="49" fontId="20" fillId="0" borderId="39" xfId="0" applyNumberFormat="1" applyFont="1" applyBorder="1" applyAlignment="1">
      <alignment vertical="top"/>
    </xf>
    <xf numFmtId="0" fontId="20" fillId="0" borderId="14" xfId="0" applyFont="1" applyBorder="1" applyAlignment="1">
      <alignment horizontal="center" vertical="center"/>
    </xf>
    <xf numFmtId="0" fontId="20" fillId="0" borderId="40" xfId="0" applyFont="1" applyBorder="1" applyAlignment="1">
      <alignment horizontal="center" vertical="center"/>
    </xf>
    <xf numFmtId="0" fontId="20" fillId="0" borderId="39" xfId="0" applyFont="1" applyBorder="1" applyAlignment="1">
      <alignment horizontal="center" vertical="center"/>
    </xf>
    <xf numFmtId="49" fontId="20" fillId="0" borderId="14" xfId="0" applyNumberFormat="1" applyFont="1" applyBorder="1" applyAlignment="1">
      <alignment horizontal="center" vertical="center" shrinkToFit="1"/>
    </xf>
    <xf numFmtId="49" fontId="20" fillId="0" borderId="42" xfId="0" applyNumberFormat="1" applyFont="1" applyBorder="1" applyAlignment="1">
      <alignment horizontal="center" vertical="center" shrinkToFit="1"/>
    </xf>
    <xf numFmtId="0" fontId="27" fillId="0" borderId="149" xfId="0" applyFont="1" applyBorder="1" applyAlignment="1">
      <alignment horizontal="center" vertical="center"/>
    </xf>
    <xf numFmtId="0" fontId="27" fillId="0" borderId="150" xfId="0" applyFont="1" applyBorder="1" applyAlignment="1">
      <alignment horizontal="center" vertical="center"/>
    </xf>
    <xf numFmtId="49" fontId="27" fillId="0" borderId="149" xfId="0" applyNumberFormat="1" applyFont="1" applyBorder="1" applyAlignment="1">
      <alignment horizontal="left" vertical="center"/>
    </xf>
    <xf numFmtId="49" fontId="27" fillId="0" borderId="148" xfId="0" applyNumberFormat="1" applyFont="1" applyBorder="1" applyAlignment="1">
      <alignment horizontal="left" vertical="center"/>
    </xf>
    <xf numFmtId="49" fontId="27" fillId="0" borderId="150" xfId="0" applyNumberFormat="1" applyFont="1" applyBorder="1" applyAlignment="1">
      <alignment horizontal="left" vertical="center"/>
    </xf>
    <xf numFmtId="49" fontId="20" fillId="0" borderId="149" xfId="0" applyNumberFormat="1" applyFont="1" applyBorder="1" applyAlignment="1">
      <alignment horizontal="center" vertical="center"/>
    </xf>
    <xf numFmtId="49" fontId="20" fillId="0" borderId="148" xfId="0" applyNumberFormat="1" applyFont="1" applyBorder="1" applyAlignment="1">
      <alignment horizontal="center" vertical="center"/>
    </xf>
    <xf numFmtId="49" fontId="20" fillId="0" borderId="150" xfId="0" applyNumberFormat="1" applyFont="1" applyBorder="1" applyAlignment="1">
      <alignment horizontal="center" vertical="center"/>
    </xf>
    <xf numFmtId="0" fontId="20" fillId="0" borderId="149" xfId="0" applyFont="1" applyBorder="1" applyAlignment="1">
      <alignment horizontal="center" vertical="center"/>
    </xf>
    <xf numFmtId="0" fontId="20" fillId="0" borderId="148" xfId="0" applyFont="1" applyBorder="1" applyAlignment="1">
      <alignment horizontal="center" vertical="center"/>
    </xf>
    <xf numFmtId="0" fontId="20" fillId="0" borderId="150" xfId="0" applyFont="1" applyBorder="1" applyAlignment="1">
      <alignment horizontal="center" vertical="center"/>
    </xf>
    <xf numFmtId="49" fontId="20" fillId="0" borderId="149" xfId="0" applyNumberFormat="1" applyFont="1" applyBorder="1" applyAlignment="1">
      <alignment horizontal="center" vertical="top"/>
    </xf>
    <xf numFmtId="49" fontId="20" fillId="0" borderId="148" xfId="0" applyNumberFormat="1" applyFont="1" applyBorder="1" applyAlignment="1">
      <alignment horizontal="center" vertical="top"/>
    </xf>
    <xf numFmtId="49" fontId="20" fillId="0" borderId="150" xfId="0" applyNumberFormat="1" applyFont="1" applyBorder="1" applyAlignment="1">
      <alignment horizontal="center" vertical="top"/>
    </xf>
    <xf numFmtId="49" fontId="20" fillId="0" borderId="154" xfId="0" applyNumberFormat="1" applyFont="1" applyBorder="1" applyAlignment="1">
      <alignment horizontal="center" vertical="center"/>
    </xf>
    <xf numFmtId="0" fontId="20" fillId="0" borderId="154" xfId="0" applyFont="1" applyBorder="1" applyAlignment="1">
      <alignment horizontal="center" vertical="center"/>
    </xf>
    <xf numFmtId="49" fontId="20" fillId="0" borderId="154" xfId="0" applyNumberFormat="1" applyFont="1" applyBorder="1" applyAlignment="1">
      <alignment horizontal="center" vertical="top"/>
    </xf>
    <xf numFmtId="49" fontId="20" fillId="0" borderId="0" xfId="0" applyNumberFormat="1" applyFont="1" applyAlignment="1">
      <alignment horizontal="center" vertical="center"/>
    </xf>
    <xf numFmtId="0" fontId="20" fillId="0" borderId="0" xfId="0" applyFont="1" applyAlignment="1">
      <alignment vertical="center" shrinkToFit="1"/>
    </xf>
    <xf numFmtId="0" fontId="20" fillId="0" borderId="0" xfId="0" applyFont="1" applyAlignment="1">
      <alignment horizontal="left" vertical="center"/>
    </xf>
    <xf numFmtId="0" fontId="20" fillId="0" borderId="0" xfId="0" applyFont="1" applyAlignment="1">
      <alignment horizontal="center" vertical="center" shrinkToFit="1"/>
    </xf>
    <xf numFmtId="0" fontId="20" fillId="4" borderId="2" xfId="2" applyFont="1" applyFill="1" applyBorder="1" applyAlignment="1">
      <alignment horizontal="center" vertical="center"/>
    </xf>
    <xf numFmtId="0" fontId="20" fillId="4" borderId="72" xfId="2" applyFont="1" applyFill="1" applyBorder="1" applyAlignment="1">
      <alignment horizontal="center" vertical="center"/>
    </xf>
    <xf numFmtId="0" fontId="20" fillId="4" borderId="73" xfId="2" applyFont="1" applyFill="1" applyBorder="1" applyAlignment="1">
      <alignment horizontal="center" vertical="center"/>
    </xf>
    <xf numFmtId="0" fontId="20" fillId="4" borderId="26" xfId="2" applyFont="1" applyFill="1" applyBorder="1" applyAlignment="1">
      <alignment horizontal="center" vertical="center"/>
    </xf>
    <xf numFmtId="0" fontId="20" fillId="4" borderId="25" xfId="2" applyFont="1" applyFill="1" applyBorder="1" applyAlignment="1">
      <alignment horizontal="center" vertical="center"/>
    </xf>
    <xf numFmtId="49" fontId="20" fillId="0" borderId="129" xfId="0" applyNumberFormat="1" applyFont="1" applyBorder="1" applyAlignment="1">
      <alignment vertical="center" shrinkToFit="1"/>
    </xf>
    <xf numFmtId="49" fontId="20" fillId="4" borderId="119" xfId="2" applyNumberFormat="1" applyFont="1" applyFill="1" applyBorder="1" applyAlignment="1">
      <alignment horizontal="center" vertical="center"/>
    </xf>
    <xf numFmtId="49" fontId="20" fillId="4" borderId="120" xfId="2" applyNumberFormat="1" applyFont="1" applyFill="1" applyBorder="1" applyAlignment="1">
      <alignment horizontal="center" vertical="center"/>
    </xf>
    <xf numFmtId="49" fontId="20" fillId="4" borderId="121" xfId="2" applyNumberFormat="1" applyFont="1" applyFill="1" applyBorder="1" applyAlignment="1">
      <alignment horizontal="center" vertical="center"/>
    </xf>
    <xf numFmtId="49" fontId="20" fillId="0" borderId="128" xfId="0" applyNumberFormat="1" applyFont="1" applyBorder="1" applyAlignment="1">
      <alignment horizontal="left" vertical="center" shrinkToFit="1"/>
    </xf>
    <xf numFmtId="49" fontId="20" fillId="0" borderId="120" xfId="0" applyNumberFormat="1" applyFont="1" applyBorder="1" applyAlignment="1">
      <alignment horizontal="left" vertical="center" shrinkToFit="1"/>
    </xf>
    <xf numFmtId="49" fontId="20" fillId="0" borderId="121" xfId="0" applyNumberFormat="1" applyFont="1" applyBorder="1" applyAlignment="1">
      <alignment horizontal="left" vertical="center" shrinkToFit="1"/>
    </xf>
    <xf numFmtId="49" fontId="20" fillId="4" borderId="128" xfId="0" applyNumberFormat="1" applyFont="1" applyFill="1" applyBorder="1" applyAlignment="1">
      <alignment horizontal="center" vertical="center"/>
    </xf>
    <xf numFmtId="49" fontId="20" fillId="4" borderId="120" xfId="0" applyNumberFormat="1" applyFont="1" applyFill="1" applyBorder="1" applyAlignment="1">
      <alignment horizontal="center" vertical="center"/>
    </xf>
    <xf numFmtId="49" fontId="20" fillId="4" borderId="121" xfId="0" applyNumberFormat="1" applyFont="1" applyFill="1" applyBorder="1" applyAlignment="1">
      <alignment horizontal="center" vertical="center"/>
    </xf>
    <xf numFmtId="49" fontId="13" fillId="0" borderId="172" xfId="0" applyNumberFormat="1" applyFont="1" applyBorder="1" applyAlignment="1">
      <alignment horizontal="left" vertical="top" wrapText="1"/>
    </xf>
    <xf numFmtId="49" fontId="13" fillId="0" borderId="154" xfId="0" applyNumberFormat="1" applyFont="1" applyBorder="1" applyAlignment="1">
      <alignment horizontal="left" vertical="top" wrapText="1"/>
    </xf>
    <xf numFmtId="49" fontId="13" fillId="0" borderId="173" xfId="0" applyNumberFormat="1" applyFont="1" applyBorder="1" applyAlignment="1">
      <alignment horizontal="left" vertical="top" wrapText="1"/>
    </xf>
    <xf numFmtId="49" fontId="13" fillId="0" borderId="0" xfId="0" applyNumberFormat="1" applyFont="1" applyAlignment="1">
      <alignment horizontal="left" vertical="top" wrapText="1"/>
    </xf>
    <xf numFmtId="49" fontId="13" fillId="0" borderId="141" xfId="0" applyNumberFormat="1" applyFont="1" applyBorder="1" applyAlignment="1">
      <alignment horizontal="left" vertical="top" wrapText="1"/>
    </xf>
    <xf numFmtId="49" fontId="13" fillId="0" borderId="149" xfId="0" applyNumberFormat="1" applyFont="1" applyBorder="1" applyAlignment="1">
      <alignment horizontal="left" vertical="top" wrapText="1"/>
    </xf>
    <xf numFmtId="49" fontId="13" fillId="0" borderId="148" xfId="0" applyNumberFormat="1" applyFont="1" applyBorder="1" applyAlignment="1">
      <alignment horizontal="left" vertical="top" wrapText="1"/>
    </xf>
    <xf numFmtId="49" fontId="13" fillId="0" borderId="150" xfId="0" applyNumberFormat="1" applyFont="1" applyBorder="1" applyAlignment="1">
      <alignment horizontal="left" vertical="top" wrapText="1"/>
    </xf>
    <xf numFmtId="0" fontId="18" fillId="3" borderId="50" xfId="0" applyFont="1" applyFill="1" applyBorder="1" applyAlignment="1">
      <alignment horizontal="left" vertical="center"/>
    </xf>
    <xf numFmtId="0" fontId="13" fillId="0" borderId="41" xfId="0" applyFont="1" applyBorder="1" applyAlignment="1">
      <alignment horizontal="left" vertical="center" wrapText="1" shrinkToFit="1"/>
    </xf>
    <xf numFmtId="0" fontId="13" fillId="0" borderId="40" xfId="0" applyFont="1" applyBorder="1" applyAlignment="1">
      <alignment horizontal="left" vertical="center" wrapText="1" shrinkToFit="1"/>
    </xf>
    <xf numFmtId="0" fontId="13" fillId="0" borderId="42" xfId="0" applyFont="1" applyBorder="1" applyAlignment="1">
      <alignment horizontal="left" vertical="center" wrapText="1" shrinkToFit="1"/>
    </xf>
    <xf numFmtId="0" fontId="13" fillId="0" borderId="41" xfId="0" applyFont="1" applyBorder="1" applyAlignment="1">
      <alignment vertical="center" shrinkToFit="1"/>
    </xf>
    <xf numFmtId="0" fontId="13" fillId="0" borderId="40" xfId="0" applyFont="1" applyBorder="1" applyAlignment="1">
      <alignment vertical="center" shrinkToFit="1"/>
    </xf>
    <xf numFmtId="0" fontId="13" fillId="0" borderId="42" xfId="0" applyFont="1" applyBorder="1" applyAlignment="1">
      <alignment vertical="center" shrinkToFit="1"/>
    </xf>
    <xf numFmtId="0" fontId="13" fillId="0" borderId="53" xfId="0" applyFont="1" applyBorder="1" applyAlignment="1">
      <alignment horizontal="left" vertical="center" wrapText="1" shrinkToFit="1"/>
    </xf>
    <xf numFmtId="0" fontId="13" fillId="0" borderId="25" xfId="0" applyFont="1" applyBorder="1" applyAlignment="1">
      <alignment horizontal="left" vertical="center" wrapText="1" shrinkToFit="1"/>
    </xf>
    <xf numFmtId="0" fontId="13" fillId="0" borderId="27" xfId="0" applyFont="1" applyBorder="1" applyAlignment="1">
      <alignment horizontal="left" vertical="center" wrapText="1" shrinkToFit="1"/>
    </xf>
    <xf numFmtId="0" fontId="13" fillId="24" borderId="41" xfId="0" applyFont="1" applyFill="1" applyBorder="1" applyAlignment="1">
      <alignment horizontal="left" vertical="center" wrapText="1" shrinkToFit="1"/>
    </xf>
    <xf numFmtId="0" fontId="13" fillId="24" borderId="40" xfId="0" applyFont="1" applyFill="1" applyBorder="1" applyAlignment="1">
      <alignment horizontal="left" vertical="center" wrapText="1" shrinkToFit="1"/>
    </xf>
    <xf numFmtId="0" fontId="13" fillId="24" borderId="42" xfId="0" applyFont="1" applyFill="1" applyBorder="1" applyAlignment="1">
      <alignment horizontal="left" vertical="center" wrapText="1" shrinkToFit="1"/>
    </xf>
    <xf numFmtId="0" fontId="13" fillId="0" borderId="41" xfId="0" applyFont="1" applyBorder="1" applyAlignment="1">
      <alignment vertical="center" wrapText="1" shrinkToFit="1"/>
    </xf>
    <xf numFmtId="0" fontId="13" fillId="0" borderId="40" xfId="0" applyFont="1" applyBorder="1" applyAlignment="1">
      <alignment vertical="center" wrapText="1" shrinkToFit="1"/>
    </xf>
    <xf numFmtId="0" fontId="13" fillId="0" borderId="42" xfId="0" applyFont="1" applyBorder="1" applyAlignment="1">
      <alignment vertical="center" wrapText="1" shrinkToFit="1"/>
    </xf>
    <xf numFmtId="14" fontId="18" fillId="0" borderId="116" xfId="0" quotePrefix="1" applyNumberFormat="1" applyFont="1" applyBorder="1" applyAlignment="1">
      <alignment horizontal="left" vertical="center"/>
    </xf>
    <xf numFmtId="0" fontId="18" fillId="0" borderId="116" xfId="0" applyFont="1" applyBorder="1" applyAlignment="1">
      <alignment horizontal="left" vertical="center"/>
    </xf>
    <xf numFmtId="0" fontId="13" fillId="0" borderId="0" xfId="0" applyFont="1" applyAlignment="1">
      <alignment horizontal="left" vertical="top" wrapText="1"/>
    </xf>
    <xf numFmtId="0" fontId="13" fillId="0" borderId="1" xfId="0" applyFont="1" applyBorder="1" applyAlignment="1">
      <alignment horizontal="center" vertical="center"/>
    </xf>
    <xf numFmtId="0" fontId="13" fillId="0" borderId="0" xfId="0" applyFont="1" applyAlignment="1">
      <alignment horizontal="center" vertical="center"/>
    </xf>
    <xf numFmtId="0" fontId="13" fillId="0" borderId="0" xfId="0" applyFont="1" applyAlignment="1">
      <alignment horizontal="center" vertical="center" wrapText="1"/>
    </xf>
    <xf numFmtId="0" fontId="13" fillId="0" borderId="74" xfId="0" applyFont="1" applyBorder="1" applyAlignment="1">
      <alignment horizontal="center" vertical="center"/>
    </xf>
    <xf numFmtId="0" fontId="13" fillId="0" borderId="75" xfId="0" applyFont="1" applyBorder="1" applyAlignment="1">
      <alignment horizontal="center" vertical="top" textRotation="255"/>
    </xf>
    <xf numFmtId="0" fontId="13" fillId="0" borderId="85" xfId="0" applyFont="1" applyBorder="1" applyAlignment="1">
      <alignment horizontal="center" vertical="top" textRotation="255"/>
    </xf>
    <xf numFmtId="0" fontId="13" fillId="0" borderId="100" xfId="0" applyFont="1" applyBorder="1" applyAlignment="1">
      <alignment horizontal="center" vertical="top" textRotation="255"/>
    </xf>
    <xf numFmtId="0" fontId="13" fillId="0" borderId="119" xfId="0" applyFont="1" applyBorder="1" applyAlignment="1">
      <alignment vertical="center" wrapText="1" shrinkToFit="1"/>
    </xf>
    <xf numFmtId="0" fontId="13" fillId="0" borderId="120" xfId="0" applyFont="1" applyBorder="1" applyAlignment="1">
      <alignment vertical="center" wrapText="1" shrinkToFit="1"/>
    </xf>
    <xf numFmtId="0" fontId="13" fillId="0" borderId="121" xfId="0" applyFont="1" applyBorder="1" applyAlignment="1">
      <alignment vertical="center" wrapText="1" shrinkToFit="1"/>
    </xf>
    <xf numFmtId="49" fontId="40" fillId="0" borderId="0" xfId="0" applyNumberFormat="1" applyFont="1" applyAlignment="1">
      <alignment horizontal="center" vertical="center" wrapText="1"/>
    </xf>
    <xf numFmtId="0" fontId="13" fillId="0" borderId="123" xfId="0" applyFont="1" applyBorder="1" applyAlignment="1">
      <alignment vertical="center" shrinkToFit="1"/>
    </xf>
    <xf numFmtId="0" fontId="13" fillId="0" borderId="124" xfId="0" applyFont="1" applyBorder="1" applyAlignment="1">
      <alignment vertical="center" shrinkToFit="1"/>
    </xf>
    <xf numFmtId="0" fontId="13" fillId="0" borderId="125" xfId="0" applyFont="1" applyBorder="1" applyAlignment="1">
      <alignment vertical="center" shrinkToFit="1"/>
    </xf>
    <xf numFmtId="0" fontId="13" fillId="0" borderId="112" xfId="0" applyFont="1" applyBorder="1" applyAlignment="1">
      <alignment horizontal="center" vertical="center" wrapText="1"/>
    </xf>
    <xf numFmtId="0" fontId="13" fillId="0" borderId="77" xfId="0" applyFont="1" applyBorder="1" applyAlignment="1">
      <alignment horizontal="center" vertical="center" wrapText="1"/>
    </xf>
    <xf numFmtId="49" fontId="40" fillId="0" borderId="3" xfId="0" applyNumberFormat="1" applyFont="1" applyBorder="1" applyAlignment="1">
      <alignment horizontal="center" vertical="center" wrapText="1"/>
    </xf>
    <xf numFmtId="0" fontId="18" fillId="5" borderId="1" xfId="0" applyFont="1" applyFill="1" applyBorder="1" applyAlignment="1">
      <alignment horizontal="center" vertical="center"/>
    </xf>
    <xf numFmtId="0" fontId="18" fillId="5" borderId="0" xfId="0" applyFont="1" applyFill="1" applyAlignment="1">
      <alignment horizontal="center" vertical="center"/>
    </xf>
    <xf numFmtId="0" fontId="13" fillId="5" borderId="1" xfId="0" applyFont="1" applyFill="1" applyBorder="1" applyAlignment="1">
      <alignment horizontal="center" vertical="center"/>
    </xf>
    <xf numFmtId="0" fontId="13" fillId="5" borderId="0" xfId="0" applyFont="1" applyFill="1" applyAlignment="1">
      <alignment horizontal="center" vertical="center"/>
    </xf>
    <xf numFmtId="0" fontId="13" fillId="5" borderId="26" xfId="0" applyFont="1" applyFill="1" applyBorder="1" applyAlignment="1">
      <alignment horizontal="center" vertical="center"/>
    </xf>
    <xf numFmtId="0" fontId="13" fillId="5" borderId="25" xfId="0" applyFont="1" applyFill="1" applyBorder="1" applyAlignment="1">
      <alignment horizontal="center" vertical="center"/>
    </xf>
    <xf numFmtId="0" fontId="13" fillId="14" borderId="136" xfId="0" applyFont="1" applyFill="1" applyBorder="1" applyAlignment="1">
      <alignment horizontal="left" vertical="center"/>
    </xf>
    <xf numFmtId="0" fontId="13" fillId="14" borderId="116" xfId="0" applyFont="1" applyFill="1" applyBorder="1" applyAlignment="1">
      <alignment horizontal="left" vertical="center"/>
    </xf>
    <xf numFmtId="0" fontId="13" fillId="14" borderId="138" xfId="0" applyFont="1" applyFill="1" applyBorder="1" applyAlignment="1">
      <alignment horizontal="left" vertical="center"/>
    </xf>
    <xf numFmtId="0" fontId="13" fillId="14" borderId="137" xfId="0" applyFont="1" applyFill="1" applyBorder="1" applyAlignment="1">
      <alignment horizontal="left" vertical="center"/>
    </xf>
    <xf numFmtId="0" fontId="13" fillId="14" borderId="74" xfId="0" applyFont="1" applyFill="1" applyBorder="1" applyAlignment="1">
      <alignment horizontal="left" vertical="center"/>
    </xf>
    <xf numFmtId="0" fontId="25" fillId="12" borderId="2" xfId="0" applyFont="1" applyFill="1" applyBorder="1" applyAlignment="1">
      <alignment horizontal="left" vertical="center"/>
    </xf>
    <xf numFmtId="0" fontId="25" fillId="12" borderId="72" xfId="0" applyFont="1" applyFill="1" applyBorder="1" applyAlignment="1">
      <alignment horizontal="left" vertical="center"/>
    </xf>
    <xf numFmtId="0" fontId="24" fillId="5" borderId="72" xfId="0" applyFont="1" applyFill="1" applyBorder="1" applyAlignment="1">
      <alignment horizontal="left" vertical="center"/>
    </xf>
    <xf numFmtId="49" fontId="18" fillId="0" borderId="36" xfId="0" applyNumberFormat="1" applyFont="1" applyBorder="1" applyAlignment="1">
      <alignment horizontal="center" vertical="center" textRotation="90" wrapText="1"/>
    </xf>
    <xf numFmtId="49" fontId="18" fillId="0" borderId="61" xfId="0" applyNumberFormat="1" applyFont="1" applyBorder="1" applyAlignment="1">
      <alignment horizontal="center" vertical="center" textRotation="90" wrapText="1"/>
    </xf>
    <xf numFmtId="49" fontId="18" fillId="0" borderId="110" xfId="0" applyNumberFormat="1" applyFont="1" applyBorder="1" applyAlignment="1">
      <alignment horizontal="center" vertical="center" textRotation="90" wrapText="1"/>
    </xf>
    <xf numFmtId="0" fontId="18" fillId="5" borderId="75" xfId="0" applyFont="1" applyFill="1" applyBorder="1" applyAlignment="1">
      <alignment horizontal="center" vertical="center" wrapText="1"/>
    </xf>
    <xf numFmtId="0" fontId="18" fillId="0" borderId="85" xfId="0" applyFont="1" applyBorder="1" applyAlignment="1">
      <alignment horizontal="center" vertical="center" wrapText="1"/>
    </xf>
    <xf numFmtId="0" fontId="18" fillId="5" borderId="97" xfId="0" applyFont="1" applyFill="1" applyBorder="1" applyAlignment="1">
      <alignment vertical="center" wrapText="1"/>
    </xf>
    <xf numFmtId="0" fontId="18" fillId="0" borderId="80" xfId="0" applyFont="1" applyBorder="1" applyAlignment="1">
      <alignment vertical="center" wrapText="1"/>
    </xf>
    <xf numFmtId="0" fontId="18" fillId="0" borderId="81" xfId="0" applyFont="1" applyBorder="1" applyAlignment="1">
      <alignment vertical="center" wrapText="1"/>
    </xf>
    <xf numFmtId="0" fontId="25" fillId="13" borderId="74" xfId="0" applyFont="1" applyFill="1" applyBorder="1" applyAlignment="1">
      <alignment horizontal="left" vertical="center"/>
    </xf>
    <xf numFmtId="0" fontId="18" fillId="5" borderId="85" xfId="0" applyFont="1" applyFill="1" applyBorder="1" applyAlignment="1">
      <alignment horizontal="center" vertical="center" wrapText="1"/>
    </xf>
    <xf numFmtId="0" fontId="18" fillId="5" borderId="100" xfId="0" applyFont="1" applyFill="1" applyBorder="1" applyAlignment="1">
      <alignment horizontal="center" vertical="center" wrapText="1"/>
    </xf>
    <xf numFmtId="0" fontId="18" fillId="5" borderId="98" xfId="0" applyFont="1" applyFill="1" applyBorder="1" applyAlignment="1">
      <alignment vertical="center" wrapText="1"/>
    </xf>
    <xf numFmtId="0" fontId="18" fillId="0" borderId="13" xfId="0" applyFont="1" applyBorder="1" applyAlignment="1">
      <alignment vertical="center" wrapText="1"/>
    </xf>
    <xf numFmtId="0" fontId="18" fillId="0" borderId="17" xfId="0" applyFont="1" applyBorder="1" applyAlignment="1">
      <alignment vertical="center" wrapText="1"/>
    </xf>
    <xf numFmtId="0" fontId="20" fillId="5" borderId="98" xfId="0" applyFont="1" applyFill="1" applyBorder="1" applyAlignment="1">
      <alignment horizontal="left" vertical="center" wrapText="1"/>
    </xf>
    <xf numFmtId="0" fontId="20" fillId="5" borderId="13" xfId="0" applyFont="1" applyFill="1" applyBorder="1" applyAlignment="1">
      <alignment horizontal="left" vertical="center" wrapText="1"/>
    </xf>
    <xf numFmtId="0" fontId="20" fillId="5" borderId="17" xfId="0" applyFont="1" applyFill="1" applyBorder="1" applyAlignment="1">
      <alignment horizontal="left" vertical="center" wrapText="1"/>
    </xf>
    <xf numFmtId="49" fontId="20" fillId="5" borderId="109" xfId="0" applyNumberFormat="1" applyFont="1" applyFill="1" applyBorder="1" applyAlignment="1">
      <alignment horizontal="center" vertical="center" wrapText="1"/>
    </xf>
    <xf numFmtId="49" fontId="20" fillId="5" borderId="111" xfId="0" applyNumberFormat="1" applyFont="1" applyFill="1" applyBorder="1" applyAlignment="1">
      <alignment horizontal="center" vertical="center" wrapText="1"/>
    </xf>
    <xf numFmtId="49" fontId="18" fillId="5" borderId="36" xfId="0" applyNumberFormat="1" applyFont="1" applyFill="1" applyBorder="1" applyAlignment="1">
      <alignment horizontal="center" vertical="center" textRotation="90" wrapText="1"/>
    </xf>
    <xf numFmtId="0" fontId="23" fillId="3" borderId="0" xfId="0" applyFont="1" applyFill="1" applyAlignment="1">
      <alignment horizontal="center" vertical="center"/>
    </xf>
    <xf numFmtId="0" fontId="22" fillId="0" borderId="65" xfId="0" applyFont="1" applyBorder="1" applyAlignment="1">
      <alignment horizontal="center" vertical="center"/>
    </xf>
    <xf numFmtId="0" fontId="18" fillId="0" borderId="0" xfId="0" applyFont="1" applyAlignment="1">
      <alignment horizontal="center" vertical="center" shrinkToFit="1"/>
    </xf>
    <xf numFmtId="0" fontId="18" fillId="0" borderId="66" xfId="0" applyFont="1" applyBorder="1" applyAlignment="1">
      <alignment horizontal="center" vertical="center" shrinkToFit="1"/>
    </xf>
    <xf numFmtId="0" fontId="18" fillId="7" borderId="70" xfId="0" applyFont="1" applyFill="1" applyBorder="1" applyAlignment="1">
      <alignment horizontal="center" vertical="center"/>
    </xf>
    <xf numFmtId="0" fontId="18" fillId="2" borderId="66" xfId="0" applyFont="1" applyFill="1" applyBorder="1" applyAlignment="1">
      <alignment horizontal="center" vertical="center"/>
    </xf>
    <xf numFmtId="0" fontId="18" fillId="18" borderId="71" xfId="0" applyFont="1" applyFill="1" applyBorder="1" applyAlignment="1" applyProtection="1">
      <alignment horizontal="center" vertical="center"/>
      <protection locked="0"/>
    </xf>
    <xf numFmtId="49" fontId="20" fillId="20" borderId="104" xfId="320" applyNumberFormat="1" applyFont="1" applyFill="1" applyBorder="1" applyAlignment="1">
      <alignment horizontal="center" vertical="center"/>
    </xf>
    <xf numFmtId="0" fontId="20" fillId="20" borderId="104" xfId="320" applyFont="1" applyFill="1" applyBorder="1" applyAlignment="1">
      <alignment horizontal="center" vertical="center"/>
    </xf>
    <xf numFmtId="0" fontId="20" fillId="20" borderId="172" xfId="320" applyFont="1" applyFill="1" applyBorder="1" applyAlignment="1">
      <alignment horizontal="center" vertical="center"/>
    </xf>
    <xf numFmtId="0" fontId="20" fillId="20" borderId="105" xfId="320" applyFont="1" applyFill="1" applyBorder="1" applyAlignment="1">
      <alignment horizontal="center" vertical="center"/>
    </xf>
    <xf numFmtId="49" fontId="13" fillId="15" borderId="146" xfId="13" applyNumberFormat="1" applyFont="1" applyFill="1" applyBorder="1" applyAlignment="1">
      <alignment horizontal="center" vertical="center" wrapText="1"/>
    </xf>
    <xf numFmtId="0" fontId="13" fillId="15" borderId="146" xfId="13" applyFont="1" applyFill="1" applyBorder="1" applyAlignment="1">
      <alignment horizontal="center" vertical="center" wrapText="1"/>
    </xf>
    <xf numFmtId="0" fontId="13" fillId="15" borderId="143" xfId="13" applyFont="1" applyFill="1" applyBorder="1" applyAlignment="1">
      <alignment horizontal="center" vertical="center" wrapText="1"/>
    </xf>
    <xf numFmtId="0" fontId="13" fillId="15" borderId="145" xfId="13" applyFont="1" applyFill="1" applyBorder="1" applyAlignment="1">
      <alignment horizontal="center" vertical="center" wrapText="1"/>
    </xf>
    <xf numFmtId="0" fontId="13" fillId="0" borderId="172" xfId="0" applyFont="1" applyBorder="1" applyAlignment="1">
      <alignment horizontal="left" vertical="top"/>
    </xf>
    <xf numFmtId="0" fontId="13" fillId="0" borderId="154" xfId="0" applyFont="1" applyBorder="1" applyAlignment="1">
      <alignment horizontal="left" vertical="top"/>
    </xf>
    <xf numFmtId="0" fontId="13" fillId="0" borderId="173" xfId="0" applyFont="1" applyBorder="1" applyAlignment="1">
      <alignment horizontal="left" vertical="top"/>
    </xf>
    <xf numFmtId="0" fontId="13" fillId="0" borderId="177" xfId="0" applyFont="1" applyBorder="1" applyAlignment="1">
      <alignment horizontal="left" vertical="top"/>
    </xf>
    <xf numFmtId="0" fontId="13" fillId="0" borderId="141" xfId="0" applyFont="1" applyBorder="1" applyAlignment="1">
      <alignment horizontal="left" vertical="top"/>
    </xf>
    <xf numFmtId="0" fontId="16" fillId="0" borderId="177" xfId="0" applyFont="1" applyBorder="1" applyAlignment="1">
      <alignment horizontal="left" vertical="top"/>
    </xf>
    <xf numFmtId="0" fontId="16" fillId="0" borderId="141" xfId="0" applyFont="1" applyBorder="1" applyAlignment="1">
      <alignment horizontal="left" vertical="top"/>
    </xf>
    <xf numFmtId="0" fontId="17" fillId="7" borderId="182" xfId="0" applyFont="1" applyFill="1" applyBorder="1" applyAlignment="1">
      <alignment horizontal="center" vertical="top"/>
    </xf>
    <xf numFmtId="0" fontId="17" fillId="7" borderId="178" xfId="0" applyFont="1" applyFill="1" applyBorder="1" applyAlignment="1">
      <alignment horizontal="center" vertical="top"/>
    </xf>
    <xf numFmtId="0" fontId="17" fillId="7" borderId="149" xfId="0" applyFont="1" applyFill="1" applyBorder="1" applyAlignment="1">
      <alignment horizontal="center" vertical="center" shrinkToFit="1"/>
    </xf>
    <xf numFmtId="0" fontId="17" fillId="7" borderId="148" xfId="0" applyFont="1" applyFill="1" applyBorder="1" applyAlignment="1">
      <alignment horizontal="center" vertical="center" shrinkToFit="1"/>
    </xf>
    <xf numFmtId="0" fontId="17" fillId="7" borderId="150" xfId="0" applyFont="1" applyFill="1" applyBorder="1" applyAlignment="1">
      <alignment horizontal="center" vertical="center" shrinkToFit="1"/>
    </xf>
    <xf numFmtId="0" fontId="13" fillId="0" borderId="149" xfId="0" applyFont="1" applyBorder="1" applyAlignment="1">
      <alignment horizontal="left" vertical="top"/>
    </xf>
    <xf numFmtId="0" fontId="13" fillId="0" borderId="148" xfId="0" applyFont="1" applyBorder="1" applyAlignment="1">
      <alignment horizontal="left" vertical="top"/>
    </xf>
    <xf numFmtId="0" fontId="13" fillId="0" borderId="150" xfId="0" applyFont="1" applyBorder="1" applyAlignment="1">
      <alignment horizontal="left" vertical="top"/>
    </xf>
    <xf numFmtId="0" fontId="13" fillId="19" borderId="179" xfId="3" applyFont="1" applyFill="1" applyBorder="1" applyAlignment="1">
      <alignment horizontal="center" vertical="center" wrapText="1" readingOrder="1"/>
    </xf>
    <xf numFmtId="49" fontId="48" fillId="17" borderId="179" xfId="3" quotePrefix="1" applyNumberFormat="1" applyFont="1" applyFill="1" applyBorder="1" applyAlignment="1">
      <alignment horizontal="center" vertical="center" wrapText="1" readingOrder="1"/>
    </xf>
    <xf numFmtId="0" fontId="48" fillId="17" borderId="179" xfId="3" applyFont="1" applyFill="1" applyBorder="1" applyAlignment="1">
      <alignment horizontal="left" vertical="center" wrapText="1" readingOrder="1"/>
    </xf>
    <xf numFmtId="0" fontId="48" fillId="17" borderId="179" xfId="3" applyFont="1" applyFill="1" applyBorder="1" applyAlignment="1">
      <alignment horizontal="center" vertical="center" wrapText="1" readingOrder="1"/>
    </xf>
    <xf numFmtId="14" fontId="48" fillId="17" borderId="179" xfId="3" applyNumberFormat="1" applyFont="1" applyFill="1" applyBorder="1" applyAlignment="1">
      <alignment horizontal="center" vertical="center" wrapText="1" readingOrder="1"/>
    </xf>
    <xf numFmtId="0" fontId="48" fillId="17" borderId="179" xfId="3" quotePrefix="1" applyFont="1" applyFill="1" applyBorder="1" applyAlignment="1">
      <alignment horizontal="center" vertical="center" wrapText="1" readingOrder="1"/>
    </xf>
    <xf numFmtId="49" fontId="18" fillId="2" borderId="179" xfId="0" applyNumberFormat="1" applyFont="1" applyFill="1" applyBorder="1" applyAlignment="1">
      <alignment vertical="center"/>
    </xf>
    <xf numFmtId="0" fontId="18" fillId="3" borderId="179" xfId="0" applyFont="1" applyFill="1" applyBorder="1" applyAlignment="1">
      <alignment horizontal="left" vertical="center"/>
    </xf>
    <xf numFmtId="49" fontId="18" fillId="3" borderId="176" xfId="0" applyNumberFormat="1" applyFont="1" applyFill="1" applyBorder="1" applyAlignment="1">
      <alignment vertical="center"/>
    </xf>
    <xf numFmtId="49" fontId="18" fillId="3" borderId="181" xfId="0" applyNumberFormat="1" applyFont="1" applyFill="1" applyBorder="1" applyAlignment="1">
      <alignment vertical="center"/>
    </xf>
    <xf numFmtId="49" fontId="18" fillId="3" borderId="180" xfId="0" applyNumberFormat="1" applyFont="1" applyFill="1" applyBorder="1" applyAlignment="1">
      <alignment vertical="center"/>
    </xf>
    <xf numFmtId="49" fontId="18" fillId="0" borderId="179" xfId="0" applyNumberFormat="1" applyFont="1" applyBorder="1" applyAlignment="1">
      <alignment vertical="center"/>
    </xf>
    <xf numFmtId="49" fontId="18" fillId="2" borderId="179" xfId="0" applyNumberFormat="1" applyFont="1" applyFill="1" applyBorder="1" applyAlignment="1">
      <alignment horizontal="left" vertical="center"/>
    </xf>
    <xf numFmtId="0" fontId="18" fillId="3" borderId="179" xfId="0" applyFont="1" applyFill="1" applyBorder="1" applyAlignment="1">
      <alignment horizontal="left" vertical="center" wrapText="1"/>
    </xf>
    <xf numFmtId="0" fontId="18" fillId="2" borderId="179" xfId="0" applyFont="1" applyFill="1" applyBorder="1" applyAlignment="1">
      <alignment vertical="center"/>
    </xf>
    <xf numFmtId="0" fontId="18" fillId="0" borderId="179" xfId="0" quotePrefix="1" applyFont="1" applyBorder="1" applyAlignment="1">
      <alignment vertical="center"/>
    </xf>
    <xf numFmtId="0" fontId="18" fillId="0" borderId="179" xfId="0" applyFont="1" applyBorder="1" applyAlignment="1">
      <alignment vertical="center"/>
    </xf>
    <xf numFmtId="49" fontId="29" fillId="0" borderId="136" xfId="0" applyNumberFormat="1" applyFont="1" applyBorder="1" applyAlignment="1">
      <alignment horizontal="centerContinuous" vertical="center"/>
    </xf>
    <xf numFmtId="0" fontId="29" fillId="0" borderId="116" xfId="0" applyFont="1" applyBorder="1" applyAlignment="1">
      <alignment horizontal="centerContinuous" vertical="center"/>
    </xf>
    <xf numFmtId="0" fontId="29" fillId="0" borderId="139" xfId="0" applyFont="1" applyBorder="1" applyAlignment="1">
      <alignment horizontal="centerContinuous" vertical="center"/>
    </xf>
    <xf numFmtId="49" fontId="13" fillId="0" borderId="178" xfId="0" applyNumberFormat="1" applyFont="1" applyBorder="1" applyAlignment="1">
      <alignment horizontal="left" vertical="center"/>
    </xf>
    <xf numFmtId="178" fontId="13" fillId="0" borderId="178" xfId="0" applyNumberFormat="1" applyFont="1" applyBorder="1" applyAlignment="1">
      <alignment horizontal="left" vertical="center"/>
    </xf>
    <xf numFmtId="0" fontId="34" fillId="0" borderId="171" xfId="1" applyFont="1" applyBorder="1" applyAlignment="1">
      <alignment vertical="top"/>
    </xf>
    <xf numFmtId="178" fontId="13" fillId="0" borderId="147" xfId="0" applyNumberFormat="1" applyFont="1" applyBorder="1" applyAlignment="1">
      <alignment horizontal="left" vertical="center"/>
    </xf>
    <xf numFmtId="0" fontId="13" fillId="0" borderId="178" xfId="0" applyFont="1" applyBorder="1" applyAlignment="1">
      <alignment horizontal="left" vertical="center"/>
    </xf>
    <xf numFmtId="49" fontId="20" fillId="4" borderId="148" xfId="0" applyNumberFormat="1" applyFont="1" applyFill="1" applyBorder="1" applyAlignment="1">
      <alignment horizontal="center" vertical="center"/>
    </xf>
    <xf numFmtId="49" fontId="20" fillId="4" borderId="183" xfId="0" applyNumberFormat="1" applyFont="1" applyFill="1" applyBorder="1" applyAlignment="1">
      <alignment horizontal="center" vertical="center"/>
    </xf>
    <xf numFmtId="49" fontId="20" fillId="0" borderId="171" xfId="0" applyNumberFormat="1" applyFont="1" applyBorder="1" applyAlignment="1">
      <alignment horizontal="left" vertical="center"/>
    </xf>
    <xf numFmtId="49" fontId="20" fillId="0" borderId="184" xfId="0" applyNumberFormat="1" applyFont="1" applyBorder="1" applyAlignment="1">
      <alignment horizontal="left" vertical="center"/>
    </xf>
    <xf numFmtId="49" fontId="20" fillId="0" borderId="185" xfId="0" applyNumberFormat="1" applyFont="1" applyBorder="1" applyAlignment="1">
      <alignment horizontal="left" vertical="center"/>
    </xf>
    <xf numFmtId="49" fontId="20" fillId="4" borderId="184" xfId="0" applyNumberFormat="1" applyFont="1" applyFill="1" applyBorder="1" applyAlignment="1">
      <alignment horizontal="center" vertical="center" wrapText="1"/>
    </xf>
    <xf numFmtId="49" fontId="20" fillId="4" borderId="154" xfId="0" applyNumberFormat="1" applyFont="1" applyFill="1" applyBorder="1" applyAlignment="1">
      <alignment horizontal="center" vertical="center" wrapText="1"/>
    </xf>
    <xf numFmtId="49" fontId="20" fillId="4" borderId="172" xfId="0" applyNumberFormat="1" applyFont="1" applyFill="1" applyBorder="1" applyAlignment="1">
      <alignment horizontal="center" vertical="center"/>
    </xf>
    <xf numFmtId="49" fontId="20" fillId="4" borderId="154" xfId="0" applyNumberFormat="1" applyFont="1" applyFill="1" applyBorder="1" applyAlignment="1">
      <alignment horizontal="center" vertical="center"/>
    </xf>
    <xf numFmtId="49" fontId="20" fillId="4" borderId="173" xfId="0" applyNumberFormat="1" applyFont="1" applyFill="1" applyBorder="1" applyAlignment="1">
      <alignment horizontal="center" vertical="center"/>
    </xf>
    <xf numFmtId="49" fontId="20" fillId="4" borderId="172" xfId="0" applyNumberFormat="1" applyFont="1" applyFill="1" applyBorder="1" applyAlignment="1">
      <alignment horizontal="center" vertical="center" wrapText="1"/>
    </xf>
    <xf numFmtId="49" fontId="20" fillId="4" borderId="173" xfId="0" applyNumberFormat="1" applyFont="1" applyFill="1" applyBorder="1" applyAlignment="1">
      <alignment horizontal="center" vertical="center" wrapText="1"/>
    </xf>
    <xf numFmtId="49" fontId="20" fillId="4" borderId="172" xfId="0" applyNumberFormat="1" applyFont="1" applyFill="1" applyBorder="1" applyAlignment="1">
      <alignment horizontal="center" vertical="center" wrapText="1" shrinkToFit="1"/>
    </xf>
    <xf numFmtId="49" fontId="20" fillId="4" borderId="173" xfId="0" applyNumberFormat="1" applyFont="1" applyFill="1" applyBorder="1" applyAlignment="1">
      <alignment horizontal="center" vertical="center" wrapText="1" shrinkToFit="1"/>
    </xf>
    <xf numFmtId="49" fontId="20" fillId="4" borderId="185" xfId="0" applyNumberFormat="1" applyFont="1" applyFill="1" applyBorder="1" applyAlignment="1">
      <alignment horizontal="center" vertical="center"/>
    </xf>
    <xf numFmtId="49" fontId="20" fillId="6" borderId="172" xfId="0" applyNumberFormat="1" applyFont="1" applyFill="1" applyBorder="1" applyAlignment="1">
      <alignment horizontal="center" vertical="center"/>
    </xf>
    <xf numFmtId="49" fontId="20" fillId="6" borderId="154" xfId="0" applyNumberFormat="1" applyFont="1" applyFill="1" applyBorder="1" applyAlignment="1">
      <alignment horizontal="center" vertical="center"/>
    </xf>
    <xf numFmtId="49" fontId="20" fillId="6" borderId="173" xfId="0" applyNumberFormat="1" applyFont="1" applyFill="1" applyBorder="1" applyAlignment="1">
      <alignment horizontal="center" vertical="center"/>
    </xf>
    <xf numFmtId="49" fontId="20" fillId="4" borderId="176" xfId="0" applyNumberFormat="1" applyFont="1" applyFill="1" applyBorder="1" applyAlignment="1">
      <alignment horizontal="center" vertical="center"/>
    </xf>
    <xf numFmtId="49" fontId="20" fillId="4" borderId="174" xfId="0" applyNumberFormat="1" applyFont="1" applyFill="1" applyBorder="1" applyAlignment="1">
      <alignment horizontal="center" vertical="center"/>
    </xf>
    <xf numFmtId="49" fontId="20" fillId="4" borderId="180" xfId="0" applyNumberFormat="1" applyFont="1" applyFill="1" applyBorder="1" applyAlignment="1">
      <alignment horizontal="center" vertical="center"/>
    </xf>
    <xf numFmtId="49" fontId="20" fillId="4" borderId="148" xfId="0" applyNumberFormat="1" applyFont="1" applyFill="1" applyBorder="1" applyAlignment="1">
      <alignment horizontal="center" vertical="center" wrapText="1"/>
    </xf>
    <xf numFmtId="49" fontId="20" fillId="4" borderId="149" xfId="0" applyNumberFormat="1" applyFont="1" applyFill="1" applyBorder="1" applyAlignment="1">
      <alignment horizontal="center" vertical="center"/>
    </xf>
    <xf numFmtId="49" fontId="20" fillId="4" borderId="150" xfId="0" applyNumberFormat="1" applyFont="1" applyFill="1" applyBorder="1" applyAlignment="1">
      <alignment horizontal="center" vertical="center"/>
    </xf>
    <xf numFmtId="49" fontId="20" fillId="4" borderId="149" xfId="0" applyNumberFormat="1" applyFont="1" applyFill="1" applyBorder="1" applyAlignment="1">
      <alignment horizontal="center" vertical="center" wrapText="1"/>
    </xf>
    <xf numFmtId="49" fontId="20" fillId="4" borderId="150" xfId="0" applyNumberFormat="1" applyFont="1" applyFill="1" applyBorder="1" applyAlignment="1">
      <alignment horizontal="center" vertical="center" wrapText="1"/>
    </xf>
    <xf numFmtId="49" fontId="20" fillId="4" borderId="149" xfId="0" applyNumberFormat="1" applyFont="1" applyFill="1" applyBorder="1" applyAlignment="1">
      <alignment horizontal="center" vertical="center" wrapText="1" shrinkToFit="1"/>
    </xf>
    <xf numFmtId="49" fontId="20" fillId="4" borderId="150" xfId="0" applyNumberFormat="1" applyFont="1" applyFill="1" applyBorder="1" applyAlignment="1">
      <alignment horizontal="center" vertical="center" wrapText="1" shrinkToFit="1"/>
    </xf>
    <xf numFmtId="0" fontId="20" fillId="0" borderId="183" xfId="0" applyFont="1" applyBorder="1" applyAlignment="1">
      <alignment horizontal="center" vertical="center"/>
    </xf>
    <xf numFmtId="49" fontId="20" fillId="6" borderId="149" xfId="0" applyNumberFormat="1" applyFont="1" applyFill="1" applyBorder="1" applyAlignment="1">
      <alignment horizontal="center" vertical="center"/>
    </xf>
    <xf numFmtId="49" fontId="20" fillId="6" borderId="148" xfId="0" applyNumberFormat="1" applyFont="1" applyFill="1" applyBorder="1" applyAlignment="1">
      <alignment horizontal="center" vertical="center"/>
    </xf>
    <xf numFmtId="49" fontId="20" fillId="6" borderId="150" xfId="0" applyNumberFormat="1" applyFont="1" applyFill="1" applyBorder="1" applyAlignment="1">
      <alignment horizontal="center" vertical="center"/>
    </xf>
    <xf numFmtId="49" fontId="20" fillId="6" borderId="176" xfId="0" applyNumberFormat="1" applyFont="1" applyFill="1" applyBorder="1" applyAlignment="1">
      <alignment horizontal="center" vertical="center"/>
    </xf>
    <xf numFmtId="49" fontId="20" fillId="6" borderId="174" xfId="0" applyNumberFormat="1" applyFont="1" applyFill="1" applyBorder="1" applyAlignment="1">
      <alignment horizontal="center" vertical="center"/>
    </xf>
    <xf numFmtId="49" fontId="20" fillId="6" borderId="180" xfId="0" applyNumberFormat="1" applyFont="1" applyFill="1" applyBorder="1" applyAlignment="1">
      <alignment horizontal="center" vertical="center"/>
    </xf>
    <xf numFmtId="49" fontId="20" fillId="0" borderId="180" xfId="0" applyNumberFormat="1" applyFont="1" applyBorder="1" applyAlignment="1">
      <alignment vertical="center" shrinkToFit="1"/>
    </xf>
    <xf numFmtId="49" fontId="20" fillId="0" borderId="174" xfId="0" applyNumberFormat="1" applyFont="1" applyBorder="1" applyAlignment="1">
      <alignment horizontal="center" vertical="center" shrinkToFit="1"/>
    </xf>
    <xf numFmtId="49" fontId="20" fillId="0" borderId="176" xfId="0" applyNumberFormat="1" applyFont="1" applyBorder="1" applyAlignment="1">
      <alignment vertical="center"/>
    </xf>
    <xf numFmtId="49" fontId="20" fillId="0" borderId="174" xfId="0" applyNumberFormat="1" applyFont="1" applyBorder="1" applyAlignment="1">
      <alignment vertical="center"/>
    </xf>
    <xf numFmtId="49" fontId="20" fillId="0" borderId="180" xfId="0" applyNumberFormat="1" applyFont="1" applyBorder="1" applyAlignment="1">
      <alignment vertical="center"/>
    </xf>
    <xf numFmtId="0" fontId="20" fillId="0" borderId="176" xfId="0" applyFont="1" applyBorder="1" applyAlignment="1">
      <alignment horizontal="center" vertical="center"/>
    </xf>
    <xf numFmtId="0" fontId="20" fillId="0" borderId="180" xfId="0" applyFont="1" applyBorder="1" applyAlignment="1">
      <alignment horizontal="center" vertical="center"/>
    </xf>
    <xf numFmtId="0" fontId="20" fillId="0" borderId="176" xfId="0" applyFont="1" applyBorder="1" applyAlignment="1">
      <alignment vertical="center"/>
    </xf>
    <xf numFmtId="0" fontId="20" fillId="0" borderId="180" xfId="0" applyFont="1" applyBorder="1" applyAlignment="1">
      <alignment vertical="center"/>
    </xf>
    <xf numFmtId="0" fontId="27" fillId="0" borderId="176" xfId="0" applyFont="1" applyBorder="1" applyAlignment="1">
      <alignment horizontal="center" vertical="center"/>
    </xf>
    <xf numFmtId="0" fontId="27" fillId="0" borderId="180" xfId="0" applyFont="1" applyBorder="1" applyAlignment="1">
      <alignment horizontal="center" vertical="center"/>
    </xf>
    <xf numFmtId="0" fontId="27" fillId="0" borderId="176" xfId="0" applyFont="1" applyBorder="1" applyAlignment="1">
      <alignment horizontal="center" vertical="center"/>
    </xf>
    <xf numFmtId="49" fontId="20" fillId="0" borderId="176" xfId="0" applyNumberFormat="1" applyFont="1" applyBorder="1" applyAlignment="1">
      <alignment horizontal="left" vertical="center"/>
    </xf>
    <xf numFmtId="49" fontId="20" fillId="0" borderId="180" xfId="0" applyNumberFormat="1" applyFont="1" applyBorder="1" applyAlignment="1">
      <alignment horizontal="left" vertical="center"/>
    </xf>
    <xf numFmtId="0" fontId="27" fillId="0" borderId="176" xfId="0" applyFont="1" applyBorder="1" applyAlignment="1">
      <alignment vertical="center"/>
    </xf>
    <xf numFmtId="0" fontId="27" fillId="0" borderId="174" xfId="0" applyFont="1" applyBorder="1" applyAlignment="1">
      <alignment vertical="center"/>
    </xf>
    <xf numFmtId="0" fontId="27" fillId="0" borderId="180" xfId="0" applyFont="1" applyBorder="1" applyAlignment="1">
      <alignment vertical="center"/>
    </xf>
    <xf numFmtId="49" fontId="20" fillId="0" borderId="175" xfId="0" applyNumberFormat="1" applyFont="1" applyBorder="1" applyAlignment="1">
      <alignment vertical="center"/>
    </xf>
    <xf numFmtId="49" fontId="20" fillId="5" borderId="176" xfId="0" applyNumberFormat="1" applyFont="1" applyFill="1" applyBorder="1" applyAlignment="1">
      <alignment horizontal="left" vertical="center"/>
    </xf>
    <xf numFmtId="49" fontId="20" fillId="5" borderId="174" xfId="0" applyNumberFormat="1" applyFont="1" applyFill="1" applyBorder="1" applyAlignment="1">
      <alignment horizontal="left" vertical="center"/>
    </xf>
    <xf numFmtId="49" fontId="20" fillId="5" borderId="180" xfId="0" applyNumberFormat="1" applyFont="1" applyFill="1" applyBorder="1" applyAlignment="1">
      <alignment horizontal="left" vertical="center" shrinkToFit="1"/>
    </xf>
    <xf numFmtId="0" fontId="20" fillId="5" borderId="176" xfId="0" applyFont="1" applyFill="1" applyBorder="1">
      <alignment vertical="center"/>
    </xf>
    <xf numFmtId="49" fontId="20" fillId="5" borderId="174" xfId="0" applyNumberFormat="1" applyFont="1" applyFill="1" applyBorder="1">
      <alignment vertical="center"/>
    </xf>
    <xf numFmtId="49" fontId="20" fillId="5" borderId="180" xfId="0" applyNumberFormat="1" applyFont="1" applyFill="1" applyBorder="1">
      <alignment vertical="center"/>
    </xf>
    <xf numFmtId="49" fontId="27" fillId="0" borderId="174" xfId="0" applyNumberFormat="1" applyFont="1" applyBorder="1" applyAlignment="1">
      <alignment horizontal="center" vertical="center" shrinkToFit="1"/>
    </xf>
    <xf numFmtId="49" fontId="27" fillId="0" borderId="176" xfId="0" applyNumberFormat="1" applyFont="1" applyBorder="1" applyAlignment="1">
      <alignment vertical="center"/>
    </xf>
    <xf numFmtId="49" fontId="27" fillId="0" borderId="174" xfId="0" applyNumberFormat="1" applyFont="1" applyBorder="1" applyAlignment="1">
      <alignment vertical="center"/>
    </xf>
    <xf numFmtId="49" fontId="27" fillId="0" borderId="180" xfId="0" applyNumberFormat="1" applyFont="1" applyBorder="1" applyAlignment="1">
      <alignment vertical="center"/>
    </xf>
    <xf numFmtId="0" fontId="27" fillId="0" borderId="176" xfId="0" applyFont="1" applyBorder="1" applyAlignment="1">
      <alignment horizontal="right" vertical="center"/>
    </xf>
    <xf numFmtId="0" fontId="27" fillId="0" borderId="180" xfId="0" applyFont="1" applyBorder="1" applyAlignment="1">
      <alignment horizontal="right" vertical="center"/>
    </xf>
    <xf numFmtId="49" fontId="20" fillId="0" borderId="176" xfId="0" applyNumberFormat="1" applyFont="1" applyBorder="1" applyAlignment="1">
      <alignment horizontal="center" vertical="center" shrinkToFit="1"/>
    </xf>
    <xf numFmtId="49" fontId="20" fillId="0" borderId="180" xfId="0" applyNumberFormat="1" applyFont="1" applyBorder="1" applyAlignment="1">
      <alignment horizontal="center" vertical="center" shrinkToFit="1"/>
    </xf>
    <xf numFmtId="49" fontId="20" fillId="0" borderId="176" xfId="0" applyNumberFormat="1" applyFont="1" applyBorder="1" applyAlignment="1">
      <alignment horizontal="center" vertical="center"/>
    </xf>
    <xf numFmtId="49" fontId="20" fillId="0" borderId="180" xfId="0" applyNumberFormat="1" applyFont="1" applyBorder="1" applyAlignment="1">
      <alignment horizontal="center" vertical="center"/>
    </xf>
    <xf numFmtId="0" fontId="27" fillId="0" borderId="174" xfId="0" applyFont="1" applyBorder="1" applyAlignment="1">
      <alignment horizontal="center" vertical="center"/>
    </xf>
    <xf numFmtId="49" fontId="20" fillId="5" borderId="180" xfId="0" applyNumberFormat="1" applyFont="1" applyFill="1" applyBorder="1" applyAlignment="1">
      <alignment vertical="center" shrinkToFit="1"/>
    </xf>
    <xf numFmtId="49" fontId="20" fillId="5" borderId="176" xfId="0" applyNumberFormat="1" applyFont="1" applyFill="1" applyBorder="1">
      <alignment vertical="center"/>
    </xf>
    <xf numFmtId="49" fontId="20" fillId="0" borderId="176" xfId="0" applyNumberFormat="1" applyFont="1" applyBorder="1" applyAlignment="1">
      <alignment horizontal="left" vertical="center"/>
    </xf>
    <xf numFmtId="49" fontId="20" fillId="0" borderId="176" xfId="0" applyNumberFormat="1" applyFont="1" applyBorder="1">
      <alignment vertical="center"/>
    </xf>
    <xf numFmtId="49" fontId="20" fillId="0" borderId="180" xfId="0" applyNumberFormat="1" applyFont="1" applyBorder="1">
      <alignment vertical="center"/>
    </xf>
    <xf numFmtId="49" fontId="27" fillId="0" borderId="180" xfId="0" applyNumberFormat="1" applyFont="1" applyBorder="1" applyAlignment="1">
      <alignment horizontal="center" vertical="center" shrinkToFit="1"/>
    </xf>
    <xf numFmtId="0" fontId="20" fillId="0" borderId="176" xfId="0" applyFont="1" applyBorder="1" applyAlignment="1">
      <alignment horizontal="center" vertical="center"/>
    </xf>
    <xf numFmtId="49" fontId="20" fillId="0" borderId="176" xfId="0" applyNumberFormat="1" applyFont="1" applyBorder="1" applyAlignment="1">
      <alignment horizontal="center" vertical="top"/>
    </xf>
    <xf numFmtId="49" fontId="20" fillId="0" borderId="180" xfId="0" applyNumberFormat="1" applyFont="1" applyBorder="1" applyAlignment="1">
      <alignment horizontal="center" vertical="top"/>
    </xf>
    <xf numFmtId="49" fontId="20" fillId="0" borderId="176" xfId="0" applyNumberFormat="1" applyFont="1" applyBorder="1" applyAlignment="1">
      <alignment vertical="top"/>
    </xf>
    <xf numFmtId="49" fontId="20" fillId="0" borderId="174" xfId="0" applyNumberFormat="1" applyFont="1" applyBorder="1" applyAlignment="1">
      <alignment vertical="top"/>
    </xf>
    <xf numFmtId="49" fontId="20" fillId="0" borderId="175" xfId="0" applyNumberFormat="1" applyFont="1" applyBorder="1" applyAlignment="1">
      <alignment vertical="top"/>
    </xf>
    <xf numFmtId="49" fontId="36" fillId="0" borderId="176" xfId="0" applyNumberFormat="1" applyFont="1" applyBorder="1" applyAlignment="1">
      <alignment vertical="top"/>
    </xf>
    <xf numFmtId="49" fontId="36" fillId="0" borderId="174" xfId="0" applyNumberFormat="1" applyFont="1" applyBorder="1" applyAlignment="1">
      <alignment vertical="top"/>
    </xf>
    <xf numFmtId="49" fontId="36" fillId="0" borderId="175" xfId="0" applyNumberFormat="1" applyFont="1" applyBorder="1" applyAlignment="1">
      <alignment vertical="top"/>
    </xf>
    <xf numFmtId="49" fontId="27" fillId="0" borderId="176" xfId="0" applyNumberFormat="1" applyFont="1" applyBorder="1" applyAlignment="1">
      <alignment horizontal="left" vertical="center"/>
    </xf>
    <xf numFmtId="49" fontId="27" fillId="0" borderId="180" xfId="0" applyNumberFormat="1" applyFont="1" applyBorder="1" applyAlignment="1">
      <alignment horizontal="left" vertical="center"/>
    </xf>
    <xf numFmtId="49" fontId="20" fillId="0" borderId="176" xfId="0" applyNumberFormat="1" applyFont="1" applyBorder="1" applyAlignment="1">
      <alignment horizontal="left" vertical="top"/>
    </xf>
    <xf numFmtId="0" fontId="20" fillId="0" borderId="149" xfId="0" applyFont="1" applyBorder="1" applyAlignment="1">
      <alignment vertical="center"/>
    </xf>
    <xf numFmtId="0" fontId="20" fillId="0" borderId="150" xfId="0" applyFont="1" applyBorder="1" applyAlignment="1">
      <alignment vertical="center"/>
    </xf>
    <xf numFmtId="0" fontId="20" fillId="0" borderId="172" xfId="0" applyFont="1" applyBorder="1" applyAlignment="1">
      <alignment vertical="center"/>
    </xf>
    <xf numFmtId="0" fontId="20" fillId="0" borderId="173" xfId="0" applyFont="1" applyBorder="1" applyAlignment="1">
      <alignment vertical="center"/>
    </xf>
    <xf numFmtId="49" fontId="20" fillId="0" borderId="172" xfId="0" applyNumberFormat="1" applyFont="1" applyBorder="1" applyAlignment="1">
      <alignment horizontal="center" vertical="center"/>
    </xf>
    <xf numFmtId="49" fontId="20" fillId="0" borderId="173" xfId="0" applyNumberFormat="1" applyFont="1" applyBorder="1" applyAlignment="1">
      <alignment horizontal="center" vertical="center"/>
    </xf>
    <xf numFmtId="0" fontId="27" fillId="0" borderId="172" xfId="0" applyFont="1" applyBorder="1" applyAlignment="1">
      <alignment horizontal="center" vertical="center"/>
    </xf>
    <xf numFmtId="0" fontId="27" fillId="0" borderId="173" xfId="0" applyFont="1" applyBorder="1" applyAlignment="1">
      <alignment horizontal="center" vertical="center"/>
    </xf>
    <xf numFmtId="0" fontId="20" fillId="0" borderId="182" xfId="0" applyFont="1" applyBorder="1" applyAlignment="1">
      <alignment horizontal="center" vertical="center"/>
    </xf>
    <xf numFmtId="0" fontId="20" fillId="0" borderId="172" xfId="0" applyFont="1" applyBorder="1" applyAlignment="1">
      <alignment horizontal="center" vertical="center"/>
    </xf>
    <xf numFmtId="0" fontId="20" fillId="0" borderId="173" xfId="0" applyFont="1" applyBorder="1" applyAlignment="1">
      <alignment horizontal="center" vertical="center"/>
    </xf>
    <xf numFmtId="49" fontId="20" fillId="0" borderId="172" xfId="0" applyNumberFormat="1" applyFont="1" applyBorder="1" applyAlignment="1">
      <alignment horizontal="center" vertical="top"/>
    </xf>
    <xf numFmtId="49" fontId="20" fillId="0" borderId="173" xfId="0" applyNumberFormat="1" applyFont="1" applyBorder="1" applyAlignment="1">
      <alignment horizontal="center" vertical="top"/>
    </xf>
    <xf numFmtId="0" fontId="27" fillId="0" borderId="180" xfId="0" applyFont="1" applyBorder="1" applyAlignment="1">
      <alignment horizontal="center" vertical="center" shrinkToFit="1"/>
    </xf>
    <xf numFmtId="0" fontId="20" fillId="0" borderId="176" xfId="0" applyFont="1" applyBorder="1" applyAlignment="1">
      <alignment horizontal="left" vertical="center"/>
    </xf>
    <xf numFmtId="0" fontId="20" fillId="0" borderId="180" xfId="0" applyFont="1" applyBorder="1" applyAlignment="1">
      <alignment horizontal="left" vertical="center"/>
    </xf>
    <xf numFmtId="49" fontId="20" fillId="0" borderId="41" xfId="0" applyNumberFormat="1" applyFont="1" applyBorder="1" applyAlignment="1">
      <alignment vertical="center"/>
    </xf>
    <xf numFmtId="49" fontId="20" fillId="0" borderId="40" xfId="0" applyNumberFormat="1" applyFont="1" applyBorder="1" applyAlignment="1">
      <alignment vertical="center"/>
    </xf>
    <xf numFmtId="49" fontId="20" fillId="0" borderId="42" xfId="0" applyNumberFormat="1" applyFont="1" applyBorder="1" applyAlignment="1">
      <alignment vertical="center"/>
    </xf>
    <xf numFmtId="0" fontId="20" fillId="0" borderId="41" xfId="0" applyFont="1" applyBorder="1" applyAlignment="1">
      <alignment vertical="center"/>
    </xf>
    <xf numFmtId="0" fontId="20" fillId="0" borderId="42" xfId="0" applyFont="1" applyBorder="1" applyAlignment="1">
      <alignment vertical="center"/>
    </xf>
    <xf numFmtId="0" fontId="20" fillId="0" borderId="40" xfId="0" applyFont="1" applyBorder="1" applyAlignment="1">
      <alignment vertical="center"/>
    </xf>
    <xf numFmtId="49" fontId="20" fillId="5" borderId="41" xfId="0" applyNumberFormat="1" applyFont="1" applyFill="1" applyBorder="1" applyAlignment="1">
      <alignment horizontal="left" vertical="center"/>
    </xf>
    <xf numFmtId="49" fontId="20" fillId="5" borderId="40" xfId="0" applyNumberFormat="1" applyFont="1" applyFill="1" applyBorder="1" applyAlignment="1">
      <alignment horizontal="left" vertical="center"/>
    </xf>
    <xf numFmtId="49" fontId="20" fillId="5" borderId="41" xfId="0" applyNumberFormat="1" applyFont="1" applyFill="1" applyBorder="1">
      <alignment vertical="center"/>
    </xf>
    <xf numFmtId="49" fontId="20" fillId="5" borderId="40" xfId="0" applyNumberFormat="1" applyFont="1" applyFill="1" applyBorder="1">
      <alignment vertical="center"/>
    </xf>
    <xf numFmtId="49" fontId="20" fillId="5" borderId="42" xfId="0" applyNumberFormat="1" applyFont="1" applyFill="1" applyBorder="1">
      <alignment vertical="center"/>
    </xf>
    <xf numFmtId="0" fontId="20" fillId="4" borderId="171" xfId="2" applyFont="1" applyFill="1" applyBorder="1" applyAlignment="1">
      <alignment horizontal="center" vertical="center"/>
    </xf>
    <xf numFmtId="0" fontId="20" fillId="0" borderId="25" xfId="0" applyFont="1" applyBorder="1">
      <alignment vertical="center"/>
    </xf>
    <xf numFmtId="49" fontId="20" fillId="0" borderId="25" xfId="0" applyNumberFormat="1" applyFont="1" applyBorder="1">
      <alignment vertical="center"/>
    </xf>
    <xf numFmtId="0" fontId="20" fillId="0" borderId="25" xfId="0" applyFont="1" applyBorder="1" applyAlignment="1"/>
    <xf numFmtId="49" fontId="20" fillId="4" borderId="176" xfId="0" applyNumberFormat="1" applyFont="1" applyFill="1" applyBorder="1" applyAlignment="1">
      <alignment vertical="center"/>
    </xf>
    <xf numFmtId="49" fontId="20" fillId="4" borderId="174" xfId="0" applyNumberFormat="1" applyFont="1" applyFill="1" applyBorder="1" applyAlignment="1">
      <alignment vertical="center"/>
    </xf>
    <xf numFmtId="49" fontId="20" fillId="4" borderId="180" xfId="0" applyNumberFormat="1" applyFont="1" applyFill="1" applyBorder="1" applyAlignment="1">
      <alignment vertical="center"/>
    </xf>
    <xf numFmtId="0" fontId="20" fillId="4" borderId="176" xfId="0" applyFont="1" applyFill="1" applyBorder="1" applyAlignment="1">
      <alignment vertical="center"/>
    </xf>
    <xf numFmtId="0" fontId="20" fillId="4" borderId="174" xfId="0" applyFont="1" applyFill="1" applyBorder="1" applyAlignment="1">
      <alignment vertical="center"/>
    </xf>
    <xf numFmtId="0" fontId="20" fillId="4" borderId="180" xfId="0" applyFont="1" applyFill="1" applyBorder="1" applyAlignment="1">
      <alignment vertical="center"/>
    </xf>
    <xf numFmtId="0" fontId="20" fillId="0" borderId="174" xfId="0" applyFont="1" applyBorder="1" applyAlignment="1">
      <alignment vertical="center"/>
    </xf>
    <xf numFmtId="0" fontId="20" fillId="0" borderId="176" xfId="0" applyFont="1" applyBorder="1" applyAlignment="1">
      <alignment vertical="center" shrinkToFit="1"/>
    </xf>
    <xf numFmtId="0" fontId="20" fillId="0" borderId="174" xfId="0" applyFont="1" applyBorder="1" applyAlignment="1">
      <alignment vertical="center" shrinkToFit="1"/>
    </xf>
    <xf numFmtId="0" fontId="20" fillId="0" borderId="180" xfId="0" applyFont="1" applyBorder="1" applyAlignment="1">
      <alignment vertical="center" shrinkToFit="1"/>
    </xf>
    <xf numFmtId="0" fontId="20" fillId="0" borderId="0" xfId="0" applyFont="1" applyAlignment="1">
      <alignment vertical="center"/>
    </xf>
    <xf numFmtId="49" fontId="18" fillId="2" borderId="50" xfId="0" applyNumberFormat="1" applyFont="1" applyFill="1" applyBorder="1" applyAlignment="1">
      <alignment vertical="center"/>
    </xf>
    <xf numFmtId="49" fontId="18" fillId="0" borderId="50" xfId="0" applyNumberFormat="1" applyFont="1" applyBorder="1" applyAlignment="1">
      <alignment vertical="center"/>
    </xf>
    <xf numFmtId="0" fontId="18" fillId="0" borderId="50" xfId="0" applyFont="1" applyBorder="1" applyAlignment="1">
      <alignment vertical="center"/>
    </xf>
    <xf numFmtId="0" fontId="18" fillId="3" borderId="179" xfId="0" applyFont="1" applyFill="1" applyBorder="1" applyAlignment="1">
      <alignment horizontal="left" vertical="center" shrinkToFit="1"/>
    </xf>
    <xf numFmtId="0" fontId="18" fillId="3" borderId="174" xfId="0" applyFont="1" applyFill="1" applyBorder="1" applyAlignment="1">
      <alignment vertical="center"/>
    </xf>
    <xf numFmtId="0" fontId="18" fillId="3" borderId="180" xfId="0" applyFont="1" applyFill="1" applyBorder="1" applyAlignment="1">
      <alignment vertical="center"/>
    </xf>
    <xf numFmtId="49" fontId="13" fillId="4" borderId="136" xfId="0" quotePrefix="1" applyNumberFormat="1" applyFont="1" applyFill="1" applyBorder="1">
      <alignment vertical="center"/>
    </xf>
    <xf numFmtId="49" fontId="13" fillId="4" borderId="116" xfId="0" quotePrefix="1" applyNumberFormat="1" applyFont="1" applyFill="1" applyBorder="1">
      <alignment vertical="center"/>
    </xf>
    <xf numFmtId="49" fontId="13" fillId="4" borderId="116" xfId="0" quotePrefix="1" applyNumberFormat="1" applyFont="1" applyFill="1" applyBorder="1" applyAlignment="1">
      <alignment horizontal="centerContinuous" vertical="center"/>
    </xf>
    <xf numFmtId="49" fontId="13" fillId="4" borderId="116" xfId="0" applyNumberFormat="1" applyFont="1" applyFill="1" applyBorder="1" applyAlignment="1">
      <alignment horizontal="centerContinuous" vertical="center"/>
    </xf>
    <xf numFmtId="49" fontId="13" fillId="4" borderId="116" xfId="0" applyNumberFormat="1" applyFont="1" applyFill="1" applyBorder="1">
      <alignment vertical="center"/>
    </xf>
    <xf numFmtId="49" fontId="13" fillId="4" borderId="139" xfId="0" applyNumberFormat="1" applyFont="1" applyFill="1" applyBorder="1">
      <alignment vertical="center"/>
    </xf>
    <xf numFmtId="49" fontId="13" fillId="4" borderId="74" xfId="0" applyNumberFormat="1" applyFont="1" applyFill="1" applyBorder="1" applyAlignment="1">
      <alignment horizontal="centerContinuous" vertical="center"/>
    </xf>
    <xf numFmtId="49" fontId="13" fillId="4" borderId="174" xfId="0" applyNumberFormat="1" applyFont="1" applyFill="1" applyBorder="1" applyAlignment="1">
      <alignment horizontal="centerContinuous" vertical="center"/>
    </xf>
    <xf numFmtId="49" fontId="13" fillId="4" borderId="180" xfId="0" applyNumberFormat="1" applyFont="1" applyFill="1" applyBorder="1" applyAlignment="1">
      <alignment horizontal="centerContinuous" vertical="center"/>
    </xf>
    <xf numFmtId="49" fontId="13" fillId="4" borderId="176" xfId="0" applyNumberFormat="1" applyFont="1" applyFill="1" applyBorder="1" applyAlignment="1">
      <alignment horizontal="centerContinuous" vertical="center"/>
    </xf>
    <xf numFmtId="49" fontId="13" fillId="4" borderId="175" xfId="0" applyNumberFormat="1" applyFont="1" applyFill="1" applyBorder="1" applyAlignment="1">
      <alignment horizontal="centerContinuous" vertical="center"/>
    </xf>
    <xf numFmtId="49" fontId="13" fillId="0" borderId="184" xfId="0" applyNumberFormat="1" applyFont="1" applyBorder="1" applyAlignment="1">
      <alignment horizontal="center" vertical="center"/>
    </xf>
    <xf numFmtId="49" fontId="13" fillId="7" borderId="176" xfId="0" applyNumberFormat="1" applyFont="1" applyFill="1" applyBorder="1" applyAlignment="1">
      <alignment horizontal="left" vertical="center"/>
    </xf>
    <xf numFmtId="0" fontId="13" fillId="7" borderId="180" xfId="0" applyFont="1" applyFill="1" applyBorder="1" applyAlignment="1">
      <alignment horizontal="left" vertical="center"/>
    </xf>
    <xf numFmtId="49" fontId="13" fillId="7" borderId="176" xfId="0" applyNumberFormat="1" applyFont="1" applyFill="1" applyBorder="1" applyAlignment="1">
      <alignment horizontal="left" vertical="center"/>
    </xf>
    <xf numFmtId="49" fontId="13" fillId="7" borderId="174" xfId="0" applyNumberFormat="1" applyFont="1" applyFill="1" applyBorder="1" applyAlignment="1">
      <alignment horizontal="left" vertical="center"/>
    </xf>
    <xf numFmtId="49" fontId="13" fillId="7" borderId="180" xfId="0" applyNumberFormat="1" applyFont="1" applyFill="1" applyBorder="1" applyAlignment="1">
      <alignment horizontal="left" vertical="center"/>
    </xf>
    <xf numFmtId="176" fontId="13" fillId="7" borderId="176" xfId="0" applyNumberFormat="1" applyFont="1" applyFill="1" applyBorder="1" applyAlignment="1">
      <alignment vertical="center"/>
    </xf>
    <xf numFmtId="176" fontId="13" fillId="7" borderId="180" xfId="0" applyNumberFormat="1" applyFont="1" applyFill="1" applyBorder="1" applyAlignment="1">
      <alignment vertical="center"/>
    </xf>
    <xf numFmtId="49" fontId="13" fillId="0" borderId="176" xfId="0" applyNumberFormat="1" applyFont="1" applyBorder="1" applyAlignment="1">
      <alignment horizontal="left" vertical="center"/>
    </xf>
    <xf numFmtId="49" fontId="13" fillId="0" borderId="180" xfId="0" applyNumberFormat="1" applyFont="1" applyBorder="1" applyAlignment="1">
      <alignment horizontal="left" vertical="center"/>
    </xf>
    <xf numFmtId="49" fontId="13" fillId="0" borderId="177" xfId="0" applyNumberFormat="1" applyFont="1" applyBorder="1" applyAlignment="1">
      <alignment horizontal="left" vertical="top" wrapText="1"/>
    </xf>
    <xf numFmtId="49" fontId="13" fillId="0" borderId="183" xfId="0" applyNumberFormat="1" applyFont="1" applyBorder="1" applyAlignment="1">
      <alignment horizontal="left" vertical="center"/>
    </xf>
    <xf numFmtId="49" fontId="13" fillId="8" borderId="176" xfId="0" applyNumberFormat="1" applyFont="1" applyFill="1" applyBorder="1" applyAlignment="1">
      <alignment horizontal="left" vertical="center"/>
    </xf>
    <xf numFmtId="0" fontId="13" fillId="8" borderId="180" xfId="0" applyFont="1" applyFill="1" applyBorder="1" applyAlignment="1">
      <alignment horizontal="left" vertical="center"/>
    </xf>
    <xf numFmtId="49" fontId="13" fillId="8" borderId="174" xfId="0" applyNumberFormat="1" applyFont="1" applyFill="1" applyBorder="1" applyAlignment="1">
      <alignment horizontal="left" vertical="center"/>
    </xf>
    <xf numFmtId="49" fontId="13" fillId="8" borderId="180" xfId="0" applyNumberFormat="1" applyFont="1" applyFill="1" applyBorder="1" applyAlignment="1">
      <alignment horizontal="left" vertical="center"/>
    </xf>
    <xf numFmtId="176" fontId="13" fillId="8" borderId="176" xfId="0" applyNumberFormat="1" applyFont="1" applyFill="1" applyBorder="1" applyAlignment="1">
      <alignment horizontal="right" vertical="center"/>
    </xf>
    <xf numFmtId="176" fontId="13" fillId="8" borderId="180" xfId="0" applyNumberFormat="1" applyFont="1" applyFill="1" applyBorder="1" applyAlignment="1">
      <alignment horizontal="right" vertical="center"/>
    </xf>
    <xf numFmtId="49" fontId="13" fillId="8" borderId="176" xfId="0" applyNumberFormat="1" applyFont="1" applyFill="1" applyBorder="1" applyAlignment="1">
      <alignment horizontal="left" vertical="center"/>
    </xf>
    <xf numFmtId="0" fontId="13" fillId="8" borderId="180" xfId="0" applyFont="1" applyFill="1" applyBorder="1" applyAlignment="1">
      <alignment horizontal="left" vertical="center"/>
    </xf>
    <xf numFmtId="176" fontId="13" fillId="8" borderId="172" xfId="0" applyNumberFormat="1" applyFont="1" applyFill="1" applyBorder="1" applyAlignment="1">
      <alignment vertical="center"/>
    </xf>
    <xf numFmtId="176" fontId="13" fillId="8" borderId="173" xfId="0" applyNumberFormat="1" applyFont="1" applyFill="1" applyBorder="1" applyAlignment="1">
      <alignment vertical="center"/>
    </xf>
    <xf numFmtId="49" fontId="13" fillId="0" borderId="172" xfId="0" applyNumberFormat="1" applyFont="1" applyBorder="1" applyAlignment="1">
      <alignment horizontal="left" vertical="center"/>
    </xf>
    <xf numFmtId="49" fontId="13" fillId="0" borderId="154" xfId="0" applyNumberFormat="1" applyFont="1" applyBorder="1" applyAlignment="1">
      <alignment horizontal="left" vertical="center"/>
    </xf>
    <xf numFmtId="49" fontId="13" fillId="0" borderId="173" xfId="0" applyNumberFormat="1" applyFont="1" applyBorder="1" applyAlignment="1">
      <alignment horizontal="left" vertical="center"/>
    </xf>
    <xf numFmtId="49" fontId="13" fillId="0" borderId="172" xfId="0" applyNumberFormat="1" applyFont="1" applyBorder="1">
      <alignment vertical="center"/>
    </xf>
    <xf numFmtId="49" fontId="13" fillId="0" borderId="154" xfId="0" applyNumberFormat="1" applyFont="1" applyBorder="1">
      <alignment vertical="center"/>
    </xf>
    <xf numFmtId="49" fontId="13" fillId="0" borderId="173" xfId="0" applyNumberFormat="1" applyFont="1" applyBorder="1">
      <alignment vertical="center"/>
    </xf>
    <xf numFmtId="49" fontId="13" fillId="0" borderId="172" xfId="0" applyNumberFormat="1" applyFont="1" applyBorder="1" applyAlignment="1">
      <alignment vertical="top"/>
    </xf>
    <xf numFmtId="49" fontId="13" fillId="0" borderId="154" xfId="0" applyNumberFormat="1" applyFont="1" applyBorder="1" applyAlignment="1">
      <alignment vertical="top" shrinkToFit="1"/>
    </xf>
    <xf numFmtId="49" fontId="13" fillId="0" borderId="173" xfId="0" applyNumberFormat="1" applyFont="1" applyBorder="1" applyAlignment="1">
      <alignment vertical="top" shrinkToFit="1"/>
    </xf>
    <xf numFmtId="49" fontId="13" fillId="0" borderId="177" xfId="0" applyNumberFormat="1" applyFont="1" applyBorder="1">
      <alignment vertical="center"/>
    </xf>
    <xf numFmtId="49" fontId="13" fillId="0" borderId="177" xfId="0" applyNumberFormat="1" applyFont="1" applyBorder="1" applyAlignment="1">
      <alignment vertical="center" wrapText="1" shrinkToFit="1"/>
    </xf>
    <xf numFmtId="49" fontId="13" fillId="0" borderId="154" xfId="0" applyNumberFormat="1" applyFont="1" applyBorder="1" applyAlignment="1">
      <alignment vertical="top"/>
    </xf>
    <xf numFmtId="49" fontId="13" fillId="0" borderId="173" xfId="0" applyNumberFormat="1" applyFont="1" applyBorder="1" applyAlignment="1">
      <alignment vertical="top"/>
    </xf>
    <xf numFmtId="49" fontId="13" fillId="0" borderId="172" xfId="0" applyNumberFormat="1" applyFont="1" applyBorder="1" applyAlignment="1">
      <alignment vertical="center" shrinkToFit="1"/>
    </xf>
    <xf numFmtId="49" fontId="13" fillId="0" borderId="154" xfId="0" applyNumberFormat="1" applyFont="1" applyBorder="1" applyAlignment="1">
      <alignment vertical="center" shrinkToFit="1"/>
    </xf>
    <xf numFmtId="49" fontId="13" fillId="0" borderId="173" xfId="0" applyNumberFormat="1" applyFont="1" applyBorder="1" applyAlignment="1">
      <alignment vertical="center" shrinkToFit="1"/>
    </xf>
    <xf numFmtId="49" fontId="13" fillId="0" borderId="172" xfId="0" applyNumberFormat="1" applyFont="1" applyBorder="1" applyAlignment="1">
      <alignment vertical="center" wrapText="1"/>
    </xf>
    <xf numFmtId="49" fontId="13" fillId="0" borderId="154" xfId="0" applyNumberFormat="1" applyFont="1" applyBorder="1" applyAlignment="1">
      <alignment vertical="center" wrapText="1"/>
    </xf>
    <xf numFmtId="49" fontId="13" fillId="0" borderId="173" xfId="0" applyNumberFormat="1" applyFont="1" applyBorder="1" applyAlignment="1">
      <alignment vertical="center" wrapText="1"/>
    </xf>
    <xf numFmtId="49" fontId="13" fillId="0" borderId="149" xfId="0" applyNumberFormat="1" applyFont="1" applyBorder="1" applyAlignment="1">
      <alignment vertical="top" shrinkToFit="1"/>
    </xf>
    <xf numFmtId="49" fontId="13" fillId="0" borderId="148" xfId="0" applyNumberFormat="1" applyFont="1" applyBorder="1" applyAlignment="1">
      <alignment vertical="top" shrinkToFit="1"/>
    </xf>
    <xf numFmtId="49" fontId="13" fillId="0" borderId="150" xfId="0" applyNumberFormat="1" applyFont="1" applyBorder="1" applyAlignment="1">
      <alignment vertical="top" shrinkToFit="1"/>
    </xf>
    <xf numFmtId="49" fontId="13" fillId="0" borderId="184" xfId="0" applyNumberFormat="1" applyFont="1" applyBorder="1" applyAlignment="1">
      <alignment horizontal="left" vertical="center"/>
    </xf>
    <xf numFmtId="49" fontId="15" fillId="0" borderId="154" xfId="0" applyNumberFormat="1" applyFont="1" applyBorder="1" applyAlignment="1">
      <alignment horizontal="left" vertical="center"/>
    </xf>
    <xf numFmtId="49" fontId="13" fillId="0" borderId="185" xfId="0" applyNumberFormat="1" applyFont="1" applyBorder="1" applyAlignment="1">
      <alignment horizontal="left" vertical="center"/>
    </xf>
    <xf numFmtId="176" fontId="13" fillId="8" borderId="154" xfId="0" applyNumberFormat="1" applyFont="1" applyFill="1" applyBorder="1" applyAlignment="1">
      <alignment vertical="center"/>
    </xf>
    <xf numFmtId="176" fontId="13" fillId="8" borderId="177" xfId="0" applyNumberFormat="1" applyFont="1" applyFill="1" applyBorder="1">
      <alignment vertical="center"/>
    </xf>
    <xf numFmtId="176" fontId="13" fillId="8" borderId="149" xfId="0" applyNumberFormat="1" applyFont="1" applyFill="1" applyBorder="1" applyAlignment="1">
      <alignment vertical="center"/>
    </xf>
    <xf numFmtId="176" fontId="13" fillId="8" borderId="148" xfId="0" applyNumberFormat="1" applyFont="1" applyFill="1" applyBorder="1" applyAlignment="1">
      <alignment vertical="center"/>
    </xf>
    <xf numFmtId="49" fontId="13" fillId="7" borderId="172" xfId="0" applyNumberFormat="1" applyFont="1" applyFill="1" applyBorder="1" applyAlignment="1">
      <alignment horizontal="left" vertical="center"/>
    </xf>
    <xf numFmtId="49" fontId="13" fillId="7" borderId="154" xfId="0" applyNumberFormat="1" applyFont="1" applyFill="1" applyBorder="1" applyAlignment="1">
      <alignment horizontal="left" vertical="center"/>
    </xf>
    <xf numFmtId="49" fontId="13" fillId="7" borderId="173" xfId="0" applyNumberFormat="1" applyFont="1" applyFill="1" applyBorder="1" applyAlignment="1">
      <alignment horizontal="left" vertical="center"/>
    </xf>
    <xf numFmtId="49" fontId="13" fillId="7" borderId="149" xfId="0" applyNumberFormat="1" applyFont="1" applyFill="1" applyBorder="1" applyAlignment="1">
      <alignment horizontal="left" vertical="center"/>
    </xf>
    <xf numFmtId="49" fontId="13" fillId="7" borderId="148" xfId="0" applyNumberFormat="1" applyFont="1" applyFill="1" applyBorder="1" applyAlignment="1">
      <alignment horizontal="left" vertical="center"/>
    </xf>
    <xf numFmtId="49" fontId="13" fillId="7" borderId="150" xfId="0" applyNumberFormat="1" applyFont="1" applyFill="1" applyBorder="1" applyAlignment="1">
      <alignment horizontal="left" vertical="center"/>
    </xf>
    <xf numFmtId="49" fontId="13" fillId="4" borderId="176" xfId="0" applyNumberFormat="1" applyFont="1" applyFill="1" applyBorder="1" applyAlignment="1">
      <alignment horizontal="left" vertical="center"/>
    </xf>
    <xf numFmtId="0" fontId="13" fillId="0" borderId="180" xfId="0" applyFont="1" applyBorder="1" applyAlignment="1">
      <alignment horizontal="left" vertical="center"/>
    </xf>
    <xf numFmtId="49" fontId="13" fillId="4" borderId="176" xfId="0" applyNumberFormat="1" applyFont="1" applyFill="1" applyBorder="1" applyAlignment="1">
      <alignment horizontal="left" vertical="center"/>
    </xf>
    <xf numFmtId="49" fontId="13" fillId="4" borderId="174" xfId="0" applyNumberFormat="1" applyFont="1" applyFill="1" applyBorder="1" applyAlignment="1">
      <alignment horizontal="left" vertical="center"/>
    </xf>
    <xf numFmtId="49" fontId="13" fillId="4" borderId="180" xfId="0" applyNumberFormat="1" applyFont="1" applyFill="1" applyBorder="1" applyAlignment="1">
      <alignment horizontal="left" vertical="center"/>
    </xf>
    <xf numFmtId="176" fontId="13" fillId="4" borderId="176" xfId="0" applyNumberFormat="1" applyFont="1" applyFill="1" applyBorder="1" applyAlignment="1">
      <alignment vertical="center"/>
    </xf>
    <xf numFmtId="176" fontId="13" fillId="4" borderId="180" xfId="0" applyNumberFormat="1" applyFont="1" applyFill="1" applyBorder="1" applyAlignment="1">
      <alignment vertical="center"/>
    </xf>
    <xf numFmtId="176" fontId="13" fillId="4" borderId="172" xfId="0" applyNumberFormat="1" applyFont="1" applyFill="1" applyBorder="1" applyAlignment="1">
      <alignment vertical="center"/>
    </xf>
    <xf numFmtId="176" fontId="13" fillId="4" borderId="173" xfId="0" applyNumberFormat="1" applyFont="1" applyFill="1" applyBorder="1" applyAlignment="1">
      <alignment vertical="center"/>
    </xf>
    <xf numFmtId="49" fontId="13" fillId="0" borderId="172" xfId="0" quotePrefix="1" applyNumberFormat="1" applyFont="1" applyBorder="1" applyAlignment="1">
      <alignment horizontal="left" vertical="center"/>
    </xf>
    <xf numFmtId="176" fontId="13" fillId="4" borderId="149" xfId="0" applyNumberFormat="1" applyFont="1" applyFill="1" applyBorder="1">
      <alignment vertical="center"/>
    </xf>
    <xf numFmtId="176" fontId="13" fillId="4" borderId="150" xfId="0" applyNumberFormat="1" applyFont="1" applyFill="1" applyBorder="1">
      <alignment vertical="center"/>
    </xf>
    <xf numFmtId="49" fontId="13" fillId="0" borderId="149" xfId="0" quotePrefix="1" applyNumberFormat="1" applyFont="1" applyBorder="1" applyAlignment="1">
      <alignment horizontal="left" vertical="center"/>
    </xf>
    <xf numFmtId="49" fontId="13" fillId="9" borderId="176" xfId="0" applyNumberFormat="1" applyFont="1" applyFill="1" applyBorder="1" applyAlignment="1">
      <alignment horizontal="left" vertical="center"/>
    </xf>
    <xf numFmtId="0" fontId="13" fillId="9" borderId="180" xfId="0" applyFont="1" applyFill="1" applyBorder="1" applyAlignment="1">
      <alignment horizontal="left" vertical="center"/>
    </xf>
    <xf numFmtId="49" fontId="13" fillId="9" borderId="174" xfId="0" applyNumberFormat="1" applyFont="1" applyFill="1" applyBorder="1" applyAlignment="1">
      <alignment horizontal="left" vertical="center"/>
    </xf>
    <xf numFmtId="49" fontId="13" fillId="9" borderId="180" xfId="0" applyNumberFormat="1" applyFont="1" applyFill="1" applyBorder="1" applyAlignment="1">
      <alignment horizontal="left" vertical="center"/>
    </xf>
    <xf numFmtId="176" fontId="13" fillId="9" borderId="172" xfId="0" applyNumberFormat="1" applyFont="1" applyFill="1" applyBorder="1" applyAlignment="1">
      <alignment horizontal="right" vertical="center"/>
    </xf>
    <xf numFmtId="176" fontId="13" fillId="9" borderId="173" xfId="0" applyNumberFormat="1" applyFont="1" applyFill="1" applyBorder="1" applyAlignment="1">
      <alignment horizontal="right" vertical="center"/>
    </xf>
    <xf numFmtId="176" fontId="13" fillId="9" borderId="177" xfId="0" applyNumberFormat="1" applyFont="1" applyFill="1" applyBorder="1">
      <alignment vertical="center"/>
    </xf>
    <xf numFmtId="176" fontId="13" fillId="9" borderId="149" xfId="0" applyNumberFormat="1" applyFont="1" applyFill="1" applyBorder="1">
      <alignment vertical="center"/>
    </xf>
    <xf numFmtId="176" fontId="13" fillId="9" borderId="150" xfId="0" applyNumberFormat="1" applyFont="1" applyFill="1" applyBorder="1">
      <alignment vertical="center"/>
    </xf>
    <xf numFmtId="0" fontId="13" fillId="0" borderId="149" xfId="0" applyFont="1" applyBorder="1" applyAlignment="1">
      <alignment vertical="top"/>
    </xf>
    <xf numFmtId="0" fontId="13" fillId="0" borderId="148" xfId="0" applyFont="1" applyBorder="1" applyAlignment="1">
      <alignment vertical="top"/>
    </xf>
    <xf numFmtId="0" fontId="13" fillId="0" borderId="150" xfId="0" applyFont="1" applyBorder="1" applyAlignment="1">
      <alignment vertical="top"/>
    </xf>
    <xf numFmtId="176" fontId="13" fillId="4" borderId="176" xfId="0" applyNumberFormat="1" applyFont="1" applyFill="1" applyBorder="1" applyAlignment="1">
      <alignment horizontal="right" vertical="center"/>
    </xf>
    <xf numFmtId="176" fontId="13" fillId="4" borderId="180" xfId="0" applyNumberFormat="1" applyFont="1" applyFill="1" applyBorder="1" applyAlignment="1">
      <alignment horizontal="right" vertical="center"/>
    </xf>
    <xf numFmtId="49" fontId="13" fillId="0" borderId="176" xfId="0" quotePrefix="1" applyNumberFormat="1" applyFont="1" applyBorder="1" applyAlignment="1">
      <alignment horizontal="left" vertical="center"/>
    </xf>
    <xf numFmtId="49" fontId="13" fillId="0" borderId="53" xfId="0" applyNumberFormat="1" applyFont="1" applyBorder="1" applyAlignment="1">
      <alignment horizontal="left" vertical="center"/>
    </xf>
    <xf numFmtId="49" fontId="13" fillId="4" borderId="136" xfId="0" quotePrefix="1" applyNumberFormat="1" applyFont="1" applyFill="1" applyBorder="1" applyAlignment="1">
      <alignment horizontal="centerContinuous" vertical="center"/>
    </xf>
    <xf numFmtId="49" fontId="13" fillId="4" borderId="139" xfId="0" applyNumberFormat="1" applyFont="1" applyFill="1" applyBorder="1" applyAlignment="1">
      <alignment horizontal="centerContinuous" vertical="center"/>
    </xf>
    <xf numFmtId="0" fontId="18" fillId="6" borderId="172" xfId="0" applyFont="1" applyFill="1" applyBorder="1" applyAlignment="1">
      <alignment horizontal="center" vertical="center"/>
    </xf>
    <xf numFmtId="0" fontId="18" fillId="6" borderId="173" xfId="0" applyFont="1" applyFill="1" applyBorder="1" applyAlignment="1">
      <alignment horizontal="center" vertical="center"/>
    </xf>
    <xf numFmtId="0" fontId="18" fillId="6" borderId="176" xfId="0" applyFont="1" applyFill="1" applyBorder="1" applyAlignment="1">
      <alignment horizontal="center" vertical="center"/>
    </xf>
    <xf numFmtId="0" fontId="18" fillId="0" borderId="174" xfId="0" applyFont="1" applyBorder="1" applyAlignment="1">
      <alignment horizontal="center" vertical="center"/>
    </xf>
    <xf numFmtId="0" fontId="18" fillId="0" borderId="180" xfId="0" applyFont="1" applyBorder="1" applyAlignment="1">
      <alignment horizontal="center" vertical="center"/>
    </xf>
    <xf numFmtId="0" fontId="18" fillId="0" borderId="174" xfId="0" applyFont="1" applyBorder="1" applyAlignment="1">
      <alignment vertical="center"/>
    </xf>
    <xf numFmtId="0" fontId="18" fillId="0" borderId="180" xfId="0" applyFont="1" applyBorder="1" applyAlignment="1">
      <alignment vertical="center"/>
    </xf>
    <xf numFmtId="0" fontId="18" fillId="6" borderId="180" xfId="0" applyFont="1" applyFill="1" applyBorder="1" applyAlignment="1">
      <alignment horizontal="center" vertical="center"/>
    </xf>
    <xf numFmtId="0" fontId="18" fillId="0" borderId="174" xfId="0" applyFont="1" applyBorder="1" applyAlignment="1"/>
    <xf numFmtId="0" fontId="18" fillId="0" borderId="180" xfId="0" applyFont="1" applyBorder="1" applyAlignment="1"/>
    <xf numFmtId="0" fontId="18" fillId="0" borderId="174" xfId="0" applyFont="1" applyBorder="1">
      <alignment vertical="center"/>
    </xf>
    <xf numFmtId="0" fontId="18" fillId="2" borderId="176" xfId="0" applyFont="1" applyFill="1" applyBorder="1" applyAlignment="1">
      <alignment horizontal="left" vertical="center"/>
    </xf>
    <xf numFmtId="0" fontId="18" fillId="2" borderId="174" xfId="0" applyFont="1" applyFill="1" applyBorder="1" applyAlignment="1">
      <alignment horizontal="center" vertical="center" wrapText="1"/>
    </xf>
    <xf numFmtId="0" fontId="18" fillId="0" borderId="176" xfId="0" applyFont="1" applyBorder="1" applyAlignment="1">
      <alignment horizontal="left" vertical="center"/>
    </xf>
    <xf numFmtId="0" fontId="18" fillId="0" borderId="174" xfId="0" applyFont="1" applyBorder="1" applyAlignment="1">
      <alignment horizontal="center" vertical="center" wrapText="1"/>
    </xf>
    <xf numFmtId="0" fontId="18" fillId="0" borderId="174" xfId="0" applyFont="1" applyBorder="1" applyAlignment="1">
      <alignment horizontal="left" vertical="center"/>
    </xf>
    <xf numFmtId="0" fontId="18" fillId="4" borderId="176" xfId="0" applyFont="1" applyFill="1" applyBorder="1" applyAlignment="1">
      <alignment horizontal="center" vertical="center" wrapText="1"/>
    </xf>
    <xf numFmtId="0" fontId="18" fillId="4" borderId="174" xfId="0" applyFont="1" applyFill="1" applyBorder="1" applyAlignment="1">
      <alignment horizontal="center" vertical="center" wrapText="1"/>
    </xf>
    <xf numFmtId="0" fontId="18" fillId="4" borderId="180" xfId="0" applyFont="1" applyFill="1" applyBorder="1" applyAlignment="1">
      <alignment horizontal="center" vertical="center" wrapText="1"/>
    </xf>
    <xf numFmtId="0" fontId="18" fillId="0" borderId="139" xfId="0" applyFont="1" applyBorder="1" applyAlignment="1">
      <alignment horizontal="left" vertical="center"/>
    </xf>
    <xf numFmtId="0" fontId="18" fillId="0" borderId="138" xfId="0" applyFont="1" applyBorder="1">
      <alignment vertical="center"/>
    </xf>
    <xf numFmtId="49" fontId="18" fillId="0" borderId="176" xfId="0" applyNumberFormat="1" applyFont="1" applyBorder="1" applyAlignment="1">
      <alignment horizontal="left" vertical="center"/>
    </xf>
    <xf numFmtId="0" fontId="39" fillId="0" borderId="150" xfId="0" applyFont="1" applyBorder="1">
      <alignment vertical="center"/>
    </xf>
    <xf numFmtId="0" fontId="20" fillId="0" borderId="183" xfId="0" applyFont="1" applyBorder="1">
      <alignment vertical="center"/>
    </xf>
    <xf numFmtId="0" fontId="13" fillId="0" borderId="141" xfId="0" applyFont="1" applyBorder="1" applyAlignment="1">
      <alignment horizontal="center" vertical="center"/>
    </xf>
    <xf numFmtId="0" fontId="20" fillId="0" borderId="178" xfId="0" applyFont="1" applyBorder="1" applyAlignment="1">
      <alignment horizontal="center" vertical="center"/>
    </xf>
    <xf numFmtId="0" fontId="20" fillId="15" borderId="182" xfId="0" applyFont="1" applyFill="1" applyBorder="1" applyAlignment="1">
      <alignment horizontal="center" vertical="center"/>
    </xf>
    <xf numFmtId="0" fontId="20" fillId="15" borderId="186" xfId="0" applyFont="1" applyFill="1" applyBorder="1" applyAlignment="1">
      <alignment horizontal="center" vertical="center"/>
    </xf>
    <xf numFmtId="0" fontId="20" fillId="0" borderId="178" xfId="0" applyFont="1" applyBorder="1" applyAlignment="1">
      <alignment horizontal="center" textRotation="255"/>
    </xf>
    <xf numFmtId="0" fontId="20" fillId="15" borderId="178" xfId="0" applyFont="1" applyFill="1" applyBorder="1" applyAlignment="1">
      <alignment horizontal="center" textRotation="255" shrinkToFit="1"/>
    </xf>
    <xf numFmtId="0" fontId="20" fillId="0" borderId="178" xfId="0" applyFont="1" applyBorder="1" applyAlignment="1">
      <alignment horizontal="center" textRotation="255" shrinkToFit="1"/>
    </xf>
    <xf numFmtId="0" fontId="20" fillId="15" borderId="179" xfId="0" applyFont="1" applyFill="1" applyBorder="1" applyAlignment="1">
      <alignment horizontal="center" vertical="center" textRotation="90" shrinkToFit="1"/>
    </xf>
    <xf numFmtId="0" fontId="20" fillId="0" borderId="178" xfId="0" applyFont="1" applyBorder="1" applyAlignment="1">
      <alignment horizontal="center" vertical="center" textRotation="90" shrinkToFit="1"/>
    </xf>
    <xf numFmtId="0" fontId="20" fillId="15" borderId="179" xfId="0" applyFont="1" applyFill="1" applyBorder="1" applyAlignment="1">
      <alignment horizontal="center" textRotation="255" shrinkToFit="1"/>
    </xf>
    <xf numFmtId="0" fontId="20" fillId="0" borderId="179" xfId="0" applyFont="1" applyBorder="1" applyAlignment="1">
      <alignment vertical="center" shrinkToFit="1"/>
    </xf>
    <xf numFmtId="0" fontId="13" fillId="0" borderId="176" xfId="0" applyFont="1" applyBorder="1" applyAlignment="1">
      <alignment vertical="center" wrapText="1"/>
    </xf>
    <xf numFmtId="0" fontId="13" fillId="0" borderId="174" xfId="0" applyFont="1" applyBorder="1" applyAlignment="1">
      <alignment vertical="center" wrapText="1"/>
    </xf>
    <xf numFmtId="0" fontId="13" fillId="0" borderId="180" xfId="0" applyFont="1" applyBorder="1" applyAlignment="1">
      <alignment vertical="center" wrapText="1"/>
    </xf>
    <xf numFmtId="0" fontId="13" fillId="0" borderId="182" xfId="0" applyFont="1" applyBorder="1" applyAlignment="1">
      <alignment horizontal="center" vertical="center"/>
    </xf>
    <xf numFmtId="0" fontId="13" fillId="0" borderId="176" xfId="0" applyFont="1" applyBorder="1" applyAlignment="1">
      <alignment horizontal="left" vertical="center"/>
    </xf>
    <xf numFmtId="0" fontId="13" fillId="0" borderId="180" xfId="0" applyFont="1" applyBorder="1" applyAlignment="1">
      <alignment horizontal="center" vertical="center"/>
    </xf>
    <xf numFmtId="178" fontId="13" fillId="0" borderId="182" xfId="0" applyNumberFormat="1" applyFont="1" applyBorder="1" applyAlignment="1">
      <alignment horizontal="center" vertical="center" shrinkToFit="1"/>
    </xf>
    <xf numFmtId="178" fontId="13" fillId="15" borderId="147" xfId="0" applyNumberFormat="1" applyFont="1" applyFill="1" applyBorder="1" applyAlignment="1">
      <alignment horizontal="center" vertical="center" shrinkToFit="1"/>
    </xf>
    <xf numFmtId="0" fontId="13" fillId="0" borderId="148" xfId="0" applyFont="1" applyBorder="1">
      <alignment vertical="center"/>
    </xf>
    <xf numFmtId="0" fontId="13" fillId="0" borderId="148" xfId="0" applyFont="1" applyBorder="1" applyAlignment="1">
      <alignment horizontal="center" vertical="center"/>
    </xf>
    <xf numFmtId="0" fontId="13" fillId="0" borderId="148" xfId="0" applyFont="1" applyBorder="1" applyAlignment="1">
      <alignment horizontal="center" vertical="center" shrinkToFit="1"/>
    </xf>
    <xf numFmtId="178" fontId="13" fillId="0" borderId="148" xfId="0" applyNumberFormat="1" applyFont="1" applyBorder="1" applyAlignment="1">
      <alignment horizontal="center" vertical="center" shrinkToFit="1"/>
    </xf>
    <xf numFmtId="178" fontId="13" fillId="0" borderId="183" xfId="0" applyNumberFormat="1" applyFont="1" applyBorder="1" applyAlignment="1">
      <alignment horizontal="center" vertical="center" shrinkToFit="1"/>
    </xf>
    <xf numFmtId="0" fontId="13" fillId="0" borderId="176" xfId="0" applyFont="1" applyBorder="1" applyAlignment="1">
      <alignment vertical="center" shrinkToFit="1"/>
    </xf>
    <xf numFmtId="0" fontId="13" fillId="0" borderId="174" xfId="0" applyFont="1" applyBorder="1" applyAlignment="1">
      <alignment vertical="center" shrinkToFit="1"/>
    </xf>
    <xf numFmtId="0" fontId="13" fillId="0" borderId="180" xfId="0" applyFont="1" applyBorder="1" applyAlignment="1">
      <alignment vertical="center" shrinkToFit="1"/>
    </xf>
    <xf numFmtId="0" fontId="13" fillId="0" borderId="182" xfId="0" applyFont="1" applyBorder="1" applyAlignment="1">
      <alignment horizontal="center" vertical="center" shrinkToFit="1"/>
    </xf>
    <xf numFmtId="0" fontId="13" fillId="0" borderId="179" xfId="0" applyFont="1" applyBorder="1" applyAlignment="1">
      <alignment horizontal="center" vertical="center" shrinkToFit="1"/>
    </xf>
    <xf numFmtId="0" fontId="13" fillId="0" borderId="180" xfId="0" applyFont="1" applyBorder="1" applyAlignment="1">
      <alignment horizontal="center" vertical="center" shrinkToFit="1"/>
    </xf>
    <xf numFmtId="0" fontId="13" fillId="0" borderId="178" xfId="0" applyFont="1" applyBorder="1" applyAlignment="1">
      <alignment horizontal="center" vertical="center" shrinkToFit="1"/>
    </xf>
    <xf numFmtId="178" fontId="13" fillId="0" borderId="178" xfId="0" applyNumberFormat="1" applyFont="1" applyBorder="1" applyAlignment="1">
      <alignment horizontal="center" vertical="center" shrinkToFit="1"/>
    </xf>
    <xf numFmtId="0" fontId="13" fillId="0" borderId="176" xfId="0" applyFont="1" applyBorder="1" applyAlignment="1">
      <alignment vertical="center" wrapText="1" shrinkToFit="1"/>
    </xf>
    <xf numFmtId="0" fontId="13" fillId="0" borderId="174" xfId="0" applyFont="1" applyBorder="1" applyAlignment="1">
      <alignment vertical="center" wrapText="1" shrinkToFit="1"/>
    </xf>
    <xf numFmtId="0" fontId="13" fillId="0" borderId="180" xfId="0" applyFont="1" applyBorder="1" applyAlignment="1">
      <alignment vertical="center" wrapText="1" shrinkToFit="1"/>
    </xf>
    <xf numFmtId="0" fontId="13" fillId="0" borderId="147" xfId="0" applyFont="1" applyBorder="1" applyAlignment="1">
      <alignment horizontal="center" vertical="center" shrinkToFit="1"/>
    </xf>
    <xf numFmtId="178" fontId="13" fillId="0" borderId="147" xfId="0" applyNumberFormat="1" applyFont="1" applyBorder="1" applyAlignment="1">
      <alignment horizontal="center" vertical="center" shrinkToFit="1"/>
    </xf>
    <xf numFmtId="178" fontId="13" fillId="0" borderId="139" xfId="0" applyNumberFormat="1" applyFont="1" applyBorder="1" applyAlignment="1">
      <alignment horizontal="center" vertical="center" shrinkToFit="1"/>
    </xf>
    <xf numFmtId="0" fontId="13" fillId="0" borderId="173" xfId="0" applyFont="1" applyBorder="1" applyAlignment="1">
      <alignment horizontal="center" vertical="center" shrinkToFit="1"/>
    </xf>
    <xf numFmtId="178" fontId="13" fillId="15" borderId="182" xfId="0" applyNumberFormat="1" applyFont="1" applyFill="1" applyBorder="1" applyAlignment="1">
      <alignment horizontal="center" vertical="center" shrinkToFit="1"/>
    </xf>
    <xf numFmtId="178" fontId="13" fillId="0" borderId="182" xfId="0" applyNumberFormat="1" applyFont="1" applyBorder="1" applyAlignment="1">
      <alignment vertical="center" shrinkToFit="1"/>
    </xf>
    <xf numFmtId="178" fontId="13" fillId="0" borderId="178" xfId="0" applyNumberFormat="1" applyFont="1" applyBorder="1" applyAlignment="1">
      <alignment vertical="center" shrinkToFit="1"/>
    </xf>
    <xf numFmtId="0" fontId="13" fillId="0" borderId="172" xfId="0" applyFont="1" applyBorder="1" applyAlignment="1">
      <alignment vertical="center" wrapText="1" shrinkToFit="1"/>
    </xf>
    <xf numFmtId="0" fontId="13" fillId="0" borderId="154" xfId="0" applyFont="1" applyBorder="1" applyAlignment="1">
      <alignment vertical="center" wrapText="1" shrinkToFit="1"/>
    </xf>
    <xf numFmtId="0" fontId="13" fillId="0" borderId="173" xfId="0" applyFont="1" applyBorder="1" applyAlignment="1">
      <alignment vertical="center" wrapText="1" shrinkToFit="1"/>
    </xf>
    <xf numFmtId="0" fontId="13" fillId="0" borderId="172" xfId="0" applyFont="1" applyBorder="1" applyAlignment="1">
      <alignment horizontal="left" vertical="center"/>
    </xf>
    <xf numFmtId="178" fontId="13" fillId="15" borderId="186" xfId="0" applyNumberFormat="1" applyFont="1" applyFill="1" applyBorder="1" applyAlignment="1">
      <alignment horizontal="center" vertical="center" shrinkToFit="1"/>
    </xf>
    <xf numFmtId="0" fontId="13" fillId="0" borderId="176" xfId="0" applyFont="1" applyBorder="1" applyAlignment="1">
      <alignment horizontal="left" vertical="center" wrapText="1" shrinkToFit="1"/>
    </xf>
    <xf numFmtId="0" fontId="13" fillId="0" borderId="174" xfId="0" applyFont="1" applyBorder="1" applyAlignment="1">
      <alignment horizontal="left" vertical="center" wrapText="1" shrinkToFit="1"/>
    </xf>
    <xf numFmtId="0" fontId="13" fillId="0" borderId="180" xfId="0" applyFont="1" applyBorder="1" applyAlignment="1">
      <alignment horizontal="left" vertical="center" wrapText="1" shrinkToFit="1"/>
    </xf>
    <xf numFmtId="0" fontId="13" fillId="0" borderId="174" xfId="0" applyFont="1" applyBorder="1" applyAlignment="1">
      <alignment horizontal="left" vertical="center" wrapText="1" shrinkToFit="1"/>
    </xf>
    <xf numFmtId="0" fontId="13" fillId="0" borderId="180" xfId="0" applyFont="1" applyBorder="1" applyAlignment="1">
      <alignment horizontal="left" vertical="center" wrapText="1" shrinkToFit="1"/>
    </xf>
    <xf numFmtId="0" fontId="13" fillId="24" borderId="176" xfId="0" applyFont="1" applyFill="1" applyBorder="1" applyAlignment="1">
      <alignment horizontal="left" vertical="center" wrapText="1" shrinkToFit="1"/>
    </xf>
    <xf numFmtId="0" fontId="13" fillId="24" borderId="174" xfId="0" applyFont="1" applyFill="1" applyBorder="1" applyAlignment="1">
      <alignment horizontal="left" vertical="center" wrapText="1" shrinkToFit="1"/>
    </xf>
    <xf numFmtId="0" fontId="13" fillId="24" borderId="180" xfId="0" applyFont="1" applyFill="1" applyBorder="1" applyAlignment="1">
      <alignment horizontal="left" vertical="center" wrapText="1" shrinkToFit="1"/>
    </xf>
    <xf numFmtId="0" fontId="13" fillId="24" borderId="179" xfId="0" applyFont="1" applyFill="1" applyBorder="1" applyAlignment="1">
      <alignment horizontal="center" vertical="center" shrinkToFit="1"/>
    </xf>
    <xf numFmtId="0" fontId="13" fillId="24" borderId="176" xfId="0" applyFont="1" applyFill="1" applyBorder="1" applyAlignment="1">
      <alignment horizontal="left" vertical="center"/>
    </xf>
    <xf numFmtId="0" fontId="13" fillId="24" borderId="180" xfId="0" applyFont="1" applyFill="1" applyBorder="1" applyAlignment="1">
      <alignment horizontal="center" vertical="center" shrinkToFit="1"/>
    </xf>
    <xf numFmtId="178" fontId="13" fillId="24" borderId="178" xfId="0" applyNumberFormat="1" applyFont="1" applyFill="1" applyBorder="1" applyAlignment="1">
      <alignment vertical="center" shrinkToFit="1"/>
    </xf>
    <xf numFmtId="178" fontId="13" fillId="24" borderId="179" xfId="0" applyNumberFormat="1" applyFont="1" applyFill="1" applyBorder="1" applyAlignment="1">
      <alignment horizontal="center" vertical="center" shrinkToFit="1"/>
    </xf>
    <xf numFmtId="0" fontId="13" fillId="24" borderId="173" xfId="0" applyFont="1" applyFill="1" applyBorder="1" applyAlignment="1">
      <alignment horizontal="center" vertical="center" shrinkToFit="1"/>
    </xf>
    <xf numFmtId="0" fontId="13" fillId="0" borderId="148" xfId="0" applyFont="1" applyBorder="1" applyAlignment="1">
      <alignment vertical="center" wrapText="1" shrinkToFit="1"/>
    </xf>
    <xf numFmtId="0" fontId="13" fillId="5" borderId="148" xfId="0" applyFont="1" applyFill="1" applyBorder="1" applyAlignment="1">
      <alignment vertical="center" wrapText="1" shrinkToFit="1"/>
    </xf>
    <xf numFmtId="0" fontId="13" fillId="5" borderId="148" xfId="0" applyFont="1" applyFill="1" applyBorder="1" applyAlignment="1">
      <alignment horizontal="center" vertical="center" shrinkToFit="1"/>
    </xf>
    <xf numFmtId="0" fontId="13" fillId="0" borderId="172" xfId="0" applyFont="1" applyBorder="1">
      <alignment vertical="center"/>
    </xf>
    <xf numFmtId="0" fontId="13" fillId="0" borderId="154" xfId="0" applyFont="1" applyBorder="1" applyAlignment="1">
      <alignment vertical="center" shrinkToFit="1"/>
    </xf>
    <xf numFmtId="0" fontId="13" fillId="0" borderId="173" xfId="0" applyFont="1" applyBorder="1" applyAlignment="1">
      <alignment vertical="center" shrinkToFit="1"/>
    </xf>
    <xf numFmtId="0" fontId="13" fillId="0" borderId="174" xfId="0" applyFont="1" applyBorder="1" applyAlignment="1">
      <alignment horizontal="center" vertical="center"/>
    </xf>
    <xf numFmtId="0" fontId="13" fillId="0" borderId="180" xfId="0" applyFont="1" applyBorder="1" applyAlignment="1">
      <alignment horizontal="center" vertical="center"/>
    </xf>
    <xf numFmtId="0" fontId="13" fillId="0" borderId="154" xfId="0" applyFont="1" applyBorder="1" applyAlignment="1">
      <alignment horizontal="center" vertical="center"/>
    </xf>
    <xf numFmtId="0" fontId="13" fillId="0" borderId="173" xfId="0" applyFont="1" applyBorder="1" applyAlignment="1">
      <alignment horizontal="center" vertical="center"/>
    </xf>
    <xf numFmtId="0" fontId="13" fillId="0" borderId="177" xfId="0" applyFont="1" applyBorder="1" applyAlignment="1">
      <alignment horizontal="center" vertical="center" wrapText="1"/>
    </xf>
    <xf numFmtId="0" fontId="13" fillId="0" borderId="184" xfId="0" applyFont="1" applyBorder="1" applyAlignment="1">
      <alignment horizontal="center" vertical="center"/>
    </xf>
    <xf numFmtId="0" fontId="13" fillId="0" borderId="154" xfId="0" applyFont="1" applyBorder="1" applyAlignment="1">
      <alignment horizontal="center" vertical="center"/>
    </xf>
    <xf numFmtId="0" fontId="13" fillId="0" borderId="173" xfId="0" applyFont="1" applyBorder="1" applyAlignment="1">
      <alignment horizontal="center" vertical="center"/>
    </xf>
    <xf numFmtId="0" fontId="13" fillId="0" borderId="172" xfId="0" applyFont="1" applyBorder="1" applyAlignment="1">
      <alignment horizontal="center" vertical="center"/>
    </xf>
    <xf numFmtId="0" fontId="13" fillId="0" borderId="154" xfId="0" applyFont="1" applyBorder="1">
      <alignment vertical="center"/>
    </xf>
    <xf numFmtId="0" fontId="13" fillId="0" borderId="176" xfId="0" applyFont="1" applyBorder="1" applyAlignment="1">
      <alignment horizontal="right" vertical="center"/>
    </xf>
    <xf numFmtId="0" fontId="13" fillId="0" borderId="180" xfId="0" applyFont="1" applyBorder="1" applyAlignment="1">
      <alignment horizontal="right" vertical="center"/>
    </xf>
    <xf numFmtId="0" fontId="13" fillId="0" borderId="141" xfId="0" applyFont="1" applyBorder="1" applyAlignment="1">
      <alignment horizontal="center" vertical="center"/>
    </xf>
    <xf numFmtId="0" fontId="13" fillId="0" borderId="177" xfId="0" applyFont="1" applyBorder="1" applyAlignment="1">
      <alignment horizontal="center" vertical="center"/>
    </xf>
    <xf numFmtId="0" fontId="13" fillId="0" borderId="174" xfId="0" applyFont="1" applyBorder="1">
      <alignment vertical="center"/>
    </xf>
    <xf numFmtId="0" fontId="13" fillId="0" borderId="180" xfId="0" applyFont="1" applyBorder="1">
      <alignment vertical="center"/>
    </xf>
    <xf numFmtId="0" fontId="18" fillId="0" borderId="177" xfId="0" applyFont="1" applyBorder="1" applyAlignment="1">
      <alignment horizontal="center" vertical="center" wrapText="1"/>
    </xf>
    <xf numFmtId="0" fontId="13" fillId="0" borderId="149" xfId="0" applyFont="1" applyBorder="1" applyAlignment="1">
      <alignment horizontal="center" vertical="center"/>
    </xf>
    <xf numFmtId="0" fontId="13" fillId="0" borderId="150" xfId="0" applyFont="1" applyBorder="1" applyAlignment="1">
      <alignment horizontal="center" vertical="center"/>
    </xf>
    <xf numFmtId="0" fontId="13" fillId="0" borderId="172" xfId="0" applyFont="1" applyBorder="1" applyAlignment="1">
      <alignment horizontal="right" vertical="center"/>
    </xf>
    <xf numFmtId="0" fontId="13" fillId="0" borderId="173" xfId="0" applyFont="1" applyBorder="1" applyAlignment="1">
      <alignment horizontal="right" vertical="center"/>
    </xf>
    <xf numFmtId="0" fontId="13" fillId="0" borderId="149" xfId="0" applyFont="1" applyBorder="1" applyAlignment="1">
      <alignment horizontal="center" vertical="center" wrapText="1"/>
    </xf>
    <xf numFmtId="0" fontId="13" fillId="0" borderId="148" xfId="0" applyFont="1" applyBorder="1" applyAlignment="1">
      <alignment horizontal="center" vertical="center" wrapText="1"/>
    </xf>
    <xf numFmtId="0" fontId="18" fillId="0" borderId="148" xfId="0" applyFont="1" applyBorder="1" applyAlignment="1">
      <alignment horizontal="center" vertical="center" wrapText="1"/>
    </xf>
    <xf numFmtId="49" fontId="40" fillId="0" borderId="148" xfId="0" applyNumberFormat="1" applyFont="1" applyBorder="1" applyAlignment="1">
      <alignment horizontal="center" vertical="center" wrapText="1"/>
    </xf>
    <xf numFmtId="49" fontId="40" fillId="0" borderId="183" xfId="0" applyNumberFormat="1" applyFont="1" applyBorder="1" applyAlignment="1">
      <alignment horizontal="center" vertical="center" wrapText="1"/>
    </xf>
    <xf numFmtId="0" fontId="13" fillId="14" borderId="116" xfId="0" applyFont="1" applyFill="1" applyBorder="1" applyAlignment="1">
      <alignment vertical="center"/>
    </xf>
    <xf numFmtId="0" fontId="13" fillId="14" borderId="137" xfId="0" applyFont="1" applyFill="1" applyBorder="1" applyAlignment="1">
      <alignment vertical="center"/>
    </xf>
    <xf numFmtId="0" fontId="13" fillId="14" borderId="174" xfId="0" applyFont="1" applyFill="1" applyBorder="1" applyAlignment="1">
      <alignment horizontal="left" vertical="center"/>
    </xf>
    <xf numFmtId="0" fontId="13" fillId="14" borderId="174" xfId="0" applyFont="1" applyFill="1" applyBorder="1" applyAlignment="1">
      <alignment vertical="center"/>
    </xf>
    <xf numFmtId="0" fontId="13" fillId="14" borderId="180" xfId="0" applyFont="1" applyFill="1" applyBorder="1" applyAlignment="1">
      <alignment vertical="center"/>
    </xf>
    <xf numFmtId="0" fontId="13" fillId="5" borderId="176" xfId="0" applyFont="1" applyFill="1" applyBorder="1">
      <alignment vertical="center"/>
    </xf>
    <xf numFmtId="0" fontId="13" fillId="5" borderId="174" xfId="0" applyFont="1" applyFill="1" applyBorder="1">
      <alignment vertical="center"/>
    </xf>
    <xf numFmtId="0" fontId="13" fillId="5" borderId="180" xfId="0" applyFont="1" applyFill="1" applyBorder="1">
      <alignment vertical="center"/>
    </xf>
    <xf numFmtId="0" fontId="13" fillId="14" borderId="176" xfId="0" applyFont="1" applyFill="1" applyBorder="1" applyAlignment="1">
      <alignment horizontal="left" vertical="center"/>
    </xf>
    <xf numFmtId="0" fontId="13" fillId="14" borderId="180" xfId="0" applyFont="1" applyFill="1" applyBorder="1" applyAlignment="1">
      <alignment horizontal="left" vertical="center"/>
    </xf>
    <xf numFmtId="49" fontId="13" fillId="5" borderId="176" xfId="0" applyNumberFormat="1" applyFont="1" applyFill="1" applyBorder="1">
      <alignment vertical="center"/>
    </xf>
    <xf numFmtId="0" fontId="13" fillId="5" borderId="175" xfId="0" applyFont="1" applyFill="1" applyBorder="1">
      <alignment vertical="center"/>
    </xf>
    <xf numFmtId="0" fontId="18" fillId="5" borderId="141" xfId="0" applyFont="1" applyFill="1" applyBorder="1" applyAlignment="1">
      <alignment horizontal="center" vertical="center"/>
    </xf>
    <xf numFmtId="0" fontId="18" fillId="5" borderId="177" xfId="0" applyFont="1" applyFill="1" applyBorder="1" applyAlignment="1">
      <alignment horizontal="left" vertical="center"/>
    </xf>
    <xf numFmtId="0" fontId="19" fillId="5" borderId="177" xfId="0" applyFont="1" applyFill="1" applyBorder="1">
      <alignment vertical="center"/>
    </xf>
    <xf numFmtId="0" fontId="18" fillId="5" borderId="141" xfId="0" applyFont="1" applyFill="1" applyBorder="1">
      <alignment vertical="center"/>
    </xf>
    <xf numFmtId="0" fontId="18" fillId="5" borderId="172" xfId="0" applyFont="1" applyFill="1" applyBorder="1">
      <alignment vertical="center"/>
    </xf>
    <xf numFmtId="0" fontId="18" fillId="5" borderId="173" xfId="0" applyFont="1" applyFill="1" applyBorder="1">
      <alignment vertical="center"/>
    </xf>
    <xf numFmtId="0" fontId="18" fillId="5" borderId="154" xfId="0" applyFont="1" applyFill="1" applyBorder="1">
      <alignment vertical="center"/>
    </xf>
    <xf numFmtId="0" fontId="18" fillId="5" borderId="177" xfId="0" applyFont="1" applyFill="1" applyBorder="1">
      <alignment vertical="center"/>
    </xf>
    <xf numFmtId="0" fontId="18" fillId="5" borderId="174" xfId="0" applyFont="1" applyFill="1" applyBorder="1">
      <alignment vertical="center"/>
    </xf>
    <xf numFmtId="0" fontId="18" fillId="5" borderId="149" xfId="0" applyFont="1" applyFill="1" applyBorder="1">
      <alignment vertical="center"/>
    </xf>
    <xf numFmtId="0" fontId="18" fillId="5" borderId="150" xfId="0" applyFont="1" applyFill="1" applyBorder="1">
      <alignment vertical="center"/>
    </xf>
    <xf numFmtId="0" fontId="50" fillId="10" borderId="176" xfId="1" applyFont="1" applyFill="1" applyBorder="1" applyAlignment="1">
      <alignment horizontal="left"/>
    </xf>
    <xf numFmtId="0" fontId="19" fillId="10" borderId="180" xfId="0" applyFont="1" applyFill="1" applyBorder="1">
      <alignment vertical="center"/>
    </xf>
    <xf numFmtId="0" fontId="13" fillId="0" borderId="72" xfId="0" applyFont="1" applyBorder="1" applyAlignment="1">
      <alignment vertical="center"/>
    </xf>
    <xf numFmtId="0" fontId="25" fillId="13" borderId="174" xfId="0" applyFont="1" applyFill="1" applyBorder="1" applyAlignment="1">
      <alignment horizontal="left" vertical="center"/>
    </xf>
    <xf numFmtId="0" fontId="0" fillId="0" borderId="174" xfId="0" applyBorder="1" applyAlignment="1">
      <alignment vertical="center"/>
    </xf>
    <xf numFmtId="0" fontId="18" fillId="10" borderId="174" xfId="0" applyFont="1" applyFill="1" applyBorder="1">
      <alignment vertical="center"/>
    </xf>
    <xf numFmtId="0" fontId="20" fillId="10" borderId="174" xfId="0" applyFont="1" applyFill="1" applyBorder="1">
      <alignment vertical="center"/>
    </xf>
    <xf numFmtId="0" fontId="26" fillId="10" borderId="174" xfId="0" applyFont="1" applyFill="1" applyBorder="1" applyAlignment="1">
      <alignment horizontal="left" vertical="center"/>
    </xf>
    <xf numFmtId="0" fontId="26" fillId="10" borderId="174" xfId="0" applyFont="1" applyFill="1" applyBorder="1">
      <alignment vertical="center"/>
    </xf>
    <xf numFmtId="0" fontId="25" fillId="12" borderId="176" xfId="0" applyFont="1" applyFill="1" applyBorder="1" applyAlignment="1">
      <alignment horizontal="left" vertical="center"/>
    </xf>
    <xf numFmtId="0" fontId="25" fillId="12" borderId="174" xfId="0" applyFont="1" applyFill="1" applyBorder="1" applyAlignment="1">
      <alignment horizontal="left" vertical="center"/>
    </xf>
    <xf numFmtId="0" fontId="25" fillId="12" borderId="180" xfId="0" applyFont="1" applyFill="1" applyBorder="1" applyAlignment="1">
      <alignment horizontal="left" vertical="center"/>
    </xf>
    <xf numFmtId="0" fontId="18" fillId="10" borderId="176" xfId="0" applyFont="1" applyFill="1" applyBorder="1">
      <alignment vertical="center"/>
    </xf>
    <xf numFmtId="0" fontId="36" fillId="10" borderId="174" xfId="0" applyFont="1" applyFill="1" applyBorder="1">
      <alignment vertical="center"/>
    </xf>
    <xf numFmtId="0" fontId="36" fillId="5" borderId="174" xfId="0" applyFont="1" applyFill="1" applyBorder="1">
      <alignment vertical="center"/>
    </xf>
    <xf numFmtId="0" fontId="36" fillId="5" borderId="175" xfId="0" applyFont="1" applyFill="1" applyBorder="1">
      <alignment vertical="center"/>
    </xf>
    <xf numFmtId="0" fontId="18" fillId="5" borderId="184" xfId="0" applyFont="1" applyFill="1" applyBorder="1">
      <alignment vertical="center"/>
    </xf>
    <xf numFmtId="49" fontId="18" fillId="0" borderId="187" xfId="0" applyNumberFormat="1" applyFont="1" applyBorder="1" applyAlignment="1">
      <alignment horizontal="center" textRotation="90" wrapText="1"/>
    </xf>
    <xf numFmtId="49" fontId="18" fillId="0" borderId="182" xfId="0" applyNumberFormat="1" applyFont="1" applyBorder="1" applyAlignment="1">
      <alignment horizontal="center" textRotation="90" wrapText="1"/>
    </xf>
    <xf numFmtId="49" fontId="18" fillId="5" borderId="182" xfId="0" applyNumberFormat="1" applyFont="1" applyFill="1" applyBorder="1" applyAlignment="1">
      <alignment horizontal="center" textRotation="90" wrapText="1"/>
    </xf>
    <xf numFmtId="49" fontId="18" fillId="5" borderId="185" xfId="0" applyNumberFormat="1" applyFont="1" applyFill="1" applyBorder="1" applyAlignment="1">
      <alignment horizontal="center" textRotation="90" wrapText="1"/>
    </xf>
    <xf numFmtId="0" fontId="18" fillId="5" borderId="148" xfId="0" applyFont="1" applyFill="1" applyBorder="1">
      <alignment vertical="center"/>
    </xf>
    <xf numFmtId="0" fontId="18" fillId="5" borderId="148" xfId="0" quotePrefix="1" applyFont="1" applyFill="1" applyBorder="1" applyAlignment="1">
      <alignment horizontal="left" vertical="center"/>
    </xf>
    <xf numFmtId="0" fontId="18" fillId="5" borderId="148" xfId="0" applyFont="1" applyFill="1" applyBorder="1" applyAlignment="1">
      <alignment horizontal="left" vertical="center"/>
    </xf>
    <xf numFmtId="0" fontId="18" fillId="5" borderId="149" xfId="0" applyFont="1" applyFill="1" applyBorder="1" applyAlignment="1">
      <alignment horizontal="center" vertical="center"/>
    </xf>
    <xf numFmtId="0" fontId="18" fillId="0" borderId="147" xfId="0" applyFont="1" applyBorder="1" applyAlignment="1">
      <alignment horizontal="center" vertical="center"/>
    </xf>
    <xf numFmtId="0" fontId="18" fillId="5" borderId="147" xfId="0" applyFont="1" applyFill="1" applyBorder="1" applyAlignment="1">
      <alignment horizontal="center" vertical="center"/>
    </xf>
    <xf numFmtId="0" fontId="18" fillId="5" borderId="172" xfId="0" applyFont="1" applyFill="1" applyBorder="1" applyAlignment="1">
      <alignment horizontal="center" vertical="center" wrapText="1"/>
    </xf>
    <xf numFmtId="178" fontId="20" fillId="0" borderId="178" xfId="0" applyNumberFormat="1" applyFont="1" applyBorder="1" applyAlignment="1">
      <alignment horizontal="center" vertical="center" wrapText="1"/>
    </xf>
    <xf numFmtId="0" fontId="18" fillId="5" borderId="177" xfId="0" applyFont="1" applyFill="1" applyBorder="1" applyAlignment="1">
      <alignment horizontal="center" vertical="center" wrapText="1"/>
    </xf>
    <xf numFmtId="49" fontId="18" fillId="0" borderId="178" xfId="0" applyNumberFormat="1" applyFont="1" applyBorder="1" applyAlignment="1">
      <alignment horizontal="center" vertical="center" textRotation="90" wrapText="1"/>
    </xf>
    <xf numFmtId="49" fontId="18" fillId="5" borderId="178" xfId="0" applyNumberFormat="1" applyFont="1" applyFill="1" applyBorder="1" applyAlignment="1">
      <alignment horizontal="center" vertical="center" textRotation="90" wrapText="1"/>
    </xf>
    <xf numFmtId="0" fontId="37" fillId="5" borderId="141" xfId="0" applyFont="1" applyFill="1" applyBorder="1" applyAlignment="1">
      <alignment horizontal="left" vertical="center"/>
    </xf>
    <xf numFmtId="0" fontId="18" fillId="5" borderId="177" xfId="0" applyFont="1" applyFill="1" applyBorder="1" applyAlignment="1">
      <alignment horizontal="center" vertical="center"/>
    </xf>
    <xf numFmtId="0" fontId="13" fillId="11" borderId="176" xfId="0" applyFont="1" applyFill="1" applyBorder="1" applyAlignment="1">
      <alignment horizontal="centerContinuous"/>
    </xf>
    <xf numFmtId="0" fontId="13" fillId="11" borderId="180" xfId="0" applyFont="1" applyFill="1" applyBorder="1" applyAlignment="1">
      <alignment horizontal="centerContinuous"/>
    </xf>
    <xf numFmtId="0" fontId="13" fillId="11" borderId="147" xfId="0" applyFont="1" applyFill="1" applyBorder="1" applyAlignment="1">
      <alignment horizontal="center"/>
    </xf>
    <xf numFmtId="0" fontId="13" fillId="11" borderId="141" xfId="0" applyFont="1" applyFill="1" applyBorder="1" applyAlignment="1">
      <alignment horizontal="center"/>
    </xf>
    <xf numFmtId="0" fontId="13" fillId="11" borderId="150" xfId="0" applyFont="1" applyFill="1" applyBorder="1" applyAlignment="1">
      <alignment horizontal="center"/>
    </xf>
    <xf numFmtId="0" fontId="13" fillId="0" borderId="179" xfId="0" applyFont="1" applyBorder="1" applyAlignment="1">
      <alignment horizontal="center" vertical="center"/>
    </xf>
    <xf numFmtId="0" fontId="13" fillId="0" borderId="179" xfId="0" applyFont="1" applyBorder="1" applyAlignment="1">
      <alignment horizontal="left"/>
    </xf>
    <xf numFmtId="0" fontId="13" fillId="0" borderId="147" xfId="0" applyFont="1" applyBorder="1" applyAlignment="1">
      <alignment horizontal="center" vertical="center"/>
    </xf>
    <xf numFmtId="0" fontId="13" fillId="0" borderId="179" xfId="0" applyFont="1" applyBorder="1">
      <alignment vertical="center"/>
    </xf>
    <xf numFmtId="0" fontId="13" fillId="0" borderId="150" xfId="0" applyFont="1" applyBorder="1">
      <alignment vertical="center"/>
    </xf>
    <xf numFmtId="0" fontId="13" fillId="0" borderId="179" xfId="0" applyFont="1" applyBorder="1" applyAlignment="1">
      <alignment horizontal="center"/>
    </xf>
    <xf numFmtId="0" fontId="23" fillId="3" borderId="172" xfId="0" applyFont="1" applyFill="1" applyBorder="1" applyAlignment="1">
      <alignment horizontal="center" vertical="center"/>
    </xf>
    <xf numFmtId="0" fontId="23" fillId="3" borderId="154" xfId="0" applyFont="1" applyFill="1" applyBorder="1" applyAlignment="1">
      <alignment horizontal="center" vertical="center"/>
    </xf>
    <xf numFmtId="0" fontId="23" fillId="3" borderId="173" xfId="0" applyFont="1" applyFill="1" applyBorder="1" applyAlignment="1">
      <alignment horizontal="center" vertical="center"/>
    </xf>
    <xf numFmtId="0" fontId="18" fillId="4" borderId="180" xfId="0" applyFont="1" applyFill="1" applyBorder="1" applyAlignment="1">
      <alignment horizontal="center" vertical="center"/>
    </xf>
    <xf numFmtId="0" fontId="18" fillId="4" borderId="176" xfId="0" applyFont="1" applyFill="1" applyBorder="1" applyAlignment="1">
      <alignment horizontal="center" vertical="center"/>
    </xf>
    <xf numFmtId="0" fontId="18" fillId="4" borderId="176" xfId="0" applyFont="1" applyFill="1" applyBorder="1" applyAlignment="1">
      <alignment horizontal="center" vertical="center"/>
    </xf>
    <xf numFmtId="0" fontId="23" fillId="3" borderId="177" xfId="0" applyFont="1" applyFill="1" applyBorder="1" applyAlignment="1">
      <alignment horizontal="center" vertical="center"/>
    </xf>
    <xf numFmtId="0" fontId="23" fillId="3" borderId="141" xfId="0" applyFont="1" applyFill="1" applyBorder="1" applyAlignment="1">
      <alignment horizontal="center" vertical="center"/>
    </xf>
    <xf numFmtId="49" fontId="23" fillId="3" borderId="182" xfId="0" applyNumberFormat="1" applyFont="1" applyFill="1" applyBorder="1" applyAlignment="1">
      <alignment horizontal="center" vertical="center" shrinkToFit="1"/>
    </xf>
    <xf numFmtId="49" fontId="18" fillId="0" borderId="172" xfId="0" applyNumberFormat="1" applyFont="1" applyBorder="1" applyAlignment="1">
      <alignment horizontal="center" vertical="center"/>
    </xf>
    <xf numFmtId="0" fontId="18" fillId="0" borderId="173" xfId="0" applyFont="1" applyBorder="1" applyAlignment="1">
      <alignment horizontal="center" vertical="center"/>
    </xf>
    <xf numFmtId="0" fontId="18" fillId="0" borderId="173" xfId="0" applyFont="1" applyBorder="1" applyAlignment="1">
      <alignment horizontal="center" vertical="center" wrapText="1" shrinkToFit="1"/>
    </xf>
    <xf numFmtId="49" fontId="23" fillId="3" borderId="178" xfId="0" applyNumberFormat="1" applyFont="1" applyFill="1" applyBorder="1" applyAlignment="1">
      <alignment horizontal="center" vertical="center" shrinkToFit="1"/>
    </xf>
    <xf numFmtId="0" fontId="18" fillId="0" borderId="177" xfId="0" applyFont="1" applyBorder="1" applyAlignment="1">
      <alignment horizontal="center" vertical="center"/>
    </xf>
    <xf numFmtId="0" fontId="18" fillId="0" borderId="141" xfId="0" applyFont="1" applyBorder="1" applyAlignment="1">
      <alignment horizontal="center" vertical="center"/>
    </xf>
    <xf numFmtId="0" fontId="18" fillId="0" borderId="141" xfId="0" applyFont="1" applyBorder="1" applyAlignment="1">
      <alignment horizontal="center" vertical="center" wrapText="1" shrinkToFit="1"/>
    </xf>
    <xf numFmtId="0" fontId="23" fillId="3" borderId="149" xfId="0" applyFont="1" applyFill="1" applyBorder="1" applyAlignment="1">
      <alignment horizontal="center" vertical="center"/>
    </xf>
    <xf numFmtId="0" fontId="23" fillId="3" borderId="148" xfId="0" applyFont="1" applyFill="1" applyBorder="1" applyAlignment="1">
      <alignment horizontal="center" vertical="center"/>
    </xf>
    <xf numFmtId="0" fontId="23" fillId="3" borderId="150" xfId="0" applyFont="1" applyFill="1" applyBorder="1" applyAlignment="1">
      <alignment horizontal="center" vertical="center"/>
    </xf>
    <xf numFmtId="49" fontId="23" fillId="3" borderId="147" xfId="0" applyNumberFormat="1" applyFont="1" applyFill="1" applyBorder="1" applyAlignment="1">
      <alignment horizontal="center" vertical="center" shrinkToFit="1"/>
    </xf>
    <xf numFmtId="0" fontId="18" fillId="0" borderId="149" xfId="0" applyFont="1" applyBorder="1" applyAlignment="1">
      <alignment horizontal="center" vertical="center"/>
    </xf>
    <xf numFmtId="0" fontId="18" fillId="0" borderId="150" xfId="0" applyFont="1" applyBorder="1" applyAlignment="1">
      <alignment horizontal="center" vertical="center"/>
    </xf>
    <xf numFmtId="0" fontId="18" fillId="0" borderId="150" xfId="0" applyFont="1" applyBorder="1" applyAlignment="1">
      <alignment horizontal="center" vertical="center" wrapText="1" shrinkToFit="1"/>
    </xf>
    <xf numFmtId="0" fontId="18" fillId="4" borderId="179" xfId="0" applyFont="1" applyFill="1" applyBorder="1" applyAlignment="1">
      <alignment horizontal="center" vertical="top"/>
    </xf>
    <xf numFmtId="0" fontId="18" fillId="4" borderId="180" xfId="0" applyFont="1" applyFill="1" applyBorder="1" applyAlignment="1">
      <alignment horizontal="center" vertical="top"/>
    </xf>
    <xf numFmtId="0" fontId="18" fillId="4" borderId="180" xfId="0" applyFont="1" applyFill="1" applyBorder="1" applyAlignment="1">
      <alignment horizontal="centerContinuous" vertical="center"/>
    </xf>
    <xf numFmtId="0" fontId="18" fillId="4" borderId="180" xfId="0" applyFont="1" applyFill="1" applyBorder="1" applyAlignment="1">
      <alignment horizontal="centerContinuous" vertical="center" shrinkToFit="1"/>
    </xf>
    <xf numFmtId="0" fontId="18" fillId="0" borderId="179" xfId="0" applyFont="1" applyBorder="1" applyAlignment="1">
      <alignment vertical="top"/>
    </xf>
    <xf numFmtId="0" fontId="18" fillId="0" borderId="188" xfId="0" applyFont="1" applyBorder="1">
      <alignment vertical="center"/>
    </xf>
    <xf numFmtId="0" fontId="18" fillId="0" borderId="189" xfId="0" applyFont="1" applyBorder="1">
      <alignment vertical="center"/>
    </xf>
    <xf numFmtId="0" fontId="18" fillId="0" borderId="190" xfId="0" applyFont="1" applyBorder="1">
      <alignment vertical="center"/>
    </xf>
    <xf numFmtId="0" fontId="18" fillId="0" borderId="191" xfId="0" applyFont="1" applyBorder="1" applyAlignment="1">
      <alignment horizontal="center" vertical="center"/>
    </xf>
    <xf numFmtId="0" fontId="18" fillId="0" borderId="192" xfId="0" applyFont="1" applyBorder="1" applyAlignment="1">
      <alignment horizontal="center" vertical="center"/>
    </xf>
    <xf numFmtId="0" fontId="18" fillId="0" borderId="193" xfId="0" applyFont="1" applyBorder="1" applyAlignment="1">
      <alignment horizontal="center" vertical="center"/>
    </xf>
    <xf numFmtId="0" fontId="18" fillId="0" borderId="193" xfId="0" applyFont="1" applyBorder="1" applyAlignment="1">
      <alignment horizontal="center" vertical="center"/>
    </xf>
    <xf numFmtId="0" fontId="18" fillId="0" borderId="188" xfId="0" applyFont="1" applyBorder="1" applyAlignment="1">
      <alignment horizontal="center" vertical="center"/>
    </xf>
    <xf numFmtId="0" fontId="18" fillId="0" borderId="189" xfId="0" applyFont="1" applyBorder="1" applyAlignment="1">
      <alignment horizontal="center" vertical="center"/>
    </xf>
    <xf numFmtId="0" fontId="18" fillId="0" borderId="190" xfId="0" applyFont="1" applyBorder="1" applyAlignment="1">
      <alignment horizontal="center" vertical="center"/>
    </xf>
    <xf numFmtId="0" fontId="18" fillId="0" borderId="67" xfId="0" applyFont="1" applyBorder="1" applyAlignment="1">
      <alignment horizontal="center" vertical="center" shrinkToFit="1"/>
    </xf>
    <xf numFmtId="49" fontId="18" fillId="0" borderId="68" xfId="0" applyNumberFormat="1" applyFont="1" applyBorder="1" applyAlignment="1">
      <alignment horizontal="center" vertical="center" shrinkToFit="1"/>
    </xf>
    <xf numFmtId="49" fontId="18" fillId="0" borderId="69" xfId="0" applyNumberFormat="1" applyFont="1" applyBorder="1" applyAlignment="1">
      <alignment horizontal="center" vertical="center" shrinkToFit="1"/>
    </xf>
    <xf numFmtId="49" fontId="18" fillId="0" borderId="70" xfId="0" applyNumberFormat="1" applyFont="1" applyBorder="1" applyAlignment="1">
      <alignment horizontal="center" vertical="center" shrinkToFit="1"/>
    </xf>
    <xf numFmtId="0" fontId="18" fillId="7" borderId="194" xfId="0" applyFont="1" applyFill="1" applyBorder="1">
      <alignment vertical="center"/>
    </xf>
    <xf numFmtId="0" fontId="18" fillId="7" borderId="189" xfId="0" applyFont="1" applyFill="1" applyBorder="1">
      <alignment vertical="center"/>
    </xf>
    <xf numFmtId="0" fontId="18" fillId="7" borderId="190" xfId="0" applyFont="1" applyFill="1" applyBorder="1">
      <alignment vertical="center"/>
    </xf>
    <xf numFmtId="0" fontId="18" fillId="7" borderId="193" xfId="0" applyFont="1" applyFill="1" applyBorder="1" applyAlignment="1">
      <alignment horizontal="center" vertical="center"/>
    </xf>
    <xf numFmtId="0" fontId="18" fillId="18" borderId="195" xfId="0" applyFont="1" applyFill="1" applyBorder="1" applyAlignment="1">
      <alignment horizontal="center" vertical="center"/>
    </xf>
    <xf numFmtId="0" fontId="18" fillId="18" borderId="195" xfId="0" applyFont="1" applyFill="1" applyBorder="1">
      <alignment vertical="center"/>
    </xf>
    <xf numFmtId="0" fontId="18" fillId="18" borderId="193" xfId="0" applyFont="1" applyFill="1" applyBorder="1" applyAlignment="1">
      <alignment horizontal="center" vertical="center"/>
    </xf>
    <xf numFmtId="0" fontId="18" fillId="18" borderId="193" xfId="0" applyFont="1" applyFill="1" applyBorder="1" applyAlignment="1">
      <alignment horizontal="center" vertical="center"/>
    </xf>
    <xf numFmtId="0" fontId="18" fillId="18" borderId="193" xfId="0" applyFont="1" applyFill="1" applyBorder="1" applyAlignment="1" applyProtection="1">
      <alignment horizontal="center" vertical="center"/>
      <protection locked="0"/>
    </xf>
    <xf numFmtId="49" fontId="20" fillId="20" borderId="146" xfId="320" applyNumberFormat="1" applyFont="1" applyFill="1" applyBorder="1" applyAlignment="1">
      <alignment horizontal="center" vertical="center"/>
    </xf>
    <xf numFmtId="0" fontId="20" fillId="20" borderId="146" xfId="320" applyFont="1" applyFill="1" applyBorder="1" applyAlignment="1">
      <alignment horizontal="center" vertical="center"/>
    </xf>
    <xf numFmtId="0" fontId="20" fillId="21" borderId="146" xfId="320" applyFont="1" applyFill="1" applyBorder="1" applyAlignment="1">
      <alignment horizontal="centerContinuous" vertical="top"/>
    </xf>
    <xf numFmtId="0" fontId="20" fillId="0" borderId="15" xfId="320" applyFont="1" applyBorder="1" applyAlignment="1">
      <alignment horizontal="center" vertical="center"/>
    </xf>
    <xf numFmtId="0" fontId="20" fillId="0" borderId="4" xfId="320" applyFont="1" applyBorder="1" applyAlignment="1">
      <alignment vertical="top" wrapText="1"/>
    </xf>
    <xf numFmtId="0" fontId="20" fillId="0" borderId="59" xfId="320" applyFont="1" applyBorder="1" applyAlignment="1">
      <alignment horizontal="center" vertical="top" wrapText="1"/>
    </xf>
    <xf numFmtId="188" fontId="13" fillId="0" borderId="59" xfId="320" applyNumberFormat="1" applyFont="1" applyBorder="1" applyAlignment="1">
      <alignment horizontal="center" vertical="top" wrapText="1"/>
    </xf>
    <xf numFmtId="49" fontId="20" fillId="0" borderId="15" xfId="320" applyNumberFormat="1" applyFont="1" applyBorder="1" applyAlignment="1">
      <alignment horizontal="center" vertical="center"/>
    </xf>
    <xf numFmtId="0" fontId="20" fillId="4" borderId="59" xfId="320" applyFont="1" applyFill="1" applyBorder="1" applyAlignment="1">
      <alignment horizontal="center" vertical="top" wrapText="1"/>
    </xf>
    <xf numFmtId="0" fontId="20" fillId="0" borderId="15" xfId="320" applyFont="1" applyBorder="1" applyAlignment="1">
      <alignment vertical="top" wrapText="1"/>
    </xf>
    <xf numFmtId="0" fontId="20" fillId="0" borderId="59" xfId="320" applyFont="1" applyBorder="1" applyAlignment="1">
      <alignment vertical="top"/>
    </xf>
    <xf numFmtId="0" fontId="20" fillId="0" borderId="15" xfId="320" applyFont="1" applyBorder="1" applyAlignment="1">
      <alignment vertical="top"/>
    </xf>
    <xf numFmtId="0" fontId="20" fillId="0" borderId="16" xfId="320" applyFont="1" applyBorder="1" applyAlignment="1">
      <alignment vertical="top"/>
    </xf>
    <xf numFmtId="49" fontId="36" fillId="0" borderId="15" xfId="320" applyNumberFormat="1" applyFont="1" applyBorder="1" applyAlignment="1">
      <alignment horizontal="center" vertical="center"/>
    </xf>
    <xf numFmtId="49" fontId="51" fillId="0" borderId="15" xfId="8" applyNumberFormat="1" applyFont="1" applyBorder="1" applyAlignment="1">
      <alignment horizontal="center" vertical="center"/>
    </xf>
    <xf numFmtId="0" fontId="51" fillId="0" borderId="15" xfId="320" applyFont="1" applyBorder="1" applyAlignment="1">
      <alignment vertical="top"/>
    </xf>
    <xf numFmtId="0" fontId="51" fillId="0" borderId="16" xfId="320" applyFont="1" applyBorder="1" applyAlignment="1">
      <alignment vertical="top"/>
    </xf>
    <xf numFmtId="49" fontId="13" fillId="15" borderId="59" xfId="13" applyNumberFormat="1" applyFont="1" applyFill="1" applyBorder="1" applyAlignment="1">
      <alignment horizontal="center" vertical="center" wrapText="1"/>
    </xf>
    <xf numFmtId="0" fontId="13" fillId="15" borderId="59" xfId="13" applyFont="1" applyFill="1" applyBorder="1" applyAlignment="1">
      <alignment horizontal="center" vertical="center" wrapText="1"/>
    </xf>
    <xf numFmtId="0" fontId="20" fillId="0" borderId="173" xfId="7" applyFont="1" applyBorder="1" applyAlignment="1">
      <alignment vertical="top" wrapText="1"/>
    </xf>
  </cellXfs>
  <cellStyles count="321">
    <cellStyle name="20% - Accent1" xfId="16" xr:uid="{0562C458-BB46-4675-BA64-CF5739300FE3}"/>
    <cellStyle name="20% - Accent2" xfId="17" xr:uid="{6DE968A6-882A-45E5-A5FF-C3F32ACA213B}"/>
    <cellStyle name="20% - Accent3" xfId="18" xr:uid="{09E7EF25-9743-4C21-8793-C12EA323960A}"/>
    <cellStyle name="20% - Accent4" xfId="19" xr:uid="{2AB814F6-CFF0-4F24-9B63-0F6E650E60C9}"/>
    <cellStyle name="20% - Accent5" xfId="20" xr:uid="{BE77089C-9C70-4E86-9745-5B34DA7F4A35}"/>
    <cellStyle name="20% - Accent6" xfId="21" xr:uid="{E72FEF88-F578-40D2-BAA7-179ECB13B8FD}"/>
    <cellStyle name="20% - アクセント 1 2" xfId="22" xr:uid="{9CF5BB81-60B0-477A-8BA6-74F63BDD5A06}"/>
    <cellStyle name="20% - アクセント 2 2" xfId="23" xr:uid="{B3F11C4E-9587-4DA4-9B74-E218B38E53BC}"/>
    <cellStyle name="20% - アクセント 3 2" xfId="24" xr:uid="{1A0EB92D-691F-406A-8C3F-C9BA4582A498}"/>
    <cellStyle name="20% - アクセント 4 2" xfId="25" xr:uid="{8AAEF734-5002-450A-BD96-1F4B9A65AC2B}"/>
    <cellStyle name="20% - アクセント 5 2" xfId="26" xr:uid="{2CD84EAD-9A14-41AC-871E-3CD3C36BB6F1}"/>
    <cellStyle name="20% - アクセント 6 2" xfId="27" xr:uid="{0DD77D16-7AE7-4FA3-9C4D-6F1F3671A5B7}"/>
    <cellStyle name="20% - 强调文字颜色 1" xfId="28" xr:uid="{652E3652-C5BF-4FD0-A732-C60C5E907399}"/>
    <cellStyle name="20% - 强调文字颜色 2" xfId="29" xr:uid="{720DB0D3-CBF3-459A-998D-4BCDF140FDA2}"/>
    <cellStyle name="20% - 强调文字颜色 3" xfId="30" xr:uid="{95C3A192-8ADE-4F70-95A5-771BF4D61A6A}"/>
    <cellStyle name="20% - 强调文字颜色 4" xfId="31" xr:uid="{326A3667-7496-409D-BBA7-EB23F678D5A0}"/>
    <cellStyle name="20% - 强调文字颜色 5" xfId="32" xr:uid="{FB616034-0625-4A0E-8F85-7B73D54D9A29}"/>
    <cellStyle name="20% - 强调文字颜色 6" xfId="33" xr:uid="{77717CCB-6484-45F4-8CF3-F854D24825FC}"/>
    <cellStyle name="40% - Accent1" xfId="34" xr:uid="{DF907C68-7C05-4E5B-8789-35ECC5D031D5}"/>
    <cellStyle name="40% - Accent2" xfId="35" xr:uid="{FA1A5732-5B1A-47EB-886A-8AD327228B74}"/>
    <cellStyle name="40% - Accent3" xfId="36" xr:uid="{807990A5-84FC-4633-A377-F2997E3D5F13}"/>
    <cellStyle name="40% - Accent4" xfId="37" xr:uid="{5CBA89C6-4498-4BEC-A018-9188DB5EB3D9}"/>
    <cellStyle name="40% - Accent5" xfId="38" xr:uid="{11D89306-785C-4412-A7DA-7AD8D445A293}"/>
    <cellStyle name="40% - Accent6" xfId="39" xr:uid="{FC1802ED-176B-42C8-988D-C5699B0ED1BE}"/>
    <cellStyle name="40% - アクセント 1 2" xfId="40" xr:uid="{527977B5-F6F3-4FC5-8F6A-B7937AA11835}"/>
    <cellStyle name="40% - アクセント 2 2" xfId="41" xr:uid="{B914F48C-3474-4181-81DF-30AB64DC8535}"/>
    <cellStyle name="40% - アクセント 3 2" xfId="42" xr:uid="{4AB3C066-8C31-4302-BE3E-85E8A7309FF5}"/>
    <cellStyle name="40% - アクセント 4 2" xfId="43" xr:uid="{69A879FF-3B5F-4822-BB2C-C615A021CD25}"/>
    <cellStyle name="40% - アクセント 5 2" xfId="44" xr:uid="{F7577123-AB50-4D99-B3D1-6FDF8AE96EF4}"/>
    <cellStyle name="40% - アクセント 6 2" xfId="45" xr:uid="{1438C72C-EE0B-46A3-AB33-F98B9B158ACB}"/>
    <cellStyle name="40% - 强调文字颜色 1" xfId="46" xr:uid="{093AC6CB-9E87-4B93-BDA9-846B0955E417}"/>
    <cellStyle name="40% - 强调文字颜色 2" xfId="47" xr:uid="{EE684782-BB21-4C7D-BA2B-E612B7DAAF71}"/>
    <cellStyle name="40% - 强调文字颜色 3" xfId="48" xr:uid="{893790AF-3277-4A31-843E-C1540045214E}"/>
    <cellStyle name="40% - 强调文字颜色 4" xfId="49" xr:uid="{CE34CC58-1CCC-4A2F-BBB2-A40DA16DE5CB}"/>
    <cellStyle name="40% - 强调文字颜色 5" xfId="50" xr:uid="{DD6873CA-0EB1-48CC-9AC8-25D310B4655E}"/>
    <cellStyle name="40% - 强调文字颜色 6" xfId="51" xr:uid="{847F1A95-B9E4-403F-BC95-D98012219ED6}"/>
    <cellStyle name="60% - Accent1" xfId="52" xr:uid="{69A7C5E1-1199-439D-8078-03263AC5862D}"/>
    <cellStyle name="60% - Accent2" xfId="53" xr:uid="{D7B47526-5BCA-48AC-BEA6-E3530AAC8758}"/>
    <cellStyle name="60% - Accent3" xfId="54" xr:uid="{1D9EB4ED-B1AE-44AE-9255-23DF5CE0F738}"/>
    <cellStyle name="60% - Accent4" xfId="55" xr:uid="{EFCBAAEE-8A5D-4C43-BC85-9E3AD0B2A08D}"/>
    <cellStyle name="60% - Accent5" xfId="56" xr:uid="{65E4D149-4D74-4D8E-AB61-92D080E911E1}"/>
    <cellStyle name="60% - Accent6" xfId="57" xr:uid="{7BAADE34-1FB6-4BD4-A2A5-6D6CE574565F}"/>
    <cellStyle name="60% - アクセント 1 2" xfId="58" xr:uid="{1F64B50C-9217-4881-BACA-0D30E6084F23}"/>
    <cellStyle name="60% - アクセント 2 2" xfId="59" xr:uid="{61E0B05A-0FD8-44D6-A1E1-094ECFEDEC21}"/>
    <cellStyle name="60% - アクセント 3 2" xfId="60" xr:uid="{4099DE09-C68F-4C50-ACB3-F2983A4567F6}"/>
    <cellStyle name="60% - アクセント 4 2" xfId="61" xr:uid="{93A2F5DF-6886-49A5-8690-3D03FB05E5BE}"/>
    <cellStyle name="60% - アクセント 5 2" xfId="62" xr:uid="{6E85054C-213D-4D99-A166-B318926940FC}"/>
    <cellStyle name="60% - アクセント 6 2" xfId="63" xr:uid="{F09F3DDF-C474-4CB2-8957-A7506C7840B4}"/>
    <cellStyle name="60% - 强调文字颜色 1" xfId="64" xr:uid="{F1909531-DAB8-4D8E-8A41-EEE5F63E455E}"/>
    <cellStyle name="60% - 强调文字颜色 2" xfId="65" xr:uid="{727545A3-B4CD-4DB8-9935-4826979BA5BE}"/>
    <cellStyle name="60% - 强调文字颜色 3" xfId="66" xr:uid="{5F1F04D1-7528-4E9F-9D71-2A4650896115}"/>
    <cellStyle name="60% - 强调文字颜色 4" xfId="67" xr:uid="{2DEC3691-6B3B-45C9-BF43-B5DBCC73C916}"/>
    <cellStyle name="60% - 强调文字颜色 5" xfId="68" xr:uid="{5AAA550A-E7ED-480A-82C8-82D2F0A1911C}"/>
    <cellStyle name="60% - 强调文字颜色 6" xfId="69" xr:uid="{E605E1D1-7732-44F5-9FCC-BBC68283FE44}"/>
    <cellStyle name="Accent1" xfId="70" xr:uid="{BAE6D15C-A371-4108-B668-D0CBCAACE5A0}"/>
    <cellStyle name="Accent2" xfId="71" xr:uid="{F62EC725-78B4-4597-9902-47157A713563}"/>
    <cellStyle name="Accent3" xfId="72" xr:uid="{1724BD5C-DE48-411B-839F-F382CB9CF0DE}"/>
    <cellStyle name="Accent4" xfId="73" xr:uid="{510CA008-1988-470A-9638-3370515742CE}"/>
    <cellStyle name="Accent5" xfId="74" xr:uid="{A51F2705-46A4-452E-84C1-09D78A86A3C6}"/>
    <cellStyle name="Accent6" xfId="75" xr:uid="{689CFC09-99C5-4990-BFF9-6D9480125936}"/>
    <cellStyle name="args.style" xfId="76" xr:uid="{B24B1155-D4F7-4270-9845-252A2C7324F2}"/>
    <cellStyle name="Bad" xfId="77" xr:uid="{DFDBEC91-60CA-4A31-8593-8DE899F3497C}"/>
    <cellStyle name="ＢＢＢ" xfId="78" xr:uid="{F0BAC03A-9E33-40DA-9522-C47A5F1B844B}"/>
    <cellStyle name="Calc Currency (0)" xfId="79" xr:uid="{D06220B0-D8A7-4E8E-8AB6-20375A7AAF86}"/>
    <cellStyle name="Calculation" xfId="80" xr:uid="{AA100364-0BC7-4B84-9481-201990A1CE9F}"/>
    <cellStyle name="Check Cell" xfId="81" xr:uid="{C0878C56-7BAC-45EB-85B6-61BB26F9E76A}"/>
    <cellStyle name="dak" xfId="82" xr:uid="{0C8D7E34-29A1-4AAF-9FEC-AE7F4FC044F2}"/>
    <cellStyle name="Explanatory Text" xfId="83" xr:uid="{BC3CF2E4-493B-41F4-86A0-533E72DECB56}"/>
    <cellStyle name="Good" xfId="84" xr:uid="{26E510F3-085B-4726-BBB8-BDFEAD36767F}"/>
    <cellStyle name="Grey" xfId="85" xr:uid="{D0801F7E-9AF3-4091-A607-CF0E765A518F}"/>
    <cellStyle name="Header1" xfId="86" xr:uid="{ACC02EE0-0682-43F3-9FFF-2E8FE1771497}"/>
    <cellStyle name="Header2" xfId="87" xr:uid="{7E025674-1DE2-4293-8B7B-3E37DCAA5717}"/>
    <cellStyle name="Heading 1" xfId="88" xr:uid="{25D56D3C-A226-4B14-82A9-7BCE331FF9AE}"/>
    <cellStyle name="Heading 2" xfId="89" xr:uid="{6991CBEE-D9D4-47B7-A678-315A7E33206C}"/>
    <cellStyle name="Heading 3" xfId="90" xr:uid="{1836CD58-FDAE-4884-ABD9-3CC8AD4018D5}"/>
    <cellStyle name="Heading 4" xfId="91" xr:uid="{746C2465-F2C6-464E-BB3D-69AE2A42D7DE}"/>
    <cellStyle name="Hyperlink" xfId="12" xr:uid="{82DFCC3E-0770-4BF1-BE0B-48BACA2DD9D7}"/>
    <cellStyle name="IBM(401K)" xfId="92" xr:uid="{F4E9ABB6-2F55-4CDC-828E-11C421F4FB3C}"/>
    <cellStyle name="Input" xfId="93" xr:uid="{DFAC4FD3-2423-44D7-BB70-DBEECEE291D9}"/>
    <cellStyle name="Input [yellow]" xfId="94" xr:uid="{CB9094F0-7911-454E-A70E-196EEE76C0A1}"/>
    <cellStyle name="J401K" xfId="95" xr:uid="{F89C93D6-8ADD-4DFC-AAF2-C6F5339D997E}"/>
    <cellStyle name="jitta" xfId="96" xr:uid="{2B7780CA-658C-43B6-9CE6-6F9E928DB57B}"/>
    <cellStyle name="Linked Cell" xfId="97" xr:uid="{5BBC21CC-D4A9-4547-8E51-6900D17A0C93}"/>
    <cellStyle name="Neutral" xfId="98" xr:uid="{0EF2248F-ED36-46F1-AF41-D0EB984BD5E5}"/>
    <cellStyle name="new" xfId="99" xr:uid="{B76DD825-1478-4AB5-9B5F-6613D90AFF07}"/>
    <cellStyle name="Normal - Style1" xfId="100" xr:uid="{9F15DA05-9494-4C4F-A187-E307DECA143D}"/>
    <cellStyle name="Normal_#18-Internet" xfId="101" xr:uid="{F2C090F1-D709-444A-9B9E-0B3F4BF6F9BB}"/>
    <cellStyle name="Note" xfId="102" xr:uid="{D830E4BE-4A4B-4D7B-834A-ADADD47AB5BF}"/>
    <cellStyle name="Output" xfId="103" xr:uid="{C9D4C9C7-D6D6-46CC-9CC2-A6AA02A38D15}"/>
    <cellStyle name="per.style" xfId="104" xr:uid="{1B9F3E40-0D0B-48E6-814A-460370063B5A}"/>
    <cellStyle name="Percent [2]" xfId="105" xr:uid="{923521A4-28D8-4F1B-8F28-8B38E9EC7D11}"/>
    <cellStyle name="PSChar" xfId="106" xr:uid="{A4976003-F1C1-4770-BA69-F05761105124}"/>
    <cellStyle name="PSHeading" xfId="107" xr:uid="{B4588CAC-7D6C-44F1-9AD1-CC029017B9BE}"/>
    <cellStyle name="QDF" xfId="108" xr:uid="{55B7E5BA-705A-47D5-B43C-DE9F2C271C2E}"/>
    <cellStyle name="SAPBEXaggData" xfId="109" xr:uid="{FA4B4757-CF2E-4D3E-97E4-7065B9F42715}"/>
    <cellStyle name="SAPBEXaggDataEmph" xfId="110" xr:uid="{4FDD9E08-A525-4622-8A49-70377331C133}"/>
    <cellStyle name="SAPBEXaggItem" xfId="111" xr:uid="{1726AB5E-56A5-40AE-B1E9-3A40DD224070}"/>
    <cellStyle name="SAPBEXaggItemX" xfId="112" xr:uid="{B4B44C95-7CB9-46C3-AD91-F41C30E89247}"/>
    <cellStyle name="SAPBEXchaText" xfId="113" xr:uid="{FBF942A0-6B70-4B56-AC11-A097CAA5A872}"/>
    <cellStyle name="SAPBEXexcBad" xfId="114" xr:uid="{DDA3E2F1-D89C-46C5-8BEB-641602DDCD0F}"/>
    <cellStyle name="SAPBEXexcBad7" xfId="115" xr:uid="{73CF7571-A29E-4451-93C4-74CE2CBD7B58}"/>
    <cellStyle name="SAPBEXexcBad8" xfId="116" xr:uid="{B5F9E189-B480-42C0-98FB-10622B84AE2A}"/>
    <cellStyle name="SAPBEXexcBad9" xfId="117" xr:uid="{483575AD-0580-4BE4-A098-53519B51A516}"/>
    <cellStyle name="SAPBEXexcCritical" xfId="118" xr:uid="{7261D409-8997-419E-BEAB-861CA6874BB1}"/>
    <cellStyle name="SAPBEXexcCritical4" xfId="119" xr:uid="{2DC827F3-579C-4F08-8DF0-B31D9D11D9D3}"/>
    <cellStyle name="SAPBEXexcCritical5" xfId="120" xr:uid="{207F5C98-B746-4F80-81CF-EBD1BE3CCA2E}"/>
    <cellStyle name="SAPBEXexcCritical6" xfId="121" xr:uid="{64DE2ACF-B38A-4B92-B9B9-201D1C228AB9}"/>
    <cellStyle name="SAPBEXexcGood" xfId="122" xr:uid="{863C4C58-20D2-4BD7-9C07-00086A75131A}"/>
    <cellStyle name="SAPBEXexcGood1" xfId="123" xr:uid="{8E340557-39E2-4756-A801-46FE23FE64F8}"/>
    <cellStyle name="SAPBEXexcGood2" xfId="124" xr:uid="{F3968546-5B80-452D-9D18-A09DEAD2735A}"/>
    <cellStyle name="SAPBEXexcGood3" xfId="125" xr:uid="{4B50E6AC-DDE1-42F9-9FE5-D63B16576F13}"/>
    <cellStyle name="SAPBEXexcVeryBad" xfId="126" xr:uid="{055E064E-A1EB-4286-9299-F77D2BC9F249}"/>
    <cellStyle name="SAPBEXfilterDrill" xfId="127" xr:uid="{335FF694-4B0B-4CAB-8064-C03E16D91C9B}"/>
    <cellStyle name="SAPBEXfilterItem" xfId="128" xr:uid="{59105A71-14EE-431B-ACF7-1BCD88A4E676}"/>
    <cellStyle name="SAPBEXfilterText" xfId="129" xr:uid="{686BE024-033D-47D3-998B-F8FBF8E4C837}"/>
    <cellStyle name="SAPBEXformats" xfId="130" xr:uid="{7EBAE034-DBE6-42AF-81BF-783A28057CE7}"/>
    <cellStyle name="SAPBEXheaderData" xfId="131" xr:uid="{74C85794-4778-4E07-A5F7-6DA64A7BED0C}"/>
    <cellStyle name="SAPBEXheaderItem" xfId="132" xr:uid="{7E4183EB-B807-4D94-A9D9-C431E71C7C57}"/>
    <cellStyle name="SAPBEXheaderText" xfId="133" xr:uid="{A5E013FD-400E-41F1-8B03-8D9E692DB4A5}"/>
    <cellStyle name="SAPBEXHLevel0" xfId="134" xr:uid="{833D6562-9733-4E01-A310-51668FC1A681}"/>
    <cellStyle name="SAPBEXHLevel0X" xfId="135" xr:uid="{83EA016D-F255-464F-A925-824417A852FB}"/>
    <cellStyle name="SAPBEXHLevel1" xfId="136" xr:uid="{420E239B-4BF5-4010-8D3B-693D3EB650D3}"/>
    <cellStyle name="SAPBEXHLevel1X" xfId="137" xr:uid="{6D64A584-FB6F-464B-AFF1-80400C91E7C6}"/>
    <cellStyle name="SAPBEXHLevel2" xfId="138" xr:uid="{806C4F16-CCDD-4C1A-801B-F7A4736C9660}"/>
    <cellStyle name="SAPBEXHLevel2X" xfId="139" xr:uid="{013FD0B8-9489-4888-832E-9DEDAF1EF8FF}"/>
    <cellStyle name="SAPBEXHLevel3" xfId="140" xr:uid="{ED38F7AF-4D8C-4C32-96A0-5A27B505232E}"/>
    <cellStyle name="SAPBEXHLevel3X" xfId="141" xr:uid="{1C98E4C6-DF9B-4833-928B-97AB17DF50EF}"/>
    <cellStyle name="SAPBEXresData" xfId="142" xr:uid="{6672D053-E239-4FA4-9558-F3C465EC6281}"/>
    <cellStyle name="SAPBEXresDataEmph" xfId="143" xr:uid="{61800082-FEAB-46A5-AB5A-A1F65300DBB8}"/>
    <cellStyle name="SAPBEXresItem" xfId="144" xr:uid="{B7471E4B-CE40-4CFF-B914-FC875131CDA9}"/>
    <cellStyle name="SAPBEXresItemX" xfId="145" xr:uid="{6D7A4637-D909-4007-9BC0-820108E9DD86}"/>
    <cellStyle name="SAPBEXstdData" xfId="146" xr:uid="{443DA8FD-6A03-4F18-8981-102592DB06B7}"/>
    <cellStyle name="SAPBEXstdDataEmph" xfId="147" xr:uid="{7AC23476-28B2-433A-8E5C-B9E505552DCD}"/>
    <cellStyle name="SAPBEXstdItem" xfId="148" xr:uid="{2A0DA13C-EE51-48B4-ADE0-1B22A012DFC7}"/>
    <cellStyle name="SAPBEXstdItemX" xfId="149" xr:uid="{3973C64B-4826-497B-91B6-13D95A447673}"/>
    <cellStyle name="SAPBEXsubData" xfId="150" xr:uid="{F3D9D61B-A431-4313-B457-A56A31067C93}"/>
    <cellStyle name="SAPBEXsubDataEmph" xfId="151" xr:uid="{3BD6219C-5F31-45CC-BC63-916ADACD0EBB}"/>
    <cellStyle name="SAPBEXsubItem" xfId="152" xr:uid="{7C980F71-E19E-440B-9FE6-F8D0AB5CDDB8}"/>
    <cellStyle name="SAPBEXtitle" xfId="153" xr:uid="{CD7D686E-AE9E-4576-9D71-8B7FA810658A}"/>
    <cellStyle name="SAPBEXundefined" xfId="154" xr:uid="{021A474C-8907-468E-AE8E-D79F990674F8}"/>
    <cellStyle name="Title" xfId="155" xr:uid="{EE652E9B-09C2-4807-9F26-53224A348B97}"/>
    <cellStyle name="Total" xfId="156" xr:uid="{F5A0147E-294B-4BD9-B79A-3AB5CB9BCB92}"/>
    <cellStyle name="Warning Text" xfId="157" xr:uid="{FDA46A91-81D4-4B5A-B916-A7CBE8729543}"/>
    <cellStyle name="アクセント 1 2" xfId="158" xr:uid="{F37551A9-A07F-417F-8CD5-D338D2244B58}"/>
    <cellStyle name="アクセント 2 2" xfId="159" xr:uid="{66405CA0-F241-4C43-91C4-E68B8CA10B46}"/>
    <cellStyle name="アクセント 3 2" xfId="160" xr:uid="{52DA8D14-330F-4DE2-A505-FD4571EFEBD3}"/>
    <cellStyle name="アクセント 4 2" xfId="161" xr:uid="{1242D59E-61BE-430D-8714-A9FF7C49614B}"/>
    <cellStyle name="アクセント 5 2" xfId="162" xr:uid="{E8230E44-8072-47E4-ADDD-EEA0F0B90733}"/>
    <cellStyle name="アクセント 6 2" xfId="163" xr:uid="{8CAE66B1-AC53-4897-B96E-56A8D9C83C19}"/>
    <cellStyle name="スタイル 1" xfId="164" xr:uid="{DECA2B8E-DD58-4773-ABFA-1330CC5B1E39}"/>
    <cellStyle name="タイトル 2" xfId="165" xr:uid="{4D7F490F-3C92-4C6D-8B56-7E850A30291B}"/>
    <cellStyle name="チェック セル 2" xfId="166" xr:uid="{74E5D6AD-DADB-4832-851B-376D4CBD5FEB}"/>
    <cellStyle name="どちらでもない 2" xfId="167" xr:uid="{62B25A25-27F1-4B28-8E00-04457A9B0705}"/>
    <cellStyle name="ハイパーリンク" xfId="6" builtinId="8"/>
    <cellStyle name="メモ 2" xfId="168" xr:uid="{B8100A70-7426-4B95-9876-3BA2A65A90AA}"/>
    <cellStyle name="リンク セル 2" xfId="169" xr:uid="{3747E694-D287-4C92-99D6-3FCACEC96EF8}"/>
    <cellStyle name="悪い 2" xfId="170" xr:uid="{3B9F0453-E570-4112-A592-9782AD2B6C8B}"/>
    <cellStyle name="解释性文本" xfId="171" xr:uid="{6ADF06C1-10F8-478A-86F0-FAAF32549704}"/>
    <cellStyle name="計算 2" xfId="172" xr:uid="{564BF27A-196B-4D8B-9D39-6B2D0E57A8BC}"/>
    <cellStyle name="警告文 2" xfId="173" xr:uid="{DE6530B9-7F4D-4DB8-AE25-2E7F6634BEEE}"/>
    <cellStyle name="警告文本" xfId="174" xr:uid="{F5D4230B-55B3-4AF1-BDDF-47D4A3FAAF47}"/>
    <cellStyle name="見出し 1 2" xfId="175" xr:uid="{96291104-E5B1-46E7-BAA3-C63B99E58BA0}"/>
    <cellStyle name="見出し 2 2" xfId="176" xr:uid="{E6ACDB58-0120-4CF3-A344-ED2FF660CC6C}"/>
    <cellStyle name="見出し 3 2" xfId="177" xr:uid="{377E47A5-BB26-421D-96DA-ECBED7B1D544}"/>
    <cellStyle name="見出し 4 2" xfId="178" xr:uid="{6DFB607F-AA80-4C3A-844C-F531BFF755B8}"/>
    <cellStyle name="好" xfId="179" xr:uid="{48132E69-B875-4F0A-BA9A-14625EB4B69F}"/>
    <cellStyle name="好_【NewTMS】テーブル定義書_Excelマスタ_VerMikuni" xfId="180" xr:uid="{CF1ED16E-1A6A-4CFB-B769-D91780D09EDE}"/>
    <cellStyle name="好_【NewTMS】テーブル定義書_Excelマスタ_VerMikuni_SYNYR6000_詳細設計書_入庫ラベル発行" xfId="181" xr:uid="{DC64CAD8-7E74-439B-B312-A0559AEE626C}"/>
    <cellStyle name="好_【NewTMS】テーブル定義書_Excelマスタ_VerMikuni_SYSYR2000_プログラム設計書_欠品リスト発行" xfId="182" xr:uid="{7F3849AF-B339-4879-9263-05FB43643182}"/>
    <cellStyle name="好_【NewTMS】テーブル定義書_Excelマスタ_VerMikuni_SYSYR2000_プログラム設計書_欠品リスト発行_サンプル_SYNYS2000_機能設計書_入荷予定入力" xfId="183" xr:uid="{F29604CA-F332-4374-99BC-63F4961AC24E}"/>
    <cellStyle name="好_【NewTMS】テーブル定義書_Excelマスタ_VerMikuni_サンプル_SYNYS2000_機能設計書_入荷予定入力" xfId="184" xr:uid="{06E86DD1-94C5-40CD-B0CC-A7D75490C225}"/>
    <cellStyle name="好_【NewTMS】テーブル定義書_Excelマスタ_VerMikuni_プログラム設計書_TM_TMSS0610(予定情報照会)" xfId="185" xr:uid="{1F2CF41E-C1E5-460C-9A9A-F993303E7C6D}"/>
    <cellStyle name="好_【NewTMS】テーブル定義書_Excelマスタ_VerMikuni_プログラム設計書_TM_TMSS0610(予定情報照会)_SYNYR6000_詳細設計書_入庫ラベル発行" xfId="186" xr:uid="{9AD7E0D5-4312-4D41-8BB8-8902F70B2E42}"/>
    <cellStyle name="好_【NewTMS】テーブル定義書_Excelマスタ_VerMikuni_プログラム設計書_TM_TMSS0610(予定情報照会)_SYSYR2000_プログラム設計書_欠品リスト発行" xfId="187" xr:uid="{806DDBD7-6429-41A3-BC68-D8E680C66EB9}"/>
    <cellStyle name="好_【NewTMS】テーブル定義書_Excelマスタ_VerMikuni_プログラム設計書_TM_TMSS0610(予定情報照会)_SYSYR2000_プログラム設計書_欠品リスト発行_サンプル_SYNYS2000_機能設計書_入荷予定入力" xfId="188" xr:uid="{6D321A3D-54B6-41F9-BB1C-1EAF79708A05}"/>
    <cellStyle name="好_【NewTMS】テーブル定義書_Excelマスタ_VerMikuni_プログラム設計書_TM_TMSS0610(予定情報照会)_サンプル_SYNYS2000_機能設計書_入荷予定入力" xfId="189" xr:uid="{13D9C151-C39B-4847-8C4C-7F11D37753C2}"/>
    <cellStyle name="好_【NewTMS】テーブル定義書_Excelマスタ_VerMikuni_詳細設計TMSS0610(予定情報照会)" xfId="190" xr:uid="{D6059E6D-633D-40BE-8711-B516C95415A5}"/>
    <cellStyle name="好_【NewTMS】テーブル定義書_Excelマスタ_VerMikuni_詳細設計TMSS0610(予定情報照会)_SYNYR6000_詳細設計書_入庫ラベル発行" xfId="191" xr:uid="{BCB518E0-11B8-4CA9-9105-949B07BC8280}"/>
    <cellStyle name="好_【NewTMS】テーブル定義書_Excelマスタ_VerMikuni_詳細設計TMSS0610(予定情報照会)_SYSYR2000_プログラム設計書_欠品リスト発行" xfId="192" xr:uid="{DBCEABB5-0CAE-4EB7-83FF-B722F77656FC}"/>
    <cellStyle name="好_【NewTMS】テーブル定義書_Excelマスタ_VerMikuni_詳細設計TMSS0610(予定情報照会)_SYSYR2000_プログラム設計書_欠品リスト発行_サンプル_SYNYS2000_機能設計書_入荷予定入力" xfId="193" xr:uid="{85B3AF29-0BD5-4EBC-9312-B21A25BE722A}"/>
    <cellStyle name="好_【NewTMS】テーブル定義書_Excelマスタ_VerMikuni_詳細設計TMSS0610(予定情報照会)_サンプル_SYNYS2000_機能設計書_入荷予定入力" xfId="194" xr:uid="{7551418D-82E8-4B9C-AC0F-AEF4354110D2}"/>
    <cellStyle name="好_C票_預託対応_0003" xfId="195" xr:uid="{BCC61D43-1ADC-49B1-88FA-C8DB51B2640F}"/>
    <cellStyle name="好_C票_預託対応_0003_C-V73-H-0040_ロケーションマスタメンテナンス(編集)" xfId="196" xr:uid="{4015DD7F-49B3-4BE2-A436-34ECA7DE3296}"/>
    <cellStyle name="好_EXCEL出力マスタ" xfId="197" xr:uid="{51E3B595-866C-4255-84EA-D92458D8056F}"/>
    <cellStyle name="好_EXCEL出力マスタ_SYNYR6000_詳細設計書_入庫ラベル発行" xfId="198" xr:uid="{A2873B37-2177-4F5B-A740-21F46F8FBEEA}"/>
    <cellStyle name="好_EXCEL出力マスタ_SYSYR2000_プログラム設計書_欠品リスト発行" xfId="199" xr:uid="{9B024E80-F438-4AAD-B097-DF4BC64F1E5B}"/>
    <cellStyle name="好_EXCEL出力マスタ_SYSYR2000_プログラム設計書_欠品リスト発行_サンプル_SYNYS2000_機能設計書_入荷予定入力" xfId="200" xr:uid="{5E7A68C1-5C68-426E-9F52-A2D1F0E46102}"/>
    <cellStyle name="好_EXCEL出力マスタ_サンプル_SYNYS2000_機能設計書_入荷予定入力" xfId="201" xr:uid="{499CD637-8496-42EE-A386-3E95D6380720}"/>
    <cellStyle name="好_F_GET_STOCK_LOC_CD_推奨ロケーション取得_詳細設計" xfId="202" xr:uid="{633A264C-D88A-4BC9-9A77-8EC8DAD7A976}"/>
    <cellStyle name="好_F_GET_STOCK_LOC_CD_推奨ロケーション取得_詳細設計_SYNYR6000_詳細設計書_入庫ラベル発行" xfId="203" xr:uid="{982EFEE0-5BB5-4AE2-B17E-2B5CF26CBECC}"/>
    <cellStyle name="好_F_GET_STOCK_LOC_CD_推奨ロケーション取得_詳細設計_サンプル_SYNYS2000_機能設計書_入荷予定入力" xfId="204" xr:uid="{01FCBCB8-EB57-4E9F-B4B1-B8FE2EC85DD0}"/>
    <cellStyle name="好_SYTNS4000_棚卸確定処理_詳細設計" xfId="205" xr:uid="{7A59D33B-2BDA-44AE-81E7-1F3CD646EB5F}"/>
    <cellStyle name="好_SYTNS4000_棚卸確定処理_詳細設計_SYNYR6000_詳細設計書_入庫ラベル発行" xfId="206" xr:uid="{682D07C5-8060-43E6-A42A-454174EEFAD4}"/>
    <cellStyle name="好_SYTNS4000_棚卸確定処理_詳細設計_サンプル_SYNYS2000_機能設計書_入荷予定入力" xfId="207" xr:uid="{84ACF3A2-455D-4F94-ABCD-AB5120B02322}"/>
    <cellStyle name="好_コピープログラム設計書_TM_TMSS0210(輸送受付入力)_参照依田作業中" xfId="208" xr:uid="{20D94FF4-622F-4C32-9D28-A815C9F0A7A1}"/>
    <cellStyle name="好_コピープログラム設計書_TM_TMSS0210(輸送受付入力)_参照依田作業中_SYNYR6000_詳細設計書_入庫ラベル発行" xfId="209" xr:uid="{1FE8D5CE-7CE0-4220-A34E-B2283B1EAE10}"/>
    <cellStyle name="好_コピープログラム設計書_TM_TMSS0210(輸送受付入力)_参照依田作業中_SYSYR2000_プログラム設計書_欠品リスト発行" xfId="210" xr:uid="{DD5FC6E0-07B9-4CE4-A35D-0F5CAC41B0AC}"/>
    <cellStyle name="好_コピープログラム設計書_TM_TMSS0210(輸送受付入力)_参照依田作業中_SYSYR2000_プログラム設計書_欠品リスト発行_サンプル_SYNYS2000_機能設計書_入荷予定入力" xfId="211" xr:uid="{359540DD-BE89-4035-89FE-7A1F6A6428EB}"/>
    <cellStyle name="好_コピープログラム設計書_TM_TMSS0210(輸送受付入力)_参照依田作業中_サンプル_SYNYS2000_機能設計書_入荷予定入力" xfId="212" xr:uid="{98CF4327-8F28-47E4-BE2C-096B9362398D}"/>
    <cellStyle name="好_プログラム仕様 VB.NET" xfId="213" xr:uid="{7E72E0DE-4603-4C65-82B1-3B2992EBAA64}"/>
    <cellStyle name="好_プログラム仕様 VB.NET_1" xfId="214" xr:uid="{E1531026-96A4-4262-911B-FD01E3CB3CA5}"/>
    <cellStyle name="好_プログラム設計書_TM_TMSS0210(輸送受付入力)" xfId="215" xr:uid="{4CDC546D-0C1E-464B-9FBF-E735C29EB64C}"/>
    <cellStyle name="好_プログラム設計書_TM_TMSS0210(輸送受付入力)_SYNYR6000_詳細設計書_入庫ラベル発行" xfId="216" xr:uid="{CF52D118-5B7E-436F-A45B-EEF39E7601D3}"/>
    <cellStyle name="好_プログラム設計書_TM_TMSS0210(輸送受付入力)_SYSYR2000_プログラム設計書_欠品リスト発行" xfId="217" xr:uid="{316FC607-2D1A-44A5-9102-DA96B5E8C13D}"/>
    <cellStyle name="好_プログラム設計書_TM_TMSS0210(輸送受付入力)_SYSYR2000_プログラム設計書_欠品リスト発行_サンプル_SYNYS2000_機能設計書_入荷予定入力" xfId="218" xr:uid="{4677B294-1707-479F-B551-B5F63E530B2B}"/>
    <cellStyle name="好_プログラム設計書_TM_TMSS0210(輸送受付入力)_サンプル_SYNYS2000_機能設計書_入荷予定入力" xfId="219" xr:uid="{0EF150E7-0CCF-4C50-907C-F8045FA199F9}"/>
    <cellStyle name="好_プログラム設計書_TM_TMSS0610(予定情報照会)" xfId="220" xr:uid="{51721608-38B5-47C3-9279-4FF30E25AEB3}"/>
    <cellStyle name="好_プログラム設計書_TM_TMSS0610(予定情報照会)_SYNYR6000_詳細設計書_入庫ラベル発行" xfId="221" xr:uid="{3817295F-FCF3-43E7-A6D7-A875027932D9}"/>
    <cellStyle name="好_プログラム設計書_TM_TMSS0610(予定情報照会)_SYSYR2000_プログラム設計書_欠品リスト発行" xfId="222" xr:uid="{BB8B0E36-0B86-4CE2-9368-277DFB55080D}"/>
    <cellStyle name="好_プログラム設計書_TM_TMSS0610(予定情報照会)_SYSYR2000_プログラム設計書_欠品リスト発行_サンプル_SYNYS2000_機能設計書_入荷予定入力" xfId="223" xr:uid="{F2779E63-904B-44CE-8E15-EBC51B109B69}"/>
    <cellStyle name="好_プログラム設計書_TM_TMSS0610(予定情報照会)_サンプル_SYNYS2000_機能設計書_入荷予定入力" xfId="224" xr:uid="{61DD8E94-3DC8-409A-935E-1C33D2513B7C}"/>
    <cellStyle name="好_機能定義_入荷ヘッダ一覧_Ver1 .00_ITM" xfId="225" xr:uid="{170D1E73-B281-4987-B9A9-232BA2AA5F5D}"/>
    <cellStyle name="好_項目編集仕様" xfId="226" xr:uid="{C2DC920B-A151-4430-A7AE-D96D1D96EA8B}"/>
    <cellStyle name="好_小松　EXCEL出力案" xfId="227" xr:uid="{8595A146-0942-490A-9840-248B8AC9D3C6}"/>
    <cellStyle name="好_小松　EXCEL出力案_サンプル_SYNYS2000_機能設計書_入荷予定入力" xfId="228" xr:uid="{877F12DF-BA92-417A-BF1E-AD32BE39CA6D}"/>
    <cellStyle name="好_詳細設計TMSS0610(予定情報照会)" xfId="229" xr:uid="{0F1369A2-99B6-4160-91F4-CF5E0EA9A85A}"/>
    <cellStyle name="好_詳細設計TMSS0610(予定情報照会)_サンプル_SYNYS2000_機能設計書_入荷予定入力" xfId="230" xr:uid="{1AE1A1BC-BCC0-4F38-8090-DEA6A3F33BD6}"/>
    <cellStyle name="好み１" xfId="231" xr:uid="{1519FFD1-9C46-4DAD-B14F-BAB89408CD90}"/>
    <cellStyle name="差" xfId="232" xr:uid="{7CE134D4-C641-4D4B-8123-BABA2F6611AC}"/>
    <cellStyle name="差_【NewTMS】テーブル定義書_Excelマスタ_VerMikuni" xfId="233" xr:uid="{BDDEE551-4549-43BE-8C77-877E6B166619}"/>
    <cellStyle name="差_【NewTMS】テーブル定義書_Excelマスタ_VerMikuni_SYNYR6000_詳細設計書_入庫ラベル発行" xfId="234" xr:uid="{83DE46C9-B6E4-439B-9585-F0522542E2CA}"/>
    <cellStyle name="差_【NewTMS】テーブル定義書_Excelマスタ_VerMikuni_SYSYR2000_プログラム設計書_欠品リスト発行" xfId="235" xr:uid="{5E7A1F20-C6D2-49E2-923B-10315B134BB7}"/>
    <cellStyle name="差_【NewTMS】テーブル定義書_Excelマスタ_VerMikuni_SYSYR2000_プログラム設計書_欠品リスト発行_サンプル_SYNYS2000_機能設計書_入荷予定入力" xfId="236" xr:uid="{1653FB20-7E01-4D46-9D08-78B15026BFA8}"/>
    <cellStyle name="差_【NewTMS】テーブル定義書_Excelマスタ_VerMikuni_サンプル_SYNYS2000_機能設計書_入荷予定入力" xfId="237" xr:uid="{50CE7BF3-CD90-4E7D-9D82-0845B8ABB1A7}"/>
    <cellStyle name="差_【NewTMS】テーブル定義書_Excelマスタ_VerMikuni_プログラム設計書_TM_TMSS0610(予定情報照会)" xfId="238" xr:uid="{691E4D01-C7EA-48B9-ACA0-60E34B15B150}"/>
    <cellStyle name="差_【NewTMS】テーブル定義書_Excelマスタ_VerMikuni_プログラム設計書_TM_TMSS0610(予定情報照会)_SYNYR6000_詳細設計書_入庫ラベル発行" xfId="239" xr:uid="{D653C1C9-6B70-408C-BF84-C64F20F1D6A1}"/>
    <cellStyle name="差_【NewTMS】テーブル定義書_Excelマスタ_VerMikuni_プログラム設計書_TM_TMSS0610(予定情報照会)_SYSYR2000_プログラム設計書_欠品リスト発行" xfId="240" xr:uid="{14E8C078-A50F-4D71-BF1D-93A70AD77477}"/>
    <cellStyle name="差_【NewTMS】テーブル定義書_Excelマスタ_VerMikuni_プログラム設計書_TM_TMSS0610(予定情報照会)_SYSYR2000_プログラム設計書_欠品リスト発行_サンプル_SYNYS2000_機能設計書_入荷予定入力" xfId="241" xr:uid="{A98197A8-6A25-4478-A8AE-8D61E5342200}"/>
    <cellStyle name="差_【NewTMS】テーブル定義書_Excelマスタ_VerMikuni_プログラム設計書_TM_TMSS0610(予定情報照会)_サンプル_SYNYS2000_機能設計書_入荷予定入力" xfId="242" xr:uid="{2C135F44-0860-48C1-B528-A09D6955444F}"/>
    <cellStyle name="差_【NewTMS】テーブル定義書_Excelマスタ_VerMikuni_詳細設計TMSS0610(予定情報照会)" xfId="243" xr:uid="{C09AEADB-A20E-443D-9B53-3689E2D50607}"/>
    <cellStyle name="差_【NewTMS】テーブル定義書_Excelマスタ_VerMikuni_詳細設計TMSS0610(予定情報照会)_SYNYR6000_詳細設計書_入庫ラベル発行" xfId="244" xr:uid="{7764CE7A-8875-47E4-9D05-0897D6B01166}"/>
    <cellStyle name="差_【NewTMS】テーブル定義書_Excelマスタ_VerMikuni_詳細設計TMSS0610(予定情報照会)_SYSYR2000_プログラム設計書_欠品リスト発行" xfId="245" xr:uid="{C28CB1E6-5CFC-4FF4-8FD1-E469D20E301E}"/>
    <cellStyle name="差_【NewTMS】テーブル定義書_Excelマスタ_VerMikuni_詳細設計TMSS0610(予定情報照会)_SYSYR2000_プログラム設計書_欠品リスト発行_サンプル_SYNYS2000_機能設計書_入荷予定入力" xfId="246" xr:uid="{35D3724B-8667-48FE-AAB1-B9FD360363AE}"/>
    <cellStyle name="差_【NewTMS】テーブル定義書_Excelマスタ_VerMikuni_詳細設計TMSS0610(予定情報照会)_サンプル_SYNYS2000_機能設計書_入荷予定入力" xfId="247" xr:uid="{63317FFB-72EB-4006-9149-08A05CC2A7F5}"/>
    <cellStyle name="差_C-V73-H-0040_ロケーションマスタメンテナンス(編集)" xfId="248" xr:uid="{B68150EE-F7F4-41C7-83E9-87D8D908A5BD}"/>
    <cellStyle name="差_EXCEL出力マスタ" xfId="249" xr:uid="{7D8FE25F-F09A-4CD9-9DC4-2E85C64EC7AE}"/>
    <cellStyle name="差_EXCEL出力マスタ_SYNYR6000_詳細設計書_入庫ラベル発行" xfId="250" xr:uid="{AF71E0DC-BFAB-4EB9-9E7A-772DCDB4BB84}"/>
    <cellStyle name="差_EXCEL出力マスタ_SYSYR2000_プログラム設計書_欠品リスト発行" xfId="251" xr:uid="{F495FF33-B748-4F8F-BDBC-C37A497865AE}"/>
    <cellStyle name="差_EXCEL出力マスタ_SYSYR2000_プログラム設計書_欠品リスト発行_サンプル_SYNYS2000_機能設計書_入荷予定入力" xfId="252" xr:uid="{2AADAB8E-4686-4C4F-96DC-3657A2AEDA1B}"/>
    <cellStyle name="差_EXCEL出力マスタ_サンプル_SYNYS2000_機能設計書_入荷予定入力" xfId="253" xr:uid="{DCC82C5D-227F-4D66-BD4D-8C4392BD2197}"/>
    <cellStyle name="差_F_GET_STOCK_LOC_CD_推奨ロケーション取得_詳細設計" xfId="254" xr:uid="{19D29C94-164C-4D90-A825-A93CE79B0627}"/>
    <cellStyle name="差_F_GET_STOCK_LOC_CD_推奨ロケーション取得_詳細設計_SYNYR6000_詳細設計書_入庫ラベル発行" xfId="255" xr:uid="{42CA28DB-FBE6-471E-94F2-A0C646CF5154}"/>
    <cellStyle name="差_F_GET_STOCK_LOC_CD_推奨ロケーション取得_詳細設計_サンプル_SYNYS2000_機能設計書_入荷予定入力" xfId="256" xr:uid="{32EB5DDB-4D38-4BE0-8772-645AC2B6B67C}"/>
    <cellStyle name="差_SYTNS4000_棚卸確定処理_詳細設計" xfId="257" xr:uid="{04D8B3E6-1B53-4DB8-A339-B89D0156DB36}"/>
    <cellStyle name="差_SYTNS4000_棚卸確定処理_詳細設計_SYNYR6000_詳細設計書_入庫ラベル発行" xfId="258" xr:uid="{996AC573-6839-4168-ADA1-53C9B423B9D4}"/>
    <cellStyle name="差_SYTNS4000_棚卸確定処理_詳細設計_サンプル_SYNYS2000_機能設計書_入荷予定入力" xfId="259" xr:uid="{D6C920B2-1DA6-43AB-A7C2-829E3DFCDB1A}"/>
    <cellStyle name="差_コピープログラム設計書_TM_TMSS0210(輸送受付入力)_参照依田作業中" xfId="260" xr:uid="{AFF80221-4F9F-4FE8-B2AE-C23B94461E98}"/>
    <cellStyle name="差_コピープログラム設計書_TM_TMSS0210(輸送受付入力)_参照依田作業中_SYNYR6000_詳細設計書_入庫ラベル発行" xfId="261" xr:uid="{768B22E8-3A19-4A53-8DE3-E2BB12315BD8}"/>
    <cellStyle name="差_コピープログラム設計書_TM_TMSS0210(輸送受付入力)_参照依田作業中_SYSYR2000_プログラム設計書_欠品リスト発行" xfId="262" xr:uid="{CB537A36-EB99-4CA3-AACC-C5FA42752061}"/>
    <cellStyle name="差_コピープログラム設計書_TM_TMSS0210(輸送受付入力)_参照依田作業中_SYSYR2000_プログラム設計書_欠品リスト発行_サンプル_SYNYS2000_機能設計書_入荷予定入力" xfId="263" xr:uid="{53E4C0EE-5408-4DB9-B7CE-CC26A3983BFC}"/>
    <cellStyle name="差_コピープログラム設計書_TM_TMSS0210(輸送受付入力)_参照依田作業中_サンプル_SYNYS2000_機能設計書_入荷予定入力" xfId="264" xr:uid="{B5BEBF0C-E608-41A2-B97E-2D0075A3A789}"/>
    <cellStyle name="差_プログラム仕様 VB.NET" xfId="265" xr:uid="{074AB238-4A83-453B-B0E1-0BC9D6A39952}"/>
    <cellStyle name="差_プログラム仕様 VB.NET_1" xfId="266" xr:uid="{B8E300F3-8E32-4AC8-814A-92E5B3426849}"/>
    <cellStyle name="差_プログラム設計書_TM_TMSS0210(輸送受付入力)" xfId="267" xr:uid="{A13A3787-E025-4596-9AE7-C477BCB58EEB}"/>
    <cellStyle name="差_プログラム設計書_TM_TMSS0210(輸送受付入力)_SYNYR6000_詳細設計書_入庫ラベル発行" xfId="268" xr:uid="{D6300AA8-8408-41AD-8E7C-88D14DAA9196}"/>
    <cellStyle name="差_プログラム設計書_TM_TMSS0210(輸送受付入力)_SYSYR2000_プログラム設計書_欠品リスト発行" xfId="269" xr:uid="{353792A6-DD9F-4C83-B8DB-1AFB045C12AA}"/>
    <cellStyle name="差_プログラム設計書_TM_TMSS0210(輸送受付入力)_SYSYR2000_プログラム設計書_欠品リスト発行_サンプル_SYNYS2000_機能設計書_入荷予定入力" xfId="270" xr:uid="{DBAC2B8C-F976-492A-B5A5-94EE8DFC937B}"/>
    <cellStyle name="差_プログラム設計書_TM_TMSS0210(輸送受付入力)_サンプル_SYNYS2000_機能設計書_入荷予定入力" xfId="271" xr:uid="{03C5CB13-F630-4956-A544-495F77695B7E}"/>
    <cellStyle name="差_プログラム設計書_TM_TMSS0610(予定情報照会)" xfId="272" xr:uid="{04046E5A-C55A-4AB0-BBA6-237AFDE9A7A1}"/>
    <cellStyle name="差_プログラム設計書_TM_TMSS0610(予定情報照会)_SYNYR6000_詳細設計書_入庫ラベル発行" xfId="273" xr:uid="{36A39759-1336-4B74-8760-EB33464E9555}"/>
    <cellStyle name="差_プログラム設計書_TM_TMSS0610(予定情報照会)_SYSYR2000_プログラム設計書_欠品リスト発行" xfId="274" xr:uid="{3CE13628-FB5D-4D5E-87F7-89AB14BB849F}"/>
    <cellStyle name="差_プログラム設計書_TM_TMSS0610(予定情報照会)_SYSYR2000_プログラム設計書_欠品リスト発行_サンプル_SYNYS2000_機能設計書_入荷予定入力" xfId="275" xr:uid="{33CCCB6A-9314-4A3C-A3B0-02E0D087FE4E}"/>
    <cellStyle name="差_プログラム設計書_TM_TMSS0610(予定情報照会)_サンプル_SYNYS2000_機能設計書_入荷予定入力" xfId="276" xr:uid="{84449336-7EED-4959-9BD2-6078F792C482}"/>
    <cellStyle name="差_機能定義_入荷ヘッダ一覧_Ver1 .00_ITM" xfId="277" xr:uid="{3781AA26-432C-4453-B0EF-DA53B847B463}"/>
    <cellStyle name="差_項目編集仕様" xfId="278" xr:uid="{403FC944-5E32-468B-AB2A-D8571E338029}"/>
    <cellStyle name="差_小松　EXCEL出力案" xfId="279" xr:uid="{90A15523-4968-4F06-A8DD-BFB0685D2855}"/>
    <cellStyle name="差_小松　EXCEL出力案_サンプル_SYNYS2000_機能設計書_入荷予定入力" xfId="280" xr:uid="{21165085-452C-4438-9E34-FE09BA9E8960}"/>
    <cellStyle name="差_詳細設計TMSS0610(予定情報照会)" xfId="281" xr:uid="{6BDA969C-B5A4-40BF-9B58-D2C1140BAA1A}"/>
    <cellStyle name="差_詳細設計TMSS0610(予定情報照会)_サンプル_SYNYS2000_機能設計書_入荷予定入力" xfId="282" xr:uid="{E5EBCC5E-4B99-4F83-BD24-AE66F590E333}"/>
    <cellStyle name="集計 2" xfId="283" xr:uid="{6DB161EE-F1C2-4E3F-B69E-AEF2D84DF135}"/>
    <cellStyle name="出力 2" xfId="284" xr:uid="{4002BF05-A6BA-4E11-9B54-970AA1672AC2}"/>
    <cellStyle name="常规 2" xfId="285" xr:uid="{6930C217-233C-4463-96AF-2B27AE78F0B1}"/>
    <cellStyle name="説明文 2" xfId="286" xr:uid="{D727CD05-69A1-42EA-830A-09B2D8C98A0E}"/>
    <cellStyle name="脱浦 [0.00]_?O±U" xfId="287" xr:uid="{CD8C723B-9452-4052-8A0A-2A43839BAD8A}"/>
    <cellStyle name="脱浦_?O±U" xfId="288" xr:uid="{87101431-5CCE-4E4B-9F51-4AA98FA44378}"/>
    <cellStyle name="注释" xfId="289" xr:uid="{7E517A25-C731-4904-AC09-1AD5AF0B9062}"/>
    <cellStyle name="超链接 2" xfId="290" xr:uid="{AF751AB1-6275-4C8F-ACCF-48CEFF939CC8}"/>
    <cellStyle name="入力 2" xfId="291" xr:uid="{791CE092-3AD1-4E6B-B83B-B4F09469D608}"/>
    <cellStyle name="標準" xfId="0" builtinId="0"/>
    <cellStyle name="標準 10" xfId="292" xr:uid="{BEFFA265-E676-4638-809B-791355E58DF8}"/>
    <cellStyle name="標準 12" xfId="10" xr:uid="{503145D2-97F0-4D21-A2F5-FE3194C0E08B}"/>
    <cellStyle name="標準 2" xfId="1" xr:uid="{0702372C-5169-408A-A885-11268363614A}"/>
    <cellStyle name="標準 2 2" xfId="7" xr:uid="{F867E2EC-C0CA-4A0C-9360-3EDD3B1230A9}"/>
    <cellStyle name="標準 2 2 2" xfId="294" xr:uid="{8CED27AC-58F6-4125-AA87-E92F24435D78}"/>
    <cellStyle name="標準 2 2 3" xfId="293" xr:uid="{B9E89EDF-5758-4DD4-8FDC-397A46B4DEB4}"/>
    <cellStyle name="標準 2 3" xfId="15" xr:uid="{12C9DCD5-2339-489F-8EAF-59993317E679}"/>
    <cellStyle name="標準 2 3 7" xfId="3" xr:uid="{C42B4273-8A1C-4683-83F9-26A4452C81C7}"/>
    <cellStyle name="標準 2 6" xfId="13" xr:uid="{73C6FA31-39D3-4362-BAB3-1C3569AB3D15}"/>
    <cellStyle name="標準 2_サンプル_SYNYS2000_機能設計書_入荷予定入力" xfId="295" xr:uid="{C2FFCD69-4C44-40CA-BA62-9FB1BA7648F0}"/>
    <cellStyle name="標準 3" xfId="2" xr:uid="{54B695BE-8686-470B-A662-AC32067F35CE}"/>
    <cellStyle name="標準 3 2" xfId="297" xr:uid="{DDB23086-CD23-4D55-A667-CB5A8FAEA064}"/>
    <cellStyle name="標準 3 3" xfId="296" xr:uid="{E9CA1F36-B22A-4F21-A884-D34E7E0738E2}"/>
    <cellStyle name="標準 3 4" xfId="9" xr:uid="{3F99A10E-FBE6-4CC0-AB7A-21B135701C2C}"/>
    <cellStyle name="標準 4" xfId="5" xr:uid="{8D1C9F5E-1D22-48BD-AF94-DAD851058550}"/>
    <cellStyle name="標準 4 2" xfId="298" xr:uid="{7DAB2DF4-7ADA-4983-9282-8E58C4FEB6A7}"/>
    <cellStyle name="標準 5" xfId="4" xr:uid="{2A992090-6D31-40F3-9C42-C615E42F47D7}"/>
    <cellStyle name="標準 6" xfId="8" xr:uid="{E6E25FD4-D614-4A18-A03F-44F20EC35F52}"/>
    <cellStyle name="標準 6 2" xfId="299" xr:uid="{A710FD57-402F-4A10-8911-C4F55AB31633}"/>
    <cellStyle name="標準 7" xfId="11" xr:uid="{BA036DBC-5C4D-4056-8DA1-F3FF6C632F02}"/>
    <cellStyle name="標準 8" xfId="14" xr:uid="{296DFE5F-2AA8-4788-846C-D84BAC6242CA}"/>
    <cellStyle name="標準 9" xfId="320" xr:uid="{98EF6255-AE28-4F36-BDF6-C6B9C40D410C}"/>
    <cellStyle name="未定義" xfId="300" xr:uid="{C80FA08F-295A-4F57-AE7F-00F4DAAE4552}"/>
    <cellStyle name="良い 2" xfId="301" xr:uid="{A7F936DD-908C-4630-A689-7B6F4830A520}"/>
    <cellStyle name="强调文字颜色 1" xfId="302" xr:uid="{C9CB49C3-0710-4EA8-8CCE-F657BC44FEC7}"/>
    <cellStyle name="强调文字颜色 2" xfId="303" xr:uid="{08BFD576-F2D4-451C-A816-2E9DB3118EBC}"/>
    <cellStyle name="强调文字颜色 3" xfId="304" xr:uid="{7CE90604-007B-46FB-A49C-0347FD7E498C}"/>
    <cellStyle name="强调文字颜色 4" xfId="305" xr:uid="{20E5AC9B-BA46-4D99-BAC8-AD249DDE757F}"/>
    <cellStyle name="强调文字颜色 5" xfId="306" xr:uid="{BADC7BCD-4567-4302-858F-98A033056ABA}"/>
    <cellStyle name="强调文字颜色 6" xfId="307" xr:uid="{A796C200-445E-4122-95C3-D004F781016C}"/>
    <cellStyle name="标题" xfId="308" xr:uid="{158860BA-1A7B-4DE3-B09B-4137ED001E2B}"/>
    <cellStyle name="标题 1" xfId="309" xr:uid="{7D933115-88DE-49AE-998B-C6BE6BC53689}"/>
    <cellStyle name="标题 2" xfId="310" xr:uid="{74B3C793-4CCE-4C90-877F-09FBA12134B7}"/>
    <cellStyle name="标题 3" xfId="311" xr:uid="{B3E66EB0-6EC6-401B-BBC1-9FC9F238A204}"/>
    <cellStyle name="标题 4" xfId="312" xr:uid="{E2407398-CB33-4551-AF1F-16961292C370}"/>
    <cellStyle name="检查单元格" xfId="313" xr:uid="{3D9DC419-A062-45C6-B914-6EEFFE94004E}"/>
    <cellStyle name="汇总" xfId="314" xr:uid="{69FE5BA3-5D45-417F-A4A1-5788D039CF3F}"/>
    <cellStyle name="计算" xfId="315" xr:uid="{4F13557A-027D-48F6-AE86-BBDF7E59EECA}"/>
    <cellStyle name="输出" xfId="316" xr:uid="{9B2D4B27-3315-464A-B9E0-7BFE14312537}"/>
    <cellStyle name="输入" xfId="317" xr:uid="{CA08408B-ABBB-43D1-8288-EB9EFC9A19FF}"/>
    <cellStyle name="适中" xfId="318" xr:uid="{83CA72FC-218E-4181-95B6-E9EF2C5F7E01}"/>
    <cellStyle name="链接单元格" xfId="319" xr:uid="{A7516430-7B87-426B-AE27-0C960E5CDA8B}"/>
  </cellStyles>
  <dxfs count="44">
    <dxf>
      <fill>
        <patternFill>
          <bgColor indexed="13"/>
        </patternFill>
      </fill>
    </dxf>
    <dxf>
      <fill>
        <patternFill>
          <bgColor indexed="13"/>
        </patternFill>
      </fill>
    </dxf>
    <dxf>
      <fill>
        <patternFill>
          <bgColor theme="9" tint="0.39994506668294322"/>
        </patternFill>
      </fill>
    </dxf>
    <dxf>
      <fill>
        <patternFill>
          <bgColor theme="8" tint="0.39994506668294322"/>
        </patternFill>
      </fill>
    </dxf>
    <dxf>
      <fill>
        <patternFill>
          <bgColor theme="5" tint="0.3999450666829432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3" tint="0.79998168889431442"/>
        </patternFill>
      </fill>
    </dxf>
    <dxf>
      <fill>
        <patternFill>
          <bgColor rgb="FFFFCCFF"/>
        </patternFill>
      </fill>
    </dxf>
    <dxf>
      <fill>
        <patternFill>
          <bgColor theme="8" tint="0.79998168889431442"/>
        </patternFill>
      </fill>
    </dxf>
    <dxf>
      <fill>
        <patternFill>
          <bgColor theme="9" tint="0.39994506668294322"/>
        </patternFill>
      </fill>
    </dxf>
    <dxf>
      <fill>
        <patternFill>
          <bgColor theme="8" tint="0.39994506668294322"/>
        </patternFill>
      </fill>
    </dxf>
    <dxf>
      <fill>
        <patternFill>
          <bgColor theme="5" tint="0.3999450666829432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3" tint="0.79998168889431442"/>
        </patternFill>
      </fill>
    </dxf>
    <dxf>
      <fill>
        <patternFill>
          <bgColor rgb="FFFFCCFF"/>
        </patternFill>
      </fill>
    </dxf>
    <dxf>
      <fill>
        <patternFill>
          <bgColor theme="8" tint="0.79998168889431442"/>
        </patternFill>
      </fill>
    </dxf>
    <dxf>
      <fill>
        <patternFill>
          <bgColor theme="9" tint="0.39994506668294322"/>
        </patternFill>
      </fill>
    </dxf>
    <dxf>
      <fill>
        <patternFill>
          <bgColor theme="8" tint="0.39994506668294322"/>
        </patternFill>
      </fill>
    </dxf>
    <dxf>
      <fill>
        <patternFill>
          <bgColor theme="5" tint="0.3999450666829432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3" tint="0.79998168889431442"/>
        </patternFill>
      </fill>
    </dxf>
    <dxf>
      <fill>
        <patternFill>
          <bgColor rgb="FFFFCCFF"/>
        </patternFill>
      </fill>
    </dxf>
    <dxf>
      <fill>
        <patternFill>
          <bgColor theme="8" tint="0.79998168889431442"/>
        </patternFill>
      </fill>
    </dxf>
    <dxf>
      <fill>
        <patternFill>
          <bgColor theme="9" tint="0.39994506668294322"/>
        </patternFill>
      </fill>
    </dxf>
    <dxf>
      <fill>
        <patternFill>
          <bgColor theme="8" tint="0.39994506668294322"/>
        </patternFill>
      </fill>
    </dxf>
    <dxf>
      <fill>
        <patternFill>
          <bgColor theme="5" tint="0.3999450666829432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3" tint="0.79998168889431442"/>
        </patternFill>
      </fill>
    </dxf>
    <dxf>
      <fill>
        <patternFill>
          <bgColor rgb="FFFFCCFF"/>
        </patternFill>
      </fill>
    </dxf>
    <dxf>
      <fill>
        <patternFill>
          <bgColor theme="8" tint="0.79998168889431442"/>
        </patternFill>
      </fill>
    </dxf>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xr9:uid="{8056FF6C-D29F-4A58-A075-FD2F7041813E}">
      <tableStyleElement type="wholeTable" dxfId="43"/>
      <tableStyleElement type="headerRow" dxfId="42"/>
    </tableStyle>
  </tableStyles>
  <colors>
    <mruColors>
      <color rgb="FFCCFFCC"/>
      <color rgb="FFC0C0C0"/>
      <color rgb="FFFFFF99"/>
      <color rgb="FF0000FF"/>
      <color rgb="FF00C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externalLink" Target="externalLinks/externalLink2.xml"/><Relationship Id="rId26" Type="http://schemas.openxmlformats.org/officeDocument/2006/relationships/externalLink" Target="externalLinks/externalLink10.xml"/><Relationship Id="rId3" Type="http://schemas.openxmlformats.org/officeDocument/2006/relationships/worksheet" Target="worksheets/sheet3.xml"/><Relationship Id="rId21" Type="http://schemas.openxmlformats.org/officeDocument/2006/relationships/externalLink" Target="externalLinks/externalLink5.xml"/><Relationship Id="rId34"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1.xml"/><Relationship Id="rId25" Type="http://schemas.openxmlformats.org/officeDocument/2006/relationships/externalLink" Target="externalLinks/externalLink9.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4.xml"/><Relationship Id="rId29" Type="http://schemas.openxmlformats.org/officeDocument/2006/relationships/externalLink" Target="externalLinks/externalLink1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8.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7.xml"/><Relationship Id="rId28" Type="http://schemas.openxmlformats.org/officeDocument/2006/relationships/externalLink" Target="externalLinks/externalLink12.xml"/><Relationship Id="rId36"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externalLink" Target="externalLinks/externalLink3.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6.xml"/><Relationship Id="rId27" Type="http://schemas.openxmlformats.org/officeDocument/2006/relationships/externalLink" Target="externalLinks/externalLink11.xml"/><Relationship Id="rId30" Type="http://schemas.openxmlformats.org/officeDocument/2006/relationships/theme" Target="theme/theme1.xml"/><Relationship Id="rId35" Type="http://schemas.openxmlformats.org/officeDocument/2006/relationships/customXml" Target="../customXml/item2.xml"/><Relationship Id="rId8" Type="http://schemas.openxmlformats.org/officeDocument/2006/relationships/worksheet" Target="worksheets/sheet8.xml"/></Relationships>
</file>

<file path=xl/ctrlProps/ctrlProp1.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checked="Checked" lockText="1" noThreeD="1"/>
</file>

<file path=xl/drawings/_rels/drawing10.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image" Target="../media/image7.png"/><Relationship Id="rId1" Type="http://schemas.openxmlformats.org/officeDocument/2006/relationships/image" Target="../media/image6.png"/><Relationship Id="rId4" Type="http://schemas.openxmlformats.org/officeDocument/2006/relationships/image" Target="../media/image9.png"/></Relationships>
</file>

<file path=xl/drawings/_rels/drawing2.xml.rels><?xml version="1.0" encoding="UTF-8" standalone="yes"?>
<Relationships xmlns="http://schemas.openxmlformats.org/package/2006/relationships"><Relationship Id="rId1" Type="http://schemas.openxmlformats.org/officeDocument/2006/relationships/image" Target="../media/image1.emf"/></Relationships>
</file>

<file path=xl/drawings/_rels/drawing3.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emf"/><Relationship Id="rId1" Type="http://schemas.openxmlformats.org/officeDocument/2006/relationships/image" Target="../media/image3.emf"/></Relationships>
</file>

<file path=xl/drawings/_rels/drawing4.x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6.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xdr:from>
      <xdr:col>35</xdr:col>
      <xdr:colOff>8163</xdr:colOff>
      <xdr:row>15</xdr:row>
      <xdr:rowOff>144235</xdr:rowOff>
    </xdr:from>
    <xdr:to>
      <xdr:col>46</xdr:col>
      <xdr:colOff>180974</xdr:colOff>
      <xdr:row>17</xdr:row>
      <xdr:rowOff>133350</xdr:rowOff>
    </xdr:to>
    <xdr:sp macro="" textlink="">
      <xdr:nvSpPr>
        <xdr:cNvPr id="2" name="吹き出し: 角を丸めた四角形 1">
          <a:extLst>
            <a:ext uri="{FF2B5EF4-FFF2-40B4-BE49-F238E27FC236}">
              <a16:creationId xmlns:a16="http://schemas.microsoft.com/office/drawing/2014/main" id="{00000000-0008-0000-0000-000002000000}"/>
            </a:ext>
          </a:extLst>
        </xdr:cNvPr>
        <xdr:cNvSpPr/>
      </xdr:nvSpPr>
      <xdr:spPr>
        <a:xfrm>
          <a:off x="12019188" y="3154135"/>
          <a:ext cx="3944711" cy="389165"/>
        </a:xfrm>
        <a:prstGeom prst="wedgeRoundRectCallout">
          <a:avLst>
            <a:gd name="adj1" fmla="val -31826"/>
            <a:gd name="adj2" fmla="val -110792"/>
            <a:gd name="adj3" fmla="val 16667"/>
          </a:avLst>
        </a:prstGeom>
        <a:solidFill>
          <a:srgbClr val="FFFF99"/>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72000" tIns="36000" rIns="0" bIns="36000" rtlCol="0" anchor="t"/>
        <a:lstStyle/>
        <a:p>
          <a:pPr algn="l"/>
          <a:r>
            <a:rPr kumimoji="1" lang="ja-JP" altLang="en-US" sz="1200">
              <a:solidFill>
                <a:srgbClr val="FF0000"/>
              </a:solidFill>
              <a:latin typeface="+mn-ea"/>
              <a:ea typeface="+mn-ea"/>
            </a:rPr>
            <a:t>サンプルの変更点や追記がある場合に記載する</a:t>
          </a:r>
          <a:endParaRPr kumimoji="1" lang="en-US" altLang="ja-JP" sz="1200">
            <a:solidFill>
              <a:srgbClr val="FF0000"/>
            </a:solidFill>
            <a:latin typeface="+mn-ea"/>
            <a:ea typeface="+mn-ea"/>
          </a:endParaRPr>
        </a:p>
      </xdr:txBody>
    </xdr:sp>
    <xdr:clientData/>
  </xdr:twoCellAnchor>
  <xdr:twoCellAnchor>
    <xdr:from>
      <xdr:col>19</xdr:col>
      <xdr:colOff>136683</xdr:colOff>
      <xdr:row>1</xdr:row>
      <xdr:rowOff>82868</xdr:rowOff>
    </xdr:from>
    <xdr:to>
      <xdr:col>32</xdr:col>
      <xdr:colOff>262525</xdr:colOff>
      <xdr:row>4</xdr:row>
      <xdr:rowOff>4146</xdr:rowOff>
    </xdr:to>
    <xdr:sp macro="" textlink="">
      <xdr:nvSpPr>
        <xdr:cNvPr id="3" name="正方形/長方形 2">
          <a:extLst>
            <a:ext uri="{FF2B5EF4-FFF2-40B4-BE49-F238E27FC236}">
              <a16:creationId xmlns:a16="http://schemas.microsoft.com/office/drawing/2014/main" id="{00000000-0008-0000-0000-000003000000}"/>
            </a:ext>
          </a:extLst>
        </xdr:cNvPr>
        <xdr:cNvSpPr/>
      </xdr:nvSpPr>
      <xdr:spPr>
        <a:xfrm>
          <a:off x="6661308" y="282893"/>
          <a:ext cx="4583542" cy="530878"/>
        </a:xfrm>
        <a:prstGeom prst="rect">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000" b="0" i="0" u="none" strike="noStrike">
              <a:solidFill>
                <a:schemeClr val="lt1"/>
              </a:solidFill>
              <a:effectLst/>
              <a:latin typeface="+mn-lt"/>
              <a:ea typeface="+mn-ea"/>
              <a:cs typeface="+mn-cs"/>
            </a:rPr>
            <a:t>サンプルにのみ存在するシートです</a:t>
          </a:r>
          <a:endParaRPr kumimoji="0" lang="en-US" altLang="ja-JP" sz="2000" b="0" i="0" u="none" strike="noStrike">
            <a:solidFill>
              <a:schemeClr val="lt1"/>
            </a:solidFill>
            <a:effectLst/>
            <a:latin typeface="+mn-lt"/>
            <a:ea typeface="+mn-ea"/>
            <a:cs typeface="+mn-cs"/>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9</xdr:col>
      <xdr:colOff>537882</xdr:colOff>
      <xdr:row>6</xdr:row>
      <xdr:rowOff>216439</xdr:rowOff>
    </xdr:from>
    <xdr:to>
      <xdr:col>11</xdr:col>
      <xdr:colOff>582706</xdr:colOff>
      <xdr:row>9</xdr:row>
      <xdr:rowOff>1</xdr:rowOff>
    </xdr:to>
    <xdr:sp macro="" textlink="">
      <xdr:nvSpPr>
        <xdr:cNvPr id="2" name="四角形: 角を丸くする 1">
          <a:extLst>
            <a:ext uri="{FF2B5EF4-FFF2-40B4-BE49-F238E27FC236}">
              <a16:creationId xmlns:a16="http://schemas.microsoft.com/office/drawing/2014/main" id="{00000000-0008-0000-0D00-000002000000}"/>
            </a:ext>
          </a:extLst>
        </xdr:cNvPr>
        <xdr:cNvSpPr/>
      </xdr:nvSpPr>
      <xdr:spPr>
        <a:xfrm>
          <a:off x="5961529" y="1561145"/>
          <a:ext cx="1299883" cy="523150"/>
        </a:xfrm>
        <a:prstGeom prst="roundRect">
          <a:avLst>
            <a:gd name="adj" fmla="val 2527"/>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72000" tIns="36000" rIns="0" bIns="36000" rtlCol="0" anchor="ctr"/>
        <a:lstStyle/>
        <a:p>
          <a:pPr algn="l"/>
          <a:endParaRPr kumimoji="1" lang="ja-JP" altLang="en-US" sz="2000" b="1">
            <a:solidFill>
              <a:srgbClr val="FF0000"/>
            </a:solidFill>
            <a:latin typeface="+mn-ea"/>
            <a:ea typeface="+mn-ea"/>
          </a:endParaRPr>
        </a:p>
      </xdr:txBody>
    </xdr:sp>
    <xdr:clientData/>
  </xdr:twoCellAnchor>
  <xdr:twoCellAnchor>
    <xdr:from>
      <xdr:col>12</xdr:col>
      <xdr:colOff>363568</xdr:colOff>
      <xdr:row>3</xdr:row>
      <xdr:rowOff>67459</xdr:rowOff>
    </xdr:from>
    <xdr:to>
      <xdr:col>17</xdr:col>
      <xdr:colOff>589430</xdr:colOff>
      <xdr:row>6</xdr:row>
      <xdr:rowOff>212911</xdr:rowOff>
    </xdr:to>
    <xdr:sp macro="" textlink="">
      <xdr:nvSpPr>
        <xdr:cNvPr id="3" name="吹き出し: 角を丸めた四角形 2">
          <a:extLst>
            <a:ext uri="{FF2B5EF4-FFF2-40B4-BE49-F238E27FC236}">
              <a16:creationId xmlns:a16="http://schemas.microsoft.com/office/drawing/2014/main" id="{00000000-0008-0000-0D00-000003000000}"/>
            </a:ext>
          </a:extLst>
        </xdr:cNvPr>
        <xdr:cNvSpPr/>
      </xdr:nvSpPr>
      <xdr:spPr>
        <a:xfrm>
          <a:off x="7669803" y="762224"/>
          <a:ext cx="3755715" cy="795393"/>
        </a:xfrm>
        <a:prstGeom prst="wedgeRoundRectCallout">
          <a:avLst>
            <a:gd name="adj1" fmla="val -62397"/>
            <a:gd name="adj2" fmla="val 40426"/>
            <a:gd name="adj3" fmla="val 16667"/>
          </a:avLst>
        </a:prstGeom>
        <a:solidFill>
          <a:schemeClr val="accent6">
            <a:lumMod val="20000"/>
            <a:lumOff val="80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72000" tIns="36000" rIns="0" bIns="36000" rtlCol="0" anchor="t"/>
        <a:lstStyle/>
        <a:p>
          <a:pPr algn="l"/>
          <a:r>
            <a:rPr kumimoji="1" lang="en-US" altLang="ja-JP" sz="1400">
              <a:solidFill>
                <a:srgbClr val="FF0000"/>
              </a:solidFill>
              <a:latin typeface="Meiryo UI" panose="020B0604030504040204" pitchFamily="50" charset="-128"/>
              <a:ea typeface="Meiryo UI" panose="020B0604030504040204" pitchFamily="50" charset="-128"/>
            </a:rPr>
            <a:t>LOC-Measure </a:t>
          </a:r>
          <a:r>
            <a:rPr kumimoji="1" lang="ja-JP" altLang="en-US" sz="1400">
              <a:solidFill>
                <a:srgbClr val="FF0000"/>
              </a:solidFill>
              <a:latin typeface="Meiryo UI" panose="020B0604030504040204" pitchFamily="50" charset="-128"/>
              <a:ea typeface="Meiryo UI" panose="020B0604030504040204" pitchFamily="50" charset="-128"/>
            </a:rPr>
            <a:t>によって対象ファイルから</a:t>
          </a:r>
          <a:endParaRPr kumimoji="1" lang="en-US" altLang="ja-JP" sz="1400">
            <a:solidFill>
              <a:srgbClr val="FF0000"/>
            </a:solidFill>
            <a:latin typeface="Meiryo UI" panose="020B0604030504040204" pitchFamily="50" charset="-128"/>
            <a:ea typeface="Meiryo UI" panose="020B0604030504040204" pitchFamily="50" charset="-128"/>
          </a:endParaRPr>
        </a:p>
        <a:p>
          <a:pPr algn="l"/>
          <a:r>
            <a:rPr kumimoji="1" lang="ja-JP" altLang="en-US" sz="1400">
              <a:solidFill>
                <a:srgbClr val="FF0000"/>
              </a:solidFill>
              <a:latin typeface="Meiryo UI" panose="020B0604030504040204" pitchFamily="50" charset="-128"/>
              <a:ea typeface="Meiryo UI" panose="020B0604030504040204" pitchFamily="50" charset="-128"/>
            </a:rPr>
            <a:t>計測したステップ数を記載する。</a:t>
          </a:r>
        </a:p>
      </xdr:txBody>
    </xdr:sp>
    <xdr:clientData/>
  </xdr:twoCellAnchor>
  <xdr:twoCellAnchor>
    <xdr:from>
      <xdr:col>12</xdr:col>
      <xdr:colOff>451198</xdr:colOff>
      <xdr:row>7</xdr:row>
      <xdr:rowOff>173892</xdr:rowOff>
    </xdr:from>
    <xdr:to>
      <xdr:col>17</xdr:col>
      <xdr:colOff>682234</xdr:colOff>
      <xdr:row>11</xdr:row>
      <xdr:rowOff>100853</xdr:rowOff>
    </xdr:to>
    <xdr:sp macro="" textlink="">
      <xdr:nvSpPr>
        <xdr:cNvPr id="4" name="吹き出し: 角を丸めた四角形 3">
          <a:extLst>
            <a:ext uri="{FF2B5EF4-FFF2-40B4-BE49-F238E27FC236}">
              <a16:creationId xmlns:a16="http://schemas.microsoft.com/office/drawing/2014/main" id="{00000000-0008-0000-0D00-000004000000}"/>
            </a:ext>
          </a:extLst>
        </xdr:cNvPr>
        <xdr:cNvSpPr/>
      </xdr:nvSpPr>
      <xdr:spPr>
        <a:xfrm>
          <a:off x="7757433" y="1765127"/>
          <a:ext cx="3760889" cy="913079"/>
        </a:xfrm>
        <a:prstGeom prst="wedgeRoundRectCallout">
          <a:avLst>
            <a:gd name="adj1" fmla="val -63210"/>
            <a:gd name="adj2" fmla="val -16185"/>
            <a:gd name="adj3" fmla="val 16667"/>
          </a:avLst>
        </a:prstGeom>
        <a:solidFill>
          <a:srgbClr val="FFFF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72000" tIns="36000" rIns="0" bIns="36000" rtlCol="0" anchor="ctr"/>
        <a:lstStyle/>
        <a:p>
          <a:pPr algn="l"/>
          <a:r>
            <a:rPr kumimoji="1" lang="ja-JP" altLang="en-US" sz="1400">
              <a:solidFill>
                <a:srgbClr val="FF0000"/>
              </a:solidFill>
              <a:latin typeface="Meiryo UI" panose="020B0604030504040204" pitchFamily="50" charset="-128"/>
              <a:ea typeface="Meiryo UI" panose="020B0604030504040204" pitchFamily="50" charset="-128"/>
            </a:rPr>
            <a:t>セル</a:t>
          </a:r>
          <a:r>
            <a:rPr kumimoji="1" lang="en-US" altLang="ja-JP" sz="1400">
              <a:solidFill>
                <a:srgbClr val="FF0000"/>
              </a:solidFill>
              <a:latin typeface="Meiryo UI" panose="020B0604030504040204" pitchFamily="50" charset="-128"/>
              <a:ea typeface="Meiryo UI" panose="020B0604030504040204" pitchFamily="50" charset="-128"/>
            </a:rPr>
            <a:t>K8</a:t>
          </a:r>
          <a:r>
            <a:rPr kumimoji="1" lang="ja-JP" altLang="en-US" sz="1400">
              <a:solidFill>
                <a:srgbClr val="FF0000"/>
              </a:solidFill>
              <a:latin typeface="Meiryo UI" panose="020B0604030504040204" pitchFamily="50" charset="-128"/>
              <a:ea typeface="Meiryo UI" panose="020B0604030504040204" pitchFamily="50" charset="-128"/>
            </a:rPr>
            <a:t>とセル</a:t>
          </a:r>
          <a:r>
            <a:rPr kumimoji="1" lang="en-US" altLang="ja-JP" sz="1400">
              <a:solidFill>
                <a:srgbClr val="FF0000"/>
              </a:solidFill>
              <a:latin typeface="Meiryo UI" panose="020B0604030504040204" pitchFamily="50" charset="-128"/>
              <a:ea typeface="Meiryo UI" panose="020B0604030504040204" pitchFamily="50" charset="-128"/>
            </a:rPr>
            <a:t>K10</a:t>
          </a:r>
          <a:r>
            <a:rPr kumimoji="1" lang="ja-JP" altLang="en-US" sz="1400">
              <a:solidFill>
                <a:srgbClr val="FF0000"/>
              </a:solidFill>
              <a:latin typeface="Meiryo UI" panose="020B0604030504040204" pitchFamily="50" charset="-128"/>
              <a:ea typeface="Meiryo UI" panose="020B0604030504040204" pitchFamily="50" charset="-128"/>
            </a:rPr>
            <a:t>の合計</a:t>
          </a:r>
          <a:r>
            <a:rPr kumimoji="1" lang="en-US" altLang="ja-JP" sz="1400">
              <a:solidFill>
                <a:srgbClr val="FF0000"/>
              </a:solidFill>
              <a:latin typeface="Meiryo UI" panose="020B0604030504040204" pitchFamily="50" charset="-128"/>
              <a:ea typeface="Meiryo UI" panose="020B0604030504040204" pitchFamily="50" charset="-128"/>
            </a:rPr>
            <a:t>step</a:t>
          </a:r>
          <a:r>
            <a:rPr kumimoji="1" lang="ja-JP" altLang="en-US" sz="1400">
              <a:solidFill>
                <a:srgbClr val="FF0000"/>
              </a:solidFill>
              <a:latin typeface="Meiryo UI" panose="020B0604030504040204" pitchFamily="50" charset="-128"/>
              <a:ea typeface="Meiryo UI" panose="020B0604030504040204" pitchFamily="50" charset="-128"/>
            </a:rPr>
            <a:t> を、</a:t>
          </a:r>
          <a:r>
            <a:rPr kumimoji="1" lang="en-US" altLang="ja-JP" sz="1400">
              <a:solidFill>
                <a:srgbClr val="FF0000"/>
              </a:solidFill>
              <a:latin typeface="Meiryo UI" panose="020B0604030504040204" pitchFamily="50" charset="-128"/>
              <a:ea typeface="Meiryo UI" panose="020B0604030504040204" pitchFamily="50" charset="-128"/>
            </a:rPr>
            <a:t>【TSN】_</a:t>
          </a:r>
          <a:r>
            <a:rPr kumimoji="1" lang="ja-JP" altLang="en-US" sz="1400">
              <a:solidFill>
                <a:srgbClr val="FF0000"/>
              </a:solidFill>
              <a:latin typeface="Meiryo UI" panose="020B0604030504040204" pitchFamily="50" charset="-128"/>
              <a:ea typeface="Meiryo UI" panose="020B0604030504040204" pitchFamily="50" charset="-128"/>
            </a:rPr>
            <a:t>プログラム進捗表</a:t>
          </a:r>
          <a:r>
            <a:rPr kumimoji="1" lang="en-US" altLang="ja-JP" sz="1400">
              <a:solidFill>
                <a:srgbClr val="FF0000"/>
              </a:solidFill>
              <a:latin typeface="Meiryo UI" panose="020B0604030504040204" pitchFamily="50" charset="-128"/>
              <a:ea typeface="Meiryo UI" panose="020B0604030504040204" pitchFamily="50" charset="-128"/>
            </a:rPr>
            <a:t>_LDS.xlsm</a:t>
          </a:r>
          <a:r>
            <a:rPr kumimoji="1" lang="ja-JP" altLang="en-US" sz="1400">
              <a:solidFill>
                <a:srgbClr val="FF0000"/>
              </a:solidFill>
              <a:latin typeface="Meiryo UI" panose="020B0604030504040204" pitchFamily="50" charset="-128"/>
              <a:ea typeface="Meiryo UI" panose="020B0604030504040204" pitchFamily="50" charset="-128"/>
            </a:rPr>
            <a:t>の「実績規模</a:t>
          </a:r>
          <a:r>
            <a:rPr kumimoji="1" lang="en-US" altLang="ja-JP" sz="1400">
              <a:solidFill>
                <a:srgbClr val="FF0000"/>
              </a:solidFill>
              <a:latin typeface="Meiryo UI" panose="020B0604030504040204" pitchFamily="50" charset="-128"/>
              <a:ea typeface="Meiryo UI" panose="020B0604030504040204" pitchFamily="50" charset="-128"/>
            </a:rPr>
            <a:t>(L</a:t>
          </a:r>
          <a:r>
            <a:rPr kumimoji="1" lang="ja-JP" altLang="en-US" sz="1400">
              <a:solidFill>
                <a:srgbClr val="FF0000"/>
              </a:solidFill>
              <a:latin typeface="Meiryo UI" panose="020B0604030504040204" pitchFamily="50" charset="-128"/>
              <a:ea typeface="Meiryo UI" panose="020B0604030504040204" pitchFamily="50" charset="-128"/>
            </a:rPr>
            <a:t>列</a:t>
          </a:r>
          <a:r>
            <a:rPr kumimoji="1" lang="en-US" altLang="ja-JP" sz="1400">
              <a:solidFill>
                <a:srgbClr val="FF0000"/>
              </a:solidFill>
              <a:latin typeface="Meiryo UI" panose="020B0604030504040204" pitchFamily="50" charset="-128"/>
              <a:ea typeface="Meiryo UI" panose="020B0604030504040204" pitchFamily="50" charset="-128"/>
            </a:rPr>
            <a:t>)</a:t>
          </a:r>
          <a:r>
            <a:rPr kumimoji="1" lang="ja-JP" altLang="en-US" sz="1400">
              <a:solidFill>
                <a:srgbClr val="FF0000"/>
              </a:solidFill>
              <a:latin typeface="Meiryo UI" panose="020B0604030504040204" pitchFamily="50" charset="-128"/>
              <a:ea typeface="Meiryo UI" panose="020B0604030504040204" pitchFamily="50" charset="-128"/>
            </a:rPr>
            <a:t>」のステップ数を記載する</a:t>
          </a:r>
        </a:p>
      </xdr:txBody>
    </xdr:sp>
    <xdr:clientData/>
  </xdr:twoCellAnchor>
  <xdr:twoCellAnchor>
    <xdr:from>
      <xdr:col>8</xdr:col>
      <xdr:colOff>485775</xdr:colOff>
      <xdr:row>38</xdr:row>
      <xdr:rowOff>28575</xdr:rowOff>
    </xdr:from>
    <xdr:to>
      <xdr:col>10</xdr:col>
      <xdr:colOff>172029</xdr:colOff>
      <xdr:row>50</xdr:row>
      <xdr:rowOff>158943</xdr:rowOff>
    </xdr:to>
    <xdr:sp macro="" textlink="">
      <xdr:nvSpPr>
        <xdr:cNvPr id="13" name="四角形: 角を丸くする 12">
          <a:extLst>
            <a:ext uri="{FF2B5EF4-FFF2-40B4-BE49-F238E27FC236}">
              <a16:creationId xmlns:a16="http://schemas.microsoft.com/office/drawing/2014/main" id="{00000000-0008-0000-0D00-00000D000000}"/>
            </a:ext>
          </a:extLst>
        </xdr:cNvPr>
        <xdr:cNvSpPr/>
      </xdr:nvSpPr>
      <xdr:spPr>
        <a:xfrm>
          <a:off x="4810125" y="9172575"/>
          <a:ext cx="810204" cy="2416368"/>
        </a:xfrm>
        <a:prstGeom prst="roundRect">
          <a:avLst>
            <a:gd name="adj" fmla="val 2527"/>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72000" tIns="36000" rIns="0" bIns="36000" rtlCol="0" anchor="ctr"/>
        <a:lstStyle/>
        <a:p>
          <a:pPr algn="l"/>
          <a:endParaRPr kumimoji="1" lang="ja-JP" altLang="en-US" sz="2000" b="1">
            <a:solidFill>
              <a:srgbClr val="FF0000"/>
            </a:solidFill>
            <a:latin typeface="+mn-ea"/>
            <a:ea typeface="+mn-ea"/>
          </a:endParaRPr>
        </a:p>
      </xdr:txBody>
    </xdr:sp>
    <xdr:clientData/>
  </xdr:twoCellAnchor>
  <xdr:twoCellAnchor>
    <xdr:from>
      <xdr:col>11</xdr:col>
      <xdr:colOff>209550</xdr:colOff>
      <xdr:row>41</xdr:row>
      <xdr:rowOff>9526</xdr:rowOff>
    </xdr:from>
    <xdr:to>
      <xdr:col>17</xdr:col>
      <xdr:colOff>405765</xdr:colOff>
      <xdr:row>45</xdr:row>
      <xdr:rowOff>120016</xdr:rowOff>
    </xdr:to>
    <xdr:sp macro="" textlink="">
      <xdr:nvSpPr>
        <xdr:cNvPr id="14" name="吹き出し: 角を丸めた四角形 13">
          <a:extLst>
            <a:ext uri="{FF2B5EF4-FFF2-40B4-BE49-F238E27FC236}">
              <a16:creationId xmlns:a16="http://schemas.microsoft.com/office/drawing/2014/main" id="{00000000-0008-0000-0D00-00000E000000}"/>
            </a:ext>
          </a:extLst>
        </xdr:cNvPr>
        <xdr:cNvSpPr/>
      </xdr:nvSpPr>
      <xdr:spPr>
        <a:xfrm>
          <a:off x="6219825" y="9725026"/>
          <a:ext cx="3949065" cy="872490"/>
        </a:xfrm>
        <a:prstGeom prst="wedgeRoundRectCallout">
          <a:avLst>
            <a:gd name="adj1" fmla="val -60742"/>
            <a:gd name="adj2" fmla="val -19408"/>
            <a:gd name="adj3" fmla="val 16667"/>
          </a:avLst>
        </a:prstGeom>
        <a:solidFill>
          <a:srgbClr val="FFFF99"/>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72000" tIns="36000" rIns="0" bIns="36000" rtlCol="0" anchor="t"/>
        <a:lstStyle/>
        <a:p>
          <a:pPr algn="l"/>
          <a:r>
            <a:rPr kumimoji="1" lang="ja-JP" altLang="en-US" sz="1400">
              <a:solidFill>
                <a:srgbClr val="FF0000"/>
              </a:solidFill>
              <a:latin typeface="Meiryo UI" panose="020B0604030504040204" pitchFamily="50" charset="-128"/>
              <a:ea typeface="Meiryo UI" panose="020B0604030504040204" pitchFamily="50" charset="-128"/>
            </a:rPr>
            <a:t>各シートより消化した</a:t>
          </a:r>
          <a:endParaRPr kumimoji="1" lang="en-US" altLang="ja-JP" sz="1400">
            <a:solidFill>
              <a:srgbClr val="FF0000"/>
            </a:solidFill>
            <a:latin typeface="Meiryo UI" panose="020B0604030504040204" pitchFamily="50" charset="-128"/>
            <a:ea typeface="Meiryo UI" panose="020B0604030504040204" pitchFamily="50" charset="-128"/>
          </a:endParaRPr>
        </a:p>
        <a:p>
          <a:pPr algn="l"/>
          <a:r>
            <a:rPr kumimoji="1" lang="ja-JP" altLang="en-US" sz="1400">
              <a:solidFill>
                <a:srgbClr val="FF0000"/>
              </a:solidFill>
              <a:latin typeface="Meiryo UI" panose="020B0604030504040204" pitchFamily="50" charset="-128"/>
              <a:ea typeface="Meiryo UI" panose="020B0604030504040204" pitchFamily="50" charset="-128"/>
            </a:rPr>
            <a:t>チェックリスト</a:t>
          </a:r>
          <a:r>
            <a:rPr kumimoji="1" lang="en-US" altLang="ja-JP" sz="1400">
              <a:solidFill>
                <a:srgbClr val="FF0000"/>
              </a:solidFill>
              <a:latin typeface="Meiryo UI" panose="020B0604030504040204" pitchFamily="50" charset="-128"/>
              <a:ea typeface="Meiryo UI" panose="020B0604030504040204" pitchFamily="50" charset="-128"/>
            </a:rPr>
            <a:t>ID</a:t>
          </a:r>
          <a:r>
            <a:rPr kumimoji="1" lang="ja-JP" altLang="en-US" sz="1400">
              <a:solidFill>
                <a:srgbClr val="FF0000"/>
              </a:solidFill>
              <a:latin typeface="Meiryo UI" panose="020B0604030504040204" pitchFamily="50" charset="-128"/>
              <a:ea typeface="Meiryo UI" panose="020B0604030504040204" pitchFamily="50" charset="-128"/>
            </a:rPr>
            <a:t>の件数を抽出し記載する。</a:t>
          </a:r>
          <a:endParaRPr kumimoji="1" lang="en-US" altLang="ja-JP" sz="1400">
            <a:solidFill>
              <a:srgbClr val="FF0000"/>
            </a:solidFill>
            <a:latin typeface="Meiryo UI" panose="020B0604030504040204" pitchFamily="50" charset="-128"/>
            <a:ea typeface="Meiryo UI" panose="020B0604030504040204" pitchFamily="50" charset="-128"/>
          </a:endParaRPr>
        </a:p>
      </xdr:txBody>
    </xdr:sp>
    <xdr:clientData/>
  </xdr:twoCellAnchor>
  <xdr:twoCellAnchor>
    <xdr:from>
      <xdr:col>5</xdr:col>
      <xdr:colOff>145676</xdr:colOff>
      <xdr:row>51</xdr:row>
      <xdr:rowOff>128868</xdr:rowOff>
    </xdr:from>
    <xdr:to>
      <xdr:col>7</xdr:col>
      <xdr:colOff>56030</xdr:colOff>
      <xdr:row>54</xdr:row>
      <xdr:rowOff>67236</xdr:rowOff>
    </xdr:to>
    <xdr:sp macro="" textlink="">
      <xdr:nvSpPr>
        <xdr:cNvPr id="15" name="四角形: 角を丸くする 14">
          <a:extLst>
            <a:ext uri="{FF2B5EF4-FFF2-40B4-BE49-F238E27FC236}">
              <a16:creationId xmlns:a16="http://schemas.microsoft.com/office/drawing/2014/main" id="{00000000-0008-0000-0D00-00000F000000}"/>
            </a:ext>
          </a:extLst>
        </xdr:cNvPr>
        <xdr:cNvSpPr/>
      </xdr:nvSpPr>
      <xdr:spPr>
        <a:xfrm>
          <a:off x="3014382" y="11895044"/>
          <a:ext cx="1210236" cy="543486"/>
        </a:xfrm>
        <a:prstGeom prst="roundRect">
          <a:avLst>
            <a:gd name="adj" fmla="val 2527"/>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72000" tIns="36000" rIns="0" bIns="36000" rtlCol="0" anchor="ctr"/>
        <a:lstStyle/>
        <a:p>
          <a:pPr algn="l"/>
          <a:endParaRPr kumimoji="1" lang="ja-JP" altLang="en-US" sz="2000" b="1">
            <a:solidFill>
              <a:srgbClr val="FF0000"/>
            </a:solidFill>
            <a:latin typeface="+mn-ea"/>
            <a:ea typeface="+mn-ea"/>
          </a:endParaRPr>
        </a:p>
      </xdr:txBody>
    </xdr:sp>
    <xdr:clientData/>
  </xdr:twoCellAnchor>
  <xdr:twoCellAnchor>
    <xdr:from>
      <xdr:col>6</xdr:col>
      <xdr:colOff>425983</xdr:colOff>
      <xdr:row>55</xdr:row>
      <xdr:rowOff>23973</xdr:rowOff>
    </xdr:from>
    <xdr:to>
      <xdr:col>16</xdr:col>
      <xdr:colOff>238411</xdr:colOff>
      <xdr:row>59</xdr:row>
      <xdr:rowOff>160916</xdr:rowOff>
    </xdr:to>
    <xdr:sp macro="" textlink="">
      <xdr:nvSpPr>
        <xdr:cNvPr id="16" name="吹き出し: 角を丸めた四角形 15">
          <a:extLst>
            <a:ext uri="{FF2B5EF4-FFF2-40B4-BE49-F238E27FC236}">
              <a16:creationId xmlns:a16="http://schemas.microsoft.com/office/drawing/2014/main" id="{00000000-0008-0000-0D00-000010000000}"/>
            </a:ext>
          </a:extLst>
        </xdr:cNvPr>
        <xdr:cNvSpPr/>
      </xdr:nvSpPr>
      <xdr:spPr>
        <a:xfrm>
          <a:off x="3944630" y="12596973"/>
          <a:ext cx="6446310" cy="943767"/>
        </a:xfrm>
        <a:prstGeom prst="wedgeRoundRectCallout">
          <a:avLst>
            <a:gd name="adj1" fmla="val -45056"/>
            <a:gd name="adj2" fmla="val -87190"/>
            <a:gd name="adj3" fmla="val 16667"/>
          </a:avLst>
        </a:prstGeom>
        <a:solidFill>
          <a:srgbClr val="FFFF99"/>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72000" tIns="36000" rIns="0" bIns="36000" rtlCol="0" anchor="t"/>
        <a:lstStyle/>
        <a:p>
          <a:pPr algn="l"/>
          <a:r>
            <a:rPr kumimoji="1" lang="ja-JP" altLang="en-US" sz="1400">
              <a:solidFill>
                <a:srgbClr val="FF0000"/>
              </a:solidFill>
              <a:latin typeface="Meiryo UI" panose="020B0604030504040204" pitchFamily="50" charset="-128"/>
              <a:ea typeface="Meiryo UI" panose="020B0604030504040204" pitchFamily="50" charset="-128"/>
            </a:rPr>
            <a:t>簡易</a:t>
          </a:r>
          <a:r>
            <a:rPr kumimoji="1" lang="en-US" altLang="ja-JP" sz="1400">
              <a:solidFill>
                <a:srgbClr val="FF0000"/>
              </a:solidFill>
              <a:latin typeface="Meiryo UI" panose="020B0604030504040204" pitchFamily="50" charset="-128"/>
              <a:ea typeface="Meiryo UI" panose="020B0604030504040204" pitchFamily="50" charset="-128"/>
            </a:rPr>
            <a:t>B</a:t>
          </a:r>
          <a:r>
            <a:rPr kumimoji="1" lang="ja-JP" altLang="en-US" sz="1400">
              <a:solidFill>
                <a:srgbClr val="FF0000"/>
              </a:solidFill>
              <a:latin typeface="Meiryo UI" panose="020B0604030504040204" pitchFamily="50" charset="-128"/>
              <a:ea typeface="Meiryo UI" panose="020B0604030504040204" pitchFamily="50" charset="-128"/>
            </a:rPr>
            <a:t>票の発生日、対策日を記載する。</a:t>
          </a:r>
          <a:endParaRPr kumimoji="1" lang="en-US" altLang="ja-JP" sz="1400">
            <a:solidFill>
              <a:srgbClr val="FF0000"/>
            </a:solidFill>
            <a:latin typeface="Meiryo UI" panose="020B0604030504040204" pitchFamily="50" charset="-128"/>
            <a:ea typeface="Meiryo UI" panose="020B0604030504040204" pitchFamily="50" charset="-128"/>
          </a:endParaRPr>
        </a:p>
        <a:p>
          <a:pPr algn="l"/>
          <a:r>
            <a:rPr kumimoji="1" lang="ja-JP" altLang="en-US" sz="1400">
              <a:solidFill>
                <a:srgbClr val="FF0000"/>
              </a:solidFill>
              <a:latin typeface="Meiryo UI" panose="020B0604030504040204" pitchFamily="50" charset="-128"/>
              <a:ea typeface="Meiryo UI" panose="020B0604030504040204" pitchFamily="50" charset="-128"/>
            </a:rPr>
            <a:t>発生日には</a:t>
          </a:r>
          <a:r>
            <a:rPr kumimoji="1" lang="en-US" altLang="ja-JP" sz="1400">
              <a:solidFill>
                <a:srgbClr val="FF0000"/>
              </a:solidFill>
              <a:latin typeface="Meiryo UI" panose="020B0604030504040204" pitchFamily="50" charset="-128"/>
              <a:ea typeface="Meiryo UI" panose="020B0604030504040204" pitchFamily="50" charset="-128"/>
            </a:rPr>
            <a:t>1</a:t>
          </a:r>
          <a:r>
            <a:rPr kumimoji="1" lang="ja-JP" altLang="en-US" sz="1400">
              <a:solidFill>
                <a:srgbClr val="FF0000"/>
              </a:solidFill>
              <a:latin typeface="Meiryo UI" panose="020B0604030504040204" pitchFamily="50" charset="-128"/>
              <a:ea typeface="Meiryo UI" panose="020B0604030504040204" pitchFamily="50" charset="-128"/>
            </a:rPr>
            <a:t>番古い日付を、対策日にはすべて完了した日付を記載する。</a:t>
          </a:r>
          <a:endParaRPr kumimoji="1" lang="ja-JP" altLang="en-US" sz="1800" b="1">
            <a:solidFill>
              <a:srgbClr val="0000FF"/>
            </a:solidFill>
            <a:latin typeface="Meiryo UI" panose="020B0604030504040204" pitchFamily="50" charset="-128"/>
            <a:ea typeface="Meiryo UI" panose="020B0604030504040204" pitchFamily="50" charset="-128"/>
          </a:endParaRPr>
        </a:p>
      </xdr:txBody>
    </xdr:sp>
    <xdr:clientData/>
  </xdr:twoCellAnchor>
  <xdr:twoCellAnchor>
    <xdr:from>
      <xdr:col>18</xdr:col>
      <xdr:colOff>512444</xdr:colOff>
      <xdr:row>1</xdr:row>
      <xdr:rowOff>57149</xdr:rowOff>
    </xdr:from>
    <xdr:to>
      <xdr:col>37</xdr:col>
      <xdr:colOff>163830</xdr:colOff>
      <xdr:row>19</xdr:row>
      <xdr:rowOff>11206</xdr:rowOff>
    </xdr:to>
    <xdr:sp macro="" textlink="">
      <xdr:nvSpPr>
        <xdr:cNvPr id="5" name="吹き出し: 角を丸めた四角形 4">
          <a:extLst>
            <a:ext uri="{FF2B5EF4-FFF2-40B4-BE49-F238E27FC236}">
              <a16:creationId xmlns:a16="http://schemas.microsoft.com/office/drawing/2014/main" id="{00000000-0008-0000-0D00-000005000000}"/>
            </a:ext>
          </a:extLst>
        </xdr:cNvPr>
        <xdr:cNvSpPr/>
      </xdr:nvSpPr>
      <xdr:spPr>
        <a:xfrm>
          <a:off x="12032091" y="258855"/>
          <a:ext cx="12639004" cy="4301939"/>
        </a:xfrm>
        <a:prstGeom prst="wedgeRoundRectCallout">
          <a:avLst>
            <a:gd name="adj1" fmla="val -60060"/>
            <a:gd name="adj2" fmla="val -30090"/>
            <a:gd name="adj3" fmla="val 16667"/>
          </a:avLst>
        </a:prstGeom>
        <a:solidFill>
          <a:schemeClr val="accent6">
            <a:lumMod val="20000"/>
            <a:lumOff val="80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72000" tIns="36000" rIns="0" bIns="36000" rtlCol="0" anchor="t"/>
        <a:lstStyle/>
        <a:p>
          <a:pPr algn="l"/>
          <a:r>
            <a:rPr kumimoji="1" lang="ja-JP" altLang="en-US" sz="1400">
              <a:solidFill>
                <a:srgbClr val="FF0000"/>
              </a:solidFill>
              <a:latin typeface="Meiryo UI" panose="020B0604030504040204" pitchFamily="50" charset="-128"/>
              <a:ea typeface="Meiryo UI" panose="020B0604030504040204" pitchFamily="50" charset="-128"/>
            </a:rPr>
            <a:t>ファイル「</a:t>
          </a:r>
          <a:r>
            <a:rPr kumimoji="1" lang="en-US" altLang="ja-JP" sz="1400">
              <a:solidFill>
                <a:srgbClr val="FF0000"/>
              </a:solidFill>
              <a:latin typeface="Meiryo UI" panose="020B0604030504040204" pitchFamily="50" charset="-128"/>
              <a:ea typeface="Meiryo UI" panose="020B0604030504040204" pitchFamily="50" charset="-128"/>
            </a:rPr>
            <a:t>03.KGL060106_</a:t>
          </a:r>
          <a:r>
            <a:rPr kumimoji="1" lang="ja-JP" altLang="en-US" sz="1400">
              <a:solidFill>
                <a:srgbClr val="FF0000"/>
              </a:solidFill>
              <a:latin typeface="Meiryo UI" panose="020B0604030504040204" pitchFamily="50" charset="-128"/>
              <a:ea typeface="Meiryo UI" panose="020B0604030504040204" pitchFamily="50" charset="-128"/>
            </a:rPr>
            <a:t>特約店マスタメンテナンス</a:t>
          </a:r>
          <a:r>
            <a:rPr kumimoji="1" lang="en-US" altLang="ja-JP" sz="1400">
              <a:solidFill>
                <a:srgbClr val="FF0000"/>
              </a:solidFill>
              <a:latin typeface="Meiryo UI" panose="020B0604030504040204" pitchFamily="50" charset="-128"/>
              <a:ea typeface="Meiryo UI" panose="020B0604030504040204" pitchFamily="50" charset="-128"/>
            </a:rPr>
            <a:t>(</a:t>
          </a:r>
          <a:r>
            <a:rPr kumimoji="1" lang="ja-JP" altLang="en-US" sz="1400">
              <a:solidFill>
                <a:srgbClr val="FF0000"/>
              </a:solidFill>
              <a:latin typeface="Meiryo UI" panose="020B0604030504040204" pitchFamily="50" charset="-128"/>
              <a:ea typeface="Meiryo UI" panose="020B0604030504040204" pitchFamily="50" charset="-128"/>
            </a:rPr>
            <a:t>一覧</a:t>
          </a:r>
          <a:r>
            <a:rPr kumimoji="1" lang="en-US" altLang="ja-JP" sz="1400">
              <a:solidFill>
                <a:srgbClr val="FF0000"/>
              </a:solidFill>
              <a:latin typeface="Meiryo UI" panose="020B0604030504040204" pitchFamily="50" charset="-128"/>
              <a:ea typeface="Meiryo UI" panose="020B0604030504040204" pitchFamily="50" charset="-128"/>
            </a:rPr>
            <a:t>)_</a:t>
          </a:r>
          <a:r>
            <a:rPr kumimoji="1" lang="ja-JP" altLang="en-US" sz="1400">
              <a:solidFill>
                <a:srgbClr val="FF0000"/>
              </a:solidFill>
              <a:latin typeface="Meiryo UI" panose="020B0604030504040204" pitchFamily="50" charset="-128"/>
              <a:ea typeface="Meiryo UI" panose="020B0604030504040204" pitchFamily="50" charset="-128"/>
            </a:rPr>
            <a:t>ステップ数算出結果</a:t>
          </a:r>
          <a:r>
            <a:rPr kumimoji="1" lang="en-US" altLang="ja-JP" sz="1400">
              <a:solidFill>
                <a:srgbClr val="FF0000"/>
              </a:solidFill>
              <a:latin typeface="Meiryo UI" panose="020B0604030504040204" pitchFamily="50" charset="-128"/>
              <a:ea typeface="Meiryo UI" panose="020B0604030504040204" pitchFamily="50" charset="-128"/>
            </a:rPr>
            <a:t>.xls</a:t>
          </a:r>
          <a:r>
            <a:rPr kumimoji="1" lang="ja-JP" altLang="en-US" sz="1400">
              <a:solidFill>
                <a:srgbClr val="FF0000"/>
              </a:solidFill>
              <a:latin typeface="Meiryo UI" panose="020B0604030504040204" pitchFamily="50" charset="-128"/>
              <a:ea typeface="Meiryo UI" panose="020B0604030504040204" pitchFamily="50" charset="-128"/>
            </a:rPr>
            <a:t>」の</a:t>
          </a:r>
          <a:endParaRPr kumimoji="1" lang="en-US" altLang="ja-JP" sz="1400">
            <a:solidFill>
              <a:srgbClr val="FF0000"/>
            </a:solidFill>
            <a:latin typeface="Meiryo UI" panose="020B0604030504040204" pitchFamily="50" charset="-128"/>
            <a:ea typeface="Meiryo UI" panose="020B0604030504040204" pitchFamily="50" charset="-128"/>
          </a:endParaRPr>
        </a:p>
        <a:p>
          <a:pPr algn="l"/>
          <a:r>
            <a:rPr kumimoji="1" lang="ja-JP" altLang="en-US" sz="1400">
              <a:solidFill>
                <a:srgbClr val="FF0000"/>
              </a:solidFill>
              <a:latin typeface="Meiryo UI" panose="020B0604030504040204" pitchFamily="50" charset="-128"/>
              <a:ea typeface="Meiryo UI" panose="020B0604030504040204" pitchFamily="50" charset="-128"/>
            </a:rPr>
            <a:t>全ての対象シートの「対象</a:t>
          </a:r>
          <a:r>
            <a:rPr kumimoji="1" lang="en-US" altLang="ja-JP" sz="1400">
              <a:solidFill>
                <a:srgbClr val="FF0000"/>
              </a:solidFill>
              <a:latin typeface="Meiryo UI" panose="020B0604030504040204" pitchFamily="50" charset="-128"/>
              <a:ea typeface="Meiryo UI" panose="020B0604030504040204" pitchFamily="50" charset="-128"/>
            </a:rPr>
            <a:t>(U</a:t>
          </a:r>
          <a:r>
            <a:rPr kumimoji="1" lang="ja-JP" altLang="en-US" sz="1400">
              <a:solidFill>
                <a:srgbClr val="FF0000"/>
              </a:solidFill>
              <a:latin typeface="Meiryo UI" panose="020B0604030504040204" pitchFamily="50" charset="-128"/>
              <a:ea typeface="Meiryo UI" panose="020B0604030504040204" pitchFamily="50" charset="-128"/>
            </a:rPr>
            <a:t>列</a:t>
          </a:r>
          <a:r>
            <a:rPr kumimoji="1" lang="en-US" altLang="ja-JP" sz="1400">
              <a:solidFill>
                <a:srgbClr val="FF0000"/>
              </a:solidFill>
              <a:latin typeface="Meiryo UI" panose="020B0604030504040204" pitchFamily="50" charset="-128"/>
              <a:ea typeface="Meiryo UI" panose="020B0604030504040204" pitchFamily="50" charset="-128"/>
            </a:rPr>
            <a:t>)</a:t>
          </a:r>
          <a:r>
            <a:rPr kumimoji="1" lang="ja-JP" altLang="en-US" sz="1400">
              <a:solidFill>
                <a:srgbClr val="FF0000"/>
              </a:solidFill>
              <a:latin typeface="Meiryo UI" panose="020B0604030504040204" pitchFamily="50" charset="-128"/>
              <a:ea typeface="Meiryo UI" panose="020B0604030504040204" pitchFamily="50" charset="-128"/>
            </a:rPr>
            <a:t>」</a:t>
          </a:r>
          <a:r>
            <a:rPr kumimoji="1" lang="en-US" altLang="ja-JP" sz="1400">
              <a:solidFill>
                <a:srgbClr val="FF0000"/>
              </a:solidFill>
              <a:latin typeface="Meiryo UI" panose="020B0604030504040204" pitchFamily="50" charset="-128"/>
              <a:ea typeface="Meiryo UI" panose="020B0604030504040204" pitchFamily="50" charset="-128"/>
            </a:rPr>
            <a:t> </a:t>
          </a:r>
          <a:r>
            <a:rPr kumimoji="1" lang="ja-JP" altLang="en-US" sz="1400">
              <a:solidFill>
                <a:srgbClr val="FF0000"/>
              </a:solidFill>
              <a:latin typeface="Meiryo UI" panose="020B0604030504040204" pitchFamily="50" charset="-128"/>
              <a:ea typeface="Meiryo UI" panose="020B0604030504040204" pitchFamily="50" charset="-128"/>
            </a:rPr>
            <a:t>の合計を記載する。</a:t>
          </a:r>
        </a:p>
      </xdr:txBody>
    </xdr:sp>
    <xdr:clientData/>
  </xdr:twoCellAnchor>
  <xdr:twoCellAnchor>
    <xdr:from>
      <xdr:col>19</xdr:col>
      <xdr:colOff>78442</xdr:colOff>
      <xdr:row>13</xdr:row>
      <xdr:rowOff>123265</xdr:rowOff>
    </xdr:from>
    <xdr:to>
      <xdr:col>37</xdr:col>
      <xdr:colOff>56029</xdr:colOff>
      <xdr:row>17</xdr:row>
      <xdr:rowOff>112059</xdr:rowOff>
    </xdr:to>
    <xdr:grpSp>
      <xdr:nvGrpSpPr>
        <xdr:cNvPr id="41" name="グループ化 40">
          <a:extLst>
            <a:ext uri="{FF2B5EF4-FFF2-40B4-BE49-F238E27FC236}">
              <a16:creationId xmlns:a16="http://schemas.microsoft.com/office/drawing/2014/main" id="{00000000-0008-0000-0D00-000029000000}"/>
            </a:ext>
          </a:extLst>
        </xdr:cNvPr>
        <xdr:cNvGrpSpPr/>
      </xdr:nvGrpSpPr>
      <xdr:grpSpPr>
        <a:xfrm>
          <a:off x="12308542" y="3199840"/>
          <a:ext cx="12321987" cy="979394"/>
          <a:chOff x="12304059" y="2420471"/>
          <a:chExt cx="12281646" cy="974911"/>
        </a:xfrm>
      </xdr:grpSpPr>
      <xdr:pic>
        <xdr:nvPicPr>
          <xdr:cNvPr id="20" name="図 19">
            <a:extLst>
              <a:ext uri="{FF2B5EF4-FFF2-40B4-BE49-F238E27FC236}">
                <a16:creationId xmlns:a16="http://schemas.microsoft.com/office/drawing/2014/main" id="{00000000-0008-0000-0D00-000014000000}"/>
              </a:ext>
            </a:extLst>
          </xdr:cNvPr>
          <xdr:cNvPicPr>
            <a:picLocks noChangeAspect="1"/>
          </xdr:cNvPicPr>
        </xdr:nvPicPr>
        <xdr:blipFill>
          <a:blip xmlns:r="http://schemas.openxmlformats.org/officeDocument/2006/relationships" r:embed="rId1"/>
          <a:stretch>
            <a:fillRect/>
          </a:stretch>
        </xdr:blipFill>
        <xdr:spPr>
          <a:xfrm>
            <a:off x="12304059" y="2454088"/>
            <a:ext cx="12281646" cy="880890"/>
          </a:xfrm>
          <a:prstGeom prst="rect">
            <a:avLst/>
          </a:prstGeom>
        </xdr:spPr>
      </xdr:pic>
      <xdr:sp macro="" textlink="">
        <xdr:nvSpPr>
          <xdr:cNvPr id="18" name="正方形/長方形 17">
            <a:extLst>
              <a:ext uri="{FF2B5EF4-FFF2-40B4-BE49-F238E27FC236}">
                <a16:creationId xmlns:a16="http://schemas.microsoft.com/office/drawing/2014/main" id="{00000000-0008-0000-0D00-000012000000}"/>
              </a:ext>
            </a:extLst>
          </xdr:cNvPr>
          <xdr:cNvSpPr/>
        </xdr:nvSpPr>
        <xdr:spPr>
          <a:xfrm>
            <a:off x="23453912" y="2420471"/>
            <a:ext cx="403411" cy="974911"/>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72000" tIns="36000" rIns="0" bIns="36000" rtlCol="0" anchor="t"/>
          <a:lstStyle/>
          <a:p>
            <a:pPr algn="l"/>
            <a:endParaRPr kumimoji="1" lang="ja-JP" altLang="en-US" sz="1100">
              <a:solidFill>
                <a:srgbClr val="FF0000"/>
              </a:solidFill>
              <a:latin typeface="+mn-ea"/>
              <a:ea typeface="+mn-ea"/>
            </a:endParaRPr>
          </a:p>
        </xdr:txBody>
      </xdr:sp>
    </xdr:grpSp>
    <xdr:clientData/>
  </xdr:twoCellAnchor>
  <xdr:twoCellAnchor editAs="oneCell">
    <xdr:from>
      <xdr:col>19</xdr:col>
      <xdr:colOff>44825</xdr:colOff>
      <xdr:row>5</xdr:row>
      <xdr:rowOff>67235</xdr:rowOff>
    </xdr:from>
    <xdr:to>
      <xdr:col>37</xdr:col>
      <xdr:colOff>11207</xdr:colOff>
      <xdr:row>12</xdr:row>
      <xdr:rowOff>135026</xdr:rowOff>
    </xdr:to>
    <xdr:pic>
      <xdr:nvPicPr>
        <xdr:cNvPr id="40" name="図 39">
          <a:extLst>
            <a:ext uri="{FF2B5EF4-FFF2-40B4-BE49-F238E27FC236}">
              <a16:creationId xmlns:a16="http://schemas.microsoft.com/office/drawing/2014/main" id="{00000000-0008-0000-0D00-000028000000}"/>
            </a:ext>
          </a:extLst>
        </xdr:cNvPr>
        <xdr:cNvPicPr>
          <a:picLocks noChangeAspect="1"/>
        </xdr:cNvPicPr>
      </xdr:nvPicPr>
      <xdr:blipFill>
        <a:blip xmlns:r="http://schemas.openxmlformats.org/officeDocument/2006/relationships" r:embed="rId2"/>
        <a:stretch>
          <a:fillRect/>
        </a:stretch>
      </xdr:blipFill>
      <xdr:spPr>
        <a:xfrm>
          <a:off x="12248031" y="1165411"/>
          <a:ext cx="12270441" cy="1793497"/>
        </a:xfrm>
        <a:prstGeom prst="rect">
          <a:avLst/>
        </a:prstGeom>
      </xdr:spPr>
    </xdr:pic>
    <xdr:clientData/>
  </xdr:twoCellAnchor>
  <xdr:twoCellAnchor>
    <xdr:from>
      <xdr:col>35</xdr:col>
      <xdr:colOff>267656</xdr:colOff>
      <xdr:row>8</xdr:row>
      <xdr:rowOff>73617</xdr:rowOff>
    </xdr:from>
    <xdr:to>
      <xdr:col>36</xdr:col>
      <xdr:colOff>33617</xdr:colOff>
      <xdr:row>12</xdr:row>
      <xdr:rowOff>78442</xdr:rowOff>
    </xdr:to>
    <xdr:sp macro="" textlink="">
      <xdr:nvSpPr>
        <xdr:cNvPr id="8" name="正方形/長方形 7">
          <a:extLst>
            <a:ext uri="{FF2B5EF4-FFF2-40B4-BE49-F238E27FC236}">
              <a16:creationId xmlns:a16="http://schemas.microsoft.com/office/drawing/2014/main" id="{00000000-0008-0000-0D00-000008000000}"/>
            </a:ext>
          </a:extLst>
        </xdr:cNvPr>
        <xdr:cNvSpPr/>
      </xdr:nvSpPr>
      <xdr:spPr>
        <a:xfrm>
          <a:off x="23407803" y="1911382"/>
          <a:ext cx="449520" cy="990942"/>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72000" tIns="36000" rIns="0" bIns="36000" rtlCol="0" anchor="t"/>
        <a:lstStyle/>
        <a:p>
          <a:pPr algn="l"/>
          <a:endParaRPr kumimoji="1" lang="ja-JP" altLang="en-US" sz="1100">
            <a:solidFill>
              <a:srgbClr val="FF0000"/>
            </a:solidFill>
            <a:latin typeface="+mn-ea"/>
            <a:ea typeface="+mn-ea"/>
          </a:endParaRPr>
        </a:p>
      </xdr:txBody>
    </xdr:sp>
    <xdr:clientData/>
  </xdr:twoCellAnchor>
  <xdr:twoCellAnchor>
    <xdr:from>
      <xdr:col>12</xdr:col>
      <xdr:colOff>347384</xdr:colOff>
      <xdr:row>14</xdr:row>
      <xdr:rowOff>89648</xdr:rowOff>
    </xdr:from>
    <xdr:to>
      <xdr:col>37</xdr:col>
      <xdr:colOff>301328</xdr:colOff>
      <xdr:row>36</xdr:row>
      <xdr:rowOff>200587</xdr:rowOff>
    </xdr:to>
    <xdr:grpSp>
      <xdr:nvGrpSpPr>
        <xdr:cNvPr id="50" name="グループ化 49">
          <a:extLst>
            <a:ext uri="{FF2B5EF4-FFF2-40B4-BE49-F238E27FC236}">
              <a16:creationId xmlns:a16="http://schemas.microsoft.com/office/drawing/2014/main" id="{00000000-0008-0000-0D00-000032000000}"/>
            </a:ext>
          </a:extLst>
        </xdr:cNvPr>
        <xdr:cNvGrpSpPr/>
      </xdr:nvGrpSpPr>
      <xdr:grpSpPr>
        <a:xfrm>
          <a:off x="7662584" y="3413873"/>
          <a:ext cx="17213244" cy="5559239"/>
          <a:chOff x="7687236" y="3563471"/>
          <a:chExt cx="17154974" cy="5534586"/>
        </a:xfrm>
      </xdr:grpSpPr>
      <xdr:sp macro="" textlink="">
        <xdr:nvSpPr>
          <xdr:cNvPr id="48" name="吹き出し: 角を丸めた四角形 47">
            <a:extLst>
              <a:ext uri="{FF2B5EF4-FFF2-40B4-BE49-F238E27FC236}">
                <a16:creationId xmlns:a16="http://schemas.microsoft.com/office/drawing/2014/main" id="{00000000-0008-0000-0D00-000030000000}"/>
              </a:ext>
            </a:extLst>
          </xdr:cNvPr>
          <xdr:cNvSpPr/>
        </xdr:nvSpPr>
        <xdr:spPr>
          <a:xfrm>
            <a:off x="7687236" y="3563471"/>
            <a:ext cx="3755715" cy="795393"/>
          </a:xfrm>
          <a:prstGeom prst="wedgeRoundRectCallout">
            <a:avLst>
              <a:gd name="adj1" fmla="val -64784"/>
              <a:gd name="adj2" fmla="val -184990"/>
              <a:gd name="adj3" fmla="val 16667"/>
            </a:avLst>
          </a:prstGeom>
          <a:solidFill>
            <a:schemeClr val="accent5">
              <a:lumMod val="20000"/>
              <a:lumOff val="80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72000" tIns="36000" rIns="0" bIns="36000" rtlCol="0" anchor="t"/>
          <a:lstStyle/>
          <a:p>
            <a:pPr algn="l"/>
            <a:r>
              <a:rPr kumimoji="1" lang="en-US" altLang="ja-JP" sz="1400">
                <a:solidFill>
                  <a:srgbClr val="FF0000"/>
                </a:solidFill>
                <a:latin typeface="Meiryo UI" panose="020B0604030504040204" pitchFamily="50" charset="-128"/>
                <a:ea typeface="Meiryo UI" panose="020B0604030504040204" pitchFamily="50" charset="-128"/>
              </a:rPr>
              <a:t>LOC-Measure </a:t>
            </a:r>
            <a:r>
              <a:rPr kumimoji="1" lang="ja-JP" altLang="en-US" sz="1400">
                <a:solidFill>
                  <a:srgbClr val="FF0000"/>
                </a:solidFill>
                <a:latin typeface="Meiryo UI" panose="020B0604030504040204" pitchFamily="50" charset="-128"/>
                <a:ea typeface="Meiryo UI" panose="020B0604030504040204" pitchFamily="50" charset="-128"/>
              </a:rPr>
              <a:t>によって対象ファイルから</a:t>
            </a:r>
            <a:endParaRPr kumimoji="1" lang="en-US" altLang="ja-JP" sz="1400">
              <a:solidFill>
                <a:srgbClr val="FF0000"/>
              </a:solidFill>
              <a:latin typeface="Meiryo UI" panose="020B0604030504040204" pitchFamily="50" charset="-128"/>
              <a:ea typeface="Meiryo UI" panose="020B0604030504040204" pitchFamily="50" charset="-128"/>
            </a:endParaRPr>
          </a:p>
          <a:p>
            <a:pPr algn="l"/>
            <a:r>
              <a:rPr kumimoji="1" lang="ja-JP" altLang="en-US" sz="1400">
                <a:solidFill>
                  <a:srgbClr val="FF0000"/>
                </a:solidFill>
                <a:latin typeface="Meiryo UI" panose="020B0604030504040204" pitchFamily="50" charset="-128"/>
                <a:ea typeface="Meiryo UI" panose="020B0604030504040204" pitchFamily="50" charset="-128"/>
              </a:rPr>
              <a:t>計測したステップ数を記載する。</a:t>
            </a:r>
          </a:p>
        </xdr:txBody>
      </xdr:sp>
      <xdr:sp macro="" textlink="">
        <xdr:nvSpPr>
          <xdr:cNvPr id="42" name="吹き出し: 角を丸めた四角形 41">
            <a:extLst>
              <a:ext uri="{FF2B5EF4-FFF2-40B4-BE49-F238E27FC236}">
                <a16:creationId xmlns:a16="http://schemas.microsoft.com/office/drawing/2014/main" id="{00000000-0008-0000-0D00-00002A000000}"/>
              </a:ext>
            </a:extLst>
          </xdr:cNvPr>
          <xdr:cNvSpPr/>
        </xdr:nvSpPr>
        <xdr:spPr>
          <a:xfrm>
            <a:off x="12203206" y="4796118"/>
            <a:ext cx="12639004" cy="4301939"/>
          </a:xfrm>
          <a:prstGeom prst="wedgeRoundRectCallout">
            <a:avLst>
              <a:gd name="adj1" fmla="val -68305"/>
              <a:gd name="adj2" fmla="val -64474"/>
              <a:gd name="adj3" fmla="val 16667"/>
            </a:avLst>
          </a:prstGeom>
          <a:solidFill>
            <a:schemeClr val="accent5">
              <a:lumMod val="20000"/>
              <a:lumOff val="80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72000" tIns="36000" rIns="0" bIns="36000" rtlCol="0" anchor="t"/>
          <a:lstStyle/>
          <a:p>
            <a:pPr algn="l"/>
            <a:r>
              <a:rPr kumimoji="1" lang="ja-JP" altLang="en-US" sz="1400">
                <a:solidFill>
                  <a:srgbClr val="FF0000"/>
                </a:solidFill>
                <a:latin typeface="Meiryo UI" panose="020B0604030504040204" pitchFamily="50" charset="-128"/>
                <a:ea typeface="Meiryo UI" panose="020B0604030504040204" pitchFamily="50" charset="-128"/>
              </a:rPr>
              <a:t>ファイル「</a:t>
            </a:r>
            <a:r>
              <a:rPr kumimoji="1" lang="en-US" altLang="ja-JP" sz="1400">
                <a:solidFill>
                  <a:srgbClr val="FF0000"/>
                </a:solidFill>
                <a:latin typeface="Meiryo UI" panose="020B0604030504040204" pitchFamily="50" charset="-128"/>
                <a:ea typeface="Meiryo UI" panose="020B0604030504040204" pitchFamily="50" charset="-128"/>
              </a:rPr>
              <a:t>03.KGL060106_</a:t>
            </a:r>
            <a:r>
              <a:rPr kumimoji="1" lang="ja-JP" altLang="en-US" sz="1400">
                <a:solidFill>
                  <a:srgbClr val="FF0000"/>
                </a:solidFill>
                <a:latin typeface="Meiryo UI" panose="020B0604030504040204" pitchFamily="50" charset="-128"/>
                <a:ea typeface="Meiryo UI" panose="020B0604030504040204" pitchFamily="50" charset="-128"/>
              </a:rPr>
              <a:t>特約店マスタメンテナンス</a:t>
            </a:r>
            <a:r>
              <a:rPr kumimoji="1" lang="en-US" altLang="ja-JP" sz="1400">
                <a:solidFill>
                  <a:srgbClr val="FF0000"/>
                </a:solidFill>
                <a:latin typeface="Meiryo UI" panose="020B0604030504040204" pitchFamily="50" charset="-128"/>
                <a:ea typeface="Meiryo UI" panose="020B0604030504040204" pitchFamily="50" charset="-128"/>
              </a:rPr>
              <a:t>(</a:t>
            </a:r>
            <a:r>
              <a:rPr kumimoji="1" lang="ja-JP" altLang="en-US" sz="1400">
                <a:solidFill>
                  <a:srgbClr val="FF0000"/>
                </a:solidFill>
                <a:latin typeface="Meiryo UI" panose="020B0604030504040204" pitchFamily="50" charset="-128"/>
                <a:ea typeface="Meiryo UI" panose="020B0604030504040204" pitchFamily="50" charset="-128"/>
              </a:rPr>
              <a:t>一覧</a:t>
            </a:r>
            <a:r>
              <a:rPr kumimoji="1" lang="en-US" altLang="ja-JP" sz="1400">
                <a:solidFill>
                  <a:srgbClr val="FF0000"/>
                </a:solidFill>
                <a:latin typeface="Meiryo UI" panose="020B0604030504040204" pitchFamily="50" charset="-128"/>
                <a:ea typeface="Meiryo UI" panose="020B0604030504040204" pitchFamily="50" charset="-128"/>
              </a:rPr>
              <a:t>)_</a:t>
            </a:r>
            <a:r>
              <a:rPr kumimoji="1" lang="ja-JP" altLang="en-US" sz="1400">
                <a:solidFill>
                  <a:srgbClr val="FF0000"/>
                </a:solidFill>
                <a:latin typeface="Meiryo UI" panose="020B0604030504040204" pitchFamily="50" charset="-128"/>
                <a:ea typeface="Meiryo UI" panose="020B0604030504040204" pitchFamily="50" charset="-128"/>
              </a:rPr>
              <a:t>ステップ数算出結果</a:t>
            </a:r>
            <a:r>
              <a:rPr kumimoji="1" lang="en-US" altLang="ja-JP" sz="1400">
                <a:solidFill>
                  <a:srgbClr val="FF0000"/>
                </a:solidFill>
                <a:latin typeface="Meiryo UI" panose="020B0604030504040204" pitchFamily="50" charset="-128"/>
                <a:ea typeface="Meiryo UI" panose="020B0604030504040204" pitchFamily="50" charset="-128"/>
              </a:rPr>
              <a:t>.xls</a:t>
            </a:r>
            <a:r>
              <a:rPr kumimoji="1" lang="ja-JP" altLang="en-US" sz="1400">
                <a:solidFill>
                  <a:srgbClr val="FF0000"/>
                </a:solidFill>
                <a:latin typeface="Meiryo UI" panose="020B0604030504040204" pitchFamily="50" charset="-128"/>
                <a:ea typeface="Meiryo UI" panose="020B0604030504040204" pitchFamily="50" charset="-128"/>
              </a:rPr>
              <a:t>」の</a:t>
            </a:r>
            <a:endParaRPr kumimoji="1" lang="en-US" altLang="ja-JP" sz="1400">
              <a:solidFill>
                <a:srgbClr val="FF0000"/>
              </a:solidFill>
              <a:latin typeface="Meiryo UI" panose="020B0604030504040204" pitchFamily="50" charset="-128"/>
              <a:ea typeface="Meiryo UI" panose="020B0604030504040204" pitchFamily="50" charset="-128"/>
            </a:endParaRPr>
          </a:p>
          <a:p>
            <a:pPr algn="l"/>
            <a:r>
              <a:rPr kumimoji="1" lang="ja-JP" altLang="en-US" sz="1400">
                <a:solidFill>
                  <a:srgbClr val="FF0000"/>
                </a:solidFill>
                <a:latin typeface="Meiryo UI" panose="020B0604030504040204" pitchFamily="50" charset="-128"/>
                <a:ea typeface="Meiryo UI" panose="020B0604030504040204" pitchFamily="50" charset="-128"/>
              </a:rPr>
              <a:t>全ての対象シートの「変更</a:t>
            </a:r>
            <a:r>
              <a:rPr kumimoji="1" lang="en-US" altLang="ja-JP" sz="1400">
                <a:solidFill>
                  <a:srgbClr val="FF0000"/>
                </a:solidFill>
                <a:latin typeface="Meiryo UI" panose="020B0604030504040204" pitchFamily="50" charset="-128"/>
                <a:ea typeface="Meiryo UI" panose="020B0604030504040204" pitchFamily="50" charset="-128"/>
              </a:rPr>
              <a:t>(N</a:t>
            </a:r>
            <a:r>
              <a:rPr kumimoji="1" lang="ja-JP" altLang="en-US" sz="1400">
                <a:solidFill>
                  <a:srgbClr val="FF0000"/>
                </a:solidFill>
                <a:latin typeface="Meiryo UI" panose="020B0604030504040204" pitchFamily="50" charset="-128"/>
                <a:ea typeface="Meiryo UI" panose="020B0604030504040204" pitchFamily="50" charset="-128"/>
              </a:rPr>
              <a:t>列</a:t>
            </a:r>
            <a:r>
              <a:rPr kumimoji="1" lang="en-US" altLang="ja-JP" sz="1400">
                <a:solidFill>
                  <a:srgbClr val="FF0000"/>
                </a:solidFill>
                <a:latin typeface="Meiryo UI" panose="020B0604030504040204" pitchFamily="50" charset="-128"/>
                <a:ea typeface="Meiryo UI" panose="020B0604030504040204" pitchFamily="50" charset="-128"/>
              </a:rPr>
              <a:t>)</a:t>
            </a:r>
            <a:r>
              <a:rPr kumimoji="1" lang="ja-JP" altLang="en-US" sz="1400">
                <a:solidFill>
                  <a:srgbClr val="FF0000"/>
                </a:solidFill>
                <a:latin typeface="Meiryo UI" panose="020B0604030504040204" pitchFamily="50" charset="-128"/>
                <a:ea typeface="Meiryo UI" panose="020B0604030504040204" pitchFamily="50" charset="-128"/>
              </a:rPr>
              <a:t>」</a:t>
            </a:r>
            <a:r>
              <a:rPr kumimoji="1" lang="en-US" altLang="ja-JP" sz="1400">
                <a:solidFill>
                  <a:srgbClr val="FF0000"/>
                </a:solidFill>
                <a:latin typeface="Meiryo UI" panose="020B0604030504040204" pitchFamily="50" charset="-128"/>
                <a:ea typeface="Meiryo UI" panose="020B0604030504040204" pitchFamily="50" charset="-128"/>
              </a:rPr>
              <a:t> </a:t>
            </a:r>
            <a:r>
              <a:rPr kumimoji="1" lang="ja-JP" altLang="en-US" sz="1400">
                <a:solidFill>
                  <a:srgbClr val="FF0000"/>
                </a:solidFill>
                <a:latin typeface="Meiryo UI" panose="020B0604030504040204" pitchFamily="50" charset="-128"/>
                <a:ea typeface="Meiryo UI" panose="020B0604030504040204" pitchFamily="50" charset="-128"/>
              </a:rPr>
              <a:t>「追加</a:t>
            </a:r>
            <a:r>
              <a:rPr kumimoji="1" lang="en-US" altLang="ja-JP" sz="1400">
                <a:solidFill>
                  <a:srgbClr val="FF0000"/>
                </a:solidFill>
                <a:latin typeface="Meiryo UI" panose="020B0604030504040204" pitchFamily="50" charset="-128"/>
                <a:ea typeface="Meiryo UI" panose="020B0604030504040204" pitchFamily="50" charset="-128"/>
              </a:rPr>
              <a:t>(N</a:t>
            </a:r>
            <a:r>
              <a:rPr kumimoji="1" lang="ja-JP" altLang="en-US" sz="1400">
                <a:solidFill>
                  <a:srgbClr val="FF0000"/>
                </a:solidFill>
                <a:latin typeface="Meiryo UI" panose="020B0604030504040204" pitchFamily="50" charset="-128"/>
                <a:ea typeface="Meiryo UI" panose="020B0604030504040204" pitchFamily="50" charset="-128"/>
              </a:rPr>
              <a:t>列</a:t>
            </a:r>
            <a:r>
              <a:rPr kumimoji="1" lang="en-US" altLang="ja-JP" sz="1400">
                <a:solidFill>
                  <a:srgbClr val="FF0000"/>
                </a:solidFill>
                <a:latin typeface="Meiryo UI" panose="020B0604030504040204" pitchFamily="50" charset="-128"/>
                <a:ea typeface="Meiryo UI" panose="020B0604030504040204" pitchFamily="50" charset="-128"/>
              </a:rPr>
              <a:t>)</a:t>
            </a:r>
            <a:r>
              <a:rPr kumimoji="1" lang="ja-JP" altLang="en-US" sz="1400">
                <a:solidFill>
                  <a:srgbClr val="FF0000"/>
                </a:solidFill>
                <a:latin typeface="Meiryo UI" panose="020B0604030504040204" pitchFamily="50" charset="-128"/>
                <a:ea typeface="Meiryo UI" panose="020B0604030504040204" pitchFamily="50" charset="-128"/>
              </a:rPr>
              <a:t>」 の合計を記載する。</a:t>
            </a:r>
          </a:p>
        </xdr:txBody>
      </xdr:sp>
    </xdr:grpSp>
    <xdr:clientData/>
  </xdr:twoCellAnchor>
  <xdr:twoCellAnchor>
    <xdr:from>
      <xdr:col>19</xdr:col>
      <xdr:colOff>249557</xdr:colOff>
      <xdr:row>31</xdr:row>
      <xdr:rowOff>166970</xdr:rowOff>
    </xdr:from>
    <xdr:to>
      <xdr:col>37</xdr:col>
      <xdr:colOff>227144</xdr:colOff>
      <xdr:row>35</xdr:row>
      <xdr:rowOff>155763</xdr:rowOff>
    </xdr:to>
    <xdr:grpSp>
      <xdr:nvGrpSpPr>
        <xdr:cNvPr id="43" name="グループ化 42">
          <a:extLst>
            <a:ext uri="{FF2B5EF4-FFF2-40B4-BE49-F238E27FC236}">
              <a16:creationId xmlns:a16="http://schemas.microsoft.com/office/drawing/2014/main" id="{00000000-0008-0000-0D00-00002B000000}"/>
            </a:ext>
          </a:extLst>
        </xdr:cNvPr>
        <xdr:cNvGrpSpPr/>
      </xdr:nvGrpSpPr>
      <xdr:grpSpPr>
        <a:xfrm>
          <a:off x="12479657" y="7701245"/>
          <a:ext cx="12321987" cy="979393"/>
          <a:chOff x="12304059" y="2364442"/>
          <a:chExt cx="12281646" cy="974911"/>
        </a:xfrm>
      </xdr:grpSpPr>
      <xdr:pic>
        <xdr:nvPicPr>
          <xdr:cNvPr id="44" name="図 43">
            <a:extLst>
              <a:ext uri="{FF2B5EF4-FFF2-40B4-BE49-F238E27FC236}">
                <a16:creationId xmlns:a16="http://schemas.microsoft.com/office/drawing/2014/main" id="{00000000-0008-0000-0D00-00002C000000}"/>
              </a:ext>
            </a:extLst>
          </xdr:cNvPr>
          <xdr:cNvPicPr>
            <a:picLocks noChangeAspect="1"/>
          </xdr:cNvPicPr>
        </xdr:nvPicPr>
        <xdr:blipFill>
          <a:blip xmlns:r="http://schemas.openxmlformats.org/officeDocument/2006/relationships" r:embed="rId1"/>
          <a:stretch>
            <a:fillRect/>
          </a:stretch>
        </xdr:blipFill>
        <xdr:spPr>
          <a:xfrm>
            <a:off x="12304059" y="2454088"/>
            <a:ext cx="12281646" cy="880890"/>
          </a:xfrm>
          <a:prstGeom prst="rect">
            <a:avLst/>
          </a:prstGeom>
        </xdr:spPr>
      </xdr:pic>
      <xdr:sp macro="" textlink="">
        <xdr:nvSpPr>
          <xdr:cNvPr id="45" name="正方形/長方形 44">
            <a:extLst>
              <a:ext uri="{FF2B5EF4-FFF2-40B4-BE49-F238E27FC236}">
                <a16:creationId xmlns:a16="http://schemas.microsoft.com/office/drawing/2014/main" id="{00000000-0008-0000-0D00-00002D000000}"/>
              </a:ext>
            </a:extLst>
          </xdr:cNvPr>
          <xdr:cNvSpPr/>
        </xdr:nvSpPr>
        <xdr:spPr>
          <a:xfrm>
            <a:off x="20851120" y="2364442"/>
            <a:ext cx="739588" cy="974911"/>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72000" tIns="36000" rIns="0" bIns="36000" rtlCol="0" anchor="t"/>
          <a:lstStyle/>
          <a:p>
            <a:pPr algn="l"/>
            <a:endParaRPr kumimoji="1" lang="ja-JP" altLang="en-US" sz="1100">
              <a:solidFill>
                <a:srgbClr val="FF0000"/>
              </a:solidFill>
              <a:latin typeface="+mn-ea"/>
              <a:ea typeface="+mn-ea"/>
            </a:endParaRPr>
          </a:p>
        </xdr:txBody>
      </xdr:sp>
    </xdr:grpSp>
    <xdr:clientData/>
  </xdr:twoCellAnchor>
  <xdr:twoCellAnchor editAs="oneCell">
    <xdr:from>
      <xdr:col>19</xdr:col>
      <xdr:colOff>215940</xdr:colOff>
      <xdr:row>23</xdr:row>
      <xdr:rowOff>166968</xdr:rowOff>
    </xdr:from>
    <xdr:to>
      <xdr:col>37</xdr:col>
      <xdr:colOff>182322</xdr:colOff>
      <xdr:row>30</xdr:row>
      <xdr:rowOff>234759</xdr:rowOff>
    </xdr:to>
    <xdr:pic>
      <xdr:nvPicPr>
        <xdr:cNvPr id="46" name="図 45">
          <a:extLst>
            <a:ext uri="{FF2B5EF4-FFF2-40B4-BE49-F238E27FC236}">
              <a16:creationId xmlns:a16="http://schemas.microsoft.com/office/drawing/2014/main" id="{00000000-0008-0000-0D00-00002E000000}"/>
            </a:ext>
          </a:extLst>
        </xdr:cNvPr>
        <xdr:cNvPicPr>
          <a:picLocks noChangeAspect="1"/>
        </xdr:cNvPicPr>
      </xdr:nvPicPr>
      <xdr:blipFill>
        <a:blip xmlns:r="http://schemas.openxmlformats.org/officeDocument/2006/relationships" r:embed="rId2"/>
        <a:stretch>
          <a:fillRect/>
        </a:stretch>
      </xdr:blipFill>
      <xdr:spPr>
        <a:xfrm>
          <a:off x="12419146" y="5702674"/>
          <a:ext cx="12270441" cy="1793497"/>
        </a:xfrm>
        <a:prstGeom prst="rect">
          <a:avLst/>
        </a:prstGeom>
      </xdr:spPr>
    </xdr:pic>
    <xdr:clientData/>
  </xdr:twoCellAnchor>
  <xdr:twoCellAnchor>
    <xdr:from>
      <xdr:col>32</xdr:col>
      <xdr:colOff>11206</xdr:colOff>
      <xdr:row>26</xdr:row>
      <xdr:rowOff>224117</xdr:rowOff>
    </xdr:from>
    <xdr:to>
      <xdr:col>33</xdr:col>
      <xdr:colOff>113344</xdr:colOff>
      <xdr:row>31</xdr:row>
      <xdr:rowOff>11205</xdr:rowOff>
    </xdr:to>
    <xdr:sp macro="" textlink="">
      <xdr:nvSpPr>
        <xdr:cNvPr id="47" name="正方形/長方形 46">
          <a:extLst>
            <a:ext uri="{FF2B5EF4-FFF2-40B4-BE49-F238E27FC236}">
              <a16:creationId xmlns:a16="http://schemas.microsoft.com/office/drawing/2014/main" id="{00000000-0008-0000-0D00-00002F000000}"/>
            </a:ext>
          </a:extLst>
        </xdr:cNvPr>
        <xdr:cNvSpPr/>
      </xdr:nvSpPr>
      <xdr:spPr>
        <a:xfrm>
          <a:off x="21100677" y="6499411"/>
          <a:ext cx="785696" cy="1019735"/>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72000" tIns="36000" rIns="0" bIns="36000" rtlCol="0" anchor="t"/>
        <a:lstStyle/>
        <a:p>
          <a:pPr algn="l"/>
          <a:endParaRPr kumimoji="1" lang="ja-JP" altLang="en-US" sz="1100">
            <a:solidFill>
              <a:srgbClr val="FF0000"/>
            </a:solidFill>
            <a:latin typeface="+mn-ea"/>
            <a:ea typeface="+mn-ea"/>
          </a:endParaRPr>
        </a:p>
      </xdr:txBody>
    </xdr:sp>
    <xdr:clientData/>
  </xdr:twoCellAnchor>
  <xdr:twoCellAnchor>
    <xdr:from>
      <xdr:col>9</xdr:col>
      <xdr:colOff>593911</xdr:colOff>
      <xdr:row>9</xdr:row>
      <xdr:rowOff>44823</xdr:rowOff>
    </xdr:from>
    <xdr:to>
      <xdr:col>12</xdr:col>
      <xdr:colOff>11206</xdr:colOff>
      <xdr:row>10</xdr:row>
      <xdr:rowOff>145676</xdr:rowOff>
    </xdr:to>
    <xdr:sp macro="" textlink="">
      <xdr:nvSpPr>
        <xdr:cNvPr id="49" name="四角形: 角を丸くする 48">
          <a:extLst>
            <a:ext uri="{FF2B5EF4-FFF2-40B4-BE49-F238E27FC236}">
              <a16:creationId xmlns:a16="http://schemas.microsoft.com/office/drawing/2014/main" id="{00000000-0008-0000-0D00-000031000000}"/>
            </a:ext>
          </a:extLst>
        </xdr:cNvPr>
        <xdr:cNvSpPr/>
      </xdr:nvSpPr>
      <xdr:spPr>
        <a:xfrm>
          <a:off x="6017558" y="2129117"/>
          <a:ext cx="1299883" cy="347383"/>
        </a:xfrm>
        <a:prstGeom prst="roundRect">
          <a:avLst>
            <a:gd name="adj" fmla="val 2527"/>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72000" tIns="36000" rIns="0" bIns="36000" rtlCol="0" anchor="ctr"/>
        <a:lstStyle/>
        <a:p>
          <a:pPr algn="l"/>
          <a:endParaRPr kumimoji="1" lang="ja-JP" altLang="en-US" sz="2000" b="1">
            <a:solidFill>
              <a:srgbClr val="FF0000"/>
            </a:solidFill>
            <a:latin typeface="+mn-ea"/>
            <a:ea typeface="+mn-ea"/>
          </a:endParaRPr>
        </a:p>
      </xdr:txBody>
    </xdr:sp>
    <xdr:clientData/>
  </xdr:twoCellAnchor>
  <xdr:twoCellAnchor>
    <xdr:from>
      <xdr:col>1</xdr:col>
      <xdr:colOff>257736</xdr:colOff>
      <xdr:row>60</xdr:row>
      <xdr:rowOff>11206</xdr:rowOff>
    </xdr:from>
    <xdr:to>
      <xdr:col>11</xdr:col>
      <xdr:colOff>372722</xdr:colOff>
      <xdr:row>78</xdr:row>
      <xdr:rowOff>100853</xdr:rowOff>
    </xdr:to>
    <xdr:sp macro="" textlink="">
      <xdr:nvSpPr>
        <xdr:cNvPr id="9" name="吹き出し: 角を丸めた四角形 8">
          <a:extLst>
            <a:ext uri="{FF2B5EF4-FFF2-40B4-BE49-F238E27FC236}">
              <a16:creationId xmlns:a16="http://schemas.microsoft.com/office/drawing/2014/main" id="{00000000-0008-0000-0D00-000009000000}"/>
            </a:ext>
          </a:extLst>
        </xdr:cNvPr>
        <xdr:cNvSpPr/>
      </xdr:nvSpPr>
      <xdr:spPr>
        <a:xfrm>
          <a:off x="605118" y="13592735"/>
          <a:ext cx="6446310" cy="3720353"/>
        </a:xfrm>
        <a:prstGeom prst="wedgeRoundRectCallout">
          <a:avLst>
            <a:gd name="adj1" fmla="val -18111"/>
            <a:gd name="adj2" fmla="val -79993"/>
            <a:gd name="adj3" fmla="val 16667"/>
          </a:avLst>
        </a:prstGeom>
        <a:solidFill>
          <a:schemeClr val="accent5">
            <a:lumMod val="20000"/>
            <a:lumOff val="80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72000" tIns="36000" rIns="0" bIns="36000" rtlCol="0" anchor="t"/>
        <a:lstStyle/>
        <a:p>
          <a:pPr algn="l"/>
          <a:r>
            <a:rPr kumimoji="1" lang="en-US" altLang="ja-JP" sz="1400">
              <a:solidFill>
                <a:srgbClr val="FF0000"/>
              </a:solidFill>
              <a:latin typeface="Meiryo UI" panose="020B0604030504040204" pitchFamily="50" charset="-128"/>
              <a:ea typeface="Meiryo UI" panose="020B0604030504040204" pitchFamily="50" charset="-128"/>
            </a:rPr>
            <a:t>【TSN】_</a:t>
          </a:r>
          <a:r>
            <a:rPr kumimoji="1" lang="ja-JP" altLang="en-US" sz="1400">
              <a:solidFill>
                <a:srgbClr val="FF0000"/>
              </a:solidFill>
              <a:latin typeface="Meiryo UI" panose="020B0604030504040204" pitchFamily="50" charset="-128"/>
              <a:ea typeface="Meiryo UI" panose="020B0604030504040204" pitchFamily="50" charset="-128"/>
            </a:rPr>
            <a:t>プログラム進捗表</a:t>
          </a:r>
          <a:r>
            <a:rPr kumimoji="1" lang="en-US" altLang="ja-JP" sz="1400">
              <a:solidFill>
                <a:srgbClr val="FF0000"/>
              </a:solidFill>
              <a:latin typeface="Meiryo UI" panose="020B0604030504040204" pitchFamily="50" charset="-128"/>
              <a:ea typeface="Meiryo UI" panose="020B0604030504040204" pitchFamily="50" charset="-128"/>
            </a:rPr>
            <a:t>_LDS.xlsm</a:t>
          </a:r>
          <a:r>
            <a:rPr kumimoji="1" lang="ja-JP" altLang="en-US" sz="1400">
              <a:solidFill>
                <a:srgbClr val="FF0000"/>
              </a:solidFill>
              <a:latin typeface="Meiryo UI" panose="020B0604030504040204" pitchFamily="50" charset="-128"/>
              <a:ea typeface="Meiryo UI" panose="020B0604030504040204" pitchFamily="50" charset="-128"/>
            </a:rPr>
            <a:t>の摘出</a:t>
          </a:r>
          <a:r>
            <a:rPr kumimoji="1" lang="en-US" altLang="ja-JP" sz="1400">
              <a:solidFill>
                <a:srgbClr val="FF0000"/>
              </a:solidFill>
              <a:latin typeface="Meiryo UI" panose="020B0604030504040204" pitchFamily="50" charset="-128"/>
              <a:ea typeface="Meiryo UI" panose="020B0604030504040204" pitchFamily="50" charset="-128"/>
            </a:rPr>
            <a:t>(AV</a:t>
          </a:r>
          <a:r>
            <a:rPr kumimoji="1" lang="ja-JP" altLang="en-US" sz="1400">
              <a:solidFill>
                <a:srgbClr val="FF0000"/>
              </a:solidFill>
              <a:latin typeface="Meiryo UI" panose="020B0604030504040204" pitchFamily="50" charset="-128"/>
              <a:ea typeface="Meiryo UI" panose="020B0604030504040204" pitchFamily="50" charset="-128"/>
            </a:rPr>
            <a:t>列</a:t>
          </a:r>
          <a:r>
            <a:rPr kumimoji="1" lang="en-US" altLang="ja-JP" sz="1400">
              <a:solidFill>
                <a:srgbClr val="FF0000"/>
              </a:solidFill>
              <a:latin typeface="Meiryo UI" panose="020B0604030504040204" pitchFamily="50" charset="-128"/>
              <a:ea typeface="Meiryo UI" panose="020B0604030504040204" pitchFamily="50" charset="-128"/>
            </a:rPr>
            <a:t>)</a:t>
          </a:r>
          <a:r>
            <a:rPr kumimoji="1" lang="ja-JP" altLang="en-US" sz="1400">
              <a:solidFill>
                <a:srgbClr val="FF0000"/>
              </a:solidFill>
              <a:latin typeface="Meiryo UI" panose="020B0604030504040204" pitchFamily="50" charset="-128"/>
              <a:ea typeface="Meiryo UI" panose="020B0604030504040204" pitchFamily="50" charset="-128"/>
            </a:rPr>
            <a:t>に記載</a:t>
          </a:r>
          <a:endParaRPr kumimoji="1" lang="ja-JP" altLang="en-US" sz="1800" b="1">
            <a:solidFill>
              <a:srgbClr val="0000FF"/>
            </a:solidFill>
            <a:latin typeface="Meiryo UI" panose="020B0604030504040204" pitchFamily="50" charset="-128"/>
            <a:ea typeface="Meiryo UI" panose="020B0604030504040204" pitchFamily="50" charset="-128"/>
          </a:endParaRPr>
        </a:p>
      </xdr:txBody>
    </xdr:sp>
    <xdr:clientData/>
  </xdr:twoCellAnchor>
  <xdr:twoCellAnchor>
    <xdr:from>
      <xdr:col>4</xdr:col>
      <xdr:colOff>33620</xdr:colOff>
      <xdr:row>51</xdr:row>
      <xdr:rowOff>134470</xdr:rowOff>
    </xdr:from>
    <xdr:to>
      <xdr:col>5</xdr:col>
      <xdr:colOff>22412</xdr:colOff>
      <xdr:row>54</xdr:row>
      <xdr:rowOff>56029</xdr:rowOff>
    </xdr:to>
    <xdr:sp macro="" textlink="">
      <xdr:nvSpPr>
        <xdr:cNvPr id="10" name="四角形: 角を丸くする 9">
          <a:extLst>
            <a:ext uri="{FF2B5EF4-FFF2-40B4-BE49-F238E27FC236}">
              <a16:creationId xmlns:a16="http://schemas.microsoft.com/office/drawing/2014/main" id="{00000000-0008-0000-0D00-00000A000000}"/>
            </a:ext>
          </a:extLst>
        </xdr:cNvPr>
        <xdr:cNvSpPr/>
      </xdr:nvSpPr>
      <xdr:spPr>
        <a:xfrm>
          <a:off x="2274796" y="11900646"/>
          <a:ext cx="616322" cy="526677"/>
        </a:xfrm>
        <a:prstGeom prst="roundRect">
          <a:avLst>
            <a:gd name="adj" fmla="val 2527"/>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72000" tIns="36000" rIns="0" bIns="36000" rtlCol="0" anchor="ctr"/>
        <a:lstStyle/>
        <a:p>
          <a:pPr algn="l"/>
          <a:endParaRPr kumimoji="1" lang="ja-JP" altLang="en-US" sz="2000" b="1">
            <a:solidFill>
              <a:srgbClr val="FF0000"/>
            </a:solidFill>
            <a:latin typeface="+mn-ea"/>
            <a:ea typeface="+mn-ea"/>
          </a:endParaRPr>
        </a:p>
      </xdr:txBody>
    </xdr:sp>
    <xdr:clientData/>
  </xdr:twoCellAnchor>
  <xdr:twoCellAnchor editAs="oneCell">
    <xdr:from>
      <xdr:col>2</xdr:col>
      <xdr:colOff>291352</xdr:colOff>
      <xdr:row>63</xdr:row>
      <xdr:rowOff>156882</xdr:rowOff>
    </xdr:from>
    <xdr:to>
      <xdr:col>10</xdr:col>
      <xdr:colOff>467820</xdr:colOff>
      <xdr:row>77</xdr:row>
      <xdr:rowOff>56029</xdr:rowOff>
    </xdr:to>
    <xdr:pic>
      <xdr:nvPicPr>
        <xdr:cNvPr id="11" name="図 10">
          <a:extLst>
            <a:ext uri="{FF2B5EF4-FFF2-40B4-BE49-F238E27FC236}">
              <a16:creationId xmlns:a16="http://schemas.microsoft.com/office/drawing/2014/main" id="{00000000-0008-0000-0D00-00000B000000}"/>
            </a:ext>
          </a:extLst>
        </xdr:cNvPr>
        <xdr:cNvPicPr>
          <a:picLocks noChangeAspect="1"/>
        </xdr:cNvPicPr>
      </xdr:nvPicPr>
      <xdr:blipFill>
        <a:blip xmlns:r="http://schemas.openxmlformats.org/officeDocument/2006/relationships" r:embed="rId3"/>
        <a:stretch>
          <a:fillRect/>
        </a:stretch>
      </xdr:blipFill>
      <xdr:spPr>
        <a:xfrm>
          <a:off x="986117" y="14343529"/>
          <a:ext cx="5532879" cy="2723029"/>
        </a:xfrm>
        <a:prstGeom prst="rect">
          <a:avLst/>
        </a:prstGeom>
      </xdr:spPr>
    </xdr:pic>
    <xdr:clientData/>
  </xdr:twoCellAnchor>
  <xdr:twoCellAnchor>
    <xdr:from>
      <xdr:col>6</xdr:col>
      <xdr:colOff>582706</xdr:colOff>
      <xdr:row>64</xdr:row>
      <xdr:rowOff>1</xdr:rowOff>
    </xdr:from>
    <xdr:to>
      <xdr:col>7</xdr:col>
      <xdr:colOff>392206</xdr:colOff>
      <xdr:row>76</xdr:row>
      <xdr:rowOff>134472</xdr:rowOff>
    </xdr:to>
    <xdr:sp macro="" textlink="">
      <xdr:nvSpPr>
        <xdr:cNvPr id="12" name="四角形: 角を丸くする 11">
          <a:extLst>
            <a:ext uri="{FF2B5EF4-FFF2-40B4-BE49-F238E27FC236}">
              <a16:creationId xmlns:a16="http://schemas.microsoft.com/office/drawing/2014/main" id="{00000000-0008-0000-0D00-00000C000000}"/>
            </a:ext>
          </a:extLst>
        </xdr:cNvPr>
        <xdr:cNvSpPr/>
      </xdr:nvSpPr>
      <xdr:spPr>
        <a:xfrm>
          <a:off x="4101353" y="14388354"/>
          <a:ext cx="459441" cy="2554942"/>
        </a:xfrm>
        <a:prstGeom prst="roundRect">
          <a:avLst>
            <a:gd name="adj" fmla="val 2527"/>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72000" tIns="36000" rIns="0" bIns="36000" rtlCol="0" anchor="ctr"/>
        <a:lstStyle/>
        <a:p>
          <a:pPr algn="l"/>
          <a:endParaRPr kumimoji="1" lang="ja-JP" altLang="en-US" sz="2000" b="1">
            <a:solidFill>
              <a:srgbClr val="FF0000"/>
            </a:solidFill>
            <a:latin typeface="+mn-ea"/>
            <a:ea typeface="+mn-ea"/>
          </a:endParaRPr>
        </a:p>
      </xdr:txBody>
    </xdr:sp>
    <xdr:clientData/>
  </xdr:twoCellAnchor>
  <xdr:twoCellAnchor>
    <xdr:from>
      <xdr:col>7</xdr:col>
      <xdr:colOff>593912</xdr:colOff>
      <xdr:row>11</xdr:row>
      <xdr:rowOff>33618</xdr:rowOff>
    </xdr:from>
    <xdr:to>
      <xdr:col>12</xdr:col>
      <xdr:colOff>56030</xdr:colOff>
      <xdr:row>21</xdr:row>
      <xdr:rowOff>33618</xdr:rowOff>
    </xdr:to>
    <xdr:sp macro="" textlink="">
      <xdr:nvSpPr>
        <xdr:cNvPr id="17" name="正方形/長方形 16">
          <a:extLst>
            <a:ext uri="{FF2B5EF4-FFF2-40B4-BE49-F238E27FC236}">
              <a16:creationId xmlns:a16="http://schemas.microsoft.com/office/drawing/2014/main" id="{00000000-0008-0000-0D00-000011000000}"/>
            </a:ext>
          </a:extLst>
        </xdr:cNvPr>
        <xdr:cNvSpPr/>
      </xdr:nvSpPr>
      <xdr:spPr>
        <a:xfrm>
          <a:off x="4762500" y="2610971"/>
          <a:ext cx="2599765" cy="2465294"/>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72000" tIns="36000" rIns="0" bIns="36000" rtlCol="0" anchor="t"/>
        <a:lstStyle/>
        <a:p>
          <a:pPr algn="l"/>
          <a:endParaRPr kumimoji="1" lang="ja-JP" altLang="en-US" sz="1100">
            <a:solidFill>
              <a:srgbClr val="FF0000"/>
            </a:solidFill>
            <a:latin typeface="+mn-ea"/>
            <a:ea typeface="+mn-ea"/>
          </a:endParaRPr>
        </a:p>
      </xdr:txBody>
    </xdr:sp>
    <xdr:clientData/>
  </xdr:twoCellAnchor>
  <xdr:twoCellAnchor>
    <xdr:from>
      <xdr:col>0</xdr:col>
      <xdr:colOff>168090</xdr:colOff>
      <xdr:row>19</xdr:row>
      <xdr:rowOff>190500</xdr:rowOff>
    </xdr:from>
    <xdr:to>
      <xdr:col>8</xdr:col>
      <xdr:colOff>188259</xdr:colOff>
      <xdr:row>31</xdr:row>
      <xdr:rowOff>145676</xdr:rowOff>
    </xdr:to>
    <xdr:grpSp>
      <xdr:nvGrpSpPr>
        <xdr:cNvPr id="21" name="グループ化 20">
          <a:extLst>
            <a:ext uri="{FF2B5EF4-FFF2-40B4-BE49-F238E27FC236}">
              <a16:creationId xmlns:a16="http://schemas.microsoft.com/office/drawing/2014/main" id="{00000000-0008-0000-0D00-000015000000}"/>
            </a:ext>
          </a:extLst>
        </xdr:cNvPr>
        <xdr:cNvGrpSpPr/>
      </xdr:nvGrpSpPr>
      <xdr:grpSpPr>
        <a:xfrm>
          <a:off x="168090" y="4752975"/>
          <a:ext cx="4820769" cy="2926976"/>
          <a:chOff x="168090" y="4695265"/>
          <a:chExt cx="4353597" cy="2913529"/>
        </a:xfrm>
      </xdr:grpSpPr>
      <xdr:sp macro="" textlink="">
        <xdr:nvSpPr>
          <xdr:cNvPr id="7" name="吹き出し: 角を丸めた四角形 6">
            <a:extLst>
              <a:ext uri="{FF2B5EF4-FFF2-40B4-BE49-F238E27FC236}">
                <a16:creationId xmlns:a16="http://schemas.microsoft.com/office/drawing/2014/main" id="{00000000-0008-0000-0D00-000007000000}"/>
              </a:ext>
            </a:extLst>
          </xdr:cNvPr>
          <xdr:cNvSpPr/>
        </xdr:nvSpPr>
        <xdr:spPr>
          <a:xfrm>
            <a:off x="168090" y="4695265"/>
            <a:ext cx="4353597" cy="2913529"/>
          </a:xfrm>
          <a:prstGeom prst="wedgeRoundRectCallout">
            <a:avLst>
              <a:gd name="adj1" fmla="val 58688"/>
              <a:gd name="adj2" fmla="val -49948"/>
              <a:gd name="adj3" fmla="val 16667"/>
            </a:avLst>
          </a:prstGeom>
          <a:solidFill>
            <a:srgbClr val="FFFF99"/>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72000" tIns="36000" rIns="0" bIns="36000" rtlCol="0" anchor="t"/>
          <a:lstStyle/>
          <a:p>
            <a:pPr algn="l"/>
            <a:r>
              <a:rPr kumimoji="1" lang="ja-JP" altLang="en-US" sz="1400">
                <a:solidFill>
                  <a:srgbClr val="FF0000"/>
                </a:solidFill>
                <a:latin typeface="Meiryo UI" panose="020B0604030504040204" pitchFamily="50" charset="-128"/>
                <a:ea typeface="Meiryo UI" panose="020B0604030504040204" pitchFamily="50" charset="-128"/>
              </a:rPr>
              <a:t>消化件数を</a:t>
            </a:r>
            <a:r>
              <a:rPr kumimoji="1" lang="en-US" altLang="ja-JP" sz="1400">
                <a:solidFill>
                  <a:srgbClr val="FF0000"/>
                </a:solidFill>
                <a:latin typeface="Meiryo UI" panose="020B0604030504040204" pitchFamily="50" charset="-128"/>
                <a:ea typeface="Meiryo UI" panose="020B0604030504040204" pitchFamily="50" charset="-128"/>
              </a:rPr>
              <a:t>【TSN】_</a:t>
            </a:r>
            <a:r>
              <a:rPr kumimoji="1" lang="ja-JP" altLang="en-US" sz="1400">
                <a:solidFill>
                  <a:srgbClr val="FF0000"/>
                </a:solidFill>
                <a:latin typeface="Meiryo UI" panose="020B0604030504040204" pitchFamily="50" charset="-128"/>
                <a:ea typeface="Meiryo UI" panose="020B0604030504040204" pitchFamily="50" charset="-128"/>
              </a:rPr>
              <a:t>プログラム進捗表</a:t>
            </a:r>
            <a:r>
              <a:rPr kumimoji="1" lang="en-US" altLang="ja-JP" sz="1400">
                <a:solidFill>
                  <a:srgbClr val="FF0000"/>
                </a:solidFill>
                <a:latin typeface="Meiryo UI" panose="020B0604030504040204" pitchFamily="50" charset="-128"/>
                <a:ea typeface="Meiryo UI" panose="020B0604030504040204" pitchFamily="50" charset="-128"/>
              </a:rPr>
              <a:t>_LDS.xlsm</a:t>
            </a:r>
            <a:r>
              <a:rPr kumimoji="1" lang="ja-JP" altLang="en-US" sz="1400">
                <a:solidFill>
                  <a:srgbClr val="FF0000"/>
                </a:solidFill>
                <a:latin typeface="Meiryo UI" panose="020B0604030504040204" pitchFamily="50" charset="-128"/>
                <a:ea typeface="Meiryo UI" panose="020B0604030504040204" pitchFamily="50" charset="-128"/>
              </a:rPr>
              <a:t>の（実績）</a:t>
            </a:r>
            <a:r>
              <a:rPr kumimoji="1" lang="en-US" altLang="ja-JP" sz="1400">
                <a:solidFill>
                  <a:srgbClr val="FF0000"/>
                </a:solidFill>
                <a:latin typeface="Meiryo UI" panose="020B0604030504040204" pitchFamily="50" charset="-128"/>
                <a:ea typeface="Meiryo UI" panose="020B0604030504040204" pitchFamily="50" charset="-128"/>
              </a:rPr>
              <a:t>PCL</a:t>
            </a:r>
            <a:r>
              <a:rPr kumimoji="1" lang="ja-JP" altLang="en-US" sz="1400">
                <a:solidFill>
                  <a:srgbClr val="FF0000"/>
                </a:solidFill>
                <a:latin typeface="Meiryo UI" panose="020B0604030504040204" pitchFamily="50" charset="-128"/>
                <a:ea typeface="Meiryo UI" panose="020B0604030504040204" pitchFamily="50" charset="-128"/>
              </a:rPr>
              <a:t>件数</a:t>
            </a:r>
            <a:r>
              <a:rPr kumimoji="1" lang="en-US" altLang="ja-JP" sz="1400">
                <a:solidFill>
                  <a:srgbClr val="FF0000"/>
                </a:solidFill>
                <a:latin typeface="Meiryo UI" panose="020B0604030504040204" pitchFamily="50" charset="-128"/>
                <a:ea typeface="Meiryo UI" panose="020B0604030504040204" pitchFamily="50" charset="-128"/>
              </a:rPr>
              <a:t>(BO</a:t>
            </a:r>
            <a:r>
              <a:rPr kumimoji="1" lang="ja-JP" altLang="en-US" sz="1400">
                <a:solidFill>
                  <a:srgbClr val="FF0000"/>
                </a:solidFill>
                <a:latin typeface="Meiryo UI" panose="020B0604030504040204" pitchFamily="50" charset="-128"/>
                <a:ea typeface="Meiryo UI" panose="020B0604030504040204" pitchFamily="50" charset="-128"/>
              </a:rPr>
              <a:t>列</a:t>
            </a:r>
            <a:r>
              <a:rPr kumimoji="1" lang="en-US" altLang="ja-JP" sz="1400">
                <a:solidFill>
                  <a:srgbClr val="FF0000"/>
                </a:solidFill>
                <a:latin typeface="Meiryo UI" panose="020B0604030504040204" pitchFamily="50" charset="-128"/>
                <a:ea typeface="Meiryo UI" panose="020B0604030504040204" pitchFamily="50" charset="-128"/>
              </a:rPr>
              <a:t>~BS</a:t>
            </a:r>
            <a:r>
              <a:rPr kumimoji="1" lang="ja-JP" altLang="en-US" sz="1400">
                <a:solidFill>
                  <a:srgbClr val="FF0000"/>
                </a:solidFill>
                <a:latin typeface="Meiryo UI" panose="020B0604030504040204" pitchFamily="50" charset="-128"/>
                <a:ea typeface="Meiryo UI" panose="020B0604030504040204" pitchFamily="50" charset="-128"/>
              </a:rPr>
              <a:t>列</a:t>
            </a:r>
            <a:r>
              <a:rPr kumimoji="1" lang="en-US" altLang="ja-JP" sz="1400">
                <a:solidFill>
                  <a:srgbClr val="FF0000"/>
                </a:solidFill>
                <a:latin typeface="Meiryo UI" panose="020B0604030504040204" pitchFamily="50" charset="-128"/>
                <a:ea typeface="Meiryo UI" panose="020B0604030504040204" pitchFamily="50" charset="-128"/>
              </a:rPr>
              <a:t>)</a:t>
            </a:r>
            <a:r>
              <a:rPr kumimoji="1" lang="ja-JP" altLang="en-US" sz="1400">
                <a:solidFill>
                  <a:srgbClr val="FF0000"/>
                </a:solidFill>
                <a:latin typeface="Meiryo UI" panose="020B0604030504040204" pitchFamily="50" charset="-128"/>
                <a:ea typeface="Meiryo UI" panose="020B0604030504040204" pitchFamily="50" charset="-128"/>
              </a:rPr>
              <a:t>に記載する</a:t>
            </a:r>
            <a:endParaRPr kumimoji="1" lang="en-US" altLang="ja-JP" sz="1400">
              <a:solidFill>
                <a:srgbClr val="FF0000"/>
              </a:solidFill>
              <a:latin typeface="Meiryo UI" panose="020B0604030504040204" pitchFamily="50" charset="-128"/>
              <a:ea typeface="Meiryo UI" panose="020B0604030504040204" pitchFamily="50" charset="-128"/>
            </a:endParaRPr>
          </a:p>
        </xdr:txBody>
      </xdr:sp>
      <xdr:pic>
        <xdr:nvPicPr>
          <xdr:cNvPr id="19" name="図 18">
            <a:extLst>
              <a:ext uri="{FF2B5EF4-FFF2-40B4-BE49-F238E27FC236}">
                <a16:creationId xmlns:a16="http://schemas.microsoft.com/office/drawing/2014/main" id="{00000000-0008-0000-0D00-000013000000}"/>
              </a:ext>
            </a:extLst>
          </xdr:cNvPr>
          <xdr:cNvPicPr>
            <a:picLocks noChangeAspect="1"/>
          </xdr:cNvPicPr>
        </xdr:nvPicPr>
        <xdr:blipFill>
          <a:blip xmlns:r="http://schemas.openxmlformats.org/officeDocument/2006/relationships" r:embed="rId4"/>
          <a:stretch>
            <a:fillRect/>
          </a:stretch>
        </xdr:blipFill>
        <xdr:spPr>
          <a:xfrm>
            <a:off x="718504" y="5650294"/>
            <a:ext cx="2848373" cy="1914792"/>
          </a:xfrm>
          <a:prstGeom prst="rect">
            <a:avLst/>
          </a:prstGeom>
        </xdr:spPr>
      </xdr:pic>
    </xdr:grpSp>
    <xdr:clientData/>
  </xdr:twoCellAnchor>
  <xdr:twoCellAnchor>
    <xdr:from>
      <xdr:col>12</xdr:col>
      <xdr:colOff>381001</xdr:colOff>
      <xdr:row>0</xdr:row>
      <xdr:rowOff>0</xdr:rowOff>
    </xdr:from>
    <xdr:to>
      <xdr:col>16</xdr:col>
      <xdr:colOff>11207</xdr:colOff>
      <xdr:row>2</xdr:row>
      <xdr:rowOff>224118</xdr:rowOff>
    </xdr:to>
    <xdr:sp macro="" textlink="">
      <xdr:nvSpPr>
        <xdr:cNvPr id="6" name="吹き出し: 角を丸めた四角形 5">
          <a:extLst>
            <a:ext uri="{FF2B5EF4-FFF2-40B4-BE49-F238E27FC236}">
              <a16:creationId xmlns:a16="http://schemas.microsoft.com/office/drawing/2014/main" id="{00000000-0008-0000-0D00-000006000000}"/>
            </a:ext>
          </a:extLst>
        </xdr:cNvPr>
        <xdr:cNvSpPr/>
      </xdr:nvSpPr>
      <xdr:spPr>
        <a:xfrm>
          <a:off x="7687236" y="0"/>
          <a:ext cx="2476500" cy="672353"/>
        </a:xfrm>
        <a:prstGeom prst="wedgeRoundRectCallout">
          <a:avLst>
            <a:gd name="adj1" fmla="val -68187"/>
            <a:gd name="adj2" fmla="val 33815"/>
            <a:gd name="adj3" fmla="val 16667"/>
          </a:avLst>
        </a:prstGeom>
        <a:solidFill>
          <a:srgbClr val="FFFF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72000" tIns="36000" rIns="0" bIns="36000" rtlCol="0" anchor="ctr"/>
        <a:lstStyle/>
        <a:p>
          <a:pPr algn="l"/>
          <a:r>
            <a:rPr kumimoji="1" lang="ja-JP" altLang="en-US" sz="1400">
              <a:solidFill>
                <a:srgbClr val="FF0000"/>
              </a:solidFill>
              <a:latin typeface="Meiryo UI" panose="020B0604030504040204" pitchFamily="50" charset="-128"/>
              <a:ea typeface="Meiryo UI" panose="020B0604030504040204" pitchFamily="50" charset="-128"/>
            </a:rPr>
            <a:t>テスト担当者の名前を記載する。</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27</xdr:col>
      <xdr:colOff>0</xdr:colOff>
      <xdr:row>11</xdr:row>
      <xdr:rowOff>0</xdr:rowOff>
    </xdr:from>
    <xdr:to>
      <xdr:col>29</xdr:col>
      <xdr:colOff>0</xdr:colOff>
      <xdr:row>13</xdr:row>
      <xdr:rowOff>0</xdr:rowOff>
    </xdr:to>
    <xdr:sp macro="" textlink="">
      <xdr:nvSpPr>
        <xdr:cNvPr id="70" name="正方形/長方形 69">
          <a:extLst>
            <a:ext uri="{FF2B5EF4-FFF2-40B4-BE49-F238E27FC236}">
              <a16:creationId xmlns:a16="http://schemas.microsoft.com/office/drawing/2014/main" id="{00000000-0008-0000-0400-000046000000}"/>
            </a:ext>
          </a:extLst>
        </xdr:cNvPr>
        <xdr:cNvSpPr/>
      </xdr:nvSpPr>
      <xdr:spPr>
        <a:xfrm>
          <a:off x="5915025" y="2095500"/>
          <a:ext cx="438150" cy="381000"/>
        </a:xfrm>
        <a:prstGeom prst="rect">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72000" tIns="36000" rIns="0" bIns="36000" rtlCol="0" anchor="t"/>
        <a:lstStyle/>
        <a:p>
          <a:pPr algn="l"/>
          <a:endParaRPr kumimoji="1" lang="ja-JP" altLang="en-US" sz="1100">
            <a:solidFill>
              <a:srgbClr val="FF0000"/>
            </a:solidFill>
            <a:latin typeface="+mn-ea"/>
            <a:ea typeface="+mn-ea"/>
          </a:endParaRPr>
        </a:p>
      </xdr:txBody>
    </xdr:sp>
    <xdr:clientData/>
  </xdr:twoCellAnchor>
  <xdr:twoCellAnchor>
    <xdr:from>
      <xdr:col>2</xdr:col>
      <xdr:colOff>0</xdr:colOff>
      <xdr:row>5</xdr:row>
      <xdr:rowOff>0</xdr:rowOff>
    </xdr:from>
    <xdr:to>
      <xdr:col>57</xdr:col>
      <xdr:colOff>0</xdr:colOff>
      <xdr:row>48</xdr:row>
      <xdr:rowOff>0</xdr:rowOff>
    </xdr:to>
    <xdr:sp macro="" textlink="">
      <xdr:nvSpPr>
        <xdr:cNvPr id="4" name="正方形/長方形 3">
          <a:extLst>
            <a:ext uri="{FF2B5EF4-FFF2-40B4-BE49-F238E27FC236}">
              <a16:creationId xmlns:a16="http://schemas.microsoft.com/office/drawing/2014/main" id="{00000000-0008-0000-0400-000004000000}"/>
            </a:ext>
          </a:extLst>
        </xdr:cNvPr>
        <xdr:cNvSpPr/>
      </xdr:nvSpPr>
      <xdr:spPr>
        <a:xfrm>
          <a:off x="438150" y="952500"/>
          <a:ext cx="12049125" cy="7239000"/>
        </a:xfrm>
        <a:prstGeom prst="rect">
          <a:avLst/>
        </a:prstGeom>
        <a:noFill/>
        <a:ln w="19050" cap="flat" cmpd="sng" algn="ctr">
          <a:solidFill>
            <a:schemeClr val="tx1">
              <a:lumMod val="75000"/>
              <a:lumOff val="25000"/>
            </a:schemeClr>
          </a:solidFill>
          <a:prstDash val="solid"/>
        </a:ln>
        <a:effectLst/>
      </xdr:spPr>
      <xdr:txBody>
        <a:bodyPr wrap="square" lIns="36000" tIns="36000" rIns="36000" bIns="36000" rtlCol="0" anchor="t"/>
        <a:lstStyle/>
        <a:p>
          <a:pPr marL="0" marR="0" indent="0" algn="l" defTabSz="914400" rtl="0" eaLnBrk="1" fontAlgn="auto" latinLnBrk="0" hangingPunct="1">
            <a:lnSpc>
              <a:spcPts val="1400"/>
            </a:lnSpc>
            <a:spcBef>
              <a:spcPts val="0"/>
            </a:spcBef>
            <a:spcAft>
              <a:spcPts val="0"/>
            </a:spcAft>
            <a:buClrTx/>
            <a:buSzTx/>
            <a:buFontTx/>
            <a:buNone/>
            <a:tabLst/>
          </a:pPr>
          <a:r>
            <a:rPr kumimoji="1" lang="en-US" altLang="ja-JP" sz="1000" b="0" i="0" u="none" strike="noStrike" kern="0" cap="none" spc="0" normalizeH="0" baseline="0">
              <a:ln>
                <a:noFill/>
              </a:ln>
              <a:solidFill>
                <a:sysClr val="windowText" lastClr="000000"/>
              </a:solidFill>
              <a:effectLst/>
              <a:uLnTx/>
              <a:uFillTx/>
              <a:latin typeface="Meiryo UI" panose="020B0604030504040204" pitchFamily="50" charset="-128"/>
              <a:ea typeface="Meiryo UI" panose="020B0604030504040204" pitchFamily="50" charset="-128"/>
              <a:cs typeface="メイリオ" panose="020B0604030504040204" pitchFamily="50" charset="-128"/>
            </a:rPr>
            <a:t>PC</a:t>
          </a:r>
          <a:endParaRPr kumimoji="1" lang="ja-JP" altLang="en-US" sz="1000" b="0" i="0" u="none" strike="noStrike" kern="0" cap="none" spc="0" normalizeH="0" baseline="0">
            <a:ln>
              <a:noFill/>
            </a:ln>
            <a:solidFill>
              <a:sysClr val="windowText" lastClr="000000"/>
            </a:solidFill>
            <a:effectLst/>
            <a:uLnTx/>
            <a:uFillTx/>
            <a:latin typeface="Meiryo UI" panose="020B0604030504040204" pitchFamily="50" charset="-128"/>
            <a:ea typeface="Meiryo UI" panose="020B0604030504040204" pitchFamily="50" charset="-128"/>
            <a:cs typeface="メイリオ" panose="020B0604030504040204" pitchFamily="50" charset="-128"/>
          </a:endParaRPr>
        </a:p>
      </xdr:txBody>
    </xdr:sp>
    <xdr:clientData/>
  </xdr:twoCellAnchor>
  <mc:AlternateContent xmlns:mc="http://schemas.openxmlformats.org/markup-compatibility/2006">
    <mc:Choice xmlns:a14="http://schemas.microsoft.com/office/drawing/2010/main" Requires="a14">
      <xdr:twoCellAnchor editAs="oneCell">
        <xdr:from>
          <xdr:col>1</xdr:col>
          <xdr:colOff>1</xdr:colOff>
          <xdr:row>1</xdr:row>
          <xdr:rowOff>1</xdr:rowOff>
        </xdr:from>
        <xdr:to>
          <xdr:col>38</xdr:col>
          <xdr:colOff>0</xdr:colOff>
          <xdr:row>3</xdr:row>
          <xdr:rowOff>102487</xdr:rowOff>
        </xdr:to>
        <xdr:pic>
          <xdr:nvPicPr>
            <xdr:cNvPr id="26" name="図 25">
              <a:extLst>
                <a:ext uri="{FF2B5EF4-FFF2-40B4-BE49-F238E27FC236}">
                  <a16:creationId xmlns:a16="http://schemas.microsoft.com/office/drawing/2014/main" id="{00000000-0008-0000-0400-00001A000000}"/>
                </a:ext>
              </a:extLst>
            </xdr:cNvPr>
            <xdr:cNvPicPr>
              <a:picLocks noChangeAspect="1" noChangeArrowheads="1"/>
              <a:extLst>
                <a:ext uri="{84589F7E-364E-4C9E-8A38-B11213B215E9}">
                  <a14:cameraTool cellRange="ヘッダ!$B$2:$BF$4" spid="_x0000_s549489"/>
                </a:ext>
              </a:extLst>
            </xdr:cNvPicPr>
          </xdr:nvPicPr>
          <xdr:blipFill>
            <a:blip xmlns:r="http://schemas.openxmlformats.org/officeDocument/2006/relationships" r:embed="rId1"/>
            <a:srcRect/>
            <a:stretch>
              <a:fillRect/>
            </a:stretch>
          </xdr:blipFill>
          <xdr:spPr bwMode="auto">
            <a:xfrm>
              <a:off x="219076" y="190501"/>
              <a:ext cx="8105774" cy="483486"/>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xdr:from>
      <xdr:col>3</xdr:col>
      <xdr:colOff>0</xdr:colOff>
      <xdr:row>31</xdr:row>
      <xdr:rowOff>0</xdr:rowOff>
    </xdr:from>
    <xdr:to>
      <xdr:col>49</xdr:col>
      <xdr:colOff>0</xdr:colOff>
      <xdr:row>47</xdr:row>
      <xdr:rowOff>0</xdr:rowOff>
    </xdr:to>
    <xdr:grpSp>
      <xdr:nvGrpSpPr>
        <xdr:cNvPr id="83" name="グループ化 82">
          <a:extLst>
            <a:ext uri="{FF2B5EF4-FFF2-40B4-BE49-F238E27FC236}">
              <a16:creationId xmlns:a16="http://schemas.microsoft.com/office/drawing/2014/main" id="{00000000-0008-0000-0400-000053000000}"/>
            </a:ext>
          </a:extLst>
        </xdr:cNvPr>
        <xdr:cNvGrpSpPr/>
      </xdr:nvGrpSpPr>
      <xdr:grpSpPr>
        <a:xfrm>
          <a:off x="657225" y="5905500"/>
          <a:ext cx="10077450" cy="3048000"/>
          <a:chOff x="219075" y="190500"/>
          <a:chExt cx="10077450" cy="3048000"/>
        </a:xfrm>
      </xdr:grpSpPr>
      <xdr:sp macro="" textlink="">
        <xdr:nvSpPr>
          <xdr:cNvPr id="84" name="Rectangle 47">
            <a:extLst>
              <a:ext uri="{FF2B5EF4-FFF2-40B4-BE49-F238E27FC236}">
                <a16:creationId xmlns:a16="http://schemas.microsoft.com/office/drawing/2014/main" id="{00000000-0008-0000-0400-000054000000}"/>
              </a:ext>
            </a:extLst>
          </xdr:cNvPr>
          <xdr:cNvSpPr>
            <a:spLocks noChangeArrowheads="1"/>
          </xdr:cNvSpPr>
        </xdr:nvSpPr>
        <xdr:spPr bwMode="auto">
          <a:xfrm>
            <a:off x="219075" y="190500"/>
            <a:ext cx="10077450" cy="3048000"/>
          </a:xfrm>
          <a:prstGeom prst="rect">
            <a:avLst/>
          </a:prstGeom>
          <a:solidFill>
            <a:srgbClr val="FFFFFF"/>
          </a:solidFill>
          <a:ln w="9525" algn="ctr">
            <a:solidFill>
              <a:srgbClr val="000000"/>
            </a:solidFill>
            <a:miter lim="800000"/>
            <a:headEnd/>
            <a:tailEnd/>
          </a:ln>
          <a:effectLst/>
        </xdr:spPr>
        <xdr:txBody>
          <a:bodyPr/>
          <a:lstStyle/>
          <a:p>
            <a:r>
              <a:rPr lang="ja-JP" altLang="en-US" sz="900">
                <a:latin typeface="Meiryo UI" panose="020B0604030504040204" pitchFamily="50" charset="-128"/>
                <a:ea typeface="Meiryo UI" panose="020B0604030504040204" pitchFamily="50" charset="-128"/>
              </a:rPr>
              <a:t>・凡例</a:t>
            </a:r>
          </a:p>
        </xdr:txBody>
      </xdr:sp>
      <xdr:sp macro="" textlink="">
        <xdr:nvSpPr>
          <xdr:cNvPr id="85" name="Rectangle 50">
            <a:extLst>
              <a:ext uri="{FF2B5EF4-FFF2-40B4-BE49-F238E27FC236}">
                <a16:creationId xmlns:a16="http://schemas.microsoft.com/office/drawing/2014/main" id="{00000000-0008-0000-0400-000055000000}"/>
              </a:ext>
            </a:extLst>
          </xdr:cNvPr>
          <xdr:cNvSpPr>
            <a:spLocks noChangeArrowheads="1"/>
          </xdr:cNvSpPr>
        </xdr:nvSpPr>
        <xdr:spPr bwMode="auto">
          <a:xfrm>
            <a:off x="2190751" y="571500"/>
            <a:ext cx="1533525" cy="762000"/>
          </a:xfrm>
          <a:prstGeom prst="rect">
            <a:avLst/>
          </a:prstGeom>
          <a:noFill/>
          <a:ln w="9525" algn="ctr">
            <a:noFill/>
            <a:miter lim="800000"/>
            <a:headEnd/>
            <a:tailEnd/>
          </a:ln>
          <a:effectLst/>
        </xdr:spPr>
        <xdr:txBody>
          <a:bodyPr vertOverflow="clip" wrap="square" lIns="27432" tIns="18288" rIns="0" bIns="0" anchor="ctr" upright="1"/>
          <a:lstStyle/>
          <a:p>
            <a:pPr algn="l" rtl="0">
              <a:defRPr sz="1000"/>
            </a:pPr>
            <a:r>
              <a:rPr lang="ja-JP" altLang="en-US" sz="900" b="0" i="0" u="none" strike="noStrike" baseline="0">
                <a:solidFill>
                  <a:srgbClr val="000000"/>
                </a:solidFill>
                <a:latin typeface="Meiryo UI" panose="020B0604030504040204" pitchFamily="50" charset="-128"/>
                <a:ea typeface="Meiryo UI" panose="020B0604030504040204" pitchFamily="50" charset="-128"/>
              </a:rPr>
              <a:t>初期画面を表す</a:t>
            </a:r>
          </a:p>
        </xdr:txBody>
      </xdr:sp>
      <xdr:sp macro="" textlink="">
        <xdr:nvSpPr>
          <xdr:cNvPr id="86" name="Rectangle 52">
            <a:extLst>
              <a:ext uri="{FF2B5EF4-FFF2-40B4-BE49-F238E27FC236}">
                <a16:creationId xmlns:a16="http://schemas.microsoft.com/office/drawing/2014/main" id="{00000000-0008-0000-0400-000056000000}"/>
              </a:ext>
            </a:extLst>
          </xdr:cNvPr>
          <xdr:cNvSpPr>
            <a:spLocks noChangeArrowheads="1"/>
          </xdr:cNvSpPr>
        </xdr:nvSpPr>
        <xdr:spPr bwMode="auto">
          <a:xfrm>
            <a:off x="2190751" y="2667000"/>
            <a:ext cx="1533525" cy="381000"/>
          </a:xfrm>
          <a:prstGeom prst="rect">
            <a:avLst/>
          </a:prstGeom>
          <a:noFill/>
          <a:ln w="9525" algn="ctr">
            <a:noFill/>
            <a:miter lim="800000"/>
            <a:headEnd/>
            <a:tailEnd/>
          </a:ln>
          <a:effectLst/>
        </xdr:spPr>
        <xdr:txBody>
          <a:bodyPr vertOverflow="clip" wrap="square" lIns="27432" tIns="18288" rIns="0" bIns="0" anchor="ctr" upright="1"/>
          <a:lstStyle/>
          <a:p>
            <a:pPr algn="l" rtl="0">
              <a:defRPr sz="1000"/>
            </a:pPr>
            <a:r>
              <a:rPr lang="ja-JP" altLang="en-US" sz="900" b="0" i="0" u="none" strike="noStrike" baseline="0">
                <a:solidFill>
                  <a:srgbClr val="000000"/>
                </a:solidFill>
                <a:latin typeface="Meiryo UI" panose="020B0604030504040204" pitchFamily="50" charset="-128"/>
                <a:ea typeface="Meiryo UI" panose="020B0604030504040204" pitchFamily="50" charset="-128"/>
              </a:rPr>
              <a:t>画面遷移する場合を表す</a:t>
            </a:r>
          </a:p>
        </xdr:txBody>
      </xdr:sp>
      <xdr:sp macro="" textlink="">
        <xdr:nvSpPr>
          <xdr:cNvPr id="87" name="Rectangle 69">
            <a:extLst>
              <a:ext uri="{FF2B5EF4-FFF2-40B4-BE49-F238E27FC236}">
                <a16:creationId xmlns:a16="http://schemas.microsoft.com/office/drawing/2014/main" id="{00000000-0008-0000-0400-000057000000}"/>
              </a:ext>
            </a:extLst>
          </xdr:cNvPr>
          <xdr:cNvSpPr>
            <a:spLocks noChangeArrowheads="1"/>
          </xdr:cNvSpPr>
        </xdr:nvSpPr>
        <xdr:spPr bwMode="auto">
          <a:xfrm>
            <a:off x="5476875" y="571500"/>
            <a:ext cx="1533525" cy="762000"/>
          </a:xfrm>
          <a:prstGeom prst="rect">
            <a:avLst/>
          </a:prstGeom>
          <a:noFill/>
          <a:ln w="9525" algn="ctr">
            <a:noFill/>
            <a:miter lim="800000"/>
            <a:headEnd/>
            <a:tailEnd/>
          </a:ln>
          <a:effectLst/>
        </xdr:spPr>
        <xdr:txBody>
          <a:bodyPr vertOverflow="clip" wrap="square" lIns="27432" tIns="18288" rIns="0" bIns="0" anchor="ctr" upright="1"/>
          <a:lstStyle/>
          <a:p>
            <a:pPr algn="l" rtl="0">
              <a:defRPr sz="1000"/>
            </a:pPr>
            <a:r>
              <a:rPr lang="ja-JP" altLang="en-US" sz="900" b="0" i="0" u="none" strike="noStrike" baseline="0">
                <a:solidFill>
                  <a:srgbClr val="000000"/>
                </a:solidFill>
                <a:latin typeface="Meiryo UI" panose="020B0604030504040204" pitchFamily="50" charset="-128"/>
                <a:ea typeface="Meiryo UI" panose="020B0604030504040204" pitchFamily="50" charset="-128"/>
              </a:rPr>
              <a:t>遷移先画面を表す</a:t>
            </a:r>
          </a:p>
        </xdr:txBody>
      </xdr:sp>
      <xdr:sp macro="" textlink="">
        <xdr:nvSpPr>
          <xdr:cNvPr id="88" name="AutoShape 71">
            <a:extLst>
              <a:ext uri="{FF2B5EF4-FFF2-40B4-BE49-F238E27FC236}">
                <a16:creationId xmlns:a16="http://schemas.microsoft.com/office/drawing/2014/main" id="{00000000-0008-0000-0400-000058000000}"/>
              </a:ext>
            </a:extLst>
          </xdr:cNvPr>
          <xdr:cNvSpPr>
            <a:spLocks noChangeArrowheads="1"/>
          </xdr:cNvSpPr>
        </xdr:nvSpPr>
        <xdr:spPr bwMode="auto">
          <a:xfrm>
            <a:off x="657226" y="571501"/>
            <a:ext cx="1314449" cy="762000"/>
          </a:xfrm>
          <a:prstGeom prst="flowChartPredefinedProcess">
            <a:avLst/>
          </a:prstGeom>
          <a:solidFill>
            <a:srgbClr val="FFFFFF"/>
          </a:solidFill>
          <a:ln w="9525" algn="ctr">
            <a:solidFill>
              <a:srgbClr val="000000"/>
            </a:solidFill>
            <a:miter lim="800000"/>
            <a:headEnd/>
            <a:tailEnd/>
          </a:ln>
          <a:effectLst/>
        </xdr:spPr>
        <xdr:txBody>
          <a:bodyPr vertOverflow="clip" wrap="square" lIns="27432" tIns="18288" rIns="27432" bIns="18288" anchor="ctr" upright="1"/>
          <a:lstStyle/>
          <a:p>
            <a:pPr algn="ctr" rtl="0">
              <a:defRPr sz="1000"/>
            </a:pPr>
            <a:r>
              <a:rPr lang="ja-JP" altLang="en-US" sz="900" b="0" i="0" u="none" strike="noStrike" baseline="0">
                <a:solidFill>
                  <a:srgbClr val="000000"/>
                </a:solidFill>
                <a:latin typeface="Meiryo UI" panose="020B0604030504040204" pitchFamily="50" charset="-128"/>
                <a:ea typeface="Meiryo UI" panose="020B0604030504040204" pitchFamily="50" charset="-128"/>
              </a:rPr>
              <a:t>画面名</a:t>
            </a:r>
            <a:endParaRPr lang="en-US" altLang="ja-JP" sz="900" b="0" i="0" u="none" strike="noStrike" baseline="0">
              <a:solidFill>
                <a:srgbClr val="000000"/>
              </a:solidFill>
              <a:latin typeface="Meiryo UI" panose="020B0604030504040204" pitchFamily="50" charset="-128"/>
              <a:ea typeface="Meiryo UI" panose="020B0604030504040204" pitchFamily="50" charset="-128"/>
            </a:endParaRPr>
          </a:p>
          <a:p>
            <a:pPr algn="ctr" rtl="0">
              <a:defRPr sz="1000"/>
            </a:pPr>
            <a:r>
              <a:rPr lang="en-US" altLang="ja-JP" sz="900" b="0" i="0" u="none" strike="noStrike" baseline="0">
                <a:solidFill>
                  <a:srgbClr val="000000"/>
                </a:solidFill>
                <a:latin typeface="Meiryo UI" panose="020B0604030504040204" pitchFamily="50" charset="-128"/>
                <a:ea typeface="Meiryo UI" panose="020B0604030504040204" pitchFamily="50" charset="-128"/>
              </a:rPr>
              <a:t>【</a:t>
            </a:r>
            <a:r>
              <a:rPr lang="ja-JP" altLang="en-US" sz="900" b="0" i="0" u="none" strike="noStrike" baseline="0">
                <a:solidFill>
                  <a:srgbClr val="000000"/>
                </a:solidFill>
                <a:latin typeface="Meiryo UI" panose="020B0604030504040204" pitchFamily="50" charset="-128"/>
                <a:ea typeface="Meiryo UI" panose="020B0604030504040204" pitchFamily="50" charset="-128"/>
              </a:rPr>
              <a:t>画面</a:t>
            </a:r>
            <a:r>
              <a:rPr lang="en-US" altLang="ja-JP" sz="900" b="0" i="0" u="none" strike="noStrike" baseline="0">
                <a:solidFill>
                  <a:srgbClr val="000000"/>
                </a:solidFill>
                <a:latin typeface="Meiryo UI" panose="020B0604030504040204" pitchFamily="50" charset="-128"/>
                <a:ea typeface="Meiryo UI" panose="020B0604030504040204" pitchFamily="50" charset="-128"/>
              </a:rPr>
              <a:t>ID】</a:t>
            </a:r>
          </a:p>
        </xdr:txBody>
      </xdr:sp>
      <xdr:sp macro="" textlink="">
        <xdr:nvSpPr>
          <xdr:cNvPr id="89" name="Rectangle 68">
            <a:extLst>
              <a:ext uri="{FF2B5EF4-FFF2-40B4-BE49-F238E27FC236}">
                <a16:creationId xmlns:a16="http://schemas.microsoft.com/office/drawing/2014/main" id="{00000000-0008-0000-0400-000059000000}"/>
              </a:ext>
            </a:extLst>
          </xdr:cNvPr>
          <xdr:cNvSpPr>
            <a:spLocks noChangeArrowheads="1"/>
          </xdr:cNvSpPr>
        </xdr:nvSpPr>
        <xdr:spPr bwMode="auto">
          <a:xfrm>
            <a:off x="3943350" y="572090"/>
            <a:ext cx="1314450" cy="783200"/>
          </a:xfrm>
          <a:prstGeom prst="rect">
            <a:avLst/>
          </a:prstGeom>
          <a:solidFill>
            <a:srgbClr val="FFFFFF"/>
          </a:solidFill>
          <a:ln w="9525" algn="ctr">
            <a:solidFill>
              <a:srgbClr val="000000"/>
            </a:solidFill>
            <a:miter lim="800000"/>
            <a:headEnd/>
            <a:tailEnd/>
          </a:ln>
          <a:effectLst/>
        </xdr:spPr>
        <xdr:txBody>
          <a:bodyPr anchor="ctr"/>
          <a:lstStyle/>
          <a:p>
            <a:pPr algn="ctr"/>
            <a:r>
              <a:rPr lang="ja-JP" altLang="en-US" sz="900">
                <a:latin typeface="Meiryo UI" panose="020B0604030504040204" pitchFamily="50" charset="-128"/>
                <a:ea typeface="Meiryo UI" panose="020B0604030504040204" pitchFamily="50" charset="-128"/>
              </a:rPr>
              <a:t>画面名</a:t>
            </a:r>
            <a:endParaRPr lang="en-US" altLang="ja-JP" sz="900">
              <a:latin typeface="Meiryo UI" panose="020B0604030504040204" pitchFamily="50" charset="-128"/>
              <a:ea typeface="Meiryo UI" panose="020B0604030504040204" pitchFamily="50" charset="-128"/>
            </a:endParaRPr>
          </a:p>
          <a:p>
            <a:pPr algn="ctr"/>
            <a:r>
              <a:rPr lang="en-US" altLang="ja-JP" sz="900">
                <a:latin typeface="Meiryo UI" panose="020B0604030504040204" pitchFamily="50" charset="-128"/>
                <a:ea typeface="Meiryo UI" panose="020B0604030504040204" pitchFamily="50" charset="-128"/>
              </a:rPr>
              <a:t>【</a:t>
            </a:r>
            <a:r>
              <a:rPr lang="ja-JP" altLang="en-US" sz="900">
                <a:latin typeface="Meiryo UI" panose="020B0604030504040204" pitchFamily="50" charset="-128"/>
                <a:ea typeface="Meiryo UI" panose="020B0604030504040204" pitchFamily="50" charset="-128"/>
              </a:rPr>
              <a:t>画面</a:t>
            </a:r>
            <a:r>
              <a:rPr lang="en-US" altLang="ja-JP" sz="900">
                <a:latin typeface="Meiryo UI" panose="020B0604030504040204" pitchFamily="50" charset="-128"/>
                <a:ea typeface="Meiryo UI" panose="020B0604030504040204" pitchFamily="50" charset="-128"/>
              </a:rPr>
              <a:t>ID】</a:t>
            </a:r>
          </a:p>
        </xdr:txBody>
      </xdr:sp>
      <xdr:sp macro="" textlink="">
        <xdr:nvSpPr>
          <xdr:cNvPr id="90" name="Rectangle 69">
            <a:extLst>
              <a:ext uri="{FF2B5EF4-FFF2-40B4-BE49-F238E27FC236}">
                <a16:creationId xmlns:a16="http://schemas.microsoft.com/office/drawing/2014/main" id="{00000000-0008-0000-0400-00005A000000}"/>
              </a:ext>
            </a:extLst>
          </xdr:cNvPr>
          <xdr:cNvSpPr>
            <a:spLocks noChangeArrowheads="1"/>
          </xdr:cNvSpPr>
        </xdr:nvSpPr>
        <xdr:spPr bwMode="auto">
          <a:xfrm>
            <a:off x="2190750" y="1714500"/>
            <a:ext cx="1533525" cy="762000"/>
          </a:xfrm>
          <a:prstGeom prst="rect">
            <a:avLst/>
          </a:prstGeom>
          <a:noFill/>
          <a:ln w="9525" algn="ctr">
            <a:noFill/>
            <a:miter lim="800000"/>
            <a:headEnd/>
            <a:tailEnd/>
          </a:ln>
          <a:effectLst/>
        </xdr:spPr>
        <xdr:txBody>
          <a:bodyPr vertOverflow="clip" wrap="square" lIns="27432" tIns="18288" rIns="0" bIns="0" anchor="ctr" upright="1"/>
          <a:lstStyle/>
          <a:p>
            <a:pPr algn="l" rtl="0">
              <a:defRPr sz="1000"/>
            </a:pPr>
            <a:r>
              <a:rPr lang="ja-JP" altLang="ja-JP" sz="900" b="0" i="0" baseline="0">
                <a:effectLst/>
                <a:latin typeface="Meiryo UI" panose="020B0604030504040204" pitchFamily="50" charset="-128"/>
                <a:ea typeface="Meiryo UI" panose="020B0604030504040204" pitchFamily="50" charset="-128"/>
                <a:cs typeface="+mn-cs"/>
              </a:rPr>
              <a:t>ポップアップ</a:t>
            </a:r>
            <a:r>
              <a:rPr lang="ja-JP" altLang="en-US" sz="900" b="0" i="0" u="none" strike="noStrike" baseline="0">
                <a:solidFill>
                  <a:srgbClr val="000000"/>
                </a:solidFill>
                <a:latin typeface="Meiryo UI" panose="020B0604030504040204" pitchFamily="50" charset="-128"/>
                <a:ea typeface="Meiryo UI" panose="020B0604030504040204" pitchFamily="50" charset="-128"/>
              </a:rPr>
              <a:t>画面を表す</a:t>
            </a:r>
          </a:p>
        </xdr:txBody>
      </xdr:sp>
      <xdr:sp macro="" textlink="">
        <xdr:nvSpPr>
          <xdr:cNvPr id="91" name="四角形: 角を丸くする 90">
            <a:extLst>
              <a:ext uri="{FF2B5EF4-FFF2-40B4-BE49-F238E27FC236}">
                <a16:creationId xmlns:a16="http://schemas.microsoft.com/office/drawing/2014/main" id="{00000000-0008-0000-0400-00005B000000}"/>
              </a:ext>
            </a:extLst>
          </xdr:cNvPr>
          <xdr:cNvSpPr/>
        </xdr:nvSpPr>
        <xdr:spPr>
          <a:xfrm>
            <a:off x="657225" y="1695450"/>
            <a:ext cx="1314450" cy="762000"/>
          </a:xfrm>
          <a:prstGeom prst="roundRect">
            <a:avLst/>
          </a:prstGeom>
          <a:solidFill>
            <a:schemeClr val="bg1"/>
          </a:solidFill>
          <a:ln w="9525" cap="flat" cmpd="sng" algn="ctr">
            <a:solidFill>
              <a:sysClr val="windowText" lastClr="000000"/>
            </a:solidFill>
            <a:prstDash val="solid"/>
          </a:ln>
          <a:effectLst/>
        </xdr:spPr>
        <xdr:txBody>
          <a:bodyPr wrap="square" rtlCol="0" anchor="ctr"/>
          <a:lstStyle/>
          <a:p>
            <a:pPr marL="0" marR="0" indent="0" algn="ctr" defTabSz="914400" rtl="0" eaLnBrk="1" fontAlgn="auto" latinLnBrk="0" hangingPunct="1">
              <a:lnSpc>
                <a:spcPct val="100000"/>
              </a:lnSpc>
              <a:spcBef>
                <a:spcPts val="0"/>
              </a:spcBef>
              <a:spcAft>
                <a:spcPts val="0"/>
              </a:spcAft>
              <a:buClrTx/>
              <a:buSzTx/>
              <a:buFontTx/>
              <a:buNone/>
              <a:tabLst/>
            </a:pPr>
            <a:r>
              <a:rPr lang="ja-JP" altLang="en-US" sz="900">
                <a:latin typeface="Meiryo UI" panose="020B0604030504040204" pitchFamily="50" charset="-128"/>
                <a:ea typeface="Meiryo UI" panose="020B0604030504040204" pitchFamily="50" charset="-128"/>
              </a:rPr>
              <a:t>ポップアップ画面名</a:t>
            </a:r>
            <a:endParaRPr lang="en-US" altLang="ja-JP" sz="900">
              <a:latin typeface="Meiryo UI" panose="020B0604030504040204" pitchFamily="50" charset="-128"/>
              <a:ea typeface="Meiryo UI" panose="020B0604030504040204" pitchFamily="50" charset="-128"/>
            </a:endParaRPr>
          </a:p>
          <a:p>
            <a:pPr marL="0" marR="0" indent="0" algn="ctr" defTabSz="914400" rtl="0" eaLnBrk="1" fontAlgn="auto" latinLnBrk="0" hangingPunct="1">
              <a:lnSpc>
                <a:spcPct val="100000"/>
              </a:lnSpc>
              <a:spcBef>
                <a:spcPts val="0"/>
              </a:spcBef>
              <a:spcAft>
                <a:spcPts val="0"/>
              </a:spcAft>
              <a:buClrTx/>
              <a:buSzTx/>
              <a:buFontTx/>
              <a:buNone/>
              <a:tabLst/>
            </a:pPr>
            <a:r>
              <a:rPr lang="en-US" altLang="ja-JP" sz="900">
                <a:latin typeface="Meiryo UI" panose="020B0604030504040204" pitchFamily="50" charset="-128"/>
                <a:ea typeface="Meiryo UI" panose="020B0604030504040204" pitchFamily="50" charset="-128"/>
              </a:rPr>
              <a:t>【</a:t>
            </a:r>
            <a:r>
              <a:rPr lang="ja-JP" altLang="en-US" sz="900">
                <a:latin typeface="Meiryo UI" panose="020B0604030504040204" pitchFamily="50" charset="-128"/>
                <a:ea typeface="Meiryo UI" panose="020B0604030504040204" pitchFamily="50" charset="-128"/>
              </a:rPr>
              <a:t>画面</a:t>
            </a:r>
            <a:r>
              <a:rPr lang="en-US" altLang="ja-JP" sz="900">
                <a:latin typeface="Meiryo UI" panose="020B0604030504040204" pitchFamily="50" charset="-128"/>
                <a:ea typeface="Meiryo UI" panose="020B0604030504040204" pitchFamily="50" charset="-128"/>
              </a:rPr>
              <a:t>ID】</a:t>
            </a:r>
          </a:p>
        </xdr:txBody>
      </xdr:sp>
      <xdr:sp macro="" textlink="">
        <xdr:nvSpPr>
          <xdr:cNvPr id="92" name="Rectangle 68">
            <a:extLst>
              <a:ext uri="{FF2B5EF4-FFF2-40B4-BE49-F238E27FC236}">
                <a16:creationId xmlns:a16="http://schemas.microsoft.com/office/drawing/2014/main" id="{00000000-0008-0000-0400-00005C000000}"/>
              </a:ext>
            </a:extLst>
          </xdr:cNvPr>
          <xdr:cNvSpPr>
            <a:spLocks noChangeArrowheads="1"/>
          </xdr:cNvSpPr>
        </xdr:nvSpPr>
        <xdr:spPr bwMode="auto">
          <a:xfrm>
            <a:off x="7229475" y="581025"/>
            <a:ext cx="1314450" cy="762000"/>
          </a:xfrm>
          <a:prstGeom prst="rect">
            <a:avLst/>
          </a:prstGeom>
          <a:solidFill>
            <a:srgbClr val="FFFFFF"/>
          </a:solidFill>
          <a:ln w="9525" algn="ctr">
            <a:solidFill>
              <a:srgbClr val="000000"/>
            </a:solidFill>
            <a:prstDash val="dash"/>
            <a:miter lim="800000"/>
            <a:headEnd/>
            <a:tailEnd/>
          </a:ln>
          <a:effectLst/>
        </xdr:spPr>
        <xdr:txBody>
          <a:bodyPr anchor="ctr"/>
          <a:lstStyle/>
          <a:p>
            <a:pPr algn="ctr"/>
            <a:r>
              <a:rPr lang="ja-JP" altLang="en-US" sz="900">
                <a:solidFill>
                  <a:sysClr val="windowText" lastClr="000000"/>
                </a:solidFill>
                <a:latin typeface="Meiryo UI" panose="020B0604030504040204" pitchFamily="50" charset="-128"/>
                <a:ea typeface="Meiryo UI" panose="020B0604030504040204" pitchFamily="50" charset="-128"/>
              </a:rPr>
              <a:t>画面名</a:t>
            </a:r>
            <a:endParaRPr lang="en-US" altLang="ja-JP" sz="900">
              <a:solidFill>
                <a:sysClr val="windowText" lastClr="000000"/>
              </a:solidFill>
              <a:latin typeface="Meiryo UI" panose="020B0604030504040204" pitchFamily="50" charset="-128"/>
              <a:ea typeface="Meiryo UI" panose="020B0604030504040204" pitchFamily="50" charset="-128"/>
            </a:endParaRPr>
          </a:p>
          <a:p>
            <a:pPr algn="ctr"/>
            <a:r>
              <a:rPr lang="en-US" altLang="ja-JP" sz="900">
                <a:solidFill>
                  <a:sysClr val="windowText" lastClr="000000"/>
                </a:solidFill>
                <a:latin typeface="Meiryo UI" panose="020B0604030504040204" pitchFamily="50" charset="-128"/>
                <a:ea typeface="Meiryo UI" panose="020B0604030504040204" pitchFamily="50" charset="-128"/>
              </a:rPr>
              <a:t>【</a:t>
            </a:r>
            <a:r>
              <a:rPr lang="ja-JP" altLang="en-US" sz="900">
                <a:solidFill>
                  <a:sysClr val="windowText" lastClr="000000"/>
                </a:solidFill>
                <a:latin typeface="Meiryo UI" panose="020B0604030504040204" pitchFamily="50" charset="-128"/>
                <a:ea typeface="Meiryo UI" panose="020B0604030504040204" pitchFamily="50" charset="-128"/>
              </a:rPr>
              <a:t>画面</a:t>
            </a:r>
            <a:r>
              <a:rPr lang="en-US" altLang="ja-JP" sz="900">
                <a:solidFill>
                  <a:sysClr val="windowText" lastClr="000000"/>
                </a:solidFill>
                <a:latin typeface="Meiryo UI" panose="020B0604030504040204" pitchFamily="50" charset="-128"/>
                <a:ea typeface="Meiryo UI" panose="020B0604030504040204" pitchFamily="50" charset="-128"/>
              </a:rPr>
              <a:t>ID】</a:t>
            </a:r>
            <a:endParaRPr lang="ja-JP" altLang="en-US" sz="900">
              <a:solidFill>
                <a:sysClr val="windowText" lastClr="000000"/>
              </a:solidFill>
              <a:latin typeface="Meiryo UI" panose="020B0604030504040204" pitchFamily="50" charset="-128"/>
              <a:ea typeface="Meiryo UI" panose="020B0604030504040204" pitchFamily="50" charset="-128"/>
            </a:endParaRPr>
          </a:p>
        </xdr:txBody>
      </xdr:sp>
      <xdr:sp macro="" textlink="">
        <xdr:nvSpPr>
          <xdr:cNvPr id="93" name="Rectangle 69">
            <a:extLst>
              <a:ext uri="{FF2B5EF4-FFF2-40B4-BE49-F238E27FC236}">
                <a16:creationId xmlns:a16="http://schemas.microsoft.com/office/drawing/2014/main" id="{00000000-0008-0000-0400-00005D000000}"/>
              </a:ext>
            </a:extLst>
          </xdr:cNvPr>
          <xdr:cNvSpPr>
            <a:spLocks noChangeArrowheads="1"/>
          </xdr:cNvSpPr>
        </xdr:nvSpPr>
        <xdr:spPr bwMode="auto">
          <a:xfrm>
            <a:off x="8763913" y="590550"/>
            <a:ext cx="1532612" cy="742950"/>
          </a:xfrm>
          <a:prstGeom prst="rect">
            <a:avLst/>
          </a:prstGeom>
          <a:noFill/>
          <a:ln w="9525" algn="ctr">
            <a:noFill/>
            <a:miter lim="800000"/>
            <a:headEnd/>
            <a:tailEnd/>
          </a:ln>
          <a:effectLst/>
        </xdr:spPr>
        <xdr:txBody>
          <a:bodyPr vertOverflow="clip" wrap="square" lIns="27432" tIns="18288" rIns="0" bIns="0" anchor="ctr" upright="1"/>
          <a:lstStyle/>
          <a:p>
            <a:pPr algn="l" rtl="0">
              <a:defRPr sz="1000"/>
            </a:pPr>
            <a:r>
              <a:rPr kumimoji="1" lang="ja-JP" altLang="ja-JP" sz="900">
                <a:solidFill>
                  <a:sysClr val="windowText" lastClr="000000"/>
                </a:solidFill>
                <a:effectLst/>
                <a:latin typeface="Meiryo UI" panose="020B0604030504040204" pitchFamily="50" charset="-128"/>
                <a:ea typeface="Meiryo UI" panose="020B0604030504040204" pitchFamily="50" charset="-128"/>
                <a:cs typeface="+mn-cs"/>
              </a:rPr>
              <a:t>別機能</a:t>
            </a:r>
            <a:r>
              <a:rPr kumimoji="1" lang="en-US" altLang="ja-JP" sz="900">
                <a:solidFill>
                  <a:sysClr val="windowText" lastClr="000000"/>
                </a:solidFill>
                <a:effectLst/>
                <a:latin typeface="Meiryo UI" panose="020B0604030504040204" pitchFamily="50" charset="-128"/>
                <a:ea typeface="Meiryo UI" panose="020B0604030504040204" pitchFamily="50" charset="-128"/>
                <a:cs typeface="+mn-cs"/>
              </a:rPr>
              <a:t>(</a:t>
            </a:r>
            <a:r>
              <a:rPr kumimoji="1" lang="ja-JP" altLang="ja-JP" sz="900">
                <a:solidFill>
                  <a:sysClr val="windowText" lastClr="000000"/>
                </a:solidFill>
                <a:effectLst/>
                <a:latin typeface="Meiryo UI" panose="020B0604030504040204" pitchFamily="50" charset="-128"/>
                <a:ea typeface="Meiryo UI" panose="020B0604030504040204" pitchFamily="50" charset="-128"/>
                <a:cs typeface="+mn-cs"/>
              </a:rPr>
              <a:t>別プログラム</a:t>
            </a:r>
            <a:r>
              <a:rPr kumimoji="1" lang="en-US" altLang="ja-JP" sz="900">
                <a:solidFill>
                  <a:sysClr val="windowText" lastClr="000000"/>
                </a:solidFill>
                <a:effectLst/>
                <a:latin typeface="Meiryo UI" panose="020B0604030504040204" pitchFamily="50" charset="-128"/>
                <a:ea typeface="Meiryo UI" panose="020B0604030504040204" pitchFamily="50" charset="-128"/>
                <a:cs typeface="+mn-cs"/>
              </a:rPr>
              <a:t>)</a:t>
            </a:r>
          </a:p>
          <a:p>
            <a:pPr algn="l" rtl="0">
              <a:defRPr sz="1000"/>
            </a:pPr>
            <a:r>
              <a:rPr lang="ja-JP" altLang="en-US" sz="900" b="0" i="0" u="none" strike="noStrike" baseline="0">
                <a:solidFill>
                  <a:sysClr val="windowText" lastClr="000000"/>
                </a:solidFill>
                <a:latin typeface="Meiryo UI" panose="020B0604030504040204" pitchFamily="50" charset="-128"/>
                <a:ea typeface="Meiryo UI" panose="020B0604030504040204" pitchFamily="50" charset="-128"/>
              </a:rPr>
              <a:t>画面を表す</a:t>
            </a:r>
          </a:p>
        </xdr:txBody>
      </xdr:sp>
      <xdr:sp macro="" textlink="">
        <xdr:nvSpPr>
          <xdr:cNvPr id="94" name="正方形/長方形 93">
            <a:extLst>
              <a:ext uri="{FF2B5EF4-FFF2-40B4-BE49-F238E27FC236}">
                <a16:creationId xmlns:a16="http://schemas.microsoft.com/office/drawing/2014/main" id="{00000000-0008-0000-0400-00005E000000}"/>
              </a:ext>
            </a:extLst>
          </xdr:cNvPr>
          <xdr:cNvSpPr/>
        </xdr:nvSpPr>
        <xdr:spPr>
          <a:xfrm>
            <a:off x="657226" y="2676525"/>
            <a:ext cx="1314450" cy="190500"/>
          </a:xfrm>
          <a:prstGeom prst="rect">
            <a:avLst/>
          </a:prstGeom>
          <a:noFill/>
          <a:ln w="9525" cap="flat" cmpd="sng" algn="ctr">
            <a:noFill/>
            <a:prstDash val="solid"/>
          </a:ln>
          <a:effectLst/>
        </xdr:spPr>
        <xdr:txBody>
          <a:bodyPr rot="0" spcFirstLastPara="0" vertOverflow="overflow" horzOverflow="overflow" vert="horz" wrap="square" lIns="36000" tIns="36000" rIns="36000" bIns="36000" numCol="1" spcCol="0" rtlCol="0" fromWordArt="0" anchor="ctr" anchorCtr="0" forceAA="0" compatLnSpc="1">
            <a:prstTxWarp prst="textNoShape">
              <a:avLst/>
            </a:prstTxWarp>
            <a:noAutofit/>
          </a:bodyPr>
          <a:lstStyle/>
          <a:p>
            <a:pPr marL="0" marR="0" indent="0" algn="ctr" defTabSz="914400" rtl="0" eaLnBrk="1" fontAlgn="auto" latinLnBrk="0" hangingPunct="1">
              <a:lnSpc>
                <a:spcPts val="1400"/>
              </a:lnSpc>
              <a:spcBef>
                <a:spcPts val="0"/>
              </a:spcBef>
              <a:spcAft>
                <a:spcPts val="0"/>
              </a:spcAft>
              <a:buClrTx/>
              <a:buSzTx/>
              <a:buFontTx/>
              <a:buNone/>
              <a:tabLst/>
            </a:pPr>
            <a:r>
              <a:rPr kumimoji="1" lang="en-US" altLang="ja-JP" sz="900" b="0" i="0" u="none" strike="noStrike" kern="0" cap="none" spc="0" normalizeH="0" baseline="0">
                <a:ln>
                  <a:noFill/>
                </a:ln>
                <a:solidFill>
                  <a:sysClr val="windowText" lastClr="000000"/>
                </a:solidFill>
                <a:effectLst/>
                <a:uLnTx/>
                <a:uFillTx/>
                <a:latin typeface="Meiryo UI" panose="020B0604030504040204" pitchFamily="50" charset="-128"/>
                <a:ea typeface="Meiryo UI" panose="020B0604030504040204" pitchFamily="50" charset="-128"/>
                <a:cs typeface="メイリオ" panose="020B0604030504040204" pitchFamily="50" charset="-128"/>
              </a:rPr>
              <a:t>【</a:t>
            </a:r>
            <a:r>
              <a:rPr kumimoji="1" lang="ja-JP" altLang="en-US" sz="900" b="0" i="0" u="none" strike="noStrike" kern="0" cap="none" spc="0" normalizeH="0" baseline="0">
                <a:ln>
                  <a:noFill/>
                </a:ln>
                <a:solidFill>
                  <a:sysClr val="windowText" lastClr="000000"/>
                </a:solidFill>
                <a:effectLst/>
                <a:uLnTx/>
                <a:uFillTx/>
                <a:latin typeface="Meiryo UI" panose="020B0604030504040204" pitchFamily="50" charset="-128"/>
                <a:ea typeface="Meiryo UI" panose="020B0604030504040204" pitchFamily="50" charset="-128"/>
                <a:cs typeface="メイリオ" panose="020B0604030504040204" pitchFamily="50" charset="-128"/>
              </a:rPr>
              <a:t>イベント</a:t>
            </a:r>
            <a:r>
              <a:rPr kumimoji="1" lang="en-US" altLang="ja-JP" sz="900" b="0" i="0" u="none" strike="noStrike" kern="0" cap="none" spc="0" normalizeH="0" baseline="0">
                <a:ln>
                  <a:noFill/>
                </a:ln>
                <a:solidFill>
                  <a:sysClr val="windowText" lastClr="000000"/>
                </a:solidFill>
                <a:effectLst/>
                <a:uLnTx/>
                <a:uFillTx/>
                <a:latin typeface="Meiryo UI" panose="020B0604030504040204" pitchFamily="50" charset="-128"/>
                <a:ea typeface="Meiryo UI" panose="020B0604030504040204" pitchFamily="50" charset="-128"/>
                <a:cs typeface="メイリオ" panose="020B0604030504040204" pitchFamily="50" charset="-128"/>
              </a:rPr>
              <a:t>ID】</a:t>
            </a:r>
            <a:r>
              <a:rPr kumimoji="1" lang="ja-JP" altLang="en-US" sz="900" b="0" i="0" u="none" strike="noStrike" kern="0" cap="none" spc="0" normalizeH="0" baseline="0">
                <a:ln>
                  <a:noFill/>
                </a:ln>
                <a:solidFill>
                  <a:sysClr val="windowText" lastClr="000000"/>
                </a:solidFill>
                <a:effectLst/>
                <a:uLnTx/>
                <a:uFillTx/>
                <a:latin typeface="Meiryo UI" panose="020B0604030504040204" pitchFamily="50" charset="-128"/>
                <a:ea typeface="Meiryo UI" panose="020B0604030504040204" pitchFamily="50" charset="-128"/>
                <a:cs typeface="メイリオ" panose="020B0604030504040204" pitchFamily="50" charset="-128"/>
              </a:rPr>
              <a:t>イベント名</a:t>
            </a:r>
            <a:endParaRPr kumimoji="1" lang="en-US" altLang="ja-JP" sz="900" b="0" i="0" u="none" strike="noStrike" kern="0" cap="none" spc="0" normalizeH="0" baseline="0">
              <a:ln>
                <a:noFill/>
              </a:ln>
              <a:solidFill>
                <a:sysClr val="windowText" lastClr="000000"/>
              </a:solidFill>
              <a:effectLst/>
              <a:uLnTx/>
              <a:uFillTx/>
              <a:latin typeface="Meiryo UI" panose="020B0604030504040204" pitchFamily="50" charset="-128"/>
              <a:ea typeface="Meiryo UI" panose="020B0604030504040204" pitchFamily="50" charset="-128"/>
              <a:cs typeface="メイリオ" panose="020B0604030504040204" pitchFamily="50" charset="-128"/>
            </a:endParaRPr>
          </a:p>
        </xdr:txBody>
      </xdr:sp>
      <xdr:cxnSp macro="">
        <xdr:nvCxnSpPr>
          <xdr:cNvPr id="95" name="直線矢印コネクタ 94">
            <a:extLst>
              <a:ext uri="{FF2B5EF4-FFF2-40B4-BE49-F238E27FC236}">
                <a16:creationId xmlns:a16="http://schemas.microsoft.com/office/drawing/2014/main" id="{00000000-0008-0000-0400-00005F000000}"/>
              </a:ext>
            </a:extLst>
          </xdr:cNvPr>
          <xdr:cNvCxnSpPr>
            <a:cxnSpLocks/>
          </xdr:cNvCxnSpPr>
        </xdr:nvCxnSpPr>
        <xdr:spPr>
          <a:xfrm>
            <a:off x="657226" y="2857500"/>
            <a:ext cx="1314450" cy="0"/>
          </a:xfrm>
          <a:prstGeom prst="straightConnector1">
            <a:avLst/>
          </a:prstGeom>
          <a:ln w="9525">
            <a:tailEnd type="arrow"/>
          </a:ln>
        </xdr:spPr>
        <xdr:style>
          <a:lnRef idx="1">
            <a:schemeClr val="dk1"/>
          </a:lnRef>
          <a:fillRef idx="0">
            <a:schemeClr val="dk1"/>
          </a:fillRef>
          <a:effectRef idx="0">
            <a:schemeClr val="dk1"/>
          </a:effectRef>
          <a:fontRef idx="minor">
            <a:schemeClr val="tx1"/>
          </a:fontRef>
        </xdr:style>
      </xdr:cxnSp>
      <xdr:sp macro="" textlink="">
        <xdr:nvSpPr>
          <xdr:cNvPr id="96" name="正方形/長方形 95">
            <a:extLst>
              <a:ext uri="{FF2B5EF4-FFF2-40B4-BE49-F238E27FC236}">
                <a16:creationId xmlns:a16="http://schemas.microsoft.com/office/drawing/2014/main" id="{00000000-0008-0000-0400-000060000000}"/>
              </a:ext>
            </a:extLst>
          </xdr:cNvPr>
          <xdr:cNvSpPr/>
        </xdr:nvSpPr>
        <xdr:spPr>
          <a:xfrm>
            <a:off x="657226" y="2857501"/>
            <a:ext cx="1314450" cy="190500"/>
          </a:xfrm>
          <a:prstGeom prst="rect">
            <a:avLst/>
          </a:prstGeom>
          <a:noFill/>
          <a:ln w="9525" cap="flat" cmpd="sng" algn="ctr">
            <a:noFill/>
            <a:prstDash val="solid"/>
          </a:ln>
          <a:effectLst/>
        </xdr:spPr>
        <xdr:txBody>
          <a:bodyPr rot="0" spcFirstLastPara="0" vertOverflow="overflow" horzOverflow="overflow" vert="horz" wrap="square" lIns="36000" tIns="36000" rIns="36000" bIns="36000" numCol="1" spcCol="0" rtlCol="0" fromWordArt="0" anchor="ctr" anchorCtr="0" forceAA="0" compatLnSpc="1">
            <a:prstTxWarp prst="textNoShape">
              <a:avLst/>
            </a:prstTxWarp>
            <a:noAutofit/>
          </a:bodyPr>
          <a:lstStyle/>
          <a:p>
            <a:pPr marL="0" marR="0" indent="0" algn="ctr" defTabSz="914400" rtl="0" eaLnBrk="1" fontAlgn="auto" latinLnBrk="0" hangingPunct="1">
              <a:lnSpc>
                <a:spcPts val="1400"/>
              </a:lnSpc>
              <a:spcBef>
                <a:spcPts val="0"/>
              </a:spcBef>
              <a:spcAft>
                <a:spcPts val="0"/>
              </a:spcAft>
              <a:buClrTx/>
              <a:buSzTx/>
              <a:buFontTx/>
              <a:buNone/>
              <a:tabLst/>
            </a:pPr>
            <a:r>
              <a:rPr kumimoji="1" lang="en-US" altLang="ja-JP" sz="900" b="0" i="0" u="none" strike="noStrike" kern="0" cap="none" spc="0" normalizeH="0" baseline="0">
                <a:ln>
                  <a:noFill/>
                </a:ln>
                <a:solidFill>
                  <a:sysClr val="windowText" lastClr="000000"/>
                </a:solidFill>
                <a:effectLst/>
                <a:uLnTx/>
                <a:uFillTx/>
                <a:latin typeface="Meiryo UI" panose="020B0604030504040204" pitchFamily="50" charset="-128"/>
                <a:ea typeface="Meiryo UI" panose="020B0604030504040204" pitchFamily="50" charset="-128"/>
                <a:cs typeface="メイリオ" panose="020B0604030504040204" pitchFamily="50" charset="-128"/>
              </a:rPr>
              <a:t>(</a:t>
            </a:r>
            <a:r>
              <a:rPr kumimoji="1" lang="ja-JP" altLang="en-US" sz="900" b="0" i="0" u="none" strike="noStrike" kern="0" cap="none" spc="0" normalizeH="0" baseline="0">
                <a:ln>
                  <a:noFill/>
                </a:ln>
                <a:solidFill>
                  <a:sysClr val="windowText" lastClr="000000"/>
                </a:solidFill>
                <a:effectLst/>
                <a:uLnTx/>
                <a:uFillTx/>
                <a:latin typeface="Meiryo UI" panose="020B0604030504040204" pitchFamily="50" charset="-128"/>
                <a:ea typeface="Meiryo UI" panose="020B0604030504040204" pitchFamily="50" charset="-128"/>
                <a:cs typeface="メイリオ" panose="020B0604030504040204" pitchFamily="50" charset="-128"/>
              </a:rPr>
              <a:t>分岐条件</a:t>
            </a:r>
            <a:r>
              <a:rPr kumimoji="1" lang="en-US" altLang="ja-JP" sz="900" b="0" i="0" u="none" strike="noStrike" kern="0" cap="none" spc="0" normalizeH="0" baseline="0">
                <a:ln>
                  <a:noFill/>
                </a:ln>
                <a:solidFill>
                  <a:sysClr val="windowText" lastClr="000000"/>
                </a:solidFill>
                <a:effectLst/>
                <a:uLnTx/>
                <a:uFillTx/>
                <a:latin typeface="Meiryo UI" panose="020B0604030504040204" pitchFamily="50" charset="-128"/>
                <a:ea typeface="Meiryo UI" panose="020B0604030504040204" pitchFamily="50" charset="-128"/>
                <a:cs typeface="メイリオ" panose="020B0604030504040204" pitchFamily="50" charset="-128"/>
              </a:rPr>
              <a:t>)</a:t>
            </a:r>
          </a:p>
        </xdr:txBody>
      </xdr:sp>
      <xdr:sp macro="" textlink="">
        <xdr:nvSpPr>
          <xdr:cNvPr id="97" name="正方形/長方形 96">
            <a:extLst>
              <a:ext uri="{FF2B5EF4-FFF2-40B4-BE49-F238E27FC236}">
                <a16:creationId xmlns:a16="http://schemas.microsoft.com/office/drawing/2014/main" id="{00000000-0008-0000-0400-000061000000}"/>
              </a:ext>
            </a:extLst>
          </xdr:cNvPr>
          <xdr:cNvSpPr/>
        </xdr:nvSpPr>
        <xdr:spPr>
          <a:xfrm>
            <a:off x="3943350" y="2667000"/>
            <a:ext cx="1314450" cy="190500"/>
          </a:xfrm>
          <a:prstGeom prst="rect">
            <a:avLst/>
          </a:prstGeom>
          <a:noFill/>
          <a:ln w="9525" cap="flat" cmpd="sng" algn="ctr">
            <a:noFill/>
            <a:prstDash val="solid"/>
          </a:ln>
          <a:effectLst/>
        </xdr:spPr>
        <xdr:txBody>
          <a:bodyPr rot="0" spcFirstLastPara="0" vertOverflow="overflow" horzOverflow="overflow" vert="horz" wrap="square" lIns="36000" tIns="36000" rIns="36000" bIns="36000" numCol="1" spcCol="0" rtlCol="0" fromWordArt="0" anchor="ctr" anchorCtr="0" forceAA="0" compatLnSpc="1">
            <a:prstTxWarp prst="textNoShape">
              <a:avLst/>
            </a:prstTxWarp>
            <a:noAutofit/>
          </a:bodyPr>
          <a:lstStyle/>
          <a:p>
            <a:pPr marL="0" marR="0" indent="0" algn="ctr" defTabSz="914400" rtl="0" eaLnBrk="1" fontAlgn="auto" latinLnBrk="0" hangingPunct="1">
              <a:lnSpc>
                <a:spcPts val="1400"/>
              </a:lnSpc>
              <a:spcBef>
                <a:spcPts val="0"/>
              </a:spcBef>
              <a:spcAft>
                <a:spcPts val="0"/>
              </a:spcAft>
              <a:buClrTx/>
              <a:buSzTx/>
              <a:buFontTx/>
              <a:buNone/>
              <a:tabLst/>
            </a:pPr>
            <a:r>
              <a:rPr kumimoji="1" lang="en-US" altLang="ja-JP" sz="900" b="0" i="0" u="none" strike="noStrike" kern="0" cap="none" spc="0" normalizeH="0" baseline="0">
                <a:ln>
                  <a:noFill/>
                </a:ln>
                <a:solidFill>
                  <a:sysClr val="windowText" lastClr="000000"/>
                </a:solidFill>
                <a:effectLst/>
                <a:uLnTx/>
                <a:uFillTx/>
                <a:latin typeface="Meiryo UI" panose="020B0604030504040204" pitchFamily="50" charset="-128"/>
                <a:ea typeface="Meiryo UI" panose="020B0604030504040204" pitchFamily="50" charset="-128"/>
                <a:cs typeface="メイリオ" panose="020B0604030504040204" pitchFamily="50" charset="-128"/>
              </a:rPr>
              <a:t>【</a:t>
            </a:r>
            <a:r>
              <a:rPr kumimoji="1" lang="ja-JP" altLang="en-US" sz="900" b="0" i="0" u="none" strike="noStrike" kern="0" cap="none" spc="0" normalizeH="0" baseline="0">
                <a:ln>
                  <a:noFill/>
                </a:ln>
                <a:solidFill>
                  <a:sysClr val="windowText" lastClr="000000"/>
                </a:solidFill>
                <a:effectLst/>
                <a:uLnTx/>
                <a:uFillTx/>
                <a:latin typeface="Meiryo UI" panose="020B0604030504040204" pitchFamily="50" charset="-128"/>
                <a:ea typeface="Meiryo UI" panose="020B0604030504040204" pitchFamily="50" charset="-128"/>
                <a:cs typeface="メイリオ" panose="020B0604030504040204" pitchFamily="50" charset="-128"/>
              </a:rPr>
              <a:t>イベント</a:t>
            </a:r>
            <a:r>
              <a:rPr kumimoji="1" lang="en-US" altLang="ja-JP" sz="900" b="0" i="0" u="none" strike="noStrike" kern="0" cap="none" spc="0" normalizeH="0" baseline="0">
                <a:ln>
                  <a:noFill/>
                </a:ln>
                <a:solidFill>
                  <a:sysClr val="windowText" lastClr="000000"/>
                </a:solidFill>
                <a:effectLst/>
                <a:uLnTx/>
                <a:uFillTx/>
                <a:latin typeface="Meiryo UI" panose="020B0604030504040204" pitchFamily="50" charset="-128"/>
                <a:ea typeface="Meiryo UI" panose="020B0604030504040204" pitchFamily="50" charset="-128"/>
                <a:cs typeface="メイリオ" panose="020B0604030504040204" pitchFamily="50" charset="-128"/>
              </a:rPr>
              <a:t>ID】</a:t>
            </a:r>
            <a:r>
              <a:rPr kumimoji="1" lang="ja-JP" altLang="en-US" sz="900" b="0" i="0" u="none" strike="noStrike" kern="0" cap="none" spc="0" normalizeH="0" baseline="0">
                <a:ln>
                  <a:noFill/>
                </a:ln>
                <a:solidFill>
                  <a:sysClr val="windowText" lastClr="000000"/>
                </a:solidFill>
                <a:effectLst/>
                <a:uLnTx/>
                <a:uFillTx/>
                <a:latin typeface="Meiryo UI" panose="020B0604030504040204" pitchFamily="50" charset="-128"/>
                <a:ea typeface="Meiryo UI" panose="020B0604030504040204" pitchFamily="50" charset="-128"/>
                <a:cs typeface="メイリオ" panose="020B0604030504040204" pitchFamily="50" charset="-128"/>
              </a:rPr>
              <a:t>イベント名</a:t>
            </a:r>
            <a:endParaRPr kumimoji="1" lang="en-US" altLang="ja-JP" sz="900" b="0" i="0" u="none" strike="noStrike" kern="0" cap="none" spc="0" normalizeH="0" baseline="0">
              <a:ln>
                <a:noFill/>
              </a:ln>
              <a:solidFill>
                <a:sysClr val="windowText" lastClr="000000"/>
              </a:solidFill>
              <a:effectLst/>
              <a:uLnTx/>
              <a:uFillTx/>
              <a:latin typeface="Meiryo UI" panose="020B0604030504040204" pitchFamily="50" charset="-128"/>
              <a:ea typeface="Meiryo UI" panose="020B0604030504040204" pitchFamily="50" charset="-128"/>
              <a:cs typeface="メイリオ" panose="020B0604030504040204" pitchFamily="50" charset="-128"/>
            </a:endParaRPr>
          </a:p>
        </xdr:txBody>
      </xdr:sp>
      <xdr:sp macro="" textlink="">
        <xdr:nvSpPr>
          <xdr:cNvPr id="98" name="正方形/長方形 97">
            <a:extLst>
              <a:ext uri="{FF2B5EF4-FFF2-40B4-BE49-F238E27FC236}">
                <a16:creationId xmlns:a16="http://schemas.microsoft.com/office/drawing/2014/main" id="{00000000-0008-0000-0400-000062000000}"/>
              </a:ext>
            </a:extLst>
          </xdr:cNvPr>
          <xdr:cNvSpPr/>
        </xdr:nvSpPr>
        <xdr:spPr>
          <a:xfrm>
            <a:off x="3943350" y="2847976"/>
            <a:ext cx="1314450" cy="190500"/>
          </a:xfrm>
          <a:prstGeom prst="rect">
            <a:avLst/>
          </a:prstGeom>
          <a:noFill/>
          <a:ln w="9525" cap="flat" cmpd="sng" algn="ctr">
            <a:noFill/>
            <a:prstDash val="solid"/>
          </a:ln>
          <a:effectLst/>
        </xdr:spPr>
        <xdr:txBody>
          <a:bodyPr rot="0" spcFirstLastPara="0" vertOverflow="overflow" horzOverflow="overflow" vert="horz" wrap="square" lIns="36000" tIns="36000" rIns="36000" bIns="36000" numCol="1" spcCol="0" rtlCol="0" fromWordArt="0" anchor="ctr" anchorCtr="0" forceAA="0" compatLnSpc="1">
            <a:prstTxWarp prst="textNoShape">
              <a:avLst/>
            </a:prstTxWarp>
            <a:noAutofit/>
          </a:bodyPr>
          <a:lstStyle/>
          <a:p>
            <a:pPr marL="0" marR="0" indent="0" algn="ctr" defTabSz="914400" rtl="0" eaLnBrk="1" fontAlgn="auto" latinLnBrk="0" hangingPunct="1">
              <a:lnSpc>
                <a:spcPts val="1400"/>
              </a:lnSpc>
              <a:spcBef>
                <a:spcPts val="0"/>
              </a:spcBef>
              <a:spcAft>
                <a:spcPts val="0"/>
              </a:spcAft>
              <a:buClrTx/>
              <a:buSzTx/>
              <a:buFontTx/>
              <a:buNone/>
              <a:tabLst/>
            </a:pPr>
            <a:r>
              <a:rPr kumimoji="1" lang="en-US" altLang="ja-JP" sz="900" b="0" i="0" u="none" strike="noStrike" kern="0" cap="none" spc="0" normalizeH="0" baseline="0">
                <a:ln>
                  <a:noFill/>
                </a:ln>
                <a:solidFill>
                  <a:sysClr val="windowText" lastClr="000000"/>
                </a:solidFill>
                <a:effectLst/>
                <a:uLnTx/>
                <a:uFillTx/>
                <a:latin typeface="Meiryo UI" panose="020B0604030504040204" pitchFamily="50" charset="-128"/>
                <a:ea typeface="Meiryo UI" panose="020B0604030504040204" pitchFamily="50" charset="-128"/>
                <a:cs typeface="メイリオ" panose="020B0604030504040204" pitchFamily="50" charset="-128"/>
              </a:rPr>
              <a:t>(</a:t>
            </a:r>
            <a:r>
              <a:rPr kumimoji="1" lang="ja-JP" altLang="en-US" sz="900" b="0" i="0" u="none" strike="noStrike" kern="0" cap="none" spc="0" normalizeH="0" baseline="0">
                <a:ln>
                  <a:noFill/>
                </a:ln>
                <a:solidFill>
                  <a:sysClr val="windowText" lastClr="000000"/>
                </a:solidFill>
                <a:effectLst/>
                <a:uLnTx/>
                <a:uFillTx/>
                <a:latin typeface="Meiryo UI" panose="020B0604030504040204" pitchFamily="50" charset="-128"/>
                <a:ea typeface="Meiryo UI" panose="020B0604030504040204" pitchFamily="50" charset="-128"/>
                <a:cs typeface="メイリオ" panose="020B0604030504040204" pitchFamily="50" charset="-128"/>
              </a:rPr>
              <a:t>分岐条件</a:t>
            </a:r>
            <a:r>
              <a:rPr kumimoji="1" lang="en-US" altLang="ja-JP" sz="900" b="0" i="0" u="none" strike="noStrike" kern="0" cap="none" spc="0" normalizeH="0" baseline="0">
                <a:ln>
                  <a:noFill/>
                </a:ln>
                <a:solidFill>
                  <a:sysClr val="windowText" lastClr="000000"/>
                </a:solidFill>
                <a:effectLst/>
                <a:uLnTx/>
                <a:uFillTx/>
                <a:latin typeface="Meiryo UI" panose="020B0604030504040204" pitchFamily="50" charset="-128"/>
                <a:ea typeface="Meiryo UI" panose="020B0604030504040204" pitchFamily="50" charset="-128"/>
                <a:cs typeface="メイリオ" panose="020B0604030504040204" pitchFamily="50" charset="-128"/>
              </a:rPr>
              <a:t>)</a:t>
            </a:r>
          </a:p>
        </xdr:txBody>
      </xdr:sp>
      <xdr:sp macro="" textlink="">
        <xdr:nvSpPr>
          <xdr:cNvPr id="99" name="Rectangle 54">
            <a:extLst>
              <a:ext uri="{FF2B5EF4-FFF2-40B4-BE49-F238E27FC236}">
                <a16:creationId xmlns:a16="http://schemas.microsoft.com/office/drawing/2014/main" id="{00000000-0008-0000-0400-000063000000}"/>
              </a:ext>
            </a:extLst>
          </xdr:cNvPr>
          <xdr:cNvSpPr>
            <a:spLocks noChangeArrowheads="1"/>
          </xdr:cNvSpPr>
        </xdr:nvSpPr>
        <xdr:spPr bwMode="auto">
          <a:xfrm>
            <a:off x="5476875" y="2667001"/>
            <a:ext cx="1533525" cy="571499"/>
          </a:xfrm>
          <a:prstGeom prst="rect">
            <a:avLst/>
          </a:prstGeom>
          <a:noFill/>
          <a:ln w="9525" algn="ctr">
            <a:noFill/>
            <a:miter lim="800000"/>
            <a:headEnd/>
            <a:tailEnd/>
          </a:ln>
          <a:effectLst/>
        </xdr:spPr>
        <xdr:txBody>
          <a:bodyPr vertOverflow="clip" wrap="square" lIns="27432" tIns="18288" rIns="0" bIns="0" anchor="t" upright="1"/>
          <a:lstStyle/>
          <a:p>
            <a:pPr algn="l" rtl="0">
              <a:defRPr sz="1000"/>
            </a:pPr>
            <a:r>
              <a:rPr lang="ja-JP" altLang="en-US" sz="900" b="0" i="0" u="none" strike="noStrike" baseline="0">
                <a:solidFill>
                  <a:srgbClr val="000000"/>
                </a:solidFill>
                <a:latin typeface="Meiryo UI" panose="020B0604030504040204" pitchFamily="50" charset="-128"/>
                <a:ea typeface="Meiryo UI" panose="020B0604030504040204" pitchFamily="50" charset="-128"/>
              </a:rPr>
              <a:t>同一画面内でポップアップにて</a:t>
            </a:r>
            <a:endParaRPr lang="en-US" altLang="ja-JP" sz="900" b="0" i="0" u="none" strike="noStrike" baseline="0">
              <a:solidFill>
                <a:srgbClr val="000000"/>
              </a:solidFill>
              <a:latin typeface="Meiryo UI" panose="020B0604030504040204" pitchFamily="50" charset="-128"/>
              <a:ea typeface="Meiryo UI" panose="020B0604030504040204" pitchFamily="50" charset="-128"/>
            </a:endParaRPr>
          </a:p>
          <a:p>
            <a:pPr algn="l" rtl="0">
              <a:defRPr sz="1000"/>
            </a:pPr>
            <a:r>
              <a:rPr lang="ja-JP" altLang="en-US" sz="900" b="0" i="0" u="none" strike="noStrike" baseline="0">
                <a:solidFill>
                  <a:srgbClr val="000000"/>
                </a:solidFill>
                <a:latin typeface="Meiryo UI" panose="020B0604030504040204" pitchFamily="50" charset="-128"/>
                <a:ea typeface="Meiryo UI" panose="020B0604030504040204" pitchFamily="50" charset="-128"/>
              </a:rPr>
              <a:t>画面表示する場合を表す</a:t>
            </a:r>
          </a:p>
        </xdr:txBody>
      </xdr:sp>
      <xdr:sp macro="" textlink="">
        <xdr:nvSpPr>
          <xdr:cNvPr id="100" name="フローチャート: 結合子 99">
            <a:extLst>
              <a:ext uri="{FF2B5EF4-FFF2-40B4-BE49-F238E27FC236}">
                <a16:creationId xmlns:a16="http://schemas.microsoft.com/office/drawing/2014/main" id="{00000000-0008-0000-0400-000064000000}"/>
              </a:ext>
            </a:extLst>
          </xdr:cNvPr>
          <xdr:cNvSpPr/>
        </xdr:nvSpPr>
        <xdr:spPr>
          <a:xfrm>
            <a:off x="7229474" y="1905000"/>
            <a:ext cx="438150" cy="381000"/>
          </a:xfrm>
          <a:prstGeom prst="flowChartConnector">
            <a:avLst/>
          </a:prstGeom>
          <a:solidFill>
            <a:schemeClr val="bg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36000" rIns="0" bIns="36000" rtlCol="0" anchor="ctr" anchorCtr="1"/>
          <a:lstStyle/>
          <a:p>
            <a:pPr algn="ctr"/>
            <a:r>
              <a:rPr kumimoji="1" lang="en-US" altLang="ja-JP" sz="900">
                <a:solidFill>
                  <a:sysClr val="windowText" lastClr="000000"/>
                </a:solidFill>
                <a:latin typeface="Meiryo UI" panose="020B0604030504040204" pitchFamily="50" charset="-128"/>
                <a:ea typeface="Meiryo UI" panose="020B0604030504040204" pitchFamily="50" charset="-128"/>
              </a:rPr>
              <a:t>1</a:t>
            </a:r>
          </a:p>
        </xdr:txBody>
      </xdr:sp>
      <xdr:sp macro="" textlink="">
        <xdr:nvSpPr>
          <xdr:cNvPr id="101" name="Rectangle 81">
            <a:extLst>
              <a:ext uri="{FF2B5EF4-FFF2-40B4-BE49-F238E27FC236}">
                <a16:creationId xmlns:a16="http://schemas.microsoft.com/office/drawing/2014/main" id="{00000000-0008-0000-0400-000065000000}"/>
              </a:ext>
            </a:extLst>
          </xdr:cNvPr>
          <xdr:cNvSpPr>
            <a:spLocks noChangeArrowheads="1"/>
          </xdr:cNvSpPr>
        </xdr:nvSpPr>
        <xdr:spPr bwMode="auto">
          <a:xfrm>
            <a:off x="8762999" y="1924052"/>
            <a:ext cx="1533526" cy="371473"/>
          </a:xfrm>
          <a:prstGeom prst="rect">
            <a:avLst/>
          </a:prstGeom>
          <a:noFill/>
          <a:ln w="9525" algn="ctr">
            <a:noFill/>
            <a:miter lim="800000"/>
            <a:headEnd/>
            <a:tailEnd/>
          </a:ln>
          <a:effectLst/>
        </xdr:spPr>
        <xdr:txBody>
          <a:bodyPr vertOverflow="overflow" horzOverflow="overflow" wrap="none" lIns="27432" tIns="18288" rIns="0" bIns="0" anchor="ctr" upright="1"/>
          <a:lstStyle/>
          <a:p>
            <a:pPr algn="l" rtl="0">
              <a:defRPr sz="1000"/>
            </a:pPr>
            <a:r>
              <a:rPr lang="ja-JP" altLang="en-US" sz="900" b="0" i="0" u="none" strike="noStrike" baseline="0">
                <a:solidFill>
                  <a:srgbClr val="000000"/>
                </a:solidFill>
                <a:latin typeface="Meiryo UI" panose="020B0604030504040204" pitchFamily="50" charset="-128"/>
                <a:ea typeface="Meiryo UI" panose="020B0604030504040204" pitchFamily="50" charset="-128"/>
              </a:rPr>
              <a:t>遷移時の移動元</a:t>
            </a:r>
            <a:r>
              <a:rPr lang="en-US" altLang="ja-JP" sz="900" b="0" i="0" u="none" strike="noStrike" baseline="0">
                <a:solidFill>
                  <a:srgbClr val="000000"/>
                </a:solidFill>
                <a:latin typeface="Meiryo UI" panose="020B0604030504040204" pitchFamily="50" charset="-128"/>
                <a:ea typeface="Meiryo UI" panose="020B0604030504040204" pitchFamily="50" charset="-128"/>
              </a:rPr>
              <a:t>/</a:t>
            </a:r>
            <a:r>
              <a:rPr lang="ja-JP" altLang="en-US" sz="900" b="0" i="0" u="none" strike="noStrike" baseline="0">
                <a:solidFill>
                  <a:srgbClr val="000000"/>
                </a:solidFill>
                <a:latin typeface="Meiryo UI" panose="020B0604030504040204" pitchFamily="50" charset="-128"/>
                <a:ea typeface="Meiryo UI" panose="020B0604030504040204" pitchFamily="50" charset="-128"/>
              </a:rPr>
              <a:t>移動先を</a:t>
            </a:r>
            <a:endParaRPr lang="en-US" altLang="ja-JP" sz="900" b="0" i="0" u="none" strike="noStrike" baseline="0">
              <a:solidFill>
                <a:srgbClr val="000000"/>
              </a:solidFill>
              <a:latin typeface="Meiryo UI" panose="020B0604030504040204" pitchFamily="50" charset="-128"/>
              <a:ea typeface="Meiryo UI" panose="020B0604030504040204" pitchFamily="50" charset="-128"/>
            </a:endParaRPr>
          </a:p>
          <a:p>
            <a:pPr algn="l" rtl="0">
              <a:defRPr sz="1000"/>
            </a:pPr>
            <a:r>
              <a:rPr lang="ja-JP" altLang="en-US" sz="900" b="0" i="0" u="none" strike="noStrike" baseline="0">
                <a:solidFill>
                  <a:srgbClr val="000000"/>
                </a:solidFill>
                <a:latin typeface="Meiryo UI" panose="020B0604030504040204" pitchFamily="50" charset="-128"/>
                <a:ea typeface="Meiryo UI" panose="020B0604030504040204" pitchFamily="50" charset="-128"/>
              </a:rPr>
              <a:t>表す</a:t>
            </a:r>
          </a:p>
        </xdr:txBody>
      </xdr:sp>
      <xdr:sp macro="" textlink="">
        <xdr:nvSpPr>
          <xdr:cNvPr id="102" name="Rectangle 69">
            <a:extLst>
              <a:ext uri="{FF2B5EF4-FFF2-40B4-BE49-F238E27FC236}">
                <a16:creationId xmlns:a16="http://schemas.microsoft.com/office/drawing/2014/main" id="{00000000-0008-0000-0400-000066000000}"/>
              </a:ext>
            </a:extLst>
          </xdr:cNvPr>
          <xdr:cNvSpPr>
            <a:spLocks noChangeArrowheads="1"/>
          </xdr:cNvSpPr>
        </xdr:nvSpPr>
        <xdr:spPr bwMode="auto">
          <a:xfrm>
            <a:off x="5476875" y="1733550"/>
            <a:ext cx="1533525" cy="762000"/>
          </a:xfrm>
          <a:prstGeom prst="rect">
            <a:avLst/>
          </a:prstGeom>
          <a:noFill/>
          <a:ln w="9525" algn="ctr">
            <a:noFill/>
            <a:miter lim="800000"/>
            <a:headEnd/>
            <a:tailEnd/>
          </a:ln>
          <a:effectLst/>
        </xdr:spPr>
        <xdr:txBody>
          <a:bodyPr vertOverflow="clip" wrap="square" lIns="27432" tIns="18288" rIns="0" bIns="0" anchor="ctr" upright="1"/>
          <a:lstStyle/>
          <a:p>
            <a:pPr algn="l" rtl="0">
              <a:defRPr sz="1000"/>
            </a:pPr>
            <a:r>
              <a:rPr lang="ja-JP" altLang="en-US" sz="900" b="0" i="0" baseline="0">
                <a:effectLst/>
                <a:latin typeface="Meiryo UI" panose="020B0604030504040204" pitchFamily="50" charset="-128"/>
                <a:ea typeface="Meiryo UI" panose="020B0604030504040204" pitchFamily="50" charset="-128"/>
                <a:cs typeface="+mn-cs"/>
              </a:rPr>
              <a:t>別機能</a:t>
            </a:r>
            <a:r>
              <a:rPr lang="en-US" altLang="ja-JP" sz="900" b="0" i="0" baseline="0">
                <a:effectLst/>
                <a:latin typeface="Meiryo UI" panose="020B0604030504040204" pitchFamily="50" charset="-128"/>
                <a:ea typeface="Meiryo UI" panose="020B0604030504040204" pitchFamily="50" charset="-128"/>
                <a:cs typeface="+mn-cs"/>
              </a:rPr>
              <a:t>(</a:t>
            </a:r>
            <a:r>
              <a:rPr lang="ja-JP" altLang="en-US" sz="900" b="0" i="0" baseline="0">
                <a:effectLst/>
                <a:latin typeface="Meiryo UI" panose="020B0604030504040204" pitchFamily="50" charset="-128"/>
                <a:ea typeface="Meiryo UI" panose="020B0604030504040204" pitchFamily="50" charset="-128"/>
                <a:cs typeface="+mn-cs"/>
              </a:rPr>
              <a:t>別プログラム</a:t>
            </a:r>
            <a:r>
              <a:rPr lang="en-US" altLang="ja-JP" sz="900" b="0" i="0" baseline="0">
                <a:effectLst/>
                <a:latin typeface="Meiryo UI" panose="020B0604030504040204" pitchFamily="50" charset="-128"/>
                <a:ea typeface="Meiryo UI" panose="020B0604030504040204" pitchFamily="50" charset="-128"/>
                <a:cs typeface="+mn-cs"/>
              </a:rPr>
              <a:t>)</a:t>
            </a:r>
          </a:p>
          <a:p>
            <a:pPr algn="l" rtl="0">
              <a:defRPr sz="1000"/>
            </a:pPr>
            <a:r>
              <a:rPr lang="ja-JP" altLang="ja-JP" sz="900" b="0" i="0" baseline="0">
                <a:effectLst/>
                <a:latin typeface="Meiryo UI" panose="020B0604030504040204" pitchFamily="50" charset="-128"/>
                <a:ea typeface="Meiryo UI" panose="020B0604030504040204" pitchFamily="50" charset="-128"/>
                <a:cs typeface="+mn-cs"/>
              </a:rPr>
              <a:t>ポップアップ</a:t>
            </a:r>
            <a:r>
              <a:rPr lang="ja-JP" altLang="en-US" sz="900" b="0" i="0" u="none" strike="noStrike" baseline="0">
                <a:solidFill>
                  <a:srgbClr val="000000"/>
                </a:solidFill>
                <a:latin typeface="Meiryo UI" panose="020B0604030504040204" pitchFamily="50" charset="-128"/>
                <a:ea typeface="Meiryo UI" panose="020B0604030504040204" pitchFamily="50" charset="-128"/>
              </a:rPr>
              <a:t>画面を表す</a:t>
            </a:r>
          </a:p>
        </xdr:txBody>
      </xdr:sp>
      <xdr:sp macro="" textlink="">
        <xdr:nvSpPr>
          <xdr:cNvPr id="103" name="四角形: 角を丸くする 102">
            <a:extLst>
              <a:ext uri="{FF2B5EF4-FFF2-40B4-BE49-F238E27FC236}">
                <a16:creationId xmlns:a16="http://schemas.microsoft.com/office/drawing/2014/main" id="{00000000-0008-0000-0400-000067000000}"/>
              </a:ext>
            </a:extLst>
          </xdr:cNvPr>
          <xdr:cNvSpPr/>
        </xdr:nvSpPr>
        <xdr:spPr>
          <a:xfrm>
            <a:off x="3943350" y="1714500"/>
            <a:ext cx="1314450" cy="762000"/>
          </a:xfrm>
          <a:prstGeom prst="roundRect">
            <a:avLst/>
          </a:prstGeom>
          <a:solidFill>
            <a:schemeClr val="bg1"/>
          </a:solidFill>
          <a:ln w="9525" cap="flat" cmpd="sng" algn="ctr">
            <a:solidFill>
              <a:sysClr val="windowText" lastClr="000000"/>
            </a:solidFill>
            <a:prstDash val="dash"/>
          </a:ln>
          <a:effectLst/>
        </xdr:spPr>
        <xdr:txBody>
          <a:bodyPr wrap="square" rtlCol="0" anchor="ctr"/>
          <a:lstStyle/>
          <a:p>
            <a:pPr marL="0" marR="0" indent="0" algn="ctr" defTabSz="914400" rtl="0" eaLnBrk="1" fontAlgn="auto" latinLnBrk="0" hangingPunct="1">
              <a:lnSpc>
                <a:spcPct val="100000"/>
              </a:lnSpc>
              <a:spcBef>
                <a:spcPts val="0"/>
              </a:spcBef>
              <a:spcAft>
                <a:spcPts val="0"/>
              </a:spcAft>
              <a:buClrTx/>
              <a:buSzTx/>
              <a:buFontTx/>
              <a:buNone/>
              <a:tabLst/>
            </a:pPr>
            <a:r>
              <a:rPr lang="ja-JP" altLang="en-US" sz="900">
                <a:latin typeface="Meiryo UI" panose="020B0604030504040204" pitchFamily="50" charset="-128"/>
                <a:ea typeface="Meiryo UI" panose="020B0604030504040204" pitchFamily="50" charset="-128"/>
              </a:rPr>
              <a:t>ポップアップ画面名</a:t>
            </a:r>
            <a:endParaRPr lang="en-US" altLang="ja-JP" sz="900">
              <a:latin typeface="Meiryo UI" panose="020B0604030504040204" pitchFamily="50" charset="-128"/>
              <a:ea typeface="Meiryo UI" panose="020B0604030504040204" pitchFamily="50" charset="-128"/>
            </a:endParaRPr>
          </a:p>
          <a:p>
            <a:pPr marL="0" marR="0" indent="0" algn="ctr" defTabSz="914400" rtl="0" eaLnBrk="1" fontAlgn="auto" latinLnBrk="0" hangingPunct="1">
              <a:lnSpc>
                <a:spcPct val="100000"/>
              </a:lnSpc>
              <a:spcBef>
                <a:spcPts val="0"/>
              </a:spcBef>
              <a:spcAft>
                <a:spcPts val="0"/>
              </a:spcAft>
              <a:buClrTx/>
              <a:buSzTx/>
              <a:buFontTx/>
              <a:buNone/>
              <a:tabLst/>
            </a:pPr>
            <a:r>
              <a:rPr lang="en-US" altLang="ja-JP" sz="900">
                <a:latin typeface="Meiryo UI" panose="020B0604030504040204" pitchFamily="50" charset="-128"/>
                <a:ea typeface="Meiryo UI" panose="020B0604030504040204" pitchFamily="50" charset="-128"/>
              </a:rPr>
              <a:t>【</a:t>
            </a:r>
            <a:r>
              <a:rPr lang="ja-JP" altLang="en-US" sz="900">
                <a:latin typeface="Meiryo UI" panose="020B0604030504040204" pitchFamily="50" charset="-128"/>
                <a:ea typeface="Meiryo UI" panose="020B0604030504040204" pitchFamily="50" charset="-128"/>
              </a:rPr>
              <a:t>画面</a:t>
            </a:r>
            <a:r>
              <a:rPr lang="en-US" altLang="ja-JP" sz="900">
                <a:latin typeface="Meiryo UI" panose="020B0604030504040204" pitchFamily="50" charset="-128"/>
                <a:ea typeface="Meiryo UI" panose="020B0604030504040204" pitchFamily="50" charset="-128"/>
              </a:rPr>
              <a:t>ID】</a:t>
            </a:r>
          </a:p>
        </xdr:txBody>
      </xdr:sp>
    </xdr:grpSp>
    <xdr:clientData/>
  </xdr:twoCellAnchor>
  <xdr:twoCellAnchor>
    <xdr:from>
      <xdr:col>20</xdr:col>
      <xdr:colOff>0</xdr:colOff>
      <xdr:row>45</xdr:row>
      <xdr:rowOff>0</xdr:rowOff>
    </xdr:from>
    <xdr:to>
      <xdr:col>26</xdr:col>
      <xdr:colOff>0</xdr:colOff>
      <xdr:row>45</xdr:row>
      <xdr:rowOff>0</xdr:rowOff>
    </xdr:to>
    <xdr:cxnSp macro="">
      <xdr:nvCxnSpPr>
        <xdr:cNvPr id="104" name="直線矢印コネクタ 103">
          <a:extLst>
            <a:ext uri="{FF2B5EF4-FFF2-40B4-BE49-F238E27FC236}">
              <a16:creationId xmlns:a16="http://schemas.microsoft.com/office/drawing/2014/main" id="{00000000-0008-0000-0400-000068000000}"/>
            </a:ext>
          </a:extLst>
        </xdr:cNvPr>
        <xdr:cNvCxnSpPr>
          <a:cxnSpLocks/>
        </xdr:cNvCxnSpPr>
      </xdr:nvCxnSpPr>
      <xdr:spPr>
        <a:xfrm>
          <a:off x="4381500" y="7620000"/>
          <a:ext cx="1314450" cy="0"/>
        </a:xfrm>
        <a:prstGeom prst="straightConnector1">
          <a:avLst/>
        </a:prstGeom>
        <a:ln w="9525">
          <a:prstDash val="dash"/>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219074</xdr:colOff>
      <xdr:row>20</xdr:row>
      <xdr:rowOff>0</xdr:rowOff>
    </xdr:from>
    <xdr:to>
      <xdr:col>36</xdr:col>
      <xdr:colOff>0</xdr:colOff>
      <xdr:row>30</xdr:row>
      <xdr:rowOff>0</xdr:rowOff>
    </xdr:to>
    <xdr:sp macro="" textlink="">
      <xdr:nvSpPr>
        <xdr:cNvPr id="2" name="正方形/長方形 1">
          <a:extLst>
            <a:ext uri="{FF2B5EF4-FFF2-40B4-BE49-F238E27FC236}">
              <a16:creationId xmlns:a16="http://schemas.microsoft.com/office/drawing/2014/main" id="{00000000-0008-0000-0400-000002000000}"/>
            </a:ext>
          </a:extLst>
        </xdr:cNvPr>
        <xdr:cNvSpPr/>
      </xdr:nvSpPr>
      <xdr:spPr>
        <a:xfrm>
          <a:off x="3505199" y="3810000"/>
          <a:ext cx="4381501" cy="1905000"/>
        </a:xfrm>
        <a:prstGeom prst="rect">
          <a:avLst/>
        </a:prstGeom>
        <a:solidFill>
          <a:schemeClr val="bg1">
            <a:lumMod val="85000"/>
            <a:alpha val="50000"/>
          </a:schemeClr>
        </a:solidFill>
        <a:ln w="28575" cap="flat" cmpd="sng" algn="ctr">
          <a:noFill/>
          <a:prstDash val="sysDot"/>
        </a:ln>
        <a:effectLst/>
      </xdr:spPr>
      <xdr:txBody>
        <a:bodyPr wrap="square" lIns="36000" tIns="36000" rIns="36000" bIns="36000" rtlCol="0" anchor="t"/>
        <a:lstStyle/>
        <a:p>
          <a:pPr rtl="0"/>
          <a:r>
            <a:rPr kumimoji="1" lang="ja-JP" altLang="en-US" sz="900" b="0" i="0" baseline="0">
              <a:effectLst/>
              <a:latin typeface="Meiryo UI" panose="020B0604030504040204" pitchFamily="50" charset="-128"/>
              <a:ea typeface="Meiryo UI" panose="020B0604030504040204" pitchFamily="50" charset="-128"/>
              <a:cs typeface="+mn-cs"/>
            </a:rPr>
            <a:t>特約店</a:t>
          </a:r>
          <a:r>
            <a:rPr kumimoji="1" lang="ja-JP" altLang="ja-JP" sz="900" b="0" i="0" baseline="0">
              <a:effectLst/>
              <a:latin typeface="Meiryo UI" panose="020B0604030504040204" pitchFamily="50" charset="-128"/>
              <a:ea typeface="Meiryo UI" panose="020B0604030504040204" pitchFamily="50" charset="-128"/>
              <a:cs typeface="+mn-cs"/>
            </a:rPr>
            <a:t>マスタメンテナンス</a:t>
          </a:r>
          <a:r>
            <a:rPr kumimoji="1" lang="en-US" altLang="ja-JP" sz="900" b="0" i="0" baseline="0">
              <a:effectLst/>
              <a:latin typeface="Meiryo UI" panose="020B0604030504040204" pitchFamily="50" charset="-128"/>
              <a:ea typeface="Meiryo UI" panose="020B0604030504040204" pitchFamily="50" charset="-128"/>
              <a:cs typeface="+mn-cs"/>
            </a:rPr>
            <a:t>(</a:t>
          </a:r>
          <a:r>
            <a:rPr kumimoji="1" lang="ja-JP" altLang="en-US" sz="900" b="0" i="0" baseline="0">
              <a:effectLst/>
              <a:latin typeface="Meiryo UI" panose="020B0604030504040204" pitchFamily="50" charset="-128"/>
              <a:ea typeface="Meiryo UI" panose="020B0604030504040204" pitchFamily="50" charset="-128"/>
              <a:cs typeface="+mn-cs"/>
            </a:rPr>
            <a:t>編集</a:t>
          </a:r>
          <a:r>
            <a:rPr kumimoji="1" lang="en-US" altLang="ja-JP" sz="900" b="0" i="0" baseline="0">
              <a:effectLst/>
              <a:latin typeface="Meiryo UI" panose="020B0604030504040204" pitchFamily="50" charset="-128"/>
              <a:ea typeface="Meiryo UI" panose="020B0604030504040204" pitchFamily="50" charset="-128"/>
              <a:cs typeface="+mn-cs"/>
            </a:rPr>
            <a:t>)</a:t>
          </a:r>
          <a:br>
            <a:rPr lang="en-US" altLang="ja-JP" sz="900" b="0" i="0" baseline="0">
              <a:effectLst/>
              <a:latin typeface="Meiryo UI" panose="020B0604030504040204" pitchFamily="50" charset="-128"/>
              <a:ea typeface="Meiryo UI" panose="020B0604030504040204" pitchFamily="50" charset="-128"/>
              <a:cs typeface="+mn-cs"/>
            </a:rPr>
          </a:br>
          <a:r>
            <a:rPr lang="en-US" altLang="ja-JP" sz="900" b="0" i="0" baseline="0">
              <a:effectLst/>
              <a:latin typeface="Meiryo UI" panose="020B0604030504040204" pitchFamily="50" charset="-128"/>
              <a:ea typeface="Meiryo UI" panose="020B0604030504040204" pitchFamily="50" charset="-128"/>
              <a:cs typeface="+mn-cs"/>
            </a:rPr>
            <a:t>【KGL060107】</a:t>
          </a:r>
          <a:endParaRPr lang="ja-JP" altLang="ja-JP" sz="900">
            <a:effectLst/>
            <a:latin typeface="Meiryo UI" panose="020B0604030504040204" pitchFamily="50" charset="-128"/>
            <a:ea typeface="Meiryo UI" panose="020B0604030504040204" pitchFamily="50" charset="-128"/>
          </a:endParaRPr>
        </a:p>
      </xdr:txBody>
    </xdr:sp>
    <xdr:clientData/>
  </xdr:twoCellAnchor>
  <xdr:twoCellAnchor>
    <xdr:from>
      <xdr:col>16</xdr:col>
      <xdr:colOff>0</xdr:colOff>
      <xdr:row>7</xdr:row>
      <xdr:rowOff>0</xdr:rowOff>
    </xdr:from>
    <xdr:to>
      <xdr:col>36</xdr:col>
      <xdr:colOff>0</xdr:colOff>
      <xdr:row>17</xdr:row>
      <xdr:rowOff>0</xdr:rowOff>
    </xdr:to>
    <xdr:sp macro="" textlink="">
      <xdr:nvSpPr>
        <xdr:cNvPr id="3" name="正方形/長方形 2">
          <a:extLst>
            <a:ext uri="{FF2B5EF4-FFF2-40B4-BE49-F238E27FC236}">
              <a16:creationId xmlns:a16="http://schemas.microsoft.com/office/drawing/2014/main" id="{00000000-0008-0000-0400-000003000000}"/>
            </a:ext>
          </a:extLst>
        </xdr:cNvPr>
        <xdr:cNvSpPr/>
      </xdr:nvSpPr>
      <xdr:spPr>
        <a:xfrm>
          <a:off x="3505200" y="1333500"/>
          <a:ext cx="4381500" cy="1905000"/>
        </a:xfrm>
        <a:prstGeom prst="rect">
          <a:avLst/>
        </a:prstGeom>
        <a:solidFill>
          <a:schemeClr val="bg1">
            <a:lumMod val="85000"/>
            <a:alpha val="50000"/>
          </a:schemeClr>
        </a:solidFill>
        <a:ln w="28575" cap="flat" cmpd="sng" algn="ctr">
          <a:noFill/>
          <a:prstDash val="sysDot"/>
        </a:ln>
        <a:effectLst/>
      </xdr:spPr>
      <xdr:txBody>
        <a:bodyPr wrap="square" lIns="36000" tIns="36000" rIns="36000" bIns="36000" rtlCol="0" anchor="t"/>
        <a:lstStyle/>
        <a:p>
          <a:pPr marL="0" marR="0" indent="0" algn="l" defTabSz="914400" rtl="0" eaLnBrk="1" fontAlgn="auto" latinLnBrk="0" hangingPunct="1">
            <a:lnSpc>
              <a:spcPts val="1400"/>
            </a:lnSpc>
            <a:spcBef>
              <a:spcPts val="0"/>
            </a:spcBef>
            <a:spcAft>
              <a:spcPts val="0"/>
            </a:spcAft>
            <a:buClrTx/>
            <a:buSzTx/>
            <a:buFontTx/>
            <a:buNone/>
            <a:tabLst/>
          </a:pPr>
          <a:r>
            <a:rPr kumimoji="1" lang="ja-JP" altLang="en-US" sz="900" b="0" i="0" u="none" strike="noStrike" kern="0" cap="none" spc="0" normalizeH="0" baseline="0">
              <a:ln>
                <a:noFill/>
              </a:ln>
              <a:solidFill>
                <a:sysClr val="windowText" lastClr="000000"/>
              </a:solidFill>
              <a:effectLst/>
              <a:uLnTx/>
              <a:uFillTx/>
              <a:latin typeface="Meiryo UI" panose="020B0604030504040204" pitchFamily="50" charset="-128"/>
              <a:ea typeface="Meiryo UI" panose="020B0604030504040204" pitchFamily="50" charset="-128"/>
              <a:cs typeface="メイリオ" panose="020B0604030504040204" pitchFamily="50" charset="-128"/>
            </a:rPr>
            <a:t>特約店マスタメンテナンス</a:t>
          </a:r>
          <a:r>
            <a:rPr kumimoji="1" lang="en-US" altLang="ja-JP" sz="900" b="0" i="0" u="none" strike="noStrike" kern="0" cap="none" spc="0" normalizeH="0" baseline="0">
              <a:ln>
                <a:noFill/>
              </a:ln>
              <a:solidFill>
                <a:sysClr val="windowText" lastClr="000000"/>
              </a:solidFill>
              <a:effectLst/>
              <a:uLnTx/>
              <a:uFillTx/>
              <a:latin typeface="Meiryo UI" panose="020B0604030504040204" pitchFamily="50" charset="-128"/>
              <a:ea typeface="Meiryo UI" panose="020B0604030504040204" pitchFamily="50" charset="-128"/>
              <a:cs typeface="メイリオ" panose="020B0604030504040204" pitchFamily="50" charset="-128"/>
            </a:rPr>
            <a:t>(</a:t>
          </a:r>
          <a:r>
            <a:rPr kumimoji="1" lang="ja-JP" altLang="en-US" sz="900" b="0" i="0" u="none" strike="noStrike" kern="0" cap="none" spc="0" normalizeH="0" baseline="0">
              <a:ln>
                <a:noFill/>
              </a:ln>
              <a:solidFill>
                <a:sysClr val="windowText" lastClr="000000"/>
              </a:solidFill>
              <a:effectLst/>
              <a:uLnTx/>
              <a:uFillTx/>
              <a:latin typeface="Meiryo UI" panose="020B0604030504040204" pitchFamily="50" charset="-128"/>
              <a:ea typeface="Meiryo UI" panose="020B0604030504040204" pitchFamily="50" charset="-128"/>
              <a:cs typeface="メイリオ" panose="020B0604030504040204" pitchFamily="50" charset="-128"/>
            </a:rPr>
            <a:t>一覧</a:t>
          </a:r>
          <a:r>
            <a:rPr kumimoji="1" lang="en-US" altLang="ja-JP" sz="900" b="0" i="0" u="none" strike="noStrike" kern="0" cap="none" spc="0" normalizeH="0" baseline="0">
              <a:ln>
                <a:noFill/>
              </a:ln>
              <a:solidFill>
                <a:sysClr val="windowText" lastClr="000000"/>
              </a:solidFill>
              <a:effectLst/>
              <a:uLnTx/>
              <a:uFillTx/>
              <a:latin typeface="Meiryo UI" panose="020B0604030504040204" pitchFamily="50" charset="-128"/>
              <a:ea typeface="Meiryo UI" panose="020B0604030504040204" pitchFamily="50" charset="-128"/>
              <a:cs typeface="メイリオ" panose="020B0604030504040204" pitchFamily="50" charset="-128"/>
            </a:rPr>
            <a:t>)</a:t>
          </a:r>
          <a:br>
            <a:rPr kumimoji="1" lang="en-US" altLang="ja-JP" sz="900" b="0" i="0" u="none" strike="noStrike" kern="0" cap="none" spc="0" normalizeH="0" baseline="0">
              <a:ln>
                <a:noFill/>
              </a:ln>
              <a:solidFill>
                <a:sysClr val="windowText" lastClr="000000"/>
              </a:solidFill>
              <a:effectLst/>
              <a:uLnTx/>
              <a:uFillTx/>
              <a:latin typeface="Meiryo UI" panose="020B0604030504040204" pitchFamily="50" charset="-128"/>
              <a:ea typeface="Meiryo UI" panose="020B0604030504040204" pitchFamily="50" charset="-128"/>
              <a:cs typeface="メイリオ" panose="020B0604030504040204" pitchFamily="50" charset="-128"/>
            </a:rPr>
          </a:br>
          <a:r>
            <a:rPr kumimoji="1" lang="en-US" altLang="ja-JP" sz="900" b="0" i="0" u="none" strike="noStrike" kern="0" cap="none" spc="0" normalizeH="0" baseline="0">
              <a:ln>
                <a:noFill/>
              </a:ln>
              <a:solidFill>
                <a:sysClr val="windowText" lastClr="000000"/>
              </a:solidFill>
              <a:effectLst/>
              <a:uLnTx/>
              <a:uFillTx/>
              <a:latin typeface="Meiryo UI" panose="020B0604030504040204" pitchFamily="50" charset="-128"/>
              <a:ea typeface="Meiryo UI" panose="020B0604030504040204" pitchFamily="50" charset="-128"/>
              <a:cs typeface="メイリオ" panose="020B0604030504040204" pitchFamily="50" charset="-128"/>
            </a:rPr>
            <a:t>【KGL060106】</a:t>
          </a:r>
          <a:endParaRPr kumimoji="1" lang="ja-JP" altLang="en-US" sz="900" b="0" i="0" u="none" strike="noStrike" kern="0" cap="none" spc="0" normalizeH="0" baseline="0">
            <a:ln>
              <a:noFill/>
            </a:ln>
            <a:solidFill>
              <a:sysClr val="windowText" lastClr="000000"/>
            </a:solidFill>
            <a:effectLst/>
            <a:uLnTx/>
            <a:uFillTx/>
            <a:latin typeface="Meiryo UI" panose="020B0604030504040204" pitchFamily="50" charset="-128"/>
            <a:ea typeface="Meiryo UI" panose="020B0604030504040204" pitchFamily="50" charset="-128"/>
            <a:cs typeface="メイリオ" panose="020B0604030504040204" pitchFamily="50" charset="-128"/>
          </a:endParaRPr>
        </a:p>
      </xdr:txBody>
    </xdr:sp>
    <xdr:clientData/>
  </xdr:twoCellAnchor>
  <xdr:twoCellAnchor>
    <xdr:from>
      <xdr:col>3</xdr:col>
      <xdr:colOff>0</xdr:colOff>
      <xdr:row>7</xdr:row>
      <xdr:rowOff>0</xdr:rowOff>
    </xdr:from>
    <xdr:to>
      <xdr:col>11</xdr:col>
      <xdr:colOff>0</xdr:colOff>
      <xdr:row>17</xdr:row>
      <xdr:rowOff>0</xdr:rowOff>
    </xdr:to>
    <xdr:sp macro="" textlink="">
      <xdr:nvSpPr>
        <xdr:cNvPr id="5" name="正方形/長方形 4">
          <a:extLst>
            <a:ext uri="{FF2B5EF4-FFF2-40B4-BE49-F238E27FC236}">
              <a16:creationId xmlns:a16="http://schemas.microsoft.com/office/drawing/2014/main" id="{00000000-0008-0000-0400-000005000000}"/>
            </a:ext>
          </a:extLst>
        </xdr:cNvPr>
        <xdr:cNvSpPr/>
      </xdr:nvSpPr>
      <xdr:spPr>
        <a:xfrm>
          <a:off x="657225" y="1333500"/>
          <a:ext cx="1752600" cy="1905000"/>
        </a:xfrm>
        <a:prstGeom prst="rect">
          <a:avLst/>
        </a:prstGeom>
        <a:solidFill>
          <a:schemeClr val="bg1">
            <a:lumMod val="85000"/>
            <a:alpha val="50000"/>
          </a:schemeClr>
        </a:solidFill>
        <a:ln w="28575" cap="flat" cmpd="sng" algn="ctr">
          <a:noFill/>
          <a:prstDash val="sysDot"/>
        </a:ln>
        <a:effectLst/>
      </xdr:spPr>
      <xdr:txBody>
        <a:bodyPr wrap="square" lIns="36000" tIns="36000" rIns="36000" bIns="36000" rtlCol="0" anchor="t"/>
        <a:lstStyle/>
        <a:p>
          <a:pPr marL="0" marR="0" indent="0" algn="l" defTabSz="914400" rtl="0" eaLnBrk="1" fontAlgn="auto" latinLnBrk="0" hangingPunct="1">
            <a:lnSpc>
              <a:spcPts val="1400"/>
            </a:lnSpc>
            <a:spcBef>
              <a:spcPts val="0"/>
            </a:spcBef>
            <a:spcAft>
              <a:spcPts val="0"/>
            </a:spcAft>
            <a:buClrTx/>
            <a:buSzTx/>
            <a:buFontTx/>
            <a:buNone/>
            <a:tabLst/>
          </a:pPr>
          <a:r>
            <a:rPr kumimoji="1" lang="ja-JP" altLang="en-US" sz="900" b="0" i="0" u="none" strike="noStrike" kern="0" cap="none" spc="0" normalizeH="0" baseline="0">
              <a:ln>
                <a:noFill/>
              </a:ln>
              <a:solidFill>
                <a:sysClr val="windowText" lastClr="000000"/>
              </a:solidFill>
              <a:effectLst/>
              <a:uLnTx/>
              <a:uFillTx/>
              <a:latin typeface="Meiryo UI" panose="020B0604030504040204" pitchFamily="50" charset="-128"/>
              <a:ea typeface="Meiryo UI" panose="020B0604030504040204" pitchFamily="50" charset="-128"/>
              <a:cs typeface="メイリオ" panose="020B0604030504040204" pitchFamily="50" charset="-128"/>
            </a:rPr>
            <a:t>メインメニュー機能</a:t>
          </a:r>
          <a:endParaRPr kumimoji="1" lang="en-US" altLang="ja-JP" sz="900" b="0" i="0" u="none" strike="noStrike" kern="0" cap="none" spc="0" normalizeH="0" baseline="0">
            <a:ln>
              <a:noFill/>
            </a:ln>
            <a:solidFill>
              <a:sysClr val="windowText" lastClr="000000"/>
            </a:solidFill>
            <a:effectLst/>
            <a:uLnTx/>
            <a:uFillTx/>
            <a:latin typeface="Meiryo UI" panose="020B0604030504040204" pitchFamily="50" charset="-128"/>
            <a:ea typeface="Meiryo UI" panose="020B0604030504040204" pitchFamily="50" charset="-128"/>
            <a:cs typeface="メイリオ" panose="020B0604030504040204" pitchFamily="50" charset="-128"/>
          </a:endParaRPr>
        </a:p>
        <a:p>
          <a:pPr marL="0" marR="0" indent="0" algn="l" defTabSz="914400" rtl="0" eaLnBrk="1" fontAlgn="auto" latinLnBrk="0" hangingPunct="1">
            <a:lnSpc>
              <a:spcPts val="1400"/>
            </a:lnSpc>
            <a:spcBef>
              <a:spcPts val="0"/>
            </a:spcBef>
            <a:spcAft>
              <a:spcPts val="0"/>
            </a:spcAft>
            <a:buClrTx/>
            <a:buSzTx/>
            <a:buFontTx/>
            <a:buNone/>
            <a:tabLst/>
          </a:pPr>
          <a:r>
            <a:rPr kumimoji="1" lang="en-US" altLang="ja-JP" sz="900" b="0" i="0" baseline="0">
              <a:effectLst/>
              <a:latin typeface="Meiryo UI" panose="020B0604030504040204" pitchFamily="50" charset="-128"/>
              <a:ea typeface="Meiryo UI" panose="020B0604030504040204" pitchFamily="50" charset="-128"/>
              <a:cs typeface="+mn-cs"/>
            </a:rPr>
            <a:t>【</a:t>
          </a:r>
          <a:r>
            <a:rPr lang="en-US" altLang="ja-JP" sz="900" b="0" i="0" u="none" strike="noStrike">
              <a:effectLst/>
              <a:latin typeface="Meiryo UI" panose="020B0604030504040204" pitchFamily="50" charset="-128"/>
              <a:ea typeface="Meiryo UI" panose="020B0604030504040204" pitchFamily="50" charset="-128"/>
              <a:cs typeface="+mn-cs"/>
            </a:rPr>
            <a:t>KGL070201</a:t>
          </a:r>
          <a:r>
            <a:rPr kumimoji="1" lang="en-US" altLang="ja-JP" sz="900" b="0" i="0" u="none" strike="noStrike" kern="0" cap="none" spc="0" normalizeH="0" baseline="0">
              <a:ln>
                <a:noFill/>
              </a:ln>
              <a:solidFill>
                <a:sysClr val="windowText" lastClr="000000"/>
              </a:solidFill>
              <a:effectLst/>
              <a:uLnTx/>
              <a:uFillTx/>
              <a:latin typeface="Meiryo UI" panose="020B0604030504040204" pitchFamily="50" charset="-128"/>
              <a:ea typeface="Meiryo UI" panose="020B0604030504040204" pitchFamily="50" charset="-128"/>
              <a:cs typeface="メイリオ" panose="020B0604030504040204" pitchFamily="50" charset="-128"/>
            </a:rPr>
            <a:t>】</a:t>
          </a:r>
          <a:endParaRPr kumimoji="1" lang="ja-JP" altLang="en-US" sz="900" b="0" i="0" u="none" strike="noStrike" kern="0" cap="none" spc="0" normalizeH="0" baseline="0">
            <a:ln>
              <a:noFill/>
            </a:ln>
            <a:solidFill>
              <a:sysClr val="windowText" lastClr="000000"/>
            </a:solidFill>
            <a:effectLst/>
            <a:uLnTx/>
            <a:uFillTx/>
            <a:latin typeface="Meiryo UI" panose="020B0604030504040204" pitchFamily="50" charset="-128"/>
            <a:ea typeface="Meiryo UI" panose="020B0604030504040204" pitchFamily="50" charset="-128"/>
            <a:cs typeface="メイリオ" panose="020B0604030504040204" pitchFamily="50" charset="-128"/>
          </a:endParaRPr>
        </a:p>
      </xdr:txBody>
    </xdr:sp>
    <xdr:clientData/>
  </xdr:twoCellAnchor>
  <xdr:twoCellAnchor>
    <xdr:from>
      <xdr:col>28</xdr:col>
      <xdr:colOff>0</xdr:colOff>
      <xdr:row>11</xdr:row>
      <xdr:rowOff>0</xdr:rowOff>
    </xdr:from>
    <xdr:to>
      <xdr:col>29</xdr:col>
      <xdr:colOff>0</xdr:colOff>
      <xdr:row>12</xdr:row>
      <xdr:rowOff>0</xdr:rowOff>
    </xdr:to>
    <xdr:cxnSp macro="">
      <xdr:nvCxnSpPr>
        <xdr:cNvPr id="6" name="直線矢印コネクタ 147">
          <a:extLst>
            <a:ext uri="{FF2B5EF4-FFF2-40B4-BE49-F238E27FC236}">
              <a16:creationId xmlns:a16="http://schemas.microsoft.com/office/drawing/2014/main" id="{00000000-0008-0000-0400-000006000000}"/>
            </a:ext>
          </a:extLst>
        </xdr:cNvPr>
        <xdr:cNvCxnSpPr>
          <a:cxnSpLocks/>
          <a:stCxn id="70" idx="3"/>
          <a:endCxn id="70" idx="0"/>
        </xdr:cNvCxnSpPr>
      </xdr:nvCxnSpPr>
      <xdr:spPr>
        <a:xfrm flipH="1" flipV="1">
          <a:off x="6134100" y="2095500"/>
          <a:ext cx="219075" cy="190500"/>
        </a:xfrm>
        <a:prstGeom prst="bentConnector4">
          <a:avLst>
            <a:gd name="adj1" fmla="val -47826"/>
            <a:gd name="adj2" fmla="val 160000"/>
          </a:avLst>
        </a:prstGeom>
        <a:ln w="9525">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0</xdr:colOff>
      <xdr:row>13</xdr:row>
      <xdr:rowOff>0</xdr:rowOff>
    </xdr:from>
    <xdr:to>
      <xdr:col>23</xdr:col>
      <xdr:colOff>0</xdr:colOff>
      <xdr:row>13</xdr:row>
      <xdr:rowOff>1871</xdr:rowOff>
    </xdr:to>
    <xdr:cxnSp macro="">
      <xdr:nvCxnSpPr>
        <xdr:cNvPr id="7" name="直線矢印コネクタ 6">
          <a:extLst>
            <a:ext uri="{FF2B5EF4-FFF2-40B4-BE49-F238E27FC236}">
              <a16:creationId xmlns:a16="http://schemas.microsoft.com/office/drawing/2014/main" id="{00000000-0008-0000-0400-000007000000}"/>
            </a:ext>
          </a:extLst>
        </xdr:cNvPr>
        <xdr:cNvCxnSpPr>
          <a:cxnSpLocks/>
          <a:stCxn id="10" idx="3"/>
          <a:endCxn id="11" idx="1"/>
        </xdr:cNvCxnSpPr>
      </xdr:nvCxnSpPr>
      <xdr:spPr>
        <a:xfrm>
          <a:off x="2190750" y="2476500"/>
          <a:ext cx="2847975" cy="1871"/>
        </a:xfrm>
        <a:prstGeom prst="straightConnector1">
          <a:avLst/>
        </a:prstGeom>
        <a:ln w="9525">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26</xdr:col>
      <xdr:colOff>0</xdr:colOff>
      <xdr:row>15</xdr:row>
      <xdr:rowOff>0</xdr:rowOff>
    </xdr:from>
    <xdr:to>
      <xdr:col>26</xdr:col>
      <xdr:colOff>0</xdr:colOff>
      <xdr:row>24</xdr:row>
      <xdr:rowOff>0</xdr:rowOff>
    </xdr:to>
    <xdr:cxnSp macro="">
      <xdr:nvCxnSpPr>
        <xdr:cNvPr id="8" name="直線矢印コネクタ 7">
          <a:extLst>
            <a:ext uri="{FF2B5EF4-FFF2-40B4-BE49-F238E27FC236}">
              <a16:creationId xmlns:a16="http://schemas.microsoft.com/office/drawing/2014/main" id="{00000000-0008-0000-0400-000008000000}"/>
            </a:ext>
          </a:extLst>
        </xdr:cNvPr>
        <xdr:cNvCxnSpPr>
          <a:cxnSpLocks/>
          <a:stCxn id="11" idx="2"/>
          <a:endCxn id="12" idx="0"/>
        </xdr:cNvCxnSpPr>
      </xdr:nvCxnSpPr>
      <xdr:spPr>
        <a:xfrm>
          <a:off x="5695950" y="2857500"/>
          <a:ext cx="0" cy="1714500"/>
        </a:xfrm>
        <a:prstGeom prst="straightConnector1">
          <a:avLst/>
        </a:prstGeom>
        <a:ln w="9525">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27</xdr:col>
      <xdr:colOff>0</xdr:colOff>
      <xdr:row>17</xdr:row>
      <xdr:rowOff>0</xdr:rowOff>
    </xdr:from>
    <xdr:to>
      <xdr:col>34</xdr:col>
      <xdr:colOff>0</xdr:colOff>
      <xdr:row>20</xdr:row>
      <xdr:rowOff>0</xdr:rowOff>
    </xdr:to>
    <xdr:sp macro="" textlink="" fLocksText="0">
      <xdr:nvSpPr>
        <xdr:cNvPr id="9" name="AutoShape 79">
          <a:extLst>
            <a:ext uri="{FF2B5EF4-FFF2-40B4-BE49-F238E27FC236}">
              <a16:creationId xmlns:a16="http://schemas.microsoft.com/office/drawing/2014/main" id="{00000000-0008-0000-0400-000009000000}"/>
            </a:ext>
          </a:extLst>
        </xdr:cNvPr>
        <xdr:cNvSpPr>
          <a:spLocks noChangeArrowheads="1"/>
        </xdr:cNvSpPr>
      </xdr:nvSpPr>
      <xdr:spPr bwMode="auto">
        <a:xfrm>
          <a:off x="5915025" y="3238500"/>
          <a:ext cx="1533525" cy="571500"/>
        </a:xfrm>
        <a:prstGeom prst="rect">
          <a:avLst/>
        </a:prstGeom>
        <a:noFill/>
        <a:ln w="9525">
          <a:noFill/>
          <a:miter lim="800000"/>
          <a:headEnd/>
          <a:tailEnd/>
        </a:ln>
      </xdr:spPr>
      <xdr:txBody>
        <a:bodyPr vertOverflow="overflow" horzOverflow="overflow" wrap="none" lIns="27432" tIns="18288" rIns="27432" bIns="18288" anchor="ctr" anchorCtr="0" upright="1"/>
        <a:lstStyle/>
        <a:p>
          <a:pPr algn="l" rtl="0">
            <a:defRPr sz="1000"/>
          </a:pPr>
          <a:r>
            <a:rPr lang="en-US" altLang="ja-JP" sz="900" b="0" i="0" u="none" strike="noStrike" baseline="0">
              <a:solidFill>
                <a:srgbClr val="000000"/>
              </a:solidFill>
              <a:latin typeface="Meiryo UI" panose="020B0604030504040204" pitchFamily="50" charset="-128"/>
              <a:ea typeface="Meiryo UI" panose="020B0604030504040204" pitchFamily="50" charset="-128"/>
            </a:rPr>
            <a:t>【E_01_004】</a:t>
          </a:r>
          <a:r>
            <a:rPr lang="ja-JP" altLang="en-US" sz="900" b="0" i="0" u="none" strike="noStrike" baseline="0">
              <a:solidFill>
                <a:srgbClr val="000000"/>
              </a:solidFill>
              <a:latin typeface="Meiryo UI" panose="020B0604030504040204" pitchFamily="50" charset="-128"/>
              <a:ea typeface="Meiryo UI" panose="020B0604030504040204" pitchFamily="50" charset="-128"/>
            </a:rPr>
            <a:t>複製ボタン押下</a:t>
          </a:r>
        </a:p>
        <a:p>
          <a:pPr algn="l" rtl="0">
            <a:defRPr sz="1000"/>
          </a:pPr>
          <a:r>
            <a:rPr lang="en-US" altLang="ja-JP" sz="900" b="0" i="0" u="none" strike="noStrike" baseline="0">
              <a:solidFill>
                <a:srgbClr val="000000"/>
              </a:solidFill>
              <a:latin typeface="Meiryo UI" panose="020B0604030504040204" pitchFamily="50" charset="-128"/>
              <a:ea typeface="Meiryo UI" panose="020B0604030504040204" pitchFamily="50" charset="-128"/>
            </a:rPr>
            <a:t>【E_01_005】</a:t>
          </a:r>
          <a:r>
            <a:rPr lang="ja-JP" altLang="en-US" sz="900" b="0" i="0" u="none" strike="noStrike" baseline="0">
              <a:solidFill>
                <a:srgbClr val="000000"/>
              </a:solidFill>
              <a:latin typeface="Meiryo UI" panose="020B0604030504040204" pitchFamily="50" charset="-128"/>
              <a:ea typeface="Meiryo UI" panose="020B0604030504040204" pitchFamily="50" charset="-128"/>
            </a:rPr>
            <a:t>新規ボタン押下</a:t>
          </a:r>
        </a:p>
        <a:p>
          <a:pPr algn="l" rtl="0">
            <a:defRPr sz="1000"/>
          </a:pPr>
          <a:r>
            <a:rPr lang="en-US" altLang="ja-JP" sz="900" b="0" i="0" u="none" strike="noStrike" baseline="0">
              <a:solidFill>
                <a:srgbClr val="000000"/>
              </a:solidFill>
              <a:latin typeface="Meiryo UI" panose="020B0604030504040204" pitchFamily="50" charset="-128"/>
              <a:ea typeface="Meiryo UI" panose="020B0604030504040204" pitchFamily="50" charset="-128"/>
            </a:rPr>
            <a:t>【E_01_006】</a:t>
          </a:r>
          <a:r>
            <a:rPr lang="ja-JP" altLang="en-US" sz="900" b="0" i="0" u="none" strike="noStrike" baseline="0">
              <a:solidFill>
                <a:srgbClr val="000000"/>
              </a:solidFill>
              <a:latin typeface="Meiryo UI" panose="020B0604030504040204" pitchFamily="50" charset="-128"/>
              <a:ea typeface="Meiryo UI" panose="020B0604030504040204" pitchFamily="50" charset="-128"/>
            </a:rPr>
            <a:t>修正ボタン押下</a:t>
          </a:r>
        </a:p>
      </xdr:txBody>
    </xdr:sp>
    <xdr:clientData fLocksWithSheet="0"/>
  </xdr:twoCellAnchor>
  <xdr:twoCellAnchor>
    <xdr:from>
      <xdr:col>4</xdr:col>
      <xdr:colOff>0</xdr:colOff>
      <xdr:row>11</xdr:row>
      <xdr:rowOff>0</xdr:rowOff>
    </xdr:from>
    <xdr:to>
      <xdr:col>10</xdr:col>
      <xdr:colOff>0</xdr:colOff>
      <xdr:row>15</xdr:row>
      <xdr:rowOff>0</xdr:rowOff>
    </xdr:to>
    <xdr:sp macro="" textlink="">
      <xdr:nvSpPr>
        <xdr:cNvPr id="10" name="AutoShape 71">
          <a:extLst>
            <a:ext uri="{FF2B5EF4-FFF2-40B4-BE49-F238E27FC236}">
              <a16:creationId xmlns:a16="http://schemas.microsoft.com/office/drawing/2014/main" id="{00000000-0008-0000-0400-00000A000000}"/>
            </a:ext>
          </a:extLst>
        </xdr:cNvPr>
        <xdr:cNvSpPr>
          <a:spLocks noChangeArrowheads="1"/>
        </xdr:cNvSpPr>
      </xdr:nvSpPr>
      <xdr:spPr bwMode="auto">
        <a:xfrm>
          <a:off x="876300" y="2095500"/>
          <a:ext cx="1314450" cy="762000"/>
        </a:xfrm>
        <a:prstGeom prst="rect">
          <a:avLst/>
        </a:prstGeom>
        <a:solidFill>
          <a:srgbClr val="FFFFFF"/>
        </a:solidFill>
        <a:ln w="9525" algn="ctr">
          <a:solidFill>
            <a:srgbClr val="000000"/>
          </a:solidFill>
          <a:prstDash val="dash"/>
          <a:miter lim="800000"/>
          <a:headEnd/>
          <a:tailEnd/>
        </a:ln>
        <a:effectLst/>
      </xdr:spPr>
      <xdr:txBody>
        <a:bodyPr vertOverflow="clip" wrap="square" lIns="27432" tIns="18288" rIns="27432" bIns="18288" anchor="ctr" upright="1"/>
        <a:lstStyle/>
        <a:p>
          <a:pPr algn="ctr" rtl="0">
            <a:defRPr sz="1000"/>
          </a:pPr>
          <a:r>
            <a:rPr lang="ja-JP" altLang="en-US" sz="900" b="0" i="0" u="none" strike="noStrike" baseline="0">
              <a:solidFill>
                <a:srgbClr val="000000"/>
              </a:solidFill>
              <a:latin typeface="Meiryo UI" panose="020B0604030504040204" pitchFamily="50" charset="-128"/>
              <a:ea typeface="Meiryo UI" panose="020B0604030504040204" pitchFamily="50" charset="-128"/>
            </a:rPr>
            <a:t>メインメニュー</a:t>
          </a:r>
          <a:endParaRPr lang="en-US" altLang="ja-JP" sz="900" b="0" i="0" u="none" strike="noStrike" baseline="0">
            <a:solidFill>
              <a:srgbClr val="000000"/>
            </a:solidFill>
            <a:latin typeface="Meiryo UI" panose="020B0604030504040204" pitchFamily="50" charset="-128"/>
            <a:ea typeface="Meiryo UI" panose="020B0604030504040204" pitchFamily="50" charset="-128"/>
          </a:endParaRPr>
        </a:p>
        <a:p>
          <a:pPr algn="ctr" rtl="0">
            <a:defRPr sz="1000"/>
          </a:pPr>
          <a:r>
            <a:rPr lang="en-US" altLang="ja-JP" sz="900" b="0" i="0" u="none" strike="noStrike" baseline="0">
              <a:solidFill>
                <a:srgbClr val="000000"/>
              </a:solidFill>
              <a:latin typeface="Meiryo UI" panose="020B0604030504040204" pitchFamily="50" charset="-128"/>
              <a:ea typeface="Meiryo UI" panose="020B0604030504040204" pitchFamily="50" charset="-128"/>
            </a:rPr>
            <a:t>【MainMenu】</a:t>
          </a:r>
        </a:p>
      </xdr:txBody>
    </xdr:sp>
    <xdr:clientData/>
  </xdr:twoCellAnchor>
  <xdr:twoCellAnchor>
    <xdr:from>
      <xdr:col>23</xdr:col>
      <xdr:colOff>0</xdr:colOff>
      <xdr:row>11</xdr:row>
      <xdr:rowOff>3742</xdr:rowOff>
    </xdr:from>
    <xdr:to>
      <xdr:col>29</xdr:col>
      <xdr:colOff>0</xdr:colOff>
      <xdr:row>15</xdr:row>
      <xdr:rowOff>0</xdr:rowOff>
    </xdr:to>
    <xdr:sp macro="" textlink="">
      <xdr:nvSpPr>
        <xdr:cNvPr id="11" name="AutoShape 71">
          <a:extLst>
            <a:ext uri="{FF2B5EF4-FFF2-40B4-BE49-F238E27FC236}">
              <a16:creationId xmlns:a16="http://schemas.microsoft.com/office/drawing/2014/main" id="{00000000-0008-0000-0400-00000B000000}"/>
            </a:ext>
          </a:extLst>
        </xdr:cNvPr>
        <xdr:cNvSpPr>
          <a:spLocks noChangeArrowheads="1"/>
        </xdr:cNvSpPr>
      </xdr:nvSpPr>
      <xdr:spPr bwMode="auto">
        <a:xfrm>
          <a:off x="5038725" y="2099242"/>
          <a:ext cx="1314450" cy="758258"/>
        </a:xfrm>
        <a:prstGeom prst="flowChartPredefinedProcess">
          <a:avLst/>
        </a:prstGeom>
        <a:solidFill>
          <a:srgbClr val="FFFFFF"/>
        </a:solidFill>
        <a:ln w="9525" algn="ctr">
          <a:solidFill>
            <a:srgbClr val="000000"/>
          </a:solidFill>
          <a:miter lim="800000"/>
          <a:headEnd/>
          <a:tailEnd/>
        </a:ln>
        <a:effectLst/>
      </xdr:spPr>
      <xdr:txBody>
        <a:bodyPr vertOverflow="overflow" horzOverflow="overflow" wrap="none" lIns="27432" tIns="18288" rIns="27432" bIns="18288" anchor="ctr" upright="1"/>
        <a:lstStyle/>
        <a:p>
          <a:pPr algn="ctr" rtl="0">
            <a:defRPr sz="1000"/>
          </a:pPr>
          <a:r>
            <a:rPr lang="ja-JP" altLang="en-US" sz="900" b="0" i="0" u="none" strike="noStrike" baseline="0">
              <a:solidFill>
                <a:srgbClr val="000000"/>
              </a:solidFill>
              <a:latin typeface="Meiryo UI" panose="020B0604030504040204" pitchFamily="50" charset="-128"/>
              <a:ea typeface="Meiryo UI" panose="020B0604030504040204" pitchFamily="50" charset="-128"/>
            </a:rPr>
            <a:t>特約店マスタ</a:t>
          </a:r>
        </a:p>
        <a:p>
          <a:pPr algn="ctr" rtl="0">
            <a:defRPr sz="1000"/>
          </a:pPr>
          <a:r>
            <a:rPr lang="ja-JP" altLang="en-US" sz="900" b="0" i="0" u="none" strike="noStrike" baseline="0">
              <a:solidFill>
                <a:srgbClr val="000000"/>
              </a:solidFill>
              <a:latin typeface="Meiryo UI" panose="020B0604030504040204" pitchFamily="50" charset="-128"/>
              <a:ea typeface="Meiryo UI" panose="020B0604030504040204" pitchFamily="50" charset="-128"/>
            </a:rPr>
            <a:t>メンテナンス</a:t>
          </a:r>
          <a:r>
            <a:rPr lang="en-US" altLang="ja-JP" sz="900" b="0" i="0" u="none" strike="noStrike" baseline="0">
              <a:solidFill>
                <a:srgbClr val="000000"/>
              </a:solidFill>
              <a:latin typeface="Meiryo UI" panose="020B0604030504040204" pitchFamily="50" charset="-128"/>
              <a:ea typeface="Meiryo UI" panose="020B0604030504040204" pitchFamily="50" charset="-128"/>
            </a:rPr>
            <a:t>(</a:t>
          </a:r>
          <a:r>
            <a:rPr lang="ja-JP" altLang="en-US" sz="900" b="0" i="0" u="none" strike="noStrike" baseline="0">
              <a:solidFill>
                <a:srgbClr val="000000"/>
              </a:solidFill>
              <a:latin typeface="Meiryo UI" panose="020B0604030504040204" pitchFamily="50" charset="-128"/>
              <a:ea typeface="Meiryo UI" panose="020B0604030504040204" pitchFamily="50" charset="-128"/>
            </a:rPr>
            <a:t>一覧</a:t>
          </a:r>
          <a:r>
            <a:rPr lang="en-US" altLang="ja-JP" sz="900" b="0" i="0" u="none" strike="noStrike" baseline="0">
              <a:solidFill>
                <a:srgbClr val="000000"/>
              </a:solidFill>
              <a:latin typeface="Meiryo UI" panose="020B0604030504040204" pitchFamily="50" charset="-128"/>
              <a:ea typeface="Meiryo UI" panose="020B0604030504040204" pitchFamily="50" charset="-128"/>
            </a:rPr>
            <a:t>)</a:t>
          </a:r>
        </a:p>
        <a:p>
          <a:pPr algn="ctr" rtl="0">
            <a:defRPr sz="1000"/>
          </a:pPr>
          <a:r>
            <a:rPr lang="en-US" altLang="ja-JP" sz="900" b="0" i="0" u="none" strike="noStrike" baseline="0">
              <a:solidFill>
                <a:srgbClr val="000000"/>
              </a:solidFill>
              <a:latin typeface="Meiryo UI" panose="020B0604030504040204" pitchFamily="50" charset="-128"/>
              <a:ea typeface="Meiryo UI" panose="020B0604030504040204" pitchFamily="50" charset="-128"/>
            </a:rPr>
            <a:t>【CustomerMaster</a:t>
          </a:r>
        </a:p>
        <a:p>
          <a:pPr algn="ctr" rtl="0">
            <a:defRPr sz="1000"/>
          </a:pPr>
          <a:r>
            <a:rPr lang="en-US" altLang="ja-JP" sz="900" b="0" i="0" u="none" strike="noStrike" baseline="0">
              <a:solidFill>
                <a:srgbClr val="000000"/>
              </a:solidFill>
              <a:latin typeface="Meiryo UI" panose="020B0604030504040204" pitchFamily="50" charset="-128"/>
              <a:ea typeface="Meiryo UI" panose="020B0604030504040204" pitchFamily="50" charset="-128"/>
            </a:rPr>
            <a:t>List】</a:t>
          </a:r>
        </a:p>
      </xdr:txBody>
    </xdr:sp>
    <xdr:clientData/>
  </xdr:twoCellAnchor>
  <xdr:twoCellAnchor>
    <xdr:from>
      <xdr:col>23</xdr:col>
      <xdr:colOff>0</xdr:colOff>
      <xdr:row>24</xdr:row>
      <xdr:rowOff>0</xdr:rowOff>
    </xdr:from>
    <xdr:to>
      <xdr:col>29</xdr:col>
      <xdr:colOff>0</xdr:colOff>
      <xdr:row>28</xdr:row>
      <xdr:rowOff>0</xdr:rowOff>
    </xdr:to>
    <xdr:sp macro="" textlink="">
      <xdr:nvSpPr>
        <xdr:cNvPr id="12" name="AutoShape 71">
          <a:extLst>
            <a:ext uri="{FF2B5EF4-FFF2-40B4-BE49-F238E27FC236}">
              <a16:creationId xmlns:a16="http://schemas.microsoft.com/office/drawing/2014/main" id="{00000000-0008-0000-0400-00000C000000}"/>
            </a:ext>
          </a:extLst>
        </xdr:cNvPr>
        <xdr:cNvSpPr>
          <a:spLocks noChangeArrowheads="1"/>
        </xdr:cNvSpPr>
      </xdr:nvSpPr>
      <xdr:spPr bwMode="auto">
        <a:xfrm>
          <a:off x="5038725" y="4572000"/>
          <a:ext cx="1314450" cy="762000"/>
        </a:xfrm>
        <a:prstGeom prst="rect">
          <a:avLst/>
        </a:prstGeom>
        <a:solidFill>
          <a:srgbClr val="FFFFFF"/>
        </a:solidFill>
        <a:ln w="9525" algn="ctr">
          <a:solidFill>
            <a:srgbClr val="000000"/>
          </a:solidFill>
          <a:prstDash val="dash"/>
          <a:miter lim="800000"/>
          <a:headEnd/>
          <a:tailEnd/>
        </a:ln>
        <a:effectLst/>
      </xdr:spPr>
      <xdr:txBody>
        <a:bodyPr vertOverflow="clip" wrap="square" lIns="27432" tIns="18288" rIns="27432" bIns="18288" anchor="ctr" upright="1"/>
        <a:lstStyle/>
        <a:p>
          <a:pPr algn="ctr" rtl="0">
            <a:defRPr sz="1000"/>
          </a:pPr>
          <a:r>
            <a:rPr lang="ja-JP" altLang="en-US" sz="900" b="0" i="0" u="none" strike="noStrike" baseline="0">
              <a:solidFill>
                <a:srgbClr val="000000"/>
              </a:solidFill>
              <a:latin typeface="Meiryo UI" panose="020B0604030504040204" pitchFamily="50" charset="-128"/>
              <a:ea typeface="Meiryo UI" panose="020B0604030504040204" pitchFamily="50" charset="-128"/>
            </a:rPr>
            <a:t>特約店マスタ</a:t>
          </a:r>
        </a:p>
        <a:p>
          <a:pPr algn="ctr" rtl="0">
            <a:defRPr sz="1000"/>
          </a:pPr>
          <a:r>
            <a:rPr lang="ja-JP" altLang="en-US" sz="900" b="0" i="0" u="none" strike="noStrike" baseline="0">
              <a:solidFill>
                <a:srgbClr val="000000"/>
              </a:solidFill>
              <a:latin typeface="Meiryo UI" panose="020B0604030504040204" pitchFamily="50" charset="-128"/>
              <a:ea typeface="Meiryo UI" panose="020B0604030504040204" pitchFamily="50" charset="-128"/>
            </a:rPr>
            <a:t>メンテナンス</a:t>
          </a:r>
          <a:r>
            <a:rPr lang="en-US" altLang="ja-JP" sz="900" b="0" i="0" u="none" strike="noStrike" baseline="0">
              <a:solidFill>
                <a:srgbClr val="000000"/>
              </a:solidFill>
              <a:latin typeface="Meiryo UI" panose="020B0604030504040204" pitchFamily="50" charset="-128"/>
              <a:ea typeface="Meiryo UI" panose="020B0604030504040204" pitchFamily="50" charset="-128"/>
            </a:rPr>
            <a:t>(</a:t>
          </a:r>
          <a:r>
            <a:rPr lang="ja-JP" altLang="en-US" sz="900" b="0" i="0" u="none" strike="noStrike" baseline="0">
              <a:solidFill>
                <a:srgbClr val="000000"/>
              </a:solidFill>
              <a:latin typeface="Meiryo UI" panose="020B0604030504040204" pitchFamily="50" charset="-128"/>
              <a:ea typeface="Meiryo UI" panose="020B0604030504040204" pitchFamily="50" charset="-128"/>
            </a:rPr>
            <a:t>編集</a:t>
          </a:r>
          <a:r>
            <a:rPr lang="en-US" altLang="ja-JP" sz="900" b="0" i="0" u="none" strike="noStrike" baseline="0">
              <a:solidFill>
                <a:srgbClr val="000000"/>
              </a:solidFill>
              <a:latin typeface="Meiryo UI" panose="020B0604030504040204" pitchFamily="50" charset="-128"/>
              <a:ea typeface="Meiryo UI" panose="020B0604030504040204" pitchFamily="50" charset="-128"/>
            </a:rPr>
            <a:t>)</a:t>
          </a:r>
          <a:br>
            <a:rPr lang="en-US" altLang="ja-JP" sz="900" b="0" i="0" u="none" strike="noStrike" baseline="0">
              <a:solidFill>
                <a:srgbClr val="000000"/>
              </a:solidFill>
              <a:latin typeface="Meiryo UI" panose="020B0604030504040204" pitchFamily="50" charset="-128"/>
              <a:ea typeface="Meiryo UI" panose="020B0604030504040204" pitchFamily="50" charset="-128"/>
            </a:rPr>
          </a:br>
          <a:r>
            <a:rPr lang="en-US" altLang="ja-JP" sz="900" b="0" i="0" u="none" strike="noStrike" baseline="0">
              <a:solidFill>
                <a:srgbClr val="000000"/>
              </a:solidFill>
              <a:latin typeface="Meiryo UI" panose="020B0604030504040204" pitchFamily="50" charset="-128"/>
              <a:ea typeface="Meiryo UI" panose="020B0604030504040204" pitchFamily="50" charset="-128"/>
            </a:rPr>
            <a:t>【</a:t>
          </a:r>
          <a:r>
            <a:rPr lang="en-US" altLang="ja-JP" sz="900" b="0" i="0" baseline="0">
              <a:effectLst/>
              <a:latin typeface="Meiryo UI" panose="020B0604030504040204" pitchFamily="50" charset="-128"/>
              <a:ea typeface="Meiryo UI" panose="020B0604030504040204" pitchFamily="50" charset="-128"/>
              <a:cs typeface="+mn-cs"/>
            </a:rPr>
            <a:t>Customer</a:t>
          </a:r>
          <a:r>
            <a:rPr lang="en-US" altLang="ja-JP" sz="900" b="0" i="0" u="none" strike="noStrike" baseline="0">
              <a:solidFill>
                <a:srgbClr val="000000"/>
              </a:solidFill>
              <a:latin typeface="Meiryo UI" panose="020B0604030504040204" pitchFamily="50" charset="-128"/>
              <a:ea typeface="Meiryo UI" panose="020B0604030504040204" pitchFamily="50" charset="-128"/>
            </a:rPr>
            <a:t>MasterEdit】</a:t>
          </a:r>
        </a:p>
      </xdr:txBody>
    </xdr:sp>
    <xdr:clientData/>
  </xdr:twoCellAnchor>
  <xdr:twoCellAnchor>
    <xdr:from>
      <xdr:col>11</xdr:col>
      <xdr:colOff>1</xdr:colOff>
      <xdr:row>11</xdr:row>
      <xdr:rowOff>0</xdr:rowOff>
    </xdr:from>
    <xdr:to>
      <xdr:col>16</xdr:col>
      <xdr:colOff>0</xdr:colOff>
      <xdr:row>13</xdr:row>
      <xdr:rowOff>0</xdr:rowOff>
    </xdr:to>
    <xdr:sp macro="" textlink="">
      <xdr:nvSpPr>
        <xdr:cNvPr id="17" name="正方形/長方形 16">
          <a:extLst>
            <a:ext uri="{FF2B5EF4-FFF2-40B4-BE49-F238E27FC236}">
              <a16:creationId xmlns:a16="http://schemas.microsoft.com/office/drawing/2014/main" id="{00000000-0008-0000-0400-000011000000}"/>
            </a:ext>
          </a:extLst>
        </xdr:cNvPr>
        <xdr:cNvSpPr/>
      </xdr:nvSpPr>
      <xdr:spPr>
        <a:xfrm>
          <a:off x="2409826" y="2095500"/>
          <a:ext cx="1095374" cy="381000"/>
        </a:xfrm>
        <a:prstGeom prst="rect">
          <a:avLst/>
        </a:prstGeom>
        <a:noFill/>
        <a:ln w="9525" cap="flat" cmpd="sng" algn="ctr">
          <a:noFill/>
          <a:prstDash val="solid"/>
        </a:ln>
        <a:effectLst/>
      </xdr:spPr>
      <xdr:txBody>
        <a:bodyPr rot="0" spcFirstLastPara="0" vertOverflow="overflow" horzOverflow="overflow" vert="horz" wrap="square" lIns="36000" tIns="36000" rIns="36000" bIns="36000" numCol="1" spcCol="0" rtlCol="0" fromWordArt="0" anchor="ctr" anchorCtr="0" forceAA="0" compatLnSpc="1">
          <a:prstTxWarp prst="textNoShape">
            <a:avLst/>
          </a:prstTxWarp>
          <a:noAutofit/>
        </a:bodyPr>
        <a:lstStyle/>
        <a:p>
          <a:pPr marL="0" marR="0" indent="0" algn="ctr" defTabSz="914400" rtl="0" eaLnBrk="1" fontAlgn="auto" latinLnBrk="0" hangingPunct="1">
            <a:lnSpc>
              <a:spcPts val="1400"/>
            </a:lnSpc>
            <a:spcBef>
              <a:spcPts val="0"/>
            </a:spcBef>
            <a:spcAft>
              <a:spcPts val="0"/>
            </a:spcAft>
            <a:buClrTx/>
            <a:buSzTx/>
            <a:buFontTx/>
            <a:buNone/>
            <a:tabLst/>
          </a:pPr>
          <a:r>
            <a:rPr kumimoji="1" lang="en-US" altLang="ja-JP" sz="900" b="0" i="0" u="none" strike="noStrike" kern="0" cap="none" spc="0" normalizeH="0" baseline="0">
              <a:ln>
                <a:noFill/>
              </a:ln>
              <a:solidFill>
                <a:sysClr val="windowText" lastClr="000000"/>
              </a:solidFill>
              <a:effectLst/>
              <a:uLnTx/>
              <a:uFillTx/>
              <a:latin typeface="Meiryo UI" panose="020B0604030504040204" pitchFamily="50" charset="-128"/>
              <a:ea typeface="Meiryo UI" panose="020B0604030504040204" pitchFamily="50" charset="-128"/>
              <a:cs typeface="メイリオ" panose="020B0604030504040204" pitchFamily="50" charset="-128"/>
            </a:rPr>
            <a:t>【E_01_001】</a:t>
          </a:r>
        </a:p>
        <a:p>
          <a:pPr marL="0" marR="0" indent="0" algn="ctr" defTabSz="914400" rtl="0" eaLnBrk="1" fontAlgn="auto" latinLnBrk="0" hangingPunct="1">
            <a:lnSpc>
              <a:spcPts val="1400"/>
            </a:lnSpc>
            <a:spcBef>
              <a:spcPts val="0"/>
            </a:spcBef>
            <a:spcAft>
              <a:spcPts val="0"/>
            </a:spcAft>
            <a:buClrTx/>
            <a:buSzTx/>
            <a:buFontTx/>
            <a:buNone/>
            <a:tabLst/>
          </a:pPr>
          <a:r>
            <a:rPr kumimoji="1" lang="ja-JP" altLang="en-US" sz="900" b="0" i="0" u="none" strike="noStrike" kern="0" cap="none" spc="0" normalizeH="0" baseline="0">
              <a:ln>
                <a:noFill/>
              </a:ln>
              <a:solidFill>
                <a:sysClr val="windowText" lastClr="000000"/>
              </a:solidFill>
              <a:effectLst/>
              <a:uLnTx/>
              <a:uFillTx/>
              <a:latin typeface="Meiryo UI" panose="020B0604030504040204" pitchFamily="50" charset="-128"/>
              <a:ea typeface="Meiryo UI" panose="020B0604030504040204" pitchFamily="50" charset="-128"/>
              <a:cs typeface="メイリオ" panose="020B0604030504040204" pitchFamily="50" charset="-128"/>
            </a:rPr>
            <a:t>初期表示</a:t>
          </a:r>
          <a:endParaRPr kumimoji="1" lang="en-US" altLang="ja-JP" sz="900" b="0" i="0" u="none" strike="noStrike" kern="0" cap="none" spc="0" normalizeH="0" baseline="0">
            <a:ln>
              <a:noFill/>
            </a:ln>
            <a:solidFill>
              <a:sysClr val="windowText" lastClr="000000"/>
            </a:solidFill>
            <a:effectLst/>
            <a:uLnTx/>
            <a:uFillTx/>
            <a:latin typeface="Meiryo UI" panose="020B0604030504040204" pitchFamily="50" charset="-128"/>
            <a:ea typeface="Meiryo UI" panose="020B0604030504040204" pitchFamily="50" charset="-128"/>
            <a:cs typeface="メイリオ" panose="020B0604030504040204" pitchFamily="50" charset="-128"/>
          </a:endParaRPr>
        </a:p>
      </xdr:txBody>
    </xdr:sp>
    <xdr:clientData/>
  </xdr:twoCellAnchor>
  <xdr:twoCellAnchor>
    <xdr:from>
      <xdr:col>28</xdr:col>
      <xdr:colOff>0</xdr:colOff>
      <xdr:row>8</xdr:row>
      <xdr:rowOff>0</xdr:rowOff>
    </xdr:from>
    <xdr:to>
      <xdr:col>36</xdr:col>
      <xdr:colOff>0</xdr:colOff>
      <xdr:row>10</xdr:row>
      <xdr:rowOff>0</xdr:rowOff>
    </xdr:to>
    <xdr:sp macro="" textlink="" fLocksText="0">
      <xdr:nvSpPr>
        <xdr:cNvPr id="19" name="AutoShape 79">
          <a:extLst>
            <a:ext uri="{FF2B5EF4-FFF2-40B4-BE49-F238E27FC236}">
              <a16:creationId xmlns:a16="http://schemas.microsoft.com/office/drawing/2014/main" id="{00000000-0008-0000-0400-000013000000}"/>
            </a:ext>
          </a:extLst>
        </xdr:cNvPr>
        <xdr:cNvSpPr>
          <a:spLocks noChangeArrowheads="1"/>
        </xdr:cNvSpPr>
      </xdr:nvSpPr>
      <xdr:spPr bwMode="auto">
        <a:xfrm>
          <a:off x="6134100" y="1524000"/>
          <a:ext cx="1752600" cy="381000"/>
        </a:xfrm>
        <a:prstGeom prst="rect">
          <a:avLst/>
        </a:prstGeom>
        <a:noFill/>
        <a:ln w="9525">
          <a:noFill/>
          <a:miter lim="800000"/>
          <a:headEnd/>
          <a:tailEnd/>
        </a:ln>
      </xdr:spPr>
      <xdr:txBody>
        <a:bodyPr vertOverflow="overflow" horzOverflow="overflow" wrap="none" lIns="27432" tIns="18288" rIns="27432" bIns="18288" anchor="ctr" anchorCtr="0" upright="1"/>
        <a:lstStyle/>
        <a:p>
          <a:pPr algn="l" rtl="0">
            <a:defRPr sz="1000"/>
          </a:pPr>
          <a:r>
            <a:rPr lang="en-US" altLang="ja-JP" sz="900" b="0" i="0" u="none" strike="noStrike" baseline="0">
              <a:solidFill>
                <a:srgbClr val="000000"/>
              </a:solidFill>
              <a:latin typeface="Meiryo UI" panose="020B0604030504040204" pitchFamily="50" charset="-128"/>
              <a:ea typeface="Meiryo UI" panose="020B0604030504040204" pitchFamily="50" charset="-128"/>
            </a:rPr>
            <a:t>【E_01_002】</a:t>
          </a:r>
          <a:r>
            <a:rPr lang="ja-JP" altLang="en-US" sz="900" b="0" i="0" u="none" strike="noStrike" baseline="0">
              <a:solidFill>
                <a:srgbClr val="000000"/>
              </a:solidFill>
              <a:latin typeface="Meiryo UI" panose="020B0604030504040204" pitchFamily="50" charset="-128"/>
              <a:ea typeface="Meiryo UI" panose="020B0604030504040204" pitchFamily="50" charset="-128"/>
            </a:rPr>
            <a:t>検索ボタン押下</a:t>
          </a:r>
        </a:p>
        <a:p>
          <a:pPr algn="l" rtl="0">
            <a:defRPr sz="1000"/>
          </a:pPr>
          <a:r>
            <a:rPr lang="en-US" altLang="ja-JP" sz="900" b="0" i="0" u="none" strike="noStrike" baseline="0">
              <a:solidFill>
                <a:srgbClr val="000000"/>
              </a:solidFill>
              <a:latin typeface="Meiryo UI" panose="020B0604030504040204" pitchFamily="50" charset="-128"/>
              <a:ea typeface="Meiryo UI" panose="020B0604030504040204" pitchFamily="50" charset="-128"/>
            </a:rPr>
            <a:t>【E_01_003】Excel</a:t>
          </a:r>
          <a:r>
            <a:rPr lang="ja-JP" altLang="en-US" sz="900" b="0" i="0" u="none" strike="noStrike" baseline="0">
              <a:solidFill>
                <a:srgbClr val="000000"/>
              </a:solidFill>
              <a:latin typeface="Meiryo UI" panose="020B0604030504040204" pitchFamily="50" charset="-128"/>
              <a:ea typeface="Meiryo UI" panose="020B0604030504040204" pitchFamily="50" charset="-128"/>
            </a:rPr>
            <a:t>出力ボタン押下</a:t>
          </a:r>
        </a:p>
      </xdr:txBody>
    </xdr:sp>
    <xdr:clientData fLocksWithSheet="0"/>
  </xdr:twoCellAnchor>
  <xdr:twoCellAnchor>
    <xdr:from>
      <xdr:col>60</xdr:col>
      <xdr:colOff>392430</xdr:colOff>
      <xdr:row>1</xdr:row>
      <xdr:rowOff>160020</xdr:rowOff>
    </xdr:from>
    <xdr:to>
      <xdr:col>63</xdr:col>
      <xdr:colOff>38100</xdr:colOff>
      <xdr:row>51</xdr:row>
      <xdr:rowOff>104775</xdr:rowOff>
    </xdr:to>
    <xdr:sp macro="" textlink="">
      <xdr:nvSpPr>
        <xdr:cNvPr id="13" name="四角形: 角を丸くする 12">
          <a:extLst>
            <a:ext uri="{FF2B5EF4-FFF2-40B4-BE49-F238E27FC236}">
              <a16:creationId xmlns:a16="http://schemas.microsoft.com/office/drawing/2014/main" id="{00000000-0008-0000-0400-00000D000000}"/>
            </a:ext>
          </a:extLst>
        </xdr:cNvPr>
        <xdr:cNvSpPr/>
      </xdr:nvSpPr>
      <xdr:spPr>
        <a:xfrm>
          <a:off x="12698730" y="350520"/>
          <a:ext cx="902970" cy="9469755"/>
        </a:xfrm>
        <a:prstGeom prst="roundRect">
          <a:avLst>
            <a:gd name="adj" fmla="val 2527"/>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72000" tIns="36000" rIns="0" bIns="36000" rtlCol="0" anchor="ctr"/>
        <a:lstStyle/>
        <a:p>
          <a:pPr algn="l"/>
          <a:endParaRPr kumimoji="1" lang="ja-JP" altLang="en-US" sz="2000" b="1">
            <a:solidFill>
              <a:srgbClr val="FF0000"/>
            </a:solidFill>
            <a:latin typeface="+mn-ea"/>
            <a:ea typeface="+mn-ea"/>
          </a:endParaRPr>
        </a:p>
      </xdr:txBody>
    </xdr:sp>
    <xdr:clientData/>
  </xdr:twoCellAnchor>
  <xdr:twoCellAnchor>
    <xdr:from>
      <xdr:col>43</xdr:col>
      <xdr:colOff>182880</xdr:colOff>
      <xdr:row>9</xdr:row>
      <xdr:rowOff>106680</xdr:rowOff>
    </xdr:from>
    <xdr:to>
      <xdr:col>59</xdr:col>
      <xdr:colOff>438630</xdr:colOff>
      <xdr:row>15</xdr:row>
      <xdr:rowOff>106546</xdr:rowOff>
    </xdr:to>
    <xdr:sp macro="" textlink="">
      <xdr:nvSpPr>
        <xdr:cNvPr id="15" name="吹き出し: 角を丸めた四角形 14">
          <a:extLst>
            <a:ext uri="{FF2B5EF4-FFF2-40B4-BE49-F238E27FC236}">
              <a16:creationId xmlns:a16="http://schemas.microsoft.com/office/drawing/2014/main" id="{00000000-0008-0000-0400-00000F000000}"/>
            </a:ext>
          </a:extLst>
        </xdr:cNvPr>
        <xdr:cNvSpPr/>
      </xdr:nvSpPr>
      <xdr:spPr>
        <a:xfrm>
          <a:off x="8783955" y="1821180"/>
          <a:ext cx="3456150" cy="1142866"/>
        </a:xfrm>
        <a:prstGeom prst="wedgeRoundRectCallout">
          <a:avLst>
            <a:gd name="adj1" fmla="val 60072"/>
            <a:gd name="adj2" fmla="val -75439"/>
            <a:gd name="adj3" fmla="val 16667"/>
          </a:avLst>
        </a:prstGeom>
        <a:solidFill>
          <a:srgbClr val="FFFF99"/>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72000" tIns="36000" rIns="0" bIns="36000" rtlCol="0" anchor="t"/>
        <a:lstStyle/>
        <a:p>
          <a:pPr algn="l"/>
          <a:r>
            <a:rPr kumimoji="1" lang="ja-JP" altLang="en-US" sz="1400">
              <a:solidFill>
                <a:srgbClr val="FF0000"/>
              </a:solidFill>
              <a:latin typeface="Meiryo UI" panose="020B0604030504040204" pitchFamily="50" charset="-128"/>
              <a:ea typeface="Meiryo UI" panose="020B0604030504040204" pitchFamily="50" charset="-128"/>
            </a:rPr>
            <a:t>担当者、確認日に</a:t>
          </a:r>
          <a:endParaRPr kumimoji="1" lang="en-US" altLang="ja-JP" sz="1400">
            <a:solidFill>
              <a:srgbClr val="FF0000"/>
            </a:solidFill>
            <a:latin typeface="Meiryo UI" panose="020B0604030504040204" pitchFamily="50" charset="-128"/>
            <a:ea typeface="Meiryo UI" panose="020B0604030504040204" pitchFamily="50" charset="-128"/>
          </a:endParaRPr>
        </a:p>
        <a:p>
          <a:pPr algn="l"/>
          <a:r>
            <a:rPr kumimoji="1" lang="en-US" altLang="ja-JP" sz="1400">
              <a:solidFill>
                <a:srgbClr val="FF0000"/>
              </a:solidFill>
              <a:latin typeface="Meiryo UI" panose="020B0604030504040204" pitchFamily="50" charset="-128"/>
              <a:ea typeface="Meiryo UI" panose="020B0604030504040204" pitchFamily="50" charset="-128"/>
            </a:rPr>
            <a:t>PCL</a:t>
          </a:r>
          <a:r>
            <a:rPr kumimoji="1" lang="ja-JP" altLang="en-US" sz="1400">
              <a:solidFill>
                <a:srgbClr val="FF0000"/>
              </a:solidFill>
              <a:latin typeface="Meiryo UI" panose="020B0604030504040204" pitchFamily="50" charset="-128"/>
              <a:ea typeface="Meiryo UI" panose="020B0604030504040204" pitchFamily="50" charset="-128"/>
            </a:rPr>
            <a:t>を消化した担当者、日付を記載する。</a:t>
          </a:r>
          <a:endParaRPr kumimoji="1" lang="en-US" altLang="ja-JP" sz="1400">
            <a:solidFill>
              <a:srgbClr val="FF0000"/>
            </a:solidFill>
            <a:latin typeface="Meiryo UI" panose="020B0604030504040204" pitchFamily="50" charset="-128"/>
            <a:ea typeface="Meiryo UI" panose="020B0604030504040204" pitchFamily="50" charset="-128"/>
          </a:endParaRPr>
        </a:p>
        <a:p>
          <a:pPr algn="l"/>
          <a:r>
            <a:rPr kumimoji="1" lang="ja-JP" altLang="en-US" sz="1400">
              <a:solidFill>
                <a:srgbClr val="FF0000"/>
              </a:solidFill>
              <a:latin typeface="Meiryo UI" panose="020B0604030504040204" pitchFamily="50" charset="-128"/>
              <a:ea typeface="Meiryo UI" panose="020B0604030504040204" pitchFamily="50" charset="-128"/>
            </a:rPr>
            <a:t>（</a:t>
          </a:r>
          <a:r>
            <a:rPr kumimoji="1" lang="en-US" altLang="ja-JP" sz="1400">
              <a:solidFill>
                <a:srgbClr val="FF0000"/>
              </a:solidFill>
              <a:latin typeface="Meiryo UI" panose="020B0604030504040204" pitchFamily="50" charset="-128"/>
              <a:ea typeface="Meiryo UI" panose="020B0604030504040204" pitchFamily="50" charset="-128"/>
            </a:rPr>
            <a:t>0</a:t>
          </a:r>
          <a:r>
            <a:rPr kumimoji="1" lang="ja-JP" altLang="en-US" sz="1400">
              <a:solidFill>
                <a:srgbClr val="FF0000"/>
              </a:solidFill>
              <a:latin typeface="Meiryo UI" panose="020B0604030504040204" pitchFamily="50" charset="-128"/>
              <a:ea typeface="Meiryo UI" panose="020B0604030504040204" pitchFamily="50" charset="-128"/>
            </a:rPr>
            <a:t>件の場合は、変更なし）</a:t>
          </a:r>
        </a:p>
        <a:p>
          <a:pPr algn="l"/>
          <a:endParaRPr kumimoji="1" lang="en-US" altLang="ja-JP" sz="1400">
            <a:solidFill>
              <a:srgbClr val="FF0000"/>
            </a:solidFill>
            <a:latin typeface="Meiryo UI" panose="020B0604030504040204" pitchFamily="50" charset="-128"/>
            <a:ea typeface="Meiryo UI" panose="020B0604030504040204" pitchFamily="50" charset="-128"/>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0</xdr:colOff>
      <xdr:row>11</xdr:row>
      <xdr:rowOff>0</xdr:rowOff>
    </xdr:from>
    <xdr:to>
      <xdr:col>83</xdr:col>
      <xdr:colOff>0</xdr:colOff>
      <xdr:row>47</xdr:row>
      <xdr:rowOff>0</xdr:rowOff>
    </xdr:to>
    <xdr:pic>
      <xdr:nvPicPr>
        <xdr:cNvPr id="106" name="図 105">
          <a:extLst>
            <a:ext uri="{FF2B5EF4-FFF2-40B4-BE49-F238E27FC236}">
              <a16:creationId xmlns:a16="http://schemas.microsoft.com/office/drawing/2014/main" id="{00000000-0008-0000-0500-00006A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84412" y="2095500"/>
          <a:ext cx="12236823" cy="6858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1</xdr:col>
          <xdr:colOff>1</xdr:colOff>
          <xdr:row>1</xdr:row>
          <xdr:rowOff>1</xdr:rowOff>
        </xdr:from>
        <xdr:to>
          <xdr:col>58</xdr:col>
          <xdr:colOff>0</xdr:colOff>
          <xdr:row>4</xdr:row>
          <xdr:rowOff>0</xdr:rowOff>
        </xdr:to>
        <xdr:pic>
          <xdr:nvPicPr>
            <xdr:cNvPr id="54" name="図 53">
              <a:extLst>
                <a:ext uri="{FF2B5EF4-FFF2-40B4-BE49-F238E27FC236}">
                  <a16:creationId xmlns:a16="http://schemas.microsoft.com/office/drawing/2014/main" id="{00000000-0008-0000-0500-000036000000}"/>
                </a:ext>
              </a:extLst>
            </xdr:cNvPr>
            <xdr:cNvPicPr>
              <a:picLocks noChangeAspect="1" noChangeArrowheads="1"/>
              <a:extLst>
                <a:ext uri="{84589F7E-364E-4C9E-8A38-B11213B215E9}">
                  <a14:cameraTool cellRange="ヘッダ!$B$2:$BF$4" spid="_x0000_s535274"/>
                </a:ext>
              </a:extLst>
            </xdr:cNvPicPr>
          </xdr:nvPicPr>
          <xdr:blipFill>
            <a:blip xmlns:r="http://schemas.openxmlformats.org/officeDocument/2006/relationships" r:embed="rId2"/>
            <a:srcRect/>
            <a:stretch>
              <a:fillRect/>
            </a:stretch>
          </xdr:blipFill>
          <xdr:spPr bwMode="auto">
            <a:xfrm>
              <a:off x="161926" y="190501"/>
              <a:ext cx="9229724" cy="571499"/>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editAs="oneCell">
    <xdr:from>
      <xdr:col>2</xdr:col>
      <xdr:colOff>1</xdr:colOff>
      <xdr:row>106</xdr:row>
      <xdr:rowOff>0</xdr:rowOff>
    </xdr:from>
    <xdr:to>
      <xdr:col>48</xdr:col>
      <xdr:colOff>0</xdr:colOff>
      <xdr:row>111</xdr:row>
      <xdr:rowOff>1</xdr:rowOff>
    </xdr:to>
    <xdr:pic>
      <xdr:nvPicPr>
        <xdr:cNvPr id="5" name="図 4">
          <a:extLst>
            <a:ext uri="{FF2B5EF4-FFF2-40B4-BE49-F238E27FC236}">
              <a16:creationId xmlns:a16="http://schemas.microsoft.com/office/drawing/2014/main" id="{00000000-0008-0000-0500-000005000000}"/>
            </a:ext>
          </a:extLst>
        </xdr:cNvPr>
        <xdr:cNvPicPr>
          <a:picLocks noChangeAspect="1" noChangeArrowheads="1"/>
        </xdr:cNvPicPr>
      </xdr:nvPicPr>
      <xdr:blipFill>
        <a:blip xmlns:r="http://schemas.openxmlformats.org/officeDocument/2006/relationships" r:embed="rId3"/>
        <a:srcRect/>
        <a:stretch>
          <a:fillRect/>
        </a:stretch>
      </xdr:blipFill>
      <xdr:spPr bwMode="auto">
        <a:xfrm>
          <a:off x="323851" y="18783300"/>
          <a:ext cx="7448549" cy="857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22</xdr:col>
      <xdr:colOff>0</xdr:colOff>
      <xdr:row>18</xdr:row>
      <xdr:rowOff>0</xdr:rowOff>
    </xdr:from>
    <xdr:to>
      <xdr:col>24</xdr:col>
      <xdr:colOff>0</xdr:colOff>
      <xdr:row>19</xdr:row>
      <xdr:rowOff>0</xdr:rowOff>
    </xdr:to>
    <xdr:sp macro="" textlink="">
      <xdr:nvSpPr>
        <xdr:cNvPr id="24" name="線吹き出し 1 (枠付き) 100">
          <a:extLst>
            <a:ext uri="{FF2B5EF4-FFF2-40B4-BE49-F238E27FC236}">
              <a16:creationId xmlns:a16="http://schemas.microsoft.com/office/drawing/2014/main" id="{00000000-0008-0000-0500-000018000000}"/>
            </a:ext>
          </a:extLst>
        </xdr:cNvPr>
        <xdr:cNvSpPr>
          <a:spLocks/>
        </xdr:cNvSpPr>
      </xdr:nvSpPr>
      <xdr:spPr>
        <a:xfrm>
          <a:off x="3451412" y="3429000"/>
          <a:ext cx="313764" cy="190500"/>
        </a:xfrm>
        <a:prstGeom prst="borderCallout1">
          <a:avLst>
            <a:gd name="adj1" fmla="val 45450"/>
            <a:gd name="adj2" fmla="val -195"/>
            <a:gd name="adj3" fmla="val 108648"/>
            <a:gd name="adj4" fmla="val -39479"/>
          </a:avLst>
        </a:prstGeom>
        <a:solidFill>
          <a:schemeClr val="bg1"/>
        </a:solidFill>
        <a:ln w="952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kumimoji="1" lang="en-US" altLang="ja-JP" sz="900">
              <a:solidFill>
                <a:sysClr val="windowText" lastClr="000000"/>
              </a:solidFill>
              <a:latin typeface="Meiryo UI" panose="020B0604030504040204" pitchFamily="50" charset="-128"/>
              <a:ea typeface="Meiryo UI" panose="020B0604030504040204" pitchFamily="50" charset="-128"/>
            </a:rPr>
            <a:t>4</a:t>
          </a:r>
        </a:p>
      </xdr:txBody>
    </xdr:sp>
    <xdr:clientData/>
  </xdr:twoCellAnchor>
  <xdr:twoCellAnchor editAs="oneCell">
    <xdr:from>
      <xdr:col>9</xdr:col>
      <xdr:colOff>114299</xdr:colOff>
      <xdr:row>21</xdr:row>
      <xdr:rowOff>128904</xdr:rowOff>
    </xdr:from>
    <xdr:to>
      <xdr:col>11</xdr:col>
      <xdr:colOff>114300</xdr:colOff>
      <xdr:row>22</xdr:row>
      <xdr:rowOff>133350</xdr:rowOff>
    </xdr:to>
    <xdr:sp macro="" textlink="">
      <xdr:nvSpPr>
        <xdr:cNvPr id="25" name="線吹き出し 1 (枠付き) 100">
          <a:extLst>
            <a:ext uri="{FF2B5EF4-FFF2-40B4-BE49-F238E27FC236}">
              <a16:creationId xmlns:a16="http://schemas.microsoft.com/office/drawing/2014/main" id="{00000000-0008-0000-0500-000019000000}"/>
            </a:ext>
          </a:extLst>
        </xdr:cNvPr>
        <xdr:cNvSpPr>
          <a:spLocks/>
        </xdr:cNvSpPr>
      </xdr:nvSpPr>
      <xdr:spPr>
        <a:xfrm>
          <a:off x="1571624" y="4129404"/>
          <a:ext cx="323851" cy="194946"/>
        </a:xfrm>
        <a:prstGeom prst="borderCallout1">
          <a:avLst>
            <a:gd name="adj1" fmla="val 60450"/>
            <a:gd name="adj2" fmla="val -195"/>
            <a:gd name="adj3" fmla="val 108648"/>
            <a:gd name="adj4" fmla="val -39479"/>
          </a:avLst>
        </a:prstGeom>
        <a:solidFill>
          <a:schemeClr val="bg1"/>
        </a:solidFill>
        <a:ln w="952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kumimoji="1" lang="en-US" altLang="ja-JP" sz="900">
              <a:solidFill>
                <a:sysClr val="windowText" lastClr="000000"/>
              </a:solidFill>
              <a:latin typeface="Meiryo UI" panose="020B0604030504040204" pitchFamily="50" charset="-128"/>
              <a:ea typeface="Meiryo UI" panose="020B0604030504040204" pitchFamily="50" charset="-128"/>
            </a:rPr>
            <a:t>6</a:t>
          </a:r>
        </a:p>
      </xdr:txBody>
    </xdr:sp>
    <xdr:clientData/>
  </xdr:twoCellAnchor>
  <xdr:twoCellAnchor editAs="oneCell">
    <xdr:from>
      <xdr:col>13</xdr:col>
      <xdr:colOff>0</xdr:colOff>
      <xdr:row>21</xdr:row>
      <xdr:rowOff>142875</xdr:rowOff>
    </xdr:from>
    <xdr:to>
      <xdr:col>15</xdr:col>
      <xdr:colOff>0</xdr:colOff>
      <xdr:row>22</xdr:row>
      <xdr:rowOff>142875</xdr:rowOff>
    </xdr:to>
    <xdr:sp macro="" textlink="">
      <xdr:nvSpPr>
        <xdr:cNvPr id="26" name="線吹き出し 1 (枠付き) 100">
          <a:extLst>
            <a:ext uri="{FF2B5EF4-FFF2-40B4-BE49-F238E27FC236}">
              <a16:creationId xmlns:a16="http://schemas.microsoft.com/office/drawing/2014/main" id="{00000000-0008-0000-0500-00001A000000}"/>
            </a:ext>
          </a:extLst>
        </xdr:cNvPr>
        <xdr:cNvSpPr>
          <a:spLocks/>
        </xdr:cNvSpPr>
      </xdr:nvSpPr>
      <xdr:spPr>
        <a:xfrm>
          <a:off x="2105025" y="4143375"/>
          <a:ext cx="323850" cy="190500"/>
        </a:xfrm>
        <a:prstGeom prst="borderCallout1">
          <a:avLst>
            <a:gd name="adj1" fmla="val 60450"/>
            <a:gd name="adj2" fmla="val 2746"/>
            <a:gd name="adj3" fmla="val 108648"/>
            <a:gd name="adj4" fmla="val -39479"/>
          </a:avLst>
        </a:prstGeom>
        <a:solidFill>
          <a:schemeClr val="bg1"/>
        </a:solidFill>
        <a:ln w="952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kumimoji="1" lang="en-US" altLang="ja-JP" sz="900">
              <a:solidFill>
                <a:sysClr val="windowText" lastClr="000000"/>
              </a:solidFill>
              <a:latin typeface="Meiryo UI" panose="020B0604030504040204" pitchFamily="50" charset="-128"/>
              <a:ea typeface="Meiryo UI" panose="020B0604030504040204" pitchFamily="50" charset="-128"/>
            </a:rPr>
            <a:t>7 </a:t>
          </a:r>
        </a:p>
      </xdr:txBody>
    </xdr:sp>
    <xdr:clientData/>
  </xdr:twoCellAnchor>
  <xdr:twoCellAnchor editAs="oneCell">
    <xdr:from>
      <xdr:col>55</xdr:col>
      <xdr:colOff>0</xdr:colOff>
      <xdr:row>24</xdr:row>
      <xdr:rowOff>0</xdr:rowOff>
    </xdr:from>
    <xdr:to>
      <xdr:col>57</xdr:col>
      <xdr:colOff>0</xdr:colOff>
      <xdr:row>25</xdr:row>
      <xdr:rowOff>0</xdr:rowOff>
    </xdr:to>
    <xdr:sp macro="" textlink="">
      <xdr:nvSpPr>
        <xdr:cNvPr id="27" name="線吹き出し 1 (枠付き) 100">
          <a:extLst>
            <a:ext uri="{FF2B5EF4-FFF2-40B4-BE49-F238E27FC236}">
              <a16:creationId xmlns:a16="http://schemas.microsoft.com/office/drawing/2014/main" id="{00000000-0008-0000-0500-00001B000000}"/>
            </a:ext>
          </a:extLst>
        </xdr:cNvPr>
        <xdr:cNvSpPr>
          <a:spLocks/>
        </xdr:cNvSpPr>
      </xdr:nvSpPr>
      <xdr:spPr>
        <a:xfrm>
          <a:off x="8905875" y="4572000"/>
          <a:ext cx="323850" cy="190500"/>
        </a:xfrm>
        <a:prstGeom prst="borderCallout1">
          <a:avLst>
            <a:gd name="adj1" fmla="val 60450"/>
            <a:gd name="adj2" fmla="val 2746"/>
            <a:gd name="adj3" fmla="val 108648"/>
            <a:gd name="adj4" fmla="val -39479"/>
          </a:avLst>
        </a:prstGeom>
        <a:solidFill>
          <a:schemeClr val="bg1"/>
        </a:solidFill>
        <a:ln w="952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kumimoji="1" lang="en-US" altLang="ja-JP" sz="900">
              <a:solidFill>
                <a:sysClr val="windowText" lastClr="000000"/>
              </a:solidFill>
              <a:latin typeface="Meiryo UI" panose="020B0604030504040204" pitchFamily="50" charset="-128"/>
              <a:ea typeface="Meiryo UI" panose="020B0604030504040204" pitchFamily="50" charset="-128"/>
            </a:rPr>
            <a:t>14 </a:t>
          </a:r>
        </a:p>
      </xdr:txBody>
    </xdr:sp>
    <xdr:clientData/>
  </xdr:twoCellAnchor>
  <xdr:twoCellAnchor editAs="oneCell">
    <xdr:from>
      <xdr:col>14</xdr:col>
      <xdr:colOff>0</xdr:colOff>
      <xdr:row>33</xdr:row>
      <xdr:rowOff>183141</xdr:rowOff>
    </xdr:from>
    <xdr:to>
      <xdr:col>16</xdr:col>
      <xdr:colOff>0</xdr:colOff>
      <xdr:row>35</xdr:row>
      <xdr:rowOff>0</xdr:rowOff>
    </xdr:to>
    <xdr:sp macro="" textlink="">
      <xdr:nvSpPr>
        <xdr:cNvPr id="28" name="線吹き出し 1 (枠付き) 100">
          <a:extLst>
            <a:ext uri="{FF2B5EF4-FFF2-40B4-BE49-F238E27FC236}">
              <a16:creationId xmlns:a16="http://schemas.microsoft.com/office/drawing/2014/main" id="{00000000-0008-0000-0500-00001C000000}"/>
            </a:ext>
          </a:extLst>
        </xdr:cNvPr>
        <xdr:cNvSpPr>
          <a:spLocks/>
        </xdr:cNvSpPr>
      </xdr:nvSpPr>
      <xdr:spPr>
        <a:xfrm>
          <a:off x="2266950" y="6469641"/>
          <a:ext cx="323850" cy="197859"/>
        </a:xfrm>
        <a:prstGeom prst="borderCallout1">
          <a:avLst>
            <a:gd name="adj1" fmla="val 60450"/>
            <a:gd name="adj2" fmla="val 2746"/>
            <a:gd name="adj3" fmla="val 108648"/>
            <a:gd name="adj4" fmla="val -39479"/>
          </a:avLst>
        </a:prstGeom>
        <a:solidFill>
          <a:schemeClr val="bg1"/>
        </a:solidFill>
        <a:ln w="952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kumimoji="1" lang="en-US" altLang="ja-JP" sz="900">
              <a:solidFill>
                <a:sysClr val="windowText" lastClr="000000"/>
              </a:solidFill>
              <a:latin typeface="Meiryo UI" panose="020B0604030504040204" pitchFamily="50" charset="-128"/>
              <a:ea typeface="Meiryo UI" panose="020B0604030504040204" pitchFamily="50" charset="-128"/>
            </a:rPr>
            <a:t>18 </a:t>
          </a:r>
        </a:p>
      </xdr:txBody>
    </xdr:sp>
    <xdr:clientData/>
  </xdr:twoCellAnchor>
  <xdr:twoCellAnchor editAs="oneCell">
    <xdr:from>
      <xdr:col>22</xdr:col>
      <xdr:colOff>0</xdr:colOff>
      <xdr:row>15</xdr:row>
      <xdr:rowOff>0</xdr:rowOff>
    </xdr:from>
    <xdr:to>
      <xdr:col>24</xdr:col>
      <xdr:colOff>0</xdr:colOff>
      <xdr:row>16</xdr:row>
      <xdr:rowOff>0</xdr:rowOff>
    </xdr:to>
    <xdr:sp macro="" textlink="">
      <xdr:nvSpPr>
        <xdr:cNvPr id="29" name="線吹き出し 1 (枠付き) 100">
          <a:extLst>
            <a:ext uri="{FF2B5EF4-FFF2-40B4-BE49-F238E27FC236}">
              <a16:creationId xmlns:a16="http://schemas.microsoft.com/office/drawing/2014/main" id="{00000000-0008-0000-0500-00001D000000}"/>
            </a:ext>
          </a:extLst>
        </xdr:cNvPr>
        <xdr:cNvSpPr>
          <a:spLocks/>
        </xdr:cNvSpPr>
      </xdr:nvSpPr>
      <xdr:spPr>
        <a:xfrm>
          <a:off x="3562350" y="2857500"/>
          <a:ext cx="323850" cy="190500"/>
        </a:xfrm>
        <a:prstGeom prst="borderCallout1">
          <a:avLst>
            <a:gd name="adj1" fmla="val 60450"/>
            <a:gd name="adj2" fmla="val 2746"/>
            <a:gd name="adj3" fmla="val 108648"/>
            <a:gd name="adj4" fmla="val -39479"/>
          </a:avLst>
        </a:prstGeom>
        <a:solidFill>
          <a:schemeClr val="bg1"/>
        </a:solidFill>
        <a:ln w="952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kumimoji="1" lang="en-US" altLang="ja-JP" sz="900">
              <a:solidFill>
                <a:sysClr val="windowText" lastClr="000000"/>
              </a:solidFill>
              <a:latin typeface="Meiryo UI" panose="020B0604030504040204" pitchFamily="50" charset="-128"/>
              <a:ea typeface="Meiryo UI" panose="020B0604030504040204" pitchFamily="50" charset="-128"/>
            </a:rPr>
            <a:t>1</a:t>
          </a:r>
          <a:r>
            <a:rPr kumimoji="1" lang="en-US" altLang="ja-JP" sz="900" baseline="0">
              <a:solidFill>
                <a:sysClr val="windowText" lastClr="000000"/>
              </a:solidFill>
              <a:latin typeface="Meiryo UI" panose="020B0604030504040204" pitchFamily="50" charset="-128"/>
              <a:ea typeface="Meiryo UI" panose="020B0604030504040204" pitchFamily="50" charset="-128"/>
            </a:rPr>
            <a:t> </a:t>
          </a:r>
          <a:endParaRPr kumimoji="1" lang="en-US" altLang="ja-JP" sz="9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editAs="oneCell">
    <xdr:from>
      <xdr:col>41</xdr:col>
      <xdr:colOff>0</xdr:colOff>
      <xdr:row>15</xdr:row>
      <xdr:rowOff>0</xdr:rowOff>
    </xdr:from>
    <xdr:to>
      <xdr:col>43</xdr:col>
      <xdr:colOff>0</xdr:colOff>
      <xdr:row>16</xdr:row>
      <xdr:rowOff>0</xdr:rowOff>
    </xdr:to>
    <xdr:sp macro="" textlink="">
      <xdr:nvSpPr>
        <xdr:cNvPr id="30" name="線吹き出し 1 (枠付き) 100">
          <a:extLst>
            <a:ext uri="{FF2B5EF4-FFF2-40B4-BE49-F238E27FC236}">
              <a16:creationId xmlns:a16="http://schemas.microsoft.com/office/drawing/2014/main" id="{00000000-0008-0000-0500-00001E000000}"/>
            </a:ext>
          </a:extLst>
        </xdr:cNvPr>
        <xdr:cNvSpPr>
          <a:spLocks/>
        </xdr:cNvSpPr>
      </xdr:nvSpPr>
      <xdr:spPr>
        <a:xfrm>
          <a:off x="6638925" y="2857500"/>
          <a:ext cx="323850" cy="190500"/>
        </a:xfrm>
        <a:prstGeom prst="borderCallout1">
          <a:avLst>
            <a:gd name="adj1" fmla="val 60450"/>
            <a:gd name="adj2" fmla="val 2746"/>
            <a:gd name="adj3" fmla="val 108648"/>
            <a:gd name="adj4" fmla="val -39479"/>
          </a:avLst>
        </a:prstGeom>
        <a:solidFill>
          <a:schemeClr val="bg1"/>
        </a:solidFill>
        <a:ln w="952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kumimoji="1" lang="en-US" altLang="ja-JP" sz="900">
              <a:solidFill>
                <a:sysClr val="windowText" lastClr="000000"/>
              </a:solidFill>
              <a:latin typeface="Meiryo UI" panose="020B0604030504040204" pitchFamily="50" charset="-128"/>
              <a:ea typeface="Meiryo UI" panose="020B0604030504040204" pitchFamily="50" charset="-128"/>
            </a:rPr>
            <a:t>2</a:t>
          </a:r>
        </a:p>
      </xdr:txBody>
    </xdr:sp>
    <xdr:clientData/>
  </xdr:twoCellAnchor>
  <xdr:twoCellAnchor editAs="oneCell">
    <xdr:from>
      <xdr:col>60</xdr:col>
      <xdr:colOff>1</xdr:colOff>
      <xdr:row>15</xdr:row>
      <xdr:rowOff>0</xdr:rowOff>
    </xdr:from>
    <xdr:to>
      <xdr:col>62</xdr:col>
      <xdr:colOff>1</xdr:colOff>
      <xdr:row>15</xdr:row>
      <xdr:rowOff>186578</xdr:rowOff>
    </xdr:to>
    <xdr:sp macro="" textlink="">
      <xdr:nvSpPr>
        <xdr:cNvPr id="31" name="線吹き出し 1 (枠付き) 100">
          <a:extLst>
            <a:ext uri="{FF2B5EF4-FFF2-40B4-BE49-F238E27FC236}">
              <a16:creationId xmlns:a16="http://schemas.microsoft.com/office/drawing/2014/main" id="{00000000-0008-0000-0500-00001F000000}"/>
            </a:ext>
          </a:extLst>
        </xdr:cNvPr>
        <xdr:cNvSpPr>
          <a:spLocks/>
        </xdr:cNvSpPr>
      </xdr:nvSpPr>
      <xdr:spPr>
        <a:xfrm>
          <a:off x="9715501" y="2857500"/>
          <a:ext cx="323850" cy="186578"/>
        </a:xfrm>
        <a:prstGeom prst="borderCallout1">
          <a:avLst>
            <a:gd name="adj1" fmla="val 60450"/>
            <a:gd name="adj2" fmla="val 2746"/>
            <a:gd name="adj3" fmla="val 108648"/>
            <a:gd name="adj4" fmla="val -39479"/>
          </a:avLst>
        </a:prstGeom>
        <a:solidFill>
          <a:schemeClr val="bg1"/>
        </a:solidFill>
        <a:ln w="952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kumimoji="1" lang="en-US" altLang="ja-JP" sz="900">
              <a:solidFill>
                <a:sysClr val="windowText" lastClr="000000"/>
              </a:solidFill>
              <a:latin typeface="Meiryo UI" panose="020B0604030504040204" pitchFamily="50" charset="-128"/>
              <a:ea typeface="Meiryo UI" panose="020B0604030504040204" pitchFamily="50" charset="-128"/>
            </a:rPr>
            <a:t>48</a:t>
          </a:r>
        </a:p>
      </xdr:txBody>
    </xdr:sp>
    <xdr:clientData/>
  </xdr:twoCellAnchor>
  <xdr:twoCellAnchor editAs="oneCell">
    <xdr:from>
      <xdr:col>78</xdr:col>
      <xdr:colOff>0</xdr:colOff>
      <xdr:row>15</xdr:row>
      <xdr:rowOff>0</xdr:rowOff>
    </xdr:from>
    <xdr:to>
      <xdr:col>80</xdr:col>
      <xdr:colOff>0</xdr:colOff>
      <xdr:row>16</xdr:row>
      <xdr:rowOff>0</xdr:rowOff>
    </xdr:to>
    <xdr:sp macro="" textlink="">
      <xdr:nvSpPr>
        <xdr:cNvPr id="32" name="線吹き出し 1 (枠付き) 100">
          <a:extLst>
            <a:ext uri="{FF2B5EF4-FFF2-40B4-BE49-F238E27FC236}">
              <a16:creationId xmlns:a16="http://schemas.microsoft.com/office/drawing/2014/main" id="{00000000-0008-0000-0500-000020000000}"/>
            </a:ext>
          </a:extLst>
        </xdr:cNvPr>
        <xdr:cNvSpPr>
          <a:spLocks/>
        </xdr:cNvSpPr>
      </xdr:nvSpPr>
      <xdr:spPr>
        <a:xfrm>
          <a:off x="12630150" y="2857500"/>
          <a:ext cx="323850" cy="190500"/>
        </a:xfrm>
        <a:prstGeom prst="borderCallout1">
          <a:avLst>
            <a:gd name="adj1" fmla="val 60450"/>
            <a:gd name="adj2" fmla="val 2746"/>
            <a:gd name="adj3" fmla="val 108648"/>
            <a:gd name="adj4" fmla="val -39479"/>
          </a:avLst>
        </a:prstGeom>
        <a:solidFill>
          <a:schemeClr val="bg1"/>
        </a:solidFill>
        <a:ln w="952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kumimoji="1" lang="en-US" altLang="ja-JP" sz="900">
              <a:solidFill>
                <a:sysClr val="windowText" lastClr="000000"/>
              </a:solidFill>
              <a:latin typeface="Meiryo UI" panose="020B0604030504040204" pitchFamily="50" charset="-128"/>
              <a:ea typeface="Meiryo UI" panose="020B0604030504040204" pitchFamily="50" charset="-128"/>
            </a:rPr>
            <a:t>3</a:t>
          </a:r>
        </a:p>
      </xdr:txBody>
    </xdr:sp>
    <xdr:clientData/>
  </xdr:twoCellAnchor>
  <xdr:twoCellAnchor editAs="oneCell">
    <xdr:from>
      <xdr:col>21</xdr:col>
      <xdr:colOff>0</xdr:colOff>
      <xdr:row>34</xdr:row>
      <xdr:rowOff>0</xdr:rowOff>
    </xdr:from>
    <xdr:to>
      <xdr:col>23</xdr:col>
      <xdr:colOff>0</xdr:colOff>
      <xdr:row>35</xdr:row>
      <xdr:rowOff>0</xdr:rowOff>
    </xdr:to>
    <xdr:sp macro="" textlink="">
      <xdr:nvSpPr>
        <xdr:cNvPr id="33" name="線吹き出し 1 (枠付き) 100">
          <a:extLst>
            <a:ext uri="{FF2B5EF4-FFF2-40B4-BE49-F238E27FC236}">
              <a16:creationId xmlns:a16="http://schemas.microsoft.com/office/drawing/2014/main" id="{00000000-0008-0000-0500-000021000000}"/>
            </a:ext>
          </a:extLst>
        </xdr:cNvPr>
        <xdr:cNvSpPr>
          <a:spLocks/>
        </xdr:cNvSpPr>
      </xdr:nvSpPr>
      <xdr:spPr>
        <a:xfrm>
          <a:off x="3400425" y="6477000"/>
          <a:ext cx="323850" cy="190500"/>
        </a:xfrm>
        <a:prstGeom prst="borderCallout1">
          <a:avLst>
            <a:gd name="adj1" fmla="val 60450"/>
            <a:gd name="adj2" fmla="val 2746"/>
            <a:gd name="adj3" fmla="val 108648"/>
            <a:gd name="adj4" fmla="val -39479"/>
          </a:avLst>
        </a:prstGeom>
        <a:solidFill>
          <a:schemeClr val="bg1"/>
        </a:solidFill>
        <a:ln w="952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kumimoji="1" lang="en-US" altLang="ja-JP" sz="900">
              <a:solidFill>
                <a:sysClr val="windowText" lastClr="000000"/>
              </a:solidFill>
              <a:latin typeface="Meiryo UI" panose="020B0604030504040204" pitchFamily="50" charset="-128"/>
              <a:ea typeface="Meiryo UI" panose="020B0604030504040204" pitchFamily="50" charset="-128"/>
            </a:rPr>
            <a:t>19 </a:t>
          </a:r>
        </a:p>
      </xdr:txBody>
    </xdr:sp>
    <xdr:clientData/>
  </xdr:twoCellAnchor>
  <xdr:twoCellAnchor editAs="oneCell">
    <xdr:from>
      <xdr:col>38</xdr:col>
      <xdr:colOff>156882</xdr:colOff>
      <xdr:row>24</xdr:row>
      <xdr:rowOff>0</xdr:rowOff>
    </xdr:from>
    <xdr:to>
      <xdr:col>41</xdr:col>
      <xdr:colOff>0</xdr:colOff>
      <xdr:row>24</xdr:row>
      <xdr:rowOff>190499</xdr:rowOff>
    </xdr:to>
    <xdr:sp macro="" textlink="">
      <xdr:nvSpPr>
        <xdr:cNvPr id="34" name="線吹き出し 1 (枠付き) 100">
          <a:extLst>
            <a:ext uri="{FF2B5EF4-FFF2-40B4-BE49-F238E27FC236}">
              <a16:creationId xmlns:a16="http://schemas.microsoft.com/office/drawing/2014/main" id="{00000000-0008-0000-0500-000022000000}"/>
            </a:ext>
          </a:extLst>
        </xdr:cNvPr>
        <xdr:cNvSpPr>
          <a:spLocks/>
        </xdr:cNvSpPr>
      </xdr:nvSpPr>
      <xdr:spPr>
        <a:xfrm>
          <a:off x="6118411" y="4572000"/>
          <a:ext cx="313765" cy="190499"/>
        </a:xfrm>
        <a:prstGeom prst="borderCallout1">
          <a:avLst>
            <a:gd name="adj1" fmla="val 60450"/>
            <a:gd name="adj2" fmla="val 2746"/>
            <a:gd name="adj3" fmla="val 108648"/>
            <a:gd name="adj4" fmla="val -39479"/>
          </a:avLst>
        </a:prstGeom>
        <a:solidFill>
          <a:schemeClr val="bg1"/>
        </a:solidFill>
        <a:ln w="952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kumimoji="1" lang="en-US" altLang="ja-JP" sz="900">
              <a:solidFill>
                <a:sysClr val="windowText" lastClr="000000"/>
              </a:solidFill>
              <a:latin typeface="Meiryo UI" panose="020B0604030504040204" pitchFamily="50" charset="-128"/>
              <a:ea typeface="Meiryo UI" panose="020B0604030504040204" pitchFamily="50" charset="-128"/>
            </a:rPr>
            <a:t>11</a:t>
          </a:r>
        </a:p>
      </xdr:txBody>
    </xdr:sp>
    <xdr:clientData/>
  </xdr:twoCellAnchor>
  <xdr:twoCellAnchor editAs="oneCell">
    <xdr:from>
      <xdr:col>44</xdr:col>
      <xdr:colOff>5040</xdr:colOff>
      <xdr:row>23</xdr:row>
      <xdr:rowOff>190499</xdr:rowOff>
    </xdr:from>
    <xdr:to>
      <xdr:col>46</xdr:col>
      <xdr:colOff>0</xdr:colOff>
      <xdr:row>24</xdr:row>
      <xdr:rowOff>190499</xdr:rowOff>
    </xdr:to>
    <xdr:sp macro="" textlink="">
      <xdr:nvSpPr>
        <xdr:cNvPr id="35" name="線吹き出し 1 (枠付き) 100">
          <a:extLst>
            <a:ext uri="{FF2B5EF4-FFF2-40B4-BE49-F238E27FC236}">
              <a16:creationId xmlns:a16="http://schemas.microsoft.com/office/drawing/2014/main" id="{00000000-0008-0000-0500-000023000000}"/>
            </a:ext>
          </a:extLst>
        </xdr:cNvPr>
        <xdr:cNvSpPr>
          <a:spLocks/>
        </xdr:cNvSpPr>
      </xdr:nvSpPr>
      <xdr:spPr>
        <a:xfrm>
          <a:off x="6907864" y="4571999"/>
          <a:ext cx="308724" cy="190500"/>
        </a:xfrm>
        <a:prstGeom prst="borderCallout1">
          <a:avLst>
            <a:gd name="adj1" fmla="val 60450"/>
            <a:gd name="adj2" fmla="val 2746"/>
            <a:gd name="adj3" fmla="val 108648"/>
            <a:gd name="adj4" fmla="val -39479"/>
          </a:avLst>
        </a:prstGeom>
        <a:solidFill>
          <a:schemeClr val="bg1"/>
        </a:solidFill>
        <a:ln w="952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kumimoji="1" lang="en-US" altLang="ja-JP" sz="900">
              <a:solidFill>
                <a:sysClr val="windowText" lastClr="000000"/>
              </a:solidFill>
              <a:latin typeface="Meiryo UI" panose="020B0604030504040204" pitchFamily="50" charset="-128"/>
              <a:ea typeface="Meiryo UI" panose="020B0604030504040204" pitchFamily="50" charset="-128"/>
            </a:rPr>
            <a:t>12 </a:t>
          </a:r>
        </a:p>
      </xdr:txBody>
    </xdr:sp>
    <xdr:clientData/>
  </xdr:twoCellAnchor>
  <xdr:twoCellAnchor editAs="oneCell">
    <xdr:from>
      <xdr:col>48</xdr:col>
      <xdr:colOff>161924</xdr:colOff>
      <xdr:row>24</xdr:row>
      <xdr:rowOff>0</xdr:rowOff>
    </xdr:from>
    <xdr:to>
      <xdr:col>51</xdr:col>
      <xdr:colOff>0</xdr:colOff>
      <xdr:row>25</xdr:row>
      <xdr:rowOff>0</xdr:rowOff>
    </xdr:to>
    <xdr:sp macro="" textlink="">
      <xdr:nvSpPr>
        <xdr:cNvPr id="36" name="線吹き出し 1 (枠付き) 100">
          <a:extLst>
            <a:ext uri="{FF2B5EF4-FFF2-40B4-BE49-F238E27FC236}">
              <a16:creationId xmlns:a16="http://schemas.microsoft.com/office/drawing/2014/main" id="{00000000-0008-0000-0500-000024000000}"/>
            </a:ext>
          </a:extLst>
        </xdr:cNvPr>
        <xdr:cNvSpPr>
          <a:spLocks/>
        </xdr:cNvSpPr>
      </xdr:nvSpPr>
      <xdr:spPr>
        <a:xfrm>
          <a:off x="7934324" y="4572000"/>
          <a:ext cx="323851" cy="190500"/>
        </a:xfrm>
        <a:prstGeom prst="borderCallout1">
          <a:avLst>
            <a:gd name="adj1" fmla="val 60450"/>
            <a:gd name="adj2" fmla="val 2746"/>
            <a:gd name="adj3" fmla="val 108648"/>
            <a:gd name="adj4" fmla="val -39479"/>
          </a:avLst>
        </a:prstGeom>
        <a:solidFill>
          <a:schemeClr val="bg1"/>
        </a:solidFill>
        <a:ln w="952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kumimoji="1" lang="en-US" altLang="ja-JP" sz="900">
              <a:solidFill>
                <a:sysClr val="windowText" lastClr="000000"/>
              </a:solidFill>
              <a:latin typeface="Meiryo UI" panose="020B0604030504040204" pitchFamily="50" charset="-128"/>
              <a:ea typeface="Meiryo UI" panose="020B0604030504040204" pitchFamily="50" charset="-128"/>
            </a:rPr>
            <a:t>13</a:t>
          </a:r>
        </a:p>
      </xdr:txBody>
    </xdr:sp>
    <xdr:clientData/>
  </xdr:twoCellAnchor>
  <xdr:twoCellAnchor editAs="oneCell">
    <xdr:from>
      <xdr:col>37</xdr:col>
      <xdr:colOff>0</xdr:colOff>
      <xdr:row>34</xdr:row>
      <xdr:rowOff>0</xdr:rowOff>
    </xdr:from>
    <xdr:to>
      <xdr:col>39</xdr:col>
      <xdr:colOff>0</xdr:colOff>
      <xdr:row>35</xdr:row>
      <xdr:rowOff>0</xdr:rowOff>
    </xdr:to>
    <xdr:sp macro="" textlink="">
      <xdr:nvSpPr>
        <xdr:cNvPr id="37" name="線吹き出し 1 (枠付き) 100">
          <a:extLst>
            <a:ext uri="{FF2B5EF4-FFF2-40B4-BE49-F238E27FC236}">
              <a16:creationId xmlns:a16="http://schemas.microsoft.com/office/drawing/2014/main" id="{00000000-0008-0000-0500-000025000000}"/>
            </a:ext>
          </a:extLst>
        </xdr:cNvPr>
        <xdr:cNvSpPr>
          <a:spLocks/>
        </xdr:cNvSpPr>
      </xdr:nvSpPr>
      <xdr:spPr>
        <a:xfrm>
          <a:off x="5991225" y="6477000"/>
          <a:ext cx="323850" cy="190500"/>
        </a:xfrm>
        <a:prstGeom prst="borderCallout1">
          <a:avLst>
            <a:gd name="adj1" fmla="val 60450"/>
            <a:gd name="adj2" fmla="val 2746"/>
            <a:gd name="adj3" fmla="val 108648"/>
            <a:gd name="adj4" fmla="val -39479"/>
          </a:avLst>
        </a:prstGeom>
        <a:solidFill>
          <a:schemeClr val="bg1"/>
        </a:solidFill>
        <a:ln w="952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kumimoji="1" lang="en-US" altLang="ja-JP" sz="900">
              <a:solidFill>
                <a:sysClr val="windowText" lastClr="000000"/>
              </a:solidFill>
              <a:latin typeface="Meiryo UI" panose="020B0604030504040204" pitchFamily="50" charset="-128"/>
              <a:ea typeface="Meiryo UI" panose="020B0604030504040204" pitchFamily="50" charset="-128"/>
            </a:rPr>
            <a:t>21 </a:t>
          </a:r>
        </a:p>
      </xdr:txBody>
    </xdr:sp>
    <xdr:clientData/>
  </xdr:twoCellAnchor>
  <xdr:twoCellAnchor editAs="oneCell">
    <xdr:from>
      <xdr:col>29</xdr:col>
      <xdr:colOff>0</xdr:colOff>
      <xdr:row>33</xdr:row>
      <xdr:rowOff>180366</xdr:rowOff>
    </xdr:from>
    <xdr:to>
      <xdr:col>31</xdr:col>
      <xdr:colOff>0</xdr:colOff>
      <xdr:row>35</xdr:row>
      <xdr:rowOff>0</xdr:rowOff>
    </xdr:to>
    <xdr:sp macro="" textlink="">
      <xdr:nvSpPr>
        <xdr:cNvPr id="38" name="線吹き出し 1 (枠付き) 100">
          <a:extLst>
            <a:ext uri="{FF2B5EF4-FFF2-40B4-BE49-F238E27FC236}">
              <a16:creationId xmlns:a16="http://schemas.microsoft.com/office/drawing/2014/main" id="{00000000-0008-0000-0500-000026000000}"/>
            </a:ext>
          </a:extLst>
        </xdr:cNvPr>
        <xdr:cNvSpPr>
          <a:spLocks/>
        </xdr:cNvSpPr>
      </xdr:nvSpPr>
      <xdr:spPr>
        <a:xfrm>
          <a:off x="4695825" y="6466866"/>
          <a:ext cx="323850" cy="200634"/>
        </a:xfrm>
        <a:prstGeom prst="borderCallout1">
          <a:avLst>
            <a:gd name="adj1" fmla="val 60450"/>
            <a:gd name="adj2" fmla="val 2746"/>
            <a:gd name="adj3" fmla="val 108648"/>
            <a:gd name="adj4" fmla="val -39479"/>
          </a:avLst>
        </a:prstGeom>
        <a:solidFill>
          <a:schemeClr val="bg1"/>
        </a:solidFill>
        <a:ln w="952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kumimoji="1" lang="en-US" altLang="ja-JP" sz="900">
              <a:solidFill>
                <a:sysClr val="windowText" lastClr="000000"/>
              </a:solidFill>
              <a:latin typeface="Meiryo UI" panose="020B0604030504040204" pitchFamily="50" charset="-128"/>
              <a:ea typeface="Meiryo UI" panose="020B0604030504040204" pitchFamily="50" charset="-128"/>
            </a:rPr>
            <a:t>20 </a:t>
          </a:r>
        </a:p>
      </xdr:txBody>
    </xdr:sp>
    <xdr:clientData/>
  </xdr:twoCellAnchor>
  <xdr:twoCellAnchor editAs="oneCell">
    <xdr:from>
      <xdr:col>56</xdr:col>
      <xdr:colOff>1170</xdr:colOff>
      <xdr:row>34</xdr:row>
      <xdr:rowOff>0</xdr:rowOff>
    </xdr:from>
    <xdr:to>
      <xdr:col>58</xdr:col>
      <xdr:colOff>0</xdr:colOff>
      <xdr:row>35</xdr:row>
      <xdr:rowOff>0</xdr:rowOff>
    </xdr:to>
    <xdr:sp macro="" textlink="">
      <xdr:nvSpPr>
        <xdr:cNvPr id="39" name="線吹き出し 1 (枠付き) 100">
          <a:extLst>
            <a:ext uri="{FF2B5EF4-FFF2-40B4-BE49-F238E27FC236}">
              <a16:creationId xmlns:a16="http://schemas.microsoft.com/office/drawing/2014/main" id="{00000000-0008-0000-0500-000027000000}"/>
            </a:ext>
          </a:extLst>
        </xdr:cNvPr>
        <xdr:cNvSpPr>
          <a:spLocks/>
        </xdr:cNvSpPr>
      </xdr:nvSpPr>
      <xdr:spPr>
        <a:xfrm>
          <a:off x="9068970" y="6477000"/>
          <a:ext cx="322680" cy="190500"/>
        </a:xfrm>
        <a:prstGeom prst="borderCallout1">
          <a:avLst>
            <a:gd name="adj1" fmla="val 60450"/>
            <a:gd name="adj2" fmla="val 2746"/>
            <a:gd name="adj3" fmla="val 108648"/>
            <a:gd name="adj4" fmla="val -39479"/>
          </a:avLst>
        </a:prstGeom>
        <a:solidFill>
          <a:schemeClr val="bg1"/>
        </a:solidFill>
        <a:ln w="952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kumimoji="1" lang="en-US" altLang="ja-JP" sz="900">
              <a:solidFill>
                <a:sysClr val="windowText" lastClr="000000"/>
              </a:solidFill>
              <a:latin typeface="Meiryo UI" panose="020B0604030504040204" pitchFamily="50" charset="-128"/>
              <a:ea typeface="Meiryo UI" panose="020B0604030504040204" pitchFamily="50" charset="-128"/>
            </a:rPr>
            <a:t>24 </a:t>
          </a:r>
        </a:p>
      </xdr:txBody>
    </xdr:sp>
    <xdr:clientData/>
  </xdr:twoCellAnchor>
  <xdr:twoCellAnchor editAs="oneCell">
    <xdr:from>
      <xdr:col>49</xdr:col>
      <xdr:colOff>161924</xdr:colOff>
      <xdr:row>34</xdr:row>
      <xdr:rowOff>0</xdr:rowOff>
    </xdr:from>
    <xdr:to>
      <xdr:col>52</xdr:col>
      <xdr:colOff>0</xdr:colOff>
      <xdr:row>35</xdr:row>
      <xdr:rowOff>0</xdr:rowOff>
    </xdr:to>
    <xdr:sp macro="" textlink="">
      <xdr:nvSpPr>
        <xdr:cNvPr id="40" name="線吹き出し 1 (枠付き) 100">
          <a:extLst>
            <a:ext uri="{FF2B5EF4-FFF2-40B4-BE49-F238E27FC236}">
              <a16:creationId xmlns:a16="http://schemas.microsoft.com/office/drawing/2014/main" id="{00000000-0008-0000-0500-000028000000}"/>
            </a:ext>
          </a:extLst>
        </xdr:cNvPr>
        <xdr:cNvSpPr>
          <a:spLocks/>
        </xdr:cNvSpPr>
      </xdr:nvSpPr>
      <xdr:spPr>
        <a:xfrm>
          <a:off x="8096249" y="6477000"/>
          <a:ext cx="323851" cy="190500"/>
        </a:xfrm>
        <a:prstGeom prst="borderCallout1">
          <a:avLst>
            <a:gd name="adj1" fmla="val 60450"/>
            <a:gd name="adj2" fmla="val 2746"/>
            <a:gd name="adj3" fmla="val 108648"/>
            <a:gd name="adj4" fmla="val -39479"/>
          </a:avLst>
        </a:prstGeom>
        <a:solidFill>
          <a:schemeClr val="bg1"/>
        </a:solidFill>
        <a:ln w="952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kumimoji="1" lang="en-US" altLang="ja-JP" sz="900">
              <a:solidFill>
                <a:sysClr val="windowText" lastClr="000000"/>
              </a:solidFill>
              <a:latin typeface="Meiryo UI" panose="020B0604030504040204" pitchFamily="50" charset="-128"/>
              <a:ea typeface="Meiryo UI" panose="020B0604030504040204" pitchFamily="50" charset="-128"/>
            </a:rPr>
            <a:t>23 </a:t>
          </a:r>
        </a:p>
      </xdr:txBody>
    </xdr:sp>
    <xdr:clientData/>
  </xdr:twoCellAnchor>
  <xdr:twoCellAnchor editAs="oneCell">
    <xdr:from>
      <xdr:col>44</xdr:col>
      <xdr:colOff>0</xdr:colOff>
      <xdr:row>34</xdr:row>
      <xdr:rowOff>0</xdr:rowOff>
    </xdr:from>
    <xdr:to>
      <xdr:col>46</xdr:col>
      <xdr:colOff>0</xdr:colOff>
      <xdr:row>35</xdr:row>
      <xdr:rowOff>0</xdr:rowOff>
    </xdr:to>
    <xdr:sp macro="" textlink="">
      <xdr:nvSpPr>
        <xdr:cNvPr id="41" name="線吹き出し 1 (枠付き) 100">
          <a:extLst>
            <a:ext uri="{FF2B5EF4-FFF2-40B4-BE49-F238E27FC236}">
              <a16:creationId xmlns:a16="http://schemas.microsoft.com/office/drawing/2014/main" id="{00000000-0008-0000-0500-000029000000}"/>
            </a:ext>
          </a:extLst>
        </xdr:cNvPr>
        <xdr:cNvSpPr>
          <a:spLocks/>
        </xdr:cNvSpPr>
      </xdr:nvSpPr>
      <xdr:spPr>
        <a:xfrm>
          <a:off x="7124700" y="6477000"/>
          <a:ext cx="323850" cy="190500"/>
        </a:xfrm>
        <a:prstGeom prst="borderCallout1">
          <a:avLst>
            <a:gd name="adj1" fmla="val 60450"/>
            <a:gd name="adj2" fmla="val 2746"/>
            <a:gd name="adj3" fmla="val 108648"/>
            <a:gd name="adj4" fmla="val -39479"/>
          </a:avLst>
        </a:prstGeom>
        <a:solidFill>
          <a:schemeClr val="bg1"/>
        </a:solidFill>
        <a:ln w="952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kumimoji="1" lang="en-US" altLang="ja-JP" sz="900">
              <a:solidFill>
                <a:sysClr val="windowText" lastClr="000000"/>
              </a:solidFill>
              <a:latin typeface="Meiryo UI" panose="020B0604030504040204" pitchFamily="50" charset="-128"/>
              <a:ea typeface="Meiryo UI" panose="020B0604030504040204" pitchFamily="50" charset="-128"/>
            </a:rPr>
            <a:t>22 </a:t>
          </a:r>
        </a:p>
      </xdr:txBody>
    </xdr:sp>
    <xdr:clientData/>
  </xdr:twoCellAnchor>
  <xdr:twoCellAnchor editAs="oneCell">
    <xdr:from>
      <xdr:col>61</xdr:col>
      <xdr:colOff>0</xdr:colOff>
      <xdr:row>34</xdr:row>
      <xdr:rowOff>0</xdr:rowOff>
    </xdr:from>
    <xdr:to>
      <xdr:col>63</xdr:col>
      <xdr:colOff>0</xdr:colOff>
      <xdr:row>34</xdr:row>
      <xdr:rowOff>176732</xdr:rowOff>
    </xdr:to>
    <xdr:sp macro="" textlink="">
      <xdr:nvSpPr>
        <xdr:cNvPr id="42" name="線吹き出し 1 (枠付き) 100">
          <a:extLst>
            <a:ext uri="{FF2B5EF4-FFF2-40B4-BE49-F238E27FC236}">
              <a16:creationId xmlns:a16="http://schemas.microsoft.com/office/drawing/2014/main" id="{00000000-0008-0000-0500-00002A000000}"/>
            </a:ext>
          </a:extLst>
        </xdr:cNvPr>
        <xdr:cNvSpPr>
          <a:spLocks/>
        </xdr:cNvSpPr>
      </xdr:nvSpPr>
      <xdr:spPr>
        <a:xfrm>
          <a:off x="9877425" y="6477000"/>
          <a:ext cx="323850" cy="176732"/>
        </a:xfrm>
        <a:prstGeom prst="borderCallout1">
          <a:avLst>
            <a:gd name="adj1" fmla="val 60450"/>
            <a:gd name="adj2" fmla="val 2746"/>
            <a:gd name="adj3" fmla="val 108648"/>
            <a:gd name="adj4" fmla="val -39479"/>
          </a:avLst>
        </a:prstGeom>
        <a:solidFill>
          <a:schemeClr val="bg1"/>
        </a:solidFill>
        <a:ln w="952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kumimoji="1" lang="en-US" altLang="ja-JP" sz="900" baseline="0">
              <a:solidFill>
                <a:sysClr val="windowText" lastClr="000000"/>
              </a:solidFill>
              <a:latin typeface="Meiryo UI" panose="020B0604030504040204" pitchFamily="50" charset="-128"/>
              <a:ea typeface="Meiryo UI" panose="020B0604030504040204" pitchFamily="50" charset="-128"/>
            </a:rPr>
            <a:t>25 </a:t>
          </a:r>
        </a:p>
      </xdr:txBody>
    </xdr:sp>
    <xdr:clientData/>
  </xdr:twoCellAnchor>
  <xdr:twoCellAnchor editAs="oneCell">
    <xdr:from>
      <xdr:col>28</xdr:col>
      <xdr:colOff>0</xdr:colOff>
      <xdr:row>23</xdr:row>
      <xdr:rowOff>189864</xdr:rowOff>
    </xdr:from>
    <xdr:to>
      <xdr:col>30</xdr:col>
      <xdr:colOff>0</xdr:colOff>
      <xdr:row>24</xdr:row>
      <xdr:rowOff>190499</xdr:rowOff>
    </xdr:to>
    <xdr:sp macro="" textlink="">
      <xdr:nvSpPr>
        <xdr:cNvPr id="43" name="線吹き出し 1 (枠付き) 100">
          <a:extLst>
            <a:ext uri="{FF2B5EF4-FFF2-40B4-BE49-F238E27FC236}">
              <a16:creationId xmlns:a16="http://schemas.microsoft.com/office/drawing/2014/main" id="{00000000-0008-0000-0500-00002B000000}"/>
            </a:ext>
          </a:extLst>
        </xdr:cNvPr>
        <xdr:cNvSpPr>
          <a:spLocks/>
        </xdr:cNvSpPr>
      </xdr:nvSpPr>
      <xdr:spPr>
        <a:xfrm>
          <a:off x="4392706" y="4571364"/>
          <a:ext cx="313765" cy="191135"/>
        </a:xfrm>
        <a:prstGeom prst="borderCallout1">
          <a:avLst>
            <a:gd name="adj1" fmla="val 60450"/>
            <a:gd name="adj2" fmla="val 2746"/>
            <a:gd name="adj3" fmla="val 108648"/>
            <a:gd name="adj4" fmla="val -39479"/>
          </a:avLst>
        </a:prstGeom>
        <a:solidFill>
          <a:schemeClr val="bg1"/>
        </a:solidFill>
        <a:ln w="952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kumimoji="1" lang="en-US" altLang="ja-JP" sz="900">
              <a:solidFill>
                <a:sysClr val="windowText" lastClr="000000"/>
              </a:solidFill>
              <a:latin typeface="Meiryo UI" panose="020B0604030504040204" pitchFamily="50" charset="-128"/>
              <a:ea typeface="Meiryo UI" panose="020B0604030504040204" pitchFamily="50" charset="-128"/>
            </a:rPr>
            <a:t>9 </a:t>
          </a:r>
        </a:p>
      </xdr:txBody>
    </xdr:sp>
    <xdr:clientData/>
  </xdr:twoCellAnchor>
  <xdr:twoCellAnchor editAs="oneCell">
    <xdr:from>
      <xdr:col>61</xdr:col>
      <xdr:colOff>0</xdr:colOff>
      <xdr:row>24</xdr:row>
      <xdr:rowOff>0</xdr:rowOff>
    </xdr:from>
    <xdr:to>
      <xdr:col>63</xdr:col>
      <xdr:colOff>0</xdr:colOff>
      <xdr:row>25</xdr:row>
      <xdr:rowOff>0</xdr:rowOff>
    </xdr:to>
    <xdr:sp macro="" textlink="">
      <xdr:nvSpPr>
        <xdr:cNvPr id="45" name="線吹き出し 1 (枠付き) 100">
          <a:extLst>
            <a:ext uri="{FF2B5EF4-FFF2-40B4-BE49-F238E27FC236}">
              <a16:creationId xmlns:a16="http://schemas.microsoft.com/office/drawing/2014/main" id="{00000000-0008-0000-0500-00002D000000}"/>
            </a:ext>
          </a:extLst>
        </xdr:cNvPr>
        <xdr:cNvSpPr>
          <a:spLocks/>
        </xdr:cNvSpPr>
      </xdr:nvSpPr>
      <xdr:spPr>
        <a:xfrm>
          <a:off x="9877425" y="4572000"/>
          <a:ext cx="323850" cy="190500"/>
        </a:xfrm>
        <a:prstGeom prst="borderCallout1">
          <a:avLst>
            <a:gd name="adj1" fmla="val 60450"/>
            <a:gd name="adj2" fmla="val 2746"/>
            <a:gd name="adj3" fmla="val 108648"/>
            <a:gd name="adj4" fmla="val -39479"/>
          </a:avLst>
        </a:prstGeom>
        <a:solidFill>
          <a:schemeClr val="bg1"/>
        </a:solidFill>
        <a:ln w="952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kumimoji="1" lang="en-US" altLang="ja-JP" sz="900">
              <a:solidFill>
                <a:sysClr val="windowText" lastClr="000000"/>
              </a:solidFill>
              <a:latin typeface="Meiryo UI" panose="020B0604030504040204" pitchFamily="50" charset="-128"/>
              <a:ea typeface="Meiryo UI" panose="020B0604030504040204" pitchFamily="50" charset="-128"/>
            </a:rPr>
            <a:t>15 </a:t>
          </a:r>
        </a:p>
      </xdr:txBody>
    </xdr:sp>
    <xdr:clientData/>
  </xdr:twoCellAnchor>
  <xdr:twoCellAnchor editAs="oneCell">
    <xdr:from>
      <xdr:col>77</xdr:col>
      <xdr:colOff>161924</xdr:colOff>
      <xdr:row>23</xdr:row>
      <xdr:rowOff>190499</xdr:rowOff>
    </xdr:from>
    <xdr:to>
      <xdr:col>80</xdr:col>
      <xdr:colOff>0</xdr:colOff>
      <xdr:row>24</xdr:row>
      <xdr:rowOff>190499</xdr:rowOff>
    </xdr:to>
    <xdr:sp macro="" textlink="">
      <xdr:nvSpPr>
        <xdr:cNvPr id="46" name="線吹き出し 1 (枠付き) 100">
          <a:extLst>
            <a:ext uri="{FF2B5EF4-FFF2-40B4-BE49-F238E27FC236}">
              <a16:creationId xmlns:a16="http://schemas.microsoft.com/office/drawing/2014/main" id="{00000000-0008-0000-0500-00002E000000}"/>
            </a:ext>
          </a:extLst>
        </xdr:cNvPr>
        <xdr:cNvSpPr>
          <a:spLocks/>
        </xdr:cNvSpPr>
      </xdr:nvSpPr>
      <xdr:spPr>
        <a:xfrm>
          <a:off x="12630149" y="4571999"/>
          <a:ext cx="323851" cy="190500"/>
        </a:xfrm>
        <a:prstGeom prst="borderCallout1">
          <a:avLst>
            <a:gd name="adj1" fmla="val 60450"/>
            <a:gd name="adj2" fmla="val 2746"/>
            <a:gd name="adj3" fmla="val 108648"/>
            <a:gd name="adj4" fmla="val -39479"/>
          </a:avLst>
        </a:prstGeom>
        <a:solidFill>
          <a:schemeClr val="bg1"/>
        </a:solidFill>
        <a:ln w="952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kumimoji="1" lang="en-US" altLang="ja-JP" sz="900">
              <a:solidFill>
                <a:sysClr val="windowText" lastClr="000000"/>
              </a:solidFill>
              <a:latin typeface="Meiryo UI" panose="020B0604030504040204" pitchFamily="50" charset="-128"/>
              <a:ea typeface="Meiryo UI" panose="020B0604030504040204" pitchFamily="50" charset="-128"/>
            </a:rPr>
            <a:t>17 </a:t>
          </a:r>
        </a:p>
      </xdr:txBody>
    </xdr:sp>
    <xdr:clientData/>
  </xdr:twoCellAnchor>
  <xdr:twoCellAnchor editAs="oneCell">
    <xdr:from>
      <xdr:col>71</xdr:col>
      <xdr:colOff>0</xdr:colOff>
      <xdr:row>24</xdr:row>
      <xdr:rowOff>0</xdr:rowOff>
    </xdr:from>
    <xdr:to>
      <xdr:col>73</xdr:col>
      <xdr:colOff>0</xdr:colOff>
      <xdr:row>25</xdr:row>
      <xdr:rowOff>0</xdr:rowOff>
    </xdr:to>
    <xdr:sp macro="" textlink="">
      <xdr:nvSpPr>
        <xdr:cNvPr id="47" name="線吹き出し 1 (枠付き) 100">
          <a:extLst>
            <a:ext uri="{FF2B5EF4-FFF2-40B4-BE49-F238E27FC236}">
              <a16:creationId xmlns:a16="http://schemas.microsoft.com/office/drawing/2014/main" id="{00000000-0008-0000-0500-00002F000000}"/>
            </a:ext>
          </a:extLst>
        </xdr:cNvPr>
        <xdr:cNvSpPr>
          <a:spLocks/>
        </xdr:cNvSpPr>
      </xdr:nvSpPr>
      <xdr:spPr>
        <a:xfrm>
          <a:off x="11496675" y="4572000"/>
          <a:ext cx="323850" cy="190500"/>
        </a:xfrm>
        <a:prstGeom prst="borderCallout1">
          <a:avLst>
            <a:gd name="adj1" fmla="val 60450"/>
            <a:gd name="adj2" fmla="val 2746"/>
            <a:gd name="adj3" fmla="val 108648"/>
            <a:gd name="adj4" fmla="val -39479"/>
          </a:avLst>
        </a:prstGeom>
        <a:solidFill>
          <a:schemeClr val="bg1"/>
        </a:solidFill>
        <a:ln w="952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kumimoji="1" lang="en-US" altLang="ja-JP" sz="900">
              <a:solidFill>
                <a:sysClr val="windowText" lastClr="000000"/>
              </a:solidFill>
              <a:latin typeface="Meiryo UI" panose="020B0604030504040204" pitchFamily="50" charset="-128"/>
              <a:ea typeface="Meiryo UI" panose="020B0604030504040204" pitchFamily="50" charset="-128"/>
            </a:rPr>
            <a:t>16 </a:t>
          </a:r>
        </a:p>
      </xdr:txBody>
    </xdr:sp>
    <xdr:clientData/>
  </xdr:twoCellAnchor>
  <xdr:twoCellAnchor editAs="oneCell">
    <xdr:from>
      <xdr:col>84</xdr:col>
      <xdr:colOff>1</xdr:colOff>
      <xdr:row>26</xdr:row>
      <xdr:rowOff>1</xdr:rowOff>
    </xdr:from>
    <xdr:to>
      <xdr:col>86</xdr:col>
      <xdr:colOff>1</xdr:colOff>
      <xdr:row>27</xdr:row>
      <xdr:rowOff>1</xdr:rowOff>
    </xdr:to>
    <xdr:sp macro="" textlink="">
      <xdr:nvSpPr>
        <xdr:cNvPr id="49" name="線吹き出し 1 (枠付き) 100">
          <a:extLst>
            <a:ext uri="{FF2B5EF4-FFF2-40B4-BE49-F238E27FC236}">
              <a16:creationId xmlns:a16="http://schemas.microsoft.com/office/drawing/2014/main" id="{00000000-0008-0000-0500-000031000000}"/>
            </a:ext>
          </a:extLst>
        </xdr:cNvPr>
        <xdr:cNvSpPr>
          <a:spLocks/>
        </xdr:cNvSpPr>
      </xdr:nvSpPr>
      <xdr:spPr>
        <a:xfrm>
          <a:off x="13601701" y="4953001"/>
          <a:ext cx="323850" cy="190500"/>
        </a:xfrm>
        <a:prstGeom prst="rect">
          <a:avLst/>
        </a:prstGeom>
        <a:solidFill>
          <a:schemeClr val="bg1"/>
        </a:solidFill>
        <a:ln w="952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kumimoji="1" lang="en-US" altLang="ja-JP" sz="900" baseline="0">
              <a:solidFill>
                <a:sysClr val="windowText" lastClr="000000"/>
              </a:solidFill>
              <a:latin typeface="Meiryo UI" panose="020B0604030504040204" pitchFamily="50" charset="-128"/>
              <a:ea typeface="Meiryo UI" panose="020B0604030504040204" pitchFamily="50" charset="-128"/>
            </a:rPr>
            <a:t>28</a:t>
          </a:r>
        </a:p>
      </xdr:txBody>
    </xdr:sp>
    <xdr:clientData/>
  </xdr:twoCellAnchor>
  <xdr:twoCellAnchor editAs="oneCell">
    <xdr:from>
      <xdr:col>32</xdr:col>
      <xdr:colOff>156882</xdr:colOff>
      <xdr:row>24</xdr:row>
      <xdr:rowOff>3174</xdr:rowOff>
    </xdr:from>
    <xdr:to>
      <xdr:col>35</xdr:col>
      <xdr:colOff>0</xdr:colOff>
      <xdr:row>24</xdr:row>
      <xdr:rowOff>190499</xdr:rowOff>
    </xdr:to>
    <xdr:sp macro="" textlink="">
      <xdr:nvSpPr>
        <xdr:cNvPr id="50" name="線吹き出し 1 (枠付き) 100">
          <a:extLst>
            <a:ext uri="{FF2B5EF4-FFF2-40B4-BE49-F238E27FC236}">
              <a16:creationId xmlns:a16="http://schemas.microsoft.com/office/drawing/2014/main" id="{00000000-0008-0000-0500-000032000000}"/>
            </a:ext>
          </a:extLst>
        </xdr:cNvPr>
        <xdr:cNvSpPr>
          <a:spLocks/>
        </xdr:cNvSpPr>
      </xdr:nvSpPr>
      <xdr:spPr>
        <a:xfrm>
          <a:off x="5177117" y="4575174"/>
          <a:ext cx="313765" cy="187325"/>
        </a:xfrm>
        <a:prstGeom prst="borderCallout1">
          <a:avLst>
            <a:gd name="adj1" fmla="val 60450"/>
            <a:gd name="adj2" fmla="val 2746"/>
            <a:gd name="adj3" fmla="val 108648"/>
            <a:gd name="adj4" fmla="val -39479"/>
          </a:avLst>
        </a:prstGeom>
        <a:solidFill>
          <a:schemeClr val="bg1"/>
        </a:solidFill>
        <a:ln w="952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kumimoji="1" lang="en-US" altLang="ja-JP" sz="900">
              <a:solidFill>
                <a:sysClr val="windowText" lastClr="000000"/>
              </a:solidFill>
              <a:latin typeface="Meiryo UI" panose="020B0604030504040204" pitchFamily="50" charset="-128"/>
              <a:ea typeface="Meiryo UI" panose="020B0604030504040204" pitchFamily="50" charset="-128"/>
            </a:rPr>
            <a:t>10 </a:t>
          </a:r>
        </a:p>
      </xdr:txBody>
    </xdr:sp>
    <xdr:clientData/>
  </xdr:twoCellAnchor>
  <xdr:twoCellAnchor editAs="oneCell">
    <xdr:from>
      <xdr:col>84</xdr:col>
      <xdr:colOff>1</xdr:colOff>
      <xdr:row>25</xdr:row>
      <xdr:rowOff>1</xdr:rowOff>
    </xdr:from>
    <xdr:to>
      <xdr:col>86</xdr:col>
      <xdr:colOff>1</xdr:colOff>
      <xdr:row>26</xdr:row>
      <xdr:rowOff>0</xdr:rowOff>
    </xdr:to>
    <xdr:sp macro="" textlink="">
      <xdr:nvSpPr>
        <xdr:cNvPr id="51" name="線吹き出し 1 (枠付き) 100">
          <a:extLst>
            <a:ext uri="{FF2B5EF4-FFF2-40B4-BE49-F238E27FC236}">
              <a16:creationId xmlns:a16="http://schemas.microsoft.com/office/drawing/2014/main" id="{00000000-0008-0000-0500-000033000000}"/>
            </a:ext>
          </a:extLst>
        </xdr:cNvPr>
        <xdr:cNvSpPr>
          <a:spLocks/>
        </xdr:cNvSpPr>
      </xdr:nvSpPr>
      <xdr:spPr>
        <a:xfrm>
          <a:off x="13601701" y="4762501"/>
          <a:ext cx="323850" cy="190499"/>
        </a:xfrm>
        <a:prstGeom prst="rect">
          <a:avLst/>
        </a:prstGeom>
        <a:solidFill>
          <a:schemeClr val="bg1"/>
        </a:solidFill>
        <a:ln w="952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kumimoji="1" lang="en-US" altLang="ja-JP" sz="900" baseline="0">
              <a:solidFill>
                <a:sysClr val="windowText" lastClr="000000"/>
              </a:solidFill>
              <a:latin typeface="Meiryo UI" panose="020B0604030504040204" pitchFamily="50" charset="-128"/>
              <a:ea typeface="Meiryo UI" panose="020B0604030504040204" pitchFamily="50" charset="-128"/>
            </a:rPr>
            <a:t>27</a:t>
          </a:r>
        </a:p>
      </xdr:txBody>
    </xdr:sp>
    <xdr:clientData/>
  </xdr:twoCellAnchor>
  <xdr:twoCellAnchor editAs="oneCell">
    <xdr:from>
      <xdr:col>12</xdr:col>
      <xdr:colOff>0</xdr:colOff>
      <xdr:row>24</xdr:row>
      <xdr:rowOff>3846</xdr:rowOff>
    </xdr:from>
    <xdr:to>
      <xdr:col>14</xdr:col>
      <xdr:colOff>0</xdr:colOff>
      <xdr:row>24</xdr:row>
      <xdr:rowOff>190499</xdr:rowOff>
    </xdr:to>
    <xdr:sp macro="" textlink="">
      <xdr:nvSpPr>
        <xdr:cNvPr id="53" name="線吹き出し 1 (枠付き) 100">
          <a:extLst>
            <a:ext uri="{FF2B5EF4-FFF2-40B4-BE49-F238E27FC236}">
              <a16:creationId xmlns:a16="http://schemas.microsoft.com/office/drawing/2014/main" id="{00000000-0008-0000-0500-000035000000}"/>
            </a:ext>
          </a:extLst>
        </xdr:cNvPr>
        <xdr:cNvSpPr>
          <a:spLocks/>
        </xdr:cNvSpPr>
      </xdr:nvSpPr>
      <xdr:spPr>
        <a:xfrm>
          <a:off x="1882588" y="4575846"/>
          <a:ext cx="313765" cy="186653"/>
        </a:xfrm>
        <a:prstGeom prst="borderCallout1">
          <a:avLst>
            <a:gd name="adj1" fmla="val 60450"/>
            <a:gd name="adj2" fmla="val 2746"/>
            <a:gd name="adj3" fmla="val 108648"/>
            <a:gd name="adj4" fmla="val -39479"/>
          </a:avLst>
        </a:prstGeom>
        <a:solidFill>
          <a:schemeClr val="bg1"/>
        </a:solidFill>
        <a:ln w="952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kumimoji="1" lang="en-US" altLang="ja-JP" sz="900">
              <a:solidFill>
                <a:sysClr val="windowText" lastClr="000000"/>
              </a:solidFill>
              <a:latin typeface="Meiryo UI" panose="020B0604030504040204" pitchFamily="50" charset="-128"/>
              <a:ea typeface="Meiryo UI" panose="020B0604030504040204" pitchFamily="50" charset="-128"/>
            </a:rPr>
            <a:t>8 </a:t>
          </a:r>
        </a:p>
      </xdr:txBody>
    </xdr:sp>
    <xdr:clientData/>
  </xdr:twoCellAnchor>
  <xdr:twoCellAnchor editAs="oneCell">
    <xdr:from>
      <xdr:col>84</xdr:col>
      <xdr:colOff>1</xdr:colOff>
      <xdr:row>27</xdr:row>
      <xdr:rowOff>1</xdr:rowOff>
    </xdr:from>
    <xdr:to>
      <xdr:col>86</xdr:col>
      <xdr:colOff>0</xdr:colOff>
      <xdr:row>28</xdr:row>
      <xdr:rowOff>1</xdr:rowOff>
    </xdr:to>
    <xdr:sp macro="" textlink="">
      <xdr:nvSpPr>
        <xdr:cNvPr id="55" name="線吹き出し 1 (枠付き) 100">
          <a:extLst>
            <a:ext uri="{FF2B5EF4-FFF2-40B4-BE49-F238E27FC236}">
              <a16:creationId xmlns:a16="http://schemas.microsoft.com/office/drawing/2014/main" id="{00000000-0008-0000-0500-000037000000}"/>
            </a:ext>
          </a:extLst>
        </xdr:cNvPr>
        <xdr:cNvSpPr>
          <a:spLocks/>
        </xdr:cNvSpPr>
      </xdr:nvSpPr>
      <xdr:spPr>
        <a:xfrm>
          <a:off x="13601701" y="5143501"/>
          <a:ext cx="323849" cy="190500"/>
        </a:xfrm>
        <a:prstGeom prst="rect">
          <a:avLst/>
        </a:prstGeom>
        <a:solidFill>
          <a:schemeClr val="bg1"/>
        </a:solidFill>
        <a:ln w="952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kumimoji="1" lang="en-US" altLang="ja-JP" sz="900" baseline="0">
              <a:solidFill>
                <a:sysClr val="windowText" lastClr="000000"/>
              </a:solidFill>
              <a:latin typeface="Meiryo UI" panose="020B0604030504040204" pitchFamily="50" charset="-128"/>
              <a:ea typeface="Meiryo UI" panose="020B0604030504040204" pitchFamily="50" charset="-128"/>
            </a:rPr>
            <a:t>29</a:t>
          </a:r>
        </a:p>
      </xdr:txBody>
    </xdr:sp>
    <xdr:clientData/>
  </xdr:twoCellAnchor>
  <xdr:twoCellAnchor editAs="oneCell">
    <xdr:from>
      <xdr:col>84</xdr:col>
      <xdr:colOff>1</xdr:colOff>
      <xdr:row>28</xdr:row>
      <xdr:rowOff>1</xdr:rowOff>
    </xdr:from>
    <xdr:to>
      <xdr:col>86</xdr:col>
      <xdr:colOff>0</xdr:colOff>
      <xdr:row>29</xdr:row>
      <xdr:rowOff>1</xdr:rowOff>
    </xdr:to>
    <xdr:sp macro="" textlink="">
      <xdr:nvSpPr>
        <xdr:cNvPr id="56" name="線吹き出し 1 (枠付き) 100">
          <a:extLst>
            <a:ext uri="{FF2B5EF4-FFF2-40B4-BE49-F238E27FC236}">
              <a16:creationId xmlns:a16="http://schemas.microsoft.com/office/drawing/2014/main" id="{00000000-0008-0000-0500-000038000000}"/>
            </a:ext>
          </a:extLst>
        </xdr:cNvPr>
        <xdr:cNvSpPr>
          <a:spLocks/>
        </xdr:cNvSpPr>
      </xdr:nvSpPr>
      <xdr:spPr>
        <a:xfrm>
          <a:off x="13601701" y="5334001"/>
          <a:ext cx="323849" cy="190500"/>
        </a:xfrm>
        <a:prstGeom prst="rect">
          <a:avLst/>
        </a:prstGeom>
        <a:solidFill>
          <a:schemeClr val="bg1"/>
        </a:solidFill>
        <a:ln w="952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kumimoji="1" lang="en-US" altLang="ja-JP" sz="900" baseline="0">
              <a:solidFill>
                <a:sysClr val="windowText" lastClr="000000"/>
              </a:solidFill>
              <a:latin typeface="Meiryo UI" panose="020B0604030504040204" pitchFamily="50" charset="-128"/>
              <a:ea typeface="Meiryo UI" panose="020B0604030504040204" pitchFamily="50" charset="-128"/>
            </a:rPr>
            <a:t>30</a:t>
          </a:r>
        </a:p>
      </xdr:txBody>
    </xdr:sp>
    <xdr:clientData/>
  </xdr:twoCellAnchor>
  <xdr:twoCellAnchor editAs="oneCell">
    <xdr:from>
      <xdr:col>84</xdr:col>
      <xdr:colOff>1</xdr:colOff>
      <xdr:row>29</xdr:row>
      <xdr:rowOff>1</xdr:rowOff>
    </xdr:from>
    <xdr:to>
      <xdr:col>86</xdr:col>
      <xdr:colOff>0</xdr:colOff>
      <xdr:row>30</xdr:row>
      <xdr:rowOff>1</xdr:rowOff>
    </xdr:to>
    <xdr:sp macro="" textlink="">
      <xdr:nvSpPr>
        <xdr:cNvPr id="57" name="線吹き出し 1 (枠付き) 100">
          <a:extLst>
            <a:ext uri="{FF2B5EF4-FFF2-40B4-BE49-F238E27FC236}">
              <a16:creationId xmlns:a16="http://schemas.microsoft.com/office/drawing/2014/main" id="{00000000-0008-0000-0500-000039000000}"/>
            </a:ext>
          </a:extLst>
        </xdr:cNvPr>
        <xdr:cNvSpPr>
          <a:spLocks/>
        </xdr:cNvSpPr>
      </xdr:nvSpPr>
      <xdr:spPr>
        <a:xfrm>
          <a:off x="13601701" y="5524501"/>
          <a:ext cx="323849" cy="190500"/>
        </a:xfrm>
        <a:prstGeom prst="rect">
          <a:avLst/>
        </a:prstGeom>
        <a:solidFill>
          <a:schemeClr val="bg1"/>
        </a:solidFill>
        <a:ln w="952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kumimoji="1" lang="en-US" altLang="ja-JP" sz="900" baseline="0">
              <a:solidFill>
                <a:sysClr val="windowText" lastClr="000000"/>
              </a:solidFill>
              <a:latin typeface="Meiryo UI" panose="020B0604030504040204" pitchFamily="50" charset="-128"/>
              <a:ea typeface="Meiryo UI" panose="020B0604030504040204" pitchFamily="50" charset="-128"/>
            </a:rPr>
            <a:t>31</a:t>
          </a:r>
        </a:p>
      </xdr:txBody>
    </xdr:sp>
    <xdr:clientData/>
  </xdr:twoCellAnchor>
  <xdr:twoCellAnchor editAs="oneCell">
    <xdr:from>
      <xdr:col>84</xdr:col>
      <xdr:colOff>1</xdr:colOff>
      <xdr:row>30</xdr:row>
      <xdr:rowOff>0</xdr:rowOff>
    </xdr:from>
    <xdr:to>
      <xdr:col>86</xdr:col>
      <xdr:colOff>1</xdr:colOff>
      <xdr:row>31</xdr:row>
      <xdr:rowOff>0</xdr:rowOff>
    </xdr:to>
    <xdr:sp macro="" textlink="">
      <xdr:nvSpPr>
        <xdr:cNvPr id="58" name="線吹き出し 1 (枠付き) 100">
          <a:extLst>
            <a:ext uri="{FF2B5EF4-FFF2-40B4-BE49-F238E27FC236}">
              <a16:creationId xmlns:a16="http://schemas.microsoft.com/office/drawing/2014/main" id="{00000000-0008-0000-0500-00003A000000}"/>
            </a:ext>
          </a:extLst>
        </xdr:cNvPr>
        <xdr:cNvSpPr>
          <a:spLocks/>
        </xdr:cNvSpPr>
      </xdr:nvSpPr>
      <xdr:spPr>
        <a:xfrm>
          <a:off x="13601701" y="5715000"/>
          <a:ext cx="323850" cy="190500"/>
        </a:xfrm>
        <a:prstGeom prst="rect">
          <a:avLst/>
        </a:prstGeom>
        <a:solidFill>
          <a:schemeClr val="bg1"/>
        </a:solidFill>
        <a:ln w="952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kumimoji="1" lang="en-US" altLang="ja-JP" sz="900" baseline="0">
              <a:solidFill>
                <a:sysClr val="windowText" lastClr="000000"/>
              </a:solidFill>
              <a:latin typeface="Meiryo UI" panose="020B0604030504040204" pitchFamily="50" charset="-128"/>
              <a:ea typeface="Meiryo UI" panose="020B0604030504040204" pitchFamily="50" charset="-128"/>
            </a:rPr>
            <a:t>32</a:t>
          </a:r>
        </a:p>
      </xdr:txBody>
    </xdr:sp>
    <xdr:clientData/>
  </xdr:twoCellAnchor>
  <xdr:twoCellAnchor editAs="oneCell">
    <xdr:from>
      <xdr:col>84</xdr:col>
      <xdr:colOff>1</xdr:colOff>
      <xdr:row>31</xdr:row>
      <xdr:rowOff>0</xdr:rowOff>
    </xdr:from>
    <xdr:to>
      <xdr:col>86</xdr:col>
      <xdr:colOff>1</xdr:colOff>
      <xdr:row>32</xdr:row>
      <xdr:rowOff>0</xdr:rowOff>
    </xdr:to>
    <xdr:sp macro="" textlink="">
      <xdr:nvSpPr>
        <xdr:cNvPr id="59" name="線吹き出し 1 (枠付き) 100">
          <a:extLst>
            <a:ext uri="{FF2B5EF4-FFF2-40B4-BE49-F238E27FC236}">
              <a16:creationId xmlns:a16="http://schemas.microsoft.com/office/drawing/2014/main" id="{00000000-0008-0000-0500-00003B000000}"/>
            </a:ext>
          </a:extLst>
        </xdr:cNvPr>
        <xdr:cNvSpPr>
          <a:spLocks/>
        </xdr:cNvSpPr>
      </xdr:nvSpPr>
      <xdr:spPr>
        <a:xfrm>
          <a:off x="13601701" y="5905500"/>
          <a:ext cx="323850" cy="190500"/>
        </a:xfrm>
        <a:prstGeom prst="rect">
          <a:avLst/>
        </a:prstGeom>
        <a:solidFill>
          <a:schemeClr val="bg1"/>
        </a:solidFill>
        <a:ln w="952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kumimoji="1" lang="en-US" altLang="ja-JP" sz="900" baseline="0">
              <a:solidFill>
                <a:sysClr val="windowText" lastClr="000000"/>
              </a:solidFill>
              <a:latin typeface="Meiryo UI" panose="020B0604030504040204" pitchFamily="50" charset="-128"/>
              <a:ea typeface="Meiryo UI" panose="020B0604030504040204" pitchFamily="50" charset="-128"/>
            </a:rPr>
            <a:t>33</a:t>
          </a:r>
        </a:p>
      </xdr:txBody>
    </xdr:sp>
    <xdr:clientData/>
  </xdr:twoCellAnchor>
  <xdr:twoCellAnchor editAs="oneCell">
    <xdr:from>
      <xdr:col>84</xdr:col>
      <xdr:colOff>1</xdr:colOff>
      <xdr:row>32</xdr:row>
      <xdr:rowOff>0</xdr:rowOff>
    </xdr:from>
    <xdr:to>
      <xdr:col>86</xdr:col>
      <xdr:colOff>0</xdr:colOff>
      <xdr:row>33</xdr:row>
      <xdr:rowOff>0</xdr:rowOff>
    </xdr:to>
    <xdr:sp macro="" textlink="">
      <xdr:nvSpPr>
        <xdr:cNvPr id="60" name="線吹き出し 1 (枠付き) 100">
          <a:extLst>
            <a:ext uri="{FF2B5EF4-FFF2-40B4-BE49-F238E27FC236}">
              <a16:creationId xmlns:a16="http://schemas.microsoft.com/office/drawing/2014/main" id="{00000000-0008-0000-0500-00003C000000}"/>
            </a:ext>
          </a:extLst>
        </xdr:cNvPr>
        <xdr:cNvSpPr>
          <a:spLocks/>
        </xdr:cNvSpPr>
      </xdr:nvSpPr>
      <xdr:spPr>
        <a:xfrm>
          <a:off x="13601701" y="6096000"/>
          <a:ext cx="323849" cy="190500"/>
        </a:xfrm>
        <a:prstGeom prst="rect">
          <a:avLst/>
        </a:prstGeom>
        <a:solidFill>
          <a:schemeClr val="bg1"/>
        </a:solidFill>
        <a:ln w="952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kumimoji="1" lang="en-US" altLang="ja-JP" sz="900" baseline="0">
              <a:solidFill>
                <a:sysClr val="windowText" lastClr="000000"/>
              </a:solidFill>
              <a:latin typeface="Meiryo UI" panose="020B0604030504040204" pitchFamily="50" charset="-128"/>
              <a:ea typeface="Meiryo UI" panose="020B0604030504040204" pitchFamily="50" charset="-128"/>
            </a:rPr>
            <a:t>34</a:t>
          </a:r>
        </a:p>
      </xdr:txBody>
    </xdr:sp>
    <xdr:clientData/>
  </xdr:twoCellAnchor>
  <xdr:twoCellAnchor editAs="oneCell">
    <xdr:from>
      <xdr:col>84</xdr:col>
      <xdr:colOff>1</xdr:colOff>
      <xdr:row>33</xdr:row>
      <xdr:rowOff>0</xdr:rowOff>
    </xdr:from>
    <xdr:to>
      <xdr:col>86</xdr:col>
      <xdr:colOff>0</xdr:colOff>
      <xdr:row>34</xdr:row>
      <xdr:rowOff>0</xdr:rowOff>
    </xdr:to>
    <xdr:sp macro="" textlink="">
      <xdr:nvSpPr>
        <xdr:cNvPr id="61" name="線吹き出し 1 (枠付き) 100">
          <a:extLst>
            <a:ext uri="{FF2B5EF4-FFF2-40B4-BE49-F238E27FC236}">
              <a16:creationId xmlns:a16="http://schemas.microsoft.com/office/drawing/2014/main" id="{00000000-0008-0000-0500-00003D000000}"/>
            </a:ext>
          </a:extLst>
        </xdr:cNvPr>
        <xdr:cNvSpPr>
          <a:spLocks/>
        </xdr:cNvSpPr>
      </xdr:nvSpPr>
      <xdr:spPr>
        <a:xfrm>
          <a:off x="13601701" y="6286500"/>
          <a:ext cx="323849" cy="190500"/>
        </a:xfrm>
        <a:prstGeom prst="rect">
          <a:avLst/>
        </a:prstGeom>
        <a:solidFill>
          <a:schemeClr val="bg1"/>
        </a:solidFill>
        <a:ln w="952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kumimoji="1" lang="en-US" altLang="ja-JP" sz="900" baseline="0">
              <a:solidFill>
                <a:sysClr val="windowText" lastClr="000000"/>
              </a:solidFill>
              <a:latin typeface="Meiryo UI" panose="020B0604030504040204" pitchFamily="50" charset="-128"/>
              <a:ea typeface="Meiryo UI" panose="020B0604030504040204" pitchFamily="50" charset="-128"/>
            </a:rPr>
            <a:t>35</a:t>
          </a:r>
        </a:p>
      </xdr:txBody>
    </xdr:sp>
    <xdr:clientData/>
  </xdr:twoCellAnchor>
  <xdr:twoCellAnchor editAs="oneCell">
    <xdr:from>
      <xdr:col>84</xdr:col>
      <xdr:colOff>1</xdr:colOff>
      <xdr:row>34</xdr:row>
      <xdr:rowOff>0</xdr:rowOff>
    </xdr:from>
    <xdr:to>
      <xdr:col>86</xdr:col>
      <xdr:colOff>0</xdr:colOff>
      <xdr:row>35</xdr:row>
      <xdr:rowOff>0</xdr:rowOff>
    </xdr:to>
    <xdr:sp macro="" textlink="">
      <xdr:nvSpPr>
        <xdr:cNvPr id="62" name="線吹き出し 1 (枠付き) 100">
          <a:extLst>
            <a:ext uri="{FF2B5EF4-FFF2-40B4-BE49-F238E27FC236}">
              <a16:creationId xmlns:a16="http://schemas.microsoft.com/office/drawing/2014/main" id="{00000000-0008-0000-0500-00003E000000}"/>
            </a:ext>
          </a:extLst>
        </xdr:cNvPr>
        <xdr:cNvSpPr>
          <a:spLocks/>
        </xdr:cNvSpPr>
      </xdr:nvSpPr>
      <xdr:spPr>
        <a:xfrm>
          <a:off x="13601701" y="6477000"/>
          <a:ext cx="323849" cy="190500"/>
        </a:xfrm>
        <a:prstGeom prst="rect">
          <a:avLst/>
        </a:prstGeom>
        <a:solidFill>
          <a:schemeClr val="bg1"/>
        </a:solidFill>
        <a:ln w="952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kumimoji="1" lang="en-US" altLang="ja-JP" sz="900" baseline="0">
              <a:solidFill>
                <a:sysClr val="windowText" lastClr="000000"/>
              </a:solidFill>
              <a:latin typeface="Meiryo UI" panose="020B0604030504040204" pitchFamily="50" charset="-128"/>
              <a:ea typeface="Meiryo UI" panose="020B0604030504040204" pitchFamily="50" charset="-128"/>
            </a:rPr>
            <a:t>36</a:t>
          </a:r>
        </a:p>
      </xdr:txBody>
    </xdr:sp>
    <xdr:clientData/>
  </xdr:twoCellAnchor>
  <xdr:twoCellAnchor editAs="oneCell">
    <xdr:from>
      <xdr:col>84</xdr:col>
      <xdr:colOff>1</xdr:colOff>
      <xdr:row>35</xdr:row>
      <xdr:rowOff>0</xdr:rowOff>
    </xdr:from>
    <xdr:to>
      <xdr:col>86</xdr:col>
      <xdr:colOff>0</xdr:colOff>
      <xdr:row>36</xdr:row>
      <xdr:rowOff>0</xdr:rowOff>
    </xdr:to>
    <xdr:sp macro="" textlink="">
      <xdr:nvSpPr>
        <xdr:cNvPr id="63" name="線吹き出し 1 (枠付き) 100">
          <a:extLst>
            <a:ext uri="{FF2B5EF4-FFF2-40B4-BE49-F238E27FC236}">
              <a16:creationId xmlns:a16="http://schemas.microsoft.com/office/drawing/2014/main" id="{00000000-0008-0000-0500-00003F000000}"/>
            </a:ext>
          </a:extLst>
        </xdr:cNvPr>
        <xdr:cNvSpPr>
          <a:spLocks/>
        </xdr:cNvSpPr>
      </xdr:nvSpPr>
      <xdr:spPr>
        <a:xfrm>
          <a:off x="13601701" y="6667500"/>
          <a:ext cx="323849" cy="190500"/>
        </a:xfrm>
        <a:prstGeom prst="rect">
          <a:avLst/>
        </a:prstGeom>
        <a:solidFill>
          <a:schemeClr val="bg1"/>
        </a:solidFill>
        <a:ln w="952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kumimoji="1" lang="en-US" altLang="ja-JP" sz="900" baseline="0">
              <a:solidFill>
                <a:sysClr val="windowText" lastClr="000000"/>
              </a:solidFill>
              <a:latin typeface="Meiryo UI" panose="020B0604030504040204" pitchFamily="50" charset="-128"/>
              <a:ea typeface="Meiryo UI" panose="020B0604030504040204" pitchFamily="50" charset="-128"/>
            </a:rPr>
            <a:t>37</a:t>
          </a:r>
        </a:p>
      </xdr:txBody>
    </xdr:sp>
    <xdr:clientData/>
  </xdr:twoCellAnchor>
  <xdr:twoCellAnchor editAs="oneCell">
    <xdr:from>
      <xdr:col>84</xdr:col>
      <xdr:colOff>1</xdr:colOff>
      <xdr:row>36</xdr:row>
      <xdr:rowOff>1</xdr:rowOff>
    </xdr:from>
    <xdr:to>
      <xdr:col>86</xdr:col>
      <xdr:colOff>0</xdr:colOff>
      <xdr:row>37</xdr:row>
      <xdr:rowOff>0</xdr:rowOff>
    </xdr:to>
    <xdr:sp macro="" textlink="">
      <xdr:nvSpPr>
        <xdr:cNvPr id="64" name="線吹き出し 1 (枠付き) 100">
          <a:extLst>
            <a:ext uri="{FF2B5EF4-FFF2-40B4-BE49-F238E27FC236}">
              <a16:creationId xmlns:a16="http://schemas.microsoft.com/office/drawing/2014/main" id="{00000000-0008-0000-0500-000040000000}"/>
            </a:ext>
          </a:extLst>
        </xdr:cNvPr>
        <xdr:cNvSpPr>
          <a:spLocks/>
        </xdr:cNvSpPr>
      </xdr:nvSpPr>
      <xdr:spPr>
        <a:xfrm>
          <a:off x="13601701" y="6858001"/>
          <a:ext cx="323849" cy="190499"/>
        </a:xfrm>
        <a:prstGeom prst="rect">
          <a:avLst/>
        </a:prstGeom>
        <a:solidFill>
          <a:schemeClr val="bg1"/>
        </a:solidFill>
        <a:ln w="952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kumimoji="1" lang="en-US" altLang="ja-JP" sz="900" baseline="0">
              <a:solidFill>
                <a:sysClr val="windowText" lastClr="000000"/>
              </a:solidFill>
              <a:latin typeface="Meiryo UI" panose="020B0604030504040204" pitchFamily="50" charset="-128"/>
              <a:ea typeface="Meiryo UI" panose="020B0604030504040204" pitchFamily="50" charset="-128"/>
            </a:rPr>
            <a:t>38</a:t>
          </a:r>
        </a:p>
      </xdr:txBody>
    </xdr:sp>
    <xdr:clientData/>
  </xdr:twoCellAnchor>
  <xdr:twoCellAnchor editAs="oneCell">
    <xdr:from>
      <xdr:col>84</xdr:col>
      <xdr:colOff>1905</xdr:colOff>
      <xdr:row>36</xdr:row>
      <xdr:rowOff>181699</xdr:rowOff>
    </xdr:from>
    <xdr:to>
      <xdr:col>86</xdr:col>
      <xdr:colOff>0</xdr:colOff>
      <xdr:row>38</xdr:row>
      <xdr:rowOff>0</xdr:rowOff>
    </xdr:to>
    <xdr:sp macro="" textlink="">
      <xdr:nvSpPr>
        <xdr:cNvPr id="65" name="線吹き出し 1 (枠付き) 100">
          <a:extLst>
            <a:ext uri="{FF2B5EF4-FFF2-40B4-BE49-F238E27FC236}">
              <a16:creationId xmlns:a16="http://schemas.microsoft.com/office/drawing/2014/main" id="{00000000-0008-0000-0500-000041000000}"/>
            </a:ext>
          </a:extLst>
        </xdr:cNvPr>
        <xdr:cNvSpPr>
          <a:spLocks/>
        </xdr:cNvSpPr>
      </xdr:nvSpPr>
      <xdr:spPr>
        <a:xfrm>
          <a:off x="13603605" y="7039699"/>
          <a:ext cx="321945" cy="199301"/>
        </a:xfrm>
        <a:prstGeom prst="rect">
          <a:avLst/>
        </a:prstGeom>
        <a:solidFill>
          <a:schemeClr val="bg1"/>
        </a:solidFill>
        <a:ln w="952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kumimoji="1" lang="en-US" altLang="ja-JP" sz="900" baseline="0">
              <a:solidFill>
                <a:sysClr val="windowText" lastClr="000000"/>
              </a:solidFill>
              <a:latin typeface="Meiryo UI" panose="020B0604030504040204" pitchFamily="50" charset="-128"/>
              <a:ea typeface="Meiryo UI" panose="020B0604030504040204" pitchFamily="50" charset="-128"/>
            </a:rPr>
            <a:t>39</a:t>
          </a:r>
        </a:p>
      </xdr:txBody>
    </xdr:sp>
    <xdr:clientData/>
  </xdr:twoCellAnchor>
  <xdr:twoCellAnchor editAs="oneCell">
    <xdr:from>
      <xdr:col>84</xdr:col>
      <xdr:colOff>1</xdr:colOff>
      <xdr:row>23</xdr:row>
      <xdr:rowOff>190499</xdr:rowOff>
    </xdr:from>
    <xdr:to>
      <xdr:col>86</xdr:col>
      <xdr:colOff>1</xdr:colOff>
      <xdr:row>25</xdr:row>
      <xdr:rowOff>0</xdr:rowOff>
    </xdr:to>
    <xdr:sp macro="" textlink="">
      <xdr:nvSpPr>
        <xdr:cNvPr id="66" name="線吹き出し 1 (枠付き) 100">
          <a:extLst>
            <a:ext uri="{FF2B5EF4-FFF2-40B4-BE49-F238E27FC236}">
              <a16:creationId xmlns:a16="http://schemas.microsoft.com/office/drawing/2014/main" id="{00000000-0008-0000-0500-000042000000}"/>
            </a:ext>
          </a:extLst>
        </xdr:cNvPr>
        <xdr:cNvSpPr>
          <a:spLocks/>
        </xdr:cNvSpPr>
      </xdr:nvSpPr>
      <xdr:spPr>
        <a:xfrm>
          <a:off x="13601701" y="4571999"/>
          <a:ext cx="323850" cy="190501"/>
        </a:xfrm>
        <a:prstGeom prst="rect">
          <a:avLst/>
        </a:prstGeom>
        <a:solidFill>
          <a:schemeClr val="bg1"/>
        </a:solidFill>
        <a:ln w="952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kumimoji="1" lang="en-US" altLang="ja-JP" sz="900" baseline="0">
              <a:solidFill>
                <a:sysClr val="windowText" lastClr="000000"/>
              </a:solidFill>
              <a:latin typeface="Meiryo UI" panose="020B0604030504040204" pitchFamily="50" charset="-128"/>
              <a:ea typeface="Meiryo UI" panose="020B0604030504040204" pitchFamily="50" charset="-128"/>
            </a:rPr>
            <a:t>26</a:t>
          </a:r>
        </a:p>
      </xdr:txBody>
    </xdr:sp>
    <xdr:clientData/>
  </xdr:twoCellAnchor>
  <xdr:twoCellAnchor editAs="oneCell">
    <xdr:from>
      <xdr:col>84</xdr:col>
      <xdr:colOff>1</xdr:colOff>
      <xdr:row>41</xdr:row>
      <xdr:rowOff>0</xdr:rowOff>
    </xdr:from>
    <xdr:to>
      <xdr:col>86</xdr:col>
      <xdr:colOff>0</xdr:colOff>
      <xdr:row>42</xdr:row>
      <xdr:rowOff>0</xdr:rowOff>
    </xdr:to>
    <xdr:sp macro="" textlink="">
      <xdr:nvSpPr>
        <xdr:cNvPr id="67" name="線吹き出し 1 (枠付き) 100">
          <a:extLst>
            <a:ext uri="{FF2B5EF4-FFF2-40B4-BE49-F238E27FC236}">
              <a16:creationId xmlns:a16="http://schemas.microsoft.com/office/drawing/2014/main" id="{00000000-0008-0000-0500-000043000000}"/>
            </a:ext>
          </a:extLst>
        </xdr:cNvPr>
        <xdr:cNvSpPr>
          <a:spLocks/>
        </xdr:cNvSpPr>
      </xdr:nvSpPr>
      <xdr:spPr>
        <a:xfrm>
          <a:off x="13601701" y="7810500"/>
          <a:ext cx="323849" cy="190500"/>
        </a:xfrm>
        <a:prstGeom prst="rect">
          <a:avLst/>
        </a:prstGeom>
        <a:solidFill>
          <a:schemeClr val="bg1"/>
        </a:solidFill>
        <a:ln w="952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kumimoji="1" lang="en-US" altLang="ja-JP" sz="900" baseline="0">
              <a:solidFill>
                <a:sysClr val="windowText" lastClr="000000"/>
              </a:solidFill>
              <a:latin typeface="Meiryo UI" panose="020B0604030504040204" pitchFamily="50" charset="-128"/>
              <a:ea typeface="Meiryo UI" panose="020B0604030504040204" pitchFamily="50" charset="-128"/>
            </a:rPr>
            <a:t>43</a:t>
          </a:r>
        </a:p>
      </xdr:txBody>
    </xdr:sp>
    <xdr:clientData/>
  </xdr:twoCellAnchor>
  <xdr:twoCellAnchor editAs="oneCell">
    <xdr:from>
      <xdr:col>84</xdr:col>
      <xdr:colOff>1</xdr:colOff>
      <xdr:row>40</xdr:row>
      <xdr:rowOff>0</xdr:rowOff>
    </xdr:from>
    <xdr:to>
      <xdr:col>86</xdr:col>
      <xdr:colOff>1</xdr:colOff>
      <xdr:row>41</xdr:row>
      <xdr:rowOff>0</xdr:rowOff>
    </xdr:to>
    <xdr:sp macro="" textlink="">
      <xdr:nvSpPr>
        <xdr:cNvPr id="68" name="線吹き出し 1 (枠付き) 100">
          <a:extLst>
            <a:ext uri="{FF2B5EF4-FFF2-40B4-BE49-F238E27FC236}">
              <a16:creationId xmlns:a16="http://schemas.microsoft.com/office/drawing/2014/main" id="{00000000-0008-0000-0500-000044000000}"/>
            </a:ext>
          </a:extLst>
        </xdr:cNvPr>
        <xdr:cNvSpPr>
          <a:spLocks/>
        </xdr:cNvSpPr>
      </xdr:nvSpPr>
      <xdr:spPr>
        <a:xfrm>
          <a:off x="13601701" y="7620000"/>
          <a:ext cx="323850" cy="190500"/>
        </a:xfrm>
        <a:prstGeom prst="rect">
          <a:avLst/>
        </a:prstGeom>
        <a:solidFill>
          <a:schemeClr val="bg1"/>
        </a:solidFill>
        <a:ln w="952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kumimoji="1" lang="en-US" altLang="ja-JP" sz="900" baseline="0">
              <a:solidFill>
                <a:sysClr val="windowText" lastClr="000000"/>
              </a:solidFill>
              <a:latin typeface="Meiryo UI" panose="020B0604030504040204" pitchFamily="50" charset="-128"/>
              <a:ea typeface="Meiryo UI" panose="020B0604030504040204" pitchFamily="50" charset="-128"/>
            </a:rPr>
            <a:t>42</a:t>
          </a:r>
        </a:p>
      </xdr:txBody>
    </xdr:sp>
    <xdr:clientData/>
  </xdr:twoCellAnchor>
  <xdr:twoCellAnchor editAs="oneCell">
    <xdr:from>
      <xdr:col>84</xdr:col>
      <xdr:colOff>1905</xdr:colOff>
      <xdr:row>38</xdr:row>
      <xdr:rowOff>189863</xdr:rowOff>
    </xdr:from>
    <xdr:to>
      <xdr:col>86</xdr:col>
      <xdr:colOff>0</xdr:colOff>
      <xdr:row>40</xdr:row>
      <xdr:rowOff>0</xdr:rowOff>
    </xdr:to>
    <xdr:sp macro="" textlink="">
      <xdr:nvSpPr>
        <xdr:cNvPr id="69" name="線吹き出し 1 (枠付き) 100">
          <a:extLst>
            <a:ext uri="{FF2B5EF4-FFF2-40B4-BE49-F238E27FC236}">
              <a16:creationId xmlns:a16="http://schemas.microsoft.com/office/drawing/2014/main" id="{00000000-0008-0000-0500-000045000000}"/>
            </a:ext>
          </a:extLst>
        </xdr:cNvPr>
        <xdr:cNvSpPr>
          <a:spLocks/>
        </xdr:cNvSpPr>
      </xdr:nvSpPr>
      <xdr:spPr>
        <a:xfrm>
          <a:off x="13603605" y="7428863"/>
          <a:ext cx="321945" cy="191137"/>
        </a:xfrm>
        <a:prstGeom prst="rect">
          <a:avLst/>
        </a:prstGeom>
        <a:solidFill>
          <a:schemeClr val="bg1"/>
        </a:solidFill>
        <a:ln w="952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kumimoji="1" lang="en-US" altLang="ja-JP" sz="900" baseline="0">
              <a:solidFill>
                <a:sysClr val="windowText" lastClr="000000"/>
              </a:solidFill>
              <a:latin typeface="Meiryo UI" panose="020B0604030504040204" pitchFamily="50" charset="-128"/>
              <a:ea typeface="Meiryo UI" panose="020B0604030504040204" pitchFamily="50" charset="-128"/>
            </a:rPr>
            <a:t>41</a:t>
          </a:r>
        </a:p>
      </xdr:txBody>
    </xdr:sp>
    <xdr:clientData/>
  </xdr:twoCellAnchor>
  <xdr:twoCellAnchor editAs="oneCell">
    <xdr:from>
      <xdr:col>84</xdr:col>
      <xdr:colOff>1</xdr:colOff>
      <xdr:row>37</xdr:row>
      <xdr:rowOff>190499</xdr:rowOff>
    </xdr:from>
    <xdr:to>
      <xdr:col>86</xdr:col>
      <xdr:colOff>0</xdr:colOff>
      <xdr:row>39</xdr:row>
      <xdr:rowOff>0</xdr:rowOff>
    </xdr:to>
    <xdr:sp macro="" textlink="">
      <xdr:nvSpPr>
        <xdr:cNvPr id="70" name="線吹き出し 1 (枠付き) 100">
          <a:extLst>
            <a:ext uri="{FF2B5EF4-FFF2-40B4-BE49-F238E27FC236}">
              <a16:creationId xmlns:a16="http://schemas.microsoft.com/office/drawing/2014/main" id="{00000000-0008-0000-0500-000046000000}"/>
            </a:ext>
          </a:extLst>
        </xdr:cNvPr>
        <xdr:cNvSpPr>
          <a:spLocks/>
        </xdr:cNvSpPr>
      </xdr:nvSpPr>
      <xdr:spPr>
        <a:xfrm>
          <a:off x="13601701" y="7238999"/>
          <a:ext cx="323849" cy="190501"/>
        </a:xfrm>
        <a:prstGeom prst="rect">
          <a:avLst/>
        </a:prstGeom>
        <a:solidFill>
          <a:schemeClr val="bg1"/>
        </a:solidFill>
        <a:ln w="952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kumimoji="1" lang="en-US" altLang="ja-JP" sz="900" baseline="0">
              <a:solidFill>
                <a:sysClr val="windowText" lastClr="000000"/>
              </a:solidFill>
              <a:latin typeface="Meiryo UI" panose="020B0604030504040204" pitchFamily="50" charset="-128"/>
              <a:ea typeface="Meiryo UI" panose="020B0604030504040204" pitchFamily="50" charset="-128"/>
            </a:rPr>
            <a:t>40</a:t>
          </a:r>
        </a:p>
      </xdr:txBody>
    </xdr:sp>
    <xdr:clientData/>
  </xdr:twoCellAnchor>
  <xdr:twoCellAnchor editAs="oneCell">
    <xdr:from>
      <xdr:col>84</xdr:col>
      <xdr:colOff>1905</xdr:colOff>
      <xdr:row>41</xdr:row>
      <xdr:rowOff>182243</xdr:rowOff>
    </xdr:from>
    <xdr:to>
      <xdr:col>86</xdr:col>
      <xdr:colOff>0</xdr:colOff>
      <xdr:row>43</xdr:row>
      <xdr:rowOff>0</xdr:rowOff>
    </xdr:to>
    <xdr:sp macro="" textlink="">
      <xdr:nvSpPr>
        <xdr:cNvPr id="71" name="線吹き出し 1 (枠付き) 100">
          <a:extLst>
            <a:ext uri="{FF2B5EF4-FFF2-40B4-BE49-F238E27FC236}">
              <a16:creationId xmlns:a16="http://schemas.microsoft.com/office/drawing/2014/main" id="{00000000-0008-0000-0500-000047000000}"/>
            </a:ext>
          </a:extLst>
        </xdr:cNvPr>
        <xdr:cNvSpPr>
          <a:spLocks/>
        </xdr:cNvSpPr>
      </xdr:nvSpPr>
      <xdr:spPr>
        <a:xfrm>
          <a:off x="13603605" y="7992743"/>
          <a:ext cx="321945" cy="198757"/>
        </a:xfrm>
        <a:prstGeom prst="rect">
          <a:avLst/>
        </a:prstGeom>
        <a:solidFill>
          <a:schemeClr val="bg1"/>
        </a:solidFill>
        <a:ln w="952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kumimoji="1" lang="en-US" altLang="ja-JP" sz="900" baseline="0">
              <a:solidFill>
                <a:sysClr val="windowText" lastClr="000000"/>
              </a:solidFill>
              <a:latin typeface="Meiryo UI" panose="020B0604030504040204" pitchFamily="50" charset="-128"/>
              <a:ea typeface="Meiryo UI" panose="020B0604030504040204" pitchFamily="50" charset="-128"/>
            </a:rPr>
            <a:t>44</a:t>
          </a:r>
        </a:p>
      </xdr:txBody>
    </xdr:sp>
    <xdr:clientData/>
  </xdr:twoCellAnchor>
  <xdr:twoCellAnchor editAs="oneCell">
    <xdr:from>
      <xdr:col>77</xdr:col>
      <xdr:colOff>0</xdr:colOff>
      <xdr:row>44</xdr:row>
      <xdr:rowOff>3362</xdr:rowOff>
    </xdr:from>
    <xdr:to>
      <xdr:col>79</xdr:col>
      <xdr:colOff>0</xdr:colOff>
      <xdr:row>45</xdr:row>
      <xdr:rowOff>0</xdr:rowOff>
    </xdr:to>
    <xdr:sp macro="" textlink="">
      <xdr:nvSpPr>
        <xdr:cNvPr id="72" name="線吹き出し 1 (枠付き) 100">
          <a:extLst>
            <a:ext uri="{FF2B5EF4-FFF2-40B4-BE49-F238E27FC236}">
              <a16:creationId xmlns:a16="http://schemas.microsoft.com/office/drawing/2014/main" id="{00000000-0008-0000-0500-000048000000}"/>
            </a:ext>
          </a:extLst>
        </xdr:cNvPr>
        <xdr:cNvSpPr>
          <a:spLocks/>
        </xdr:cNvSpPr>
      </xdr:nvSpPr>
      <xdr:spPr>
        <a:xfrm>
          <a:off x="12468225" y="8385362"/>
          <a:ext cx="323850" cy="187138"/>
        </a:xfrm>
        <a:prstGeom prst="borderCallout1">
          <a:avLst>
            <a:gd name="adj1" fmla="val 60450"/>
            <a:gd name="adj2" fmla="val 2746"/>
            <a:gd name="adj3" fmla="val 108648"/>
            <a:gd name="adj4" fmla="val -39479"/>
          </a:avLst>
        </a:prstGeom>
        <a:solidFill>
          <a:schemeClr val="bg1"/>
        </a:solidFill>
        <a:ln w="952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kumimoji="1" lang="en-US" altLang="ja-JP" sz="900" baseline="0">
              <a:solidFill>
                <a:sysClr val="windowText" lastClr="000000"/>
              </a:solidFill>
              <a:latin typeface="Meiryo UI" panose="020B0604030504040204" pitchFamily="50" charset="-128"/>
              <a:ea typeface="Meiryo UI" panose="020B0604030504040204" pitchFamily="50" charset="-128"/>
            </a:rPr>
            <a:t>46</a:t>
          </a:r>
        </a:p>
      </xdr:txBody>
    </xdr:sp>
    <xdr:clientData/>
  </xdr:twoCellAnchor>
  <xdr:twoCellAnchor editAs="oneCell">
    <xdr:from>
      <xdr:col>80</xdr:col>
      <xdr:colOff>28575</xdr:colOff>
      <xdr:row>44</xdr:row>
      <xdr:rowOff>0</xdr:rowOff>
    </xdr:from>
    <xdr:to>
      <xdr:col>82</xdr:col>
      <xdr:colOff>28575</xdr:colOff>
      <xdr:row>45</xdr:row>
      <xdr:rowOff>0</xdr:rowOff>
    </xdr:to>
    <xdr:sp macro="" textlink="">
      <xdr:nvSpPr>
        <xdr:cNvPr id="73" name="線吹き出し 1 (枠付き) 100">
          <a:extLst>
            <a:ext uri="{FF2B5EF4-FFF2-40B4-BE49-F238E27FC236}">
              <a16:creationId xmlns:a16="http://schemas.microsoft.com/office/drawing/2014/main" id="{00000000-0008-0000-0500-000049000000}"/>
            </a:ext>
          </a:extLst>
        </xdr:cNvPr>
        <xdr:cNvSpPr>
          <a:spLocks/>
        </xdr:cNvSpPr>
      </xdr:nvSpPr>
      <xdr:spPr>
        <a:xfrm>
          <a:off x="12982575" y="8382000"/>
          <a:ext cx="323850" cy="190500"/>
        </a:xfrm>
        <a:prstGeom prst="borderCallout1">
          <a:avLst>
            <a:gd name="adj1" fmla="val 60450"/>
            <a:gd name="adj2" fmla="val 2746"/>
            <a:gd name="adj3" fmla="val 108648"/>
            <a:gd name="adj4" fmla="val -39479"/>
          </a:avLst>
        </a:prstGeom>
        <a:solidFill>
          <a:schemeClr val="bg1"/>
        </a:solidFill>
        <a:ln w="952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kumimoji="1" lang="en-US" altLang="ja-JP" sz="900" baseline="0">
              <a:solidFill>
                <a:sysClr val="windowText" lastClr="000000"/>
              </a:solidFill>
              <a:latin typeface="Meiryo UI" panose="020B0604030504040204" pitchFamily="50" charset="-128"/>
              <a:ea typeface="Meiryo UI" panose="020B0604030504040204" pitchFamily="50" charset="-128"/>
            </a:rPr>
            <a:t>47</a:t>
          </a:r>
        </a:p>
      </xdr:txBody>
    </xdr:sp>
    <xdr:clientData/>
  </xdr:twoCellAnchor>
  <xdr:twoCellAnchor editAs="oneCell">
    <xdr:from>
      <xdr:col>73</xdr:col>
      <xdr:colOff>9525</xdr:colOff>
      <xdr:row>44</xdr:row>
      <xdr:rowOff>3361</xdr:rowOff>
    </xdr:from>
    <xdr:to>
      <xdr:col>75</xdr:col>
      <xdr:colOff>9525</xdr:colOff>
      <xdr:row>45</xdr:row>
      <xdr:rowOff>0</xdr:rowOff>
    </xdr:to>
    <xdr:sp macro="" textlink="">
      <xdr:nvSpPr>
        <xdr:cNvPr id="74" name="線吹き出し 1 (枠付き) 100">
          <a:extLst>
            <a:ext uri="{FF2B5EF4-FFF2-40B4-BE49-F238E27FC236}">
              <a16:creationId xmlns:a16="http://schemas.microsoft.com/office/drawing/2014/main" id="{00000000-0008-0000-0500-00004A000000}"/>
            </a:ext>
          </a:extLst>
        </xdr:cNvPr>
        <xdr:cNvSpPr>
          <a:spLocks/>
        </xdr:cNvSpPr>
      </xdr:nvSpPr>
      <xdr:spPr>
        <a:xfrm>
          <a:off x="11830050" y="8385361"/>
          <a:ext cx="323850" cy="187139"/>
        </a:xfrm>
        <a:prstGeom prst="borderCallout1">
          <a:avLst>
            <a:gd name="adj1" fmla="val 60450"/>
            <a:gd name="adj2" fmla="val 2746"/>
            <a:gd name="adj3" fmla="val 108648"/>
            <a:gd name="adj4" fmla="val -39479"/>
          </a:avLst>
        </a:prstGeom>
        <a:solidFill>
          <a:schemeClr val="bg1"/>
        </a:solidFill>
        <a:ln w="952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kumimoji="1" lang="en-US" altLang="ja-JP" sz="900" baseline="0">
              <a:solidFill>
                <a:sysClr val="windowText" lastClr="000000"/>
              </a:solidFill>
              <a:latin typeface="Meiryo UI" panose="020B0604030504040204" pitchFamily="50" charset="-128"/>
              <a:ea typeface="Meiryo UI" panose="020B0604030504040204" pitchFamily="50" charset="-128"/>
            </a:rPr>
            <a:t>45</a:t>
          </a:r>
        </a:p>
      </xdr:txBody>
    </xdr:sp>
    <xdr:clientData/>
  </xdr:twoCellAnchor>
  <xdr:twoCellAnchor editAs="oneCell">
    <xdr:from>
      <xdr:col>41</xdr:col>
      <xdr:colOff>0</xdr:colOff>
      <xdr:row>18</xdr:row>
      <xdr:rowOff>0</xdr:rowOff>
    </xdr:from>
    <xdr:to>
      <xdr:col>43</xdr:col>
      <xdr:colOff>0</xdr:colOff>
      <xdr:row>19</xdr:row>
      <xdr:rowOff>0</xdr:rowOff>
    </xdr:to>
    <xdr:sp macro="" textlink="">
      <xdr:nvSpPr>
        <xdr:cNvPr id="104" name="線吹き出し 1 (枠付き) 100">
          <a:extLst>
            <a:ext uri="{FF2B5EF4-FFF2-40B4-BE49-F238E27FC236}">
              <a16:creationId xmlns:a16="http://schemas.microsoft.com/office/drawing/2014/main" id="{00000000-0008-0000-0500-000068000000}"/>
            </a:ext>
          </a:extLst>
        </xdr:cNvPr>
        <xdr:cNvSpPr>
          <a:spLocks/>
        </xdr:cNvSpPr>
      </xdr:nvSpPr>
      <xdr:spPr>
        <a:xfrm>
          <a:off x="6432176" y="3429000"/>
          <a:ext cx="313765" cy="190500"/>
        </a:xfrm>
        <a:prstGeom prst="borderCallout1">
          <a:avLst>
            <a:gd name="adj1" fmla="val 60450"/>
            <a:gd name="adj2" fmla="val 2746"/>
            <a:gd name="adj3" fmla="val 108648"/>
            <a:gd name="adj4" fmla="val -39479"/>
          </a:avLst>
        </a:prstGeom>
        <a:solidFill>
          <a:schemeClr val="bg1"/>
        </a:solidFill>
        <a:ln w="952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kumimoji="1" lang="en-US" altLang="ja-JP" sz="900">
              <a:solidFill>
                <a:sysClr val="windowText" lastClr="000000"/>
              </a:solidFill>
              <a:latin typeface="Meiryo UI" panose="020B0604030504040204" pitchFamily="50" charset="-128"/>
              <a:ea typeface="Meiryo UI" panose="020B0604030504040204" pitchFamily="50" charset="-128"/>
            </a:rPr>
            <a:t>5</a:t>
          </a:r>
        </a:p>
      </xdr:txBody>
    </xdr:sp>
    <xdr:clientData/>
  </xdr:twoCellAnchor>
  <xdr:twoCellAnchor editAs="oneCell">
    <xdr:from>
      <xdr:col>18</xdr:col>
      <xdr:colOff>156882</xdr:colOff>
      <xdr:row>24</xdr:row>
      <xdr:rowOff>3846</xdr:rowOff>
    </xdr:from>
    <xdr:to>
      <xdr:col>21</xdr:col>
      <xdr:colOff>0</xdr:colOff>
      <xdr:row>24</xdr:row>
      <xdr:rowOff>190499</xdr:rowOff>
    </xdr:to>
    <xdr:sp macro="" textlink="">
      <xdr:nvSpPr>
        <xdr:cNvPr id="107" name="線吹き出し 1 (枠付き) 100">
          <a:extLst>
            <a:ext uri="{FF2B5EF4-FFF2-40B4-BE49-F238E27FC236}">
              <a16:creationId xmlns:a16="http://schemas.microsoft.com/office/drawing/2014/main" id="{00000000-0008-0000-0500-00006B000000}"/>
            </a:ext>
          </a:extLst>
        </xdr:cNvPr>
        <xdr:cNvSpPr>
          <a:spLocks/>
        </xdr:cNvSpPr>
      </xdr:nvSpPr>
      <xdr:spPr>
        <a:xfrm>
          <a:off x="2980764" y="4575846"/>
          <a:ext cx="313765" cy="186653"/>
        </a:xfrm>
        <a:prstGeom prst="borderCallout1">
          <a:avLst>
            <a:gd name="adj1" fmla="val 60450"/>
            <a:gd name="adj2" fmla="val 2746"/>
            <a:gd name="adj3" fmla="val 108648"/>
            <a:gd name="adj4" fmla="val -39479"/>
          </a:avLst>
        </a:prstGeom>
        <a:solidFill>
          <a:schemeClr val="bg1"/>
        </a:solidFill>
        <a:ln w="952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kumimoji="1" lang="en-US" altLang="ja-JP" sz="900">
              <a:solidFill>
                <a:sysClr val="windowText" lastClr="000000"/>
              </a:solidFill>
              <a:latin typeface="Meiryo UI" panose="020B0604030504040204" pitchFamily="50" charset="-128"/>
              <a:ea typeface="Meiryo UI" panose="020B0604030504040204" pitchFamily="50" charset="-128"/>
            </a:rPr>
            <a:t>49 </a:t>
          </a:r>
        </a:p>
      </xdr:txBody>
    </xdr:sp>
    <xdr:clientData/>
  </xdr:twoCellAnchor>
  <xdr:twoCellAnchor>
    <xdr:from>
      <xdr:col>141</xdr:col>
      <xdr:colOff>332590</xdr:colOff>
      <xdr:row>0</xdr:row>
      <xdr:rowOff>179295</xdr:rowOff>
    </xdr:from>
    <xdr:to>
      <xdr:col>143</xdr:col>
      <xdr:colOff>413945</xdr:colOff>
      <xdr:row>50</xdr:row>
      <xdr:rowOff>116430</xdr:rowOff>
    </xdr:to>
    <xdr:sp macro="" textlink="">
      <xdr:nvSpPr>
        <xdr:cNvPr id="2" name="四角形: 角を丸くする 1">
          <a:extLst>
            <a:ext uri="{FF2B5EF4-FFF2-40B4-BE49-F238E27FC236}">
              <a16:creationId xmlns:a16="http://schemas.microsoft.com/office/drawing/2014/main" id="{00000000-0008-0000-0500-000002000000}"/>
            </a:ext>
          </a:extLst>
        </xdr:cNvPr>
        <xdr:cNvSpPr/>
      </xdr:nvSpPr>
      <xdr:spPr>
        <a:xfrm>
          <a:off x="21231561" y="179295"/>
          <a:ext cx="910590" cy="9462135"/>
        </a:xfrm>
        <a:prstGeom prst="roundRect">
          <a:avLst>
            <a:gd name="adj" fmla="val 2527"/>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72000" tIns="36000" rIns="0" bIns="36000" rtlCol="0" anchor="ctr"/>
        <a:lstStyle/>
        <a:p>
          <a:pPr algn="l"/>
          <a:endParaRPr kumimoji="1" lang="ja-JP" altLang="en-US" sz="2000" b="1">
            <a:solidFill>
              <a:srgbClr val="FF0000"/>
            </a:solidFill>
            <a:latin typeface="+mn-ea"/>
            <a:ea typeface="+mn-ea"/>
          </a:endParaRPr>
        </a:p>
      </xdr:txBody>
    </xdr:sp>
    <xdr:clientData/>
  </xdr:twoCellAnchor>
  <xdr:twoCellAnchor>
    <xdr:from>
      <xdr:col>119</xdr:col>
      <xdr:colOff>56030</xdr:colOff>
      <xdr:row>15</xdr:row>
      <xdr:rowOff>44823</xdr:rowOff>
    </xdr:from>
    <xdr:to>
      <xdr:col>140</xdr:col>
      <xdr:colOff>451069</xdr:colOff>
      <xdr:row>21</xdr:row>
      <xdr:rowOff>44689</xdr:rowOff>
    </xdr:to>
    <xdr:sp macro="" textlink="">
      <xdr:nvSpPr>
        <xdr:cNvPr id="4" name="吹き出し: 角を丸めた四角形 3">
          <a:extLst>
            <a:ext uri="{FF2B5EF4-FFF2-40B4-BE49-F238E27FC236}">
              <a16:creationId xmlns:a16="http://schemas.microsoft.com/office/drawing/2014/main" id="{00000000-0008-0000-0500-000004000000}"/>
            </a:ext>
          </a:extLst>
        </xdr:cNvPr>
        <xdr:cNvSpPr/>
      </xdr:nvSpPr>
      <xdr:spPr>
        <a:xfrm>
          <a:off x="17391530" y="2902323"/>
          <a:ext cx="3454245" cy="1142866"/>
        </a:xfrm>
        <a:prstGeom prst="wedgeRoundRectCallout">
          <a:avLst>
            <a:gd name="adj1" fmla="val 60072"/>
            <a:gd name="adj2" fmla="val -75439"/>
            <a:gd name="adj3" fmla="val 16667"/>
          </a:avLst>
        </a:prstGeom>
        <a:solidFill>
          <a:srgbClr val="FFFF99"/>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72000" tIns="36000" rIns="0" bIns="36000" rtlCol="0" anchor="t"/>
        <a:lstStyle/>
        <a:p>
          <a:pPr algn="l"/>
          <a:r>
            <a:rPr kumimoji="1" lang="ja-JP" altLang="en-US" sz="1400">
              <a:solidFill>
                <a:srgbClr val="FF0000"/>
              </a:solidFill>
              <a:latin typeface="Meiryo UI" panose="020B0604030504040204" pitchFamily="50" charset="-128"/>
              <a:ea typeface="Meiryo UI" panose="020B0604030504040204" pitchFamily="50" charset="-128"/>
            </a:rPr>
            <a:t>担当者、確認日に</a:t>
          </a:r>
          <a:endParaRPr kumimoji="1" lang="en-US" altLang="ja-JP" sz="1400">
            <a:solidFill>
              <a:srgbClr val="FF0000"/>
            </a:solidFill>
            <a:latin typeface="Meiryo UI" panose="020B0604030504040204" pitchFamily="50" charset="-128"/>
            <a:ea typeface="Meiryo UI" panose="020B0604030504040204" pitchFamily="50" charset="-128"/>
          </a:endParaRPr>
        </a:p>
        <a:p>
          <a:pPr algn="l"/>
          <a:r>
            <a:rPr kumimoji="1" lang="en-US" altLang="ja-JP" sz="1400">
              <a:solidFill>
                <a:srgbClr val="FF0000"/>
              </a:solidFill>
              <a:latin typeface="Meiryo UI" panose="020B0604030504040204" pitchFamily="50" charset="-128"/>
              <a:ea typeface="Meiryo UI" panose="020B0604030504040204" pitchFamily="50" charset="-128"/>
            </a:rPr>
            <a:t>PCL</a:t>
          </a:r>
          <a:r>
            <a:rPr kumimoji="1" lang="ja-JP" altLang="en-US" sz="1400">
              <a:solidFill>
                <a:srgbClr val="FF0000"/>
              </a:solidFill>
              <a:latin typeface="Meiryo UI" panose="020B0604030504040204" pitchFamily="50" charset="-128"/>
              <a:ea typeface="Meiryo UI" panose="020B0604030504040204" pitchFamily="50" charset="-128"/>
            </a:rPr>
            <a:t>を消化した担当者、日付を記載する。</a:t>
          </a:r>
          <a:endParaRPr kumimoji="1" lang="en-US" altLang="ja-JP" sz="1400">
            <a:solidFill>
              <a:srgbClr val="FF0000"/>
            </a:solidFill>
            <a:latin typeface="Meiryo UI" panose="020B0604030504040204" pitchFamily="50" charset="-128"/>
            <a:ea typeface="Meiryo UI" panose="020B0604030504040204" pitchFamily="50" charset="-128"/>
          </a:endParaRPr>
        </a:p>
        <a:p>
          <a:pPr algn="l"/>
          <a:r>
            <a:rPr kumimoji="1" lang="ja-JP" altLang="en-US" sz="1400">
              <a:solidFill>
                <a:srgbClr val="FF0000"/>
              </a:solidFill>
              <a:latin typeface="Meiryo UI" panose="020B0604030504040204" pitchFamily="50" charset="-128"/>
              <a:ea typeface="Meiryo UI" panose="020B0604030504040204" pitchFamily="50" charset="-128"/>
            </a:rPr>
            <a:t>（</a:t>
          </a:r>
          <a:r>
            <a:rPr kumimoji="1" lang="en-US" altLang="ja-JP" sz="1400">
              <a:solidFill>
                <a:srgbClr val="FF0000"/>
              </a:solidFill>
              <a:latin typeface="Meiryo UI" panose="020B0604030504040204" pitchFamily="50" charset="-128"/>
              <a:ea typeface="Meiryo UI" panose="020B0604030504040204" pitchFamily="50" charset="-128"/>
            </a:rPr>
            <a:t>0</a:t>
          </a:r>
          <a:r>
            <a:rPr kumimoji="1" lang="ja-JP" altLang="en-US" sz="1400">
              <a:solidFill>
                <a:srgbClr val="FF0000"/>
              </a:solidFill>
              <a:latin typeface="Meiryo UI" panose="020B0604030504040204" pitchFamily="50" charset="-128"/>
              <a:ea typeface="Meiryo UI" panose="020B0604030504040204" pitchFamily="50" charset="-128"/>
            </a:rPr>
            <a:t>件の場合は、変更なし）</a:t>
          </a:r>
        </a:p>
        <a:p>
          <a:pPr algn="l"/>
          <a:endParaRPr kumimoji="1" lang="en-US" altLang="ja-JP" sz="1400">
            <a:solidFill>
              <a:srgbClr val="FF0000"/>
            </a:solidFill>
            <a:latin typeface="Meiryo UI" panose="020B0604030504040204" pitchFamily="50" charset="-128"/>
            <a:ea typeface="Meiryo UI" panose="020B0604030504040204" pitchFamily="50" charset="-128"/>
          </a:endParaRPr>
        </a:p>
      </xdr:txBody>
    </xdr:sp>
    <xdr:clientData/>
  </xdr:twoCellAnchor>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1</xdr:colOff>
          <xdr:row>1</xdr:row>
          <xdr:rowOff>1</xdr:rowOff>
        </xdr:from>
        <xdr:to>
          <xdr:col>62</xdr:col>
          <xdr:colOff>27355</xdr:colOff>
          <xdr:row>4</xdr:row>
          <xdr:rowOff>0</xdr:rowOff>
        </xdr:to>
        <xdr:pic>
          <xdr:nvPicPr>
            <xdr:cNvPr id="4" name="図 3">
              <a:extLst>
                <a:ext uri="{FF2B5EF4-FFF2-40B4-BE49-F238E27FC236}">
                  <a16:creationId xmlns:a16="http://schemas.microsoft.com/office/drawing/2014/main" id="{00000000-0008-0000-0600-000004000000}"/>
                </a:ext>
              </a:extLst>
            </xdr:cNvPr>
            <xdr:cNvPicPr>
              <a:picLocks noChangeAspect="1" noChangeArrowheads="1"/>
              <a:extLst>
                <a:ext uri="{84589F7E-364E-4C9E-8A38-B11213B215E9}">
                  <a14:cameraTool cellRange="ヘッダ!$B$2:$BF$4" spid="_x0000_s564266"/>
                </a:ext>
              </a:extLst>
            </xdr:cNvPicPr>
          </xdr:nvPicPr>
          <xdr:blipFill>
            <a:blip xmlns:r="http://schemas.openxmlformats.org/officeDocument/2006/relationships" r:embed="rId1"/>
            <a:srcRect/>
            <a:stretch>
              <a:fillRect/>
            </a:stretch>
          </xdr:blipFill>
          <xdr:spPr bwMode="auto">
            <a:xfrm>
              <a:off x="161926" y="190501"/>
              <a:ext cx="9904779" cy="571499"/>
            </a:xfrm>
            <a:prstGeom prst="rect">
              <a:avLst/>
            </a:prstGeom>
            <a:noFill/>
            <a:extLst>
              <a:ext uri="{909E8E84-426E-40DD-AFC4-6F175D3DCCD1}">
                <a14:hiddenFill>
                  <a:solidFill>
                    <a:srgbClr val="FFFFFF"/>
                  </a:solidFill>
                </a14:hiddenFill>
              </a:ext>
            </a:extLst>
          </xdr:spPr>
        </xdr:pic>
        <xdr:clientData/>
      </xdr:twoCellAnchor>
    </mc:Choice>
    <mc:Fallback/>
  </mc:AlternateContent>
</xdr:wsDr>
</file>

<file path=xl/drawings/drawing5.xml><?xml version="1.0" encoding="utf-8"?>
<xdr:wsDr xmlns:xdr="http://schemas.openxmlformats.org/drawingml/2006/spreadsheetDrawing" xmlns:a="http://schemas.openxmlformats.org/drawingml/2006/main">
  <xdr:oneCellAnchor>
    <xdr:from>
      <xdr:col>3</xdr:col>
      <xdr:colOff>0</xdr:colOff>
      <xdr:row>136</xdr:row>
      <xdr:rowOff>161925</xdr:rowOff>
    </xdr:from>
    <xdr:ext cx="1295400" cy="685800"/>
    <xdr:sp macro="" textlink="" fLocksText="0">
      <xdr:nvSpPr>
        <xdr:cNvPr id="18" name="円柱 17">
          <a:extLst>
            <a:ext uri="{FF2B5EF4-FFF2-40B4-BE49-F238E27FC236}">
              <a16:creationId xmlns:a16="http://schemas.microsoft.com/office/drawing/2014/main" id="{00000000-0008-0000-0700-000012000000}"/>
            </a:ext>
          </a:extLst>
        </xdr:cNvPr>
        <xdr:cNvSpPr/>
      </xdr:nvSpPr>
      <xdr:spPr>
        <a:xfrm>
          <a:off x="485775" y="28965525"/>
          <a:ext cx="1295400" cy="685800"/>
        </a:xfrm>
        <a:prstGeom prst="can">
          <a:avLst/>
        </a:prstGeom>
        <a:solidFill>
          <a:sysClr val="window" lastClr="FFFFFF"/>
        </a:solidFill>
        <a:ln w="9525">
          <a:solidFill>
            <a:srgbClr val="000000"/>
          </a:solidFill>
          <a:miter lim="800000"/>
          <a:headEnd/>
          <a:tailEnd/>
        </a:ln>
      </xdr:spPr>
      <xdr:txBody>
        <a:bodyPr vertOverflow="overflow" horzOverflow="overflow" wrap="none" lIns="36000" tIns="36000" rIns="36000" bIns="36000" anchor="ctr" upright="1"/>
        <a:lstStyle/>
        <a:p>
          <a:pPr marL="0" indent="0" algn="ctr" rtl="0">
            <a:lnSpc>
              <a:spcPts val="1000"/>
            </a:lnSpc>
            <a:defRPr sz="1000"/>
          </a:pPr>
          <a:r>
            <a:rPr lang="ja-JP" altLang="en-US" sz="1000" b="0" i="0" u="none" strike="noStrike" baseline="0">
              <a:solidFill>
                <a:srgbClr val="000000"/>
              </a:solidFill>
              <a:latin typeface="Meiryo UI" panose="020B0604030504040204" pitchFamily="50" charset="-128"/>
              <a:ea typeface="Meiryo UI" panose="020B0604030504040204" pitchFamily="50" charset="-128"/>
              <a:cs typeface="+mn-cs"/>
            </a:rPr>
            <a:t>辞書マスタ</a:t>
          </a:r>
          <a:endParaRPr lang="en-US" altLang="ja-JP" sz="1000" b="0" i="0" u="none" strike="noStrike" baseline="0">
            <a:solidFill>
              <a:srgbClr val="000000"/>
            </a:solidFill>
            <a:latin typeface="Meiryo UI" panose="020B0604030504040204" pitchFamily="50" charset="-128"/>
            <a:ea typeface="Meiryo UI" panose="020B0604030504040204" pitchFamily="50" charset="-128"/>
            <a:cs typeface="+mn-cs"/>
          </a:endParaRPr>
        </a:p>
      </xdr:txBody>
    </xdr:sp>
    <xdr:clientData fLocksWithSheet="0"/>
  </xdr:oneCellAnchor>
  <xdr:oneCellAnchor>
    <xdr:from>
      <xdr:col>3</xdr:col>
      <xdr:colOff>0</xdr:colOff>
      <xdr:row>133</xdr:row>
      <xdr:rowOff>161925</xdr:rowOff>
    </xdr:from>
    <xdr:ext cx="1295400" cy="685800"/>
    <xdr:sp macro="" textlink="" fLocksText="0">
      <xdr:nvSpPr>
        <xdr:cNvPr id="16" name="円柱 15">
          <a:extLst>
            <a:ext uri="{FF2B5EF4-FFF2-40B4-BE49-F238E27FC236}">
              <a16:creationId xmlns:a16="http://schemas.microsoft.com/office/drawing/2014/main" id="{00000000-0008-0000-0700-000010000000}"/>
            </a:ext>
          </a:extLst>
        </xdr:cNvPr>
        <xdr:cNvSpPr/>
      </xdr:nvSpPr>
      <xdr:spPr>
        <a:xfrm>
          <a:off x="485775" y="28451175"/>
          <a:ext cx="1295400" cy="685800"/>
        </a:xfrm>
        <a:prstGeom prst="can">
          <a:avLst/>
        </a:prstGeom>
        <a:solidFill>
          <a:sysClr val="window" lastClr="FFFFFF"/>
        </a:solidFill>
        <a:ln w="9525">
          <a:solidFill>
            <a:srgbClr val="000000"/>
          </a:solidFill>
          <a:miter lim="800000"/>
          <a:headEnd/>
          <a:tailEnd/>
        </a:ln>
      </xdr:spPr>
      <xdr:txBody>
        <a:bodyPr vertOverflow="overflow" horzOverflow="overflow" wrap="none" lIns="36000" tIns="36000" rIns="36000" bIns="36000" anchor="ctr" upright="1"/>
        <a:lstStyle/>
        <a:p>
          <a:pPr marL="0" indent="0" algn="ctr" rtl="0">
            <a:lnSpc>
              <a:spcPts val="1000"/>
            </a:lnSpc>
            <a:defRPr sz="1000"/>
          </a:pPr>
          <a:r>
            <a:rPr lang="ja-JP" altLang="en-US" sz="1000" b="0" i="0" u="none" strike="noStrike" baseline="0">
              <a:solidFill>
                <a:srgbClr val="000000"/>
              </a:solidFill>
              <a:latin typeface="Meiryo UI" panose="020B0604030504040204" pitchFamily="50" charset="-128"/>
              <a:ea typeface="Meiryo UI" panose="020B0604030504040204" pitchFamily="50" charset="-128"/>
              <a:cs typeface="+mn-cs"/>
            </a:rPr>
            <a:t>区分値明細マスタ</a:t>
          </a:r>
          <a:endParaRPr lang="en-US" altLang="ja-JP" sz="1000" b="0" i="0" u="none" strike="noStrike" baseline="0">
            <a:solidFill>
              <a:srgbClr val="000000"/>
            </a:solidFill>
            <a:latin typeface="Meiryo UI" panose="020B0604030504040204" pitchFamily="50" charset="-128"/>
            <a:ea typeface="Meiryo UI" panose="020B0604030504040204" pitchFamily="50" charset="-128"/>
            <a:cs typeface="+mn-cs"/>
          </a:endParaRPr>
        </a:p>
      </xdr:txBody>
    </xdr:sp>
    <xdr:clientData fLocksWithSheet="0"/>
  </xdr:oneCellAnchor>
  <xdr:oneCellAnchor>
    <xdr:from>
      <xdr:col>3</xdr:col>
      <xdr:colOff>0</xdr:colOff>
      <xdr:row>131</xdr:row>
      <xdr:rowOff>0</xdr:rowOff>
    </xdr:from>
    <xdr:ext cx="1295400" cy="685800"/>
    <xdr:sp macro="" textlink="" fLocksText="0">
      <xdr:nvSpPr>
        <xdr:cNvPr id="15" name="円柱 14">
          <a:extLst>
            <a:ext uri="{FF2B5EF4-FFF2-40B4-BE49-F238E27FC236}">
              <a16:creationId xmlns:a16="http://schemas.microsoft.com/office/drawing/2014/main" id="{00000000-0008-0000-0700-00000F000000}"/>
            </a:ext>
          </a:extLst>
        </xdr:cNvPr>
        <xdr:cNvSpPr/>
      </xdr:nvSpPr>
      <xdr:spPr>
        <a:xfrm>
          <a:off x="485775" y="22288500"/>
          <a:ext cx="1295400" cy="685800"/>
        </a:xfrm>
        <a:prstGeom prst="can">
          <a:avLst/>
        </a:prstGeom>
        <a:solidFill>
          <a:sysClr val="window" lastClr="FFFFFF"/>
        </a:solidFill>
        <a:ln w="9525">
          <a:solidFill>
            <a:srgbClr val="000000"/>
          </a:solidFill>
          <a:miter lim="800000"/>
          <a:headEnd/>
          <a:tailEnd/>
        </a:ln>
      </xdr:spPr>
      <xdr:txBody>
        <a:bodyPr vertOverflow="overflow" horzOverflow="overflow" wrap="none" lIns="36000" tIns="36000" rIns="36000" bIns="36000" anchor="ctr" upright="1"/>
        <a:lstStyle/>
        <a:p>
          <a:pPr marL="0" indent="0" algn="ctr" rtl="0">
            <a:lnSpc>
              <a:spcPts val="1000"/>
            </a:lnSpc>
            <a:defRPr sz="1000"/>
          </a:pPr>
          <a:r>
            <a:rPr lang="ja-JP" altLang="en-US" sz="1000" b="0" i="0" u="none" strike="noStrike" baseline="0">
              <a:solidFill>
                <a:srgbClr val="000000"/>
              </a:solidFill>
              <a:latin typeface="Meiryo UI" panose="020B0604030504040204" pitchFamily="50" charset="-128"/>
              <a:ea typeface="Meiryo UI" panose="020B0604030504040204" pitchFamily="50" charset="-128"/>
              <a:cs typeface="+mn-cs"/>
            </a:rPr>
            <a:t>区分値マスタ</a:t>
          </a:r>
          <a:endParaRPr lang="en-US" altLang="ja-JP" sz="1000" b="0" i="0" u="none" strike="noStrike" baseline="0">
            <a:solidFill>
              <a:srgbClr val="000000"/>
            </a:solidFill>
            <a:latin typeface="Meiryo UI" panose="020B0604030504040204" pitchFamily="50" charset="-128"/>
            <a:ea typeface="Meiryo UI" panose="020B0604030504040204" pitchFamily="50" charset="-128"/>
            <a:cs typeface="+mn-cs"/>
          </a:endParaRPr>
        </a:p>
      </xdr:txBody>
    </xdr:sp>
    <xdr:clientData fLocksWithSheet="0"/>
  </xdr:oneCellAnchor>
  <xdr:oneCellAnchor>
    <xdr:from>
      <xdr:col>3</xdr:col>
      <xdr:colOff>0</xdr:colOff>
      <xdr:row>128</xdr:row>
      <xdr:rowOff>0</xdr:rowOff>
    </xdr:from>
    <xdr:ext cx="1295400" cy="685800"/>
    <xdr:sp macro="" textlink="" fLocksText="0">
      <xdr:nvSpPr>
        <xdr:cNvPr id="13" name="円柱 12">
          <a:extLst>
            <a:ext uri="{FF2B5EF4-FFF2-40B4-BE49-F238E27FC236}">
              <a16:creationId xmlns:a16="http://schemas.microsoft.com/office/drawing/2014/main" id="{00000000-0008-0000-0700-00000D000000}"/>
            </a:ext>
          </a:extLst>
        </xdr:cNvPr>
        <xdr:cNvSpPr/>
      </xdr:nvSpPr>
      <xdr:spPr>
        <a:xfrm>
          <a:off x="485775" y="21774150"/>
          <a:ext cx="1295400" cy="685800"/>
        </a:xfrm>
        <a:prstGeom prst="can">
          <a:avLst/>
        </a:prstGeom>
        <a:solidFill>
          <a:sysClr val="window" lastClr="FFFFFF"/>
        </a:solidFill>
        <a:ln w="9525">
          <a:solidFill>
            <a:srgbClr val="000000"/>
          </a:solidFill>
          <a:miter lim="800000"/>
          <a:headEnd/>
          <a:tailEnd/>
        </a:ln>
      </xdr:spPr>
      <xdr:txBody>
        <a:bodyPr vertOverflow="overflow" horzOverflow="overflow" wrap="none" lIns="36000" tIns="36000" rIns="36000" bIns="36000" anchor="ctr" upright="1"/>
        <a:lstStyle/>
        <a:p>
          <a:pPr marL="0" indent="0" algn="ctr" rtl="0">
            <a:lnSpc>
              <a:spcPts val="1000"/>
            </a:lnSpc>
            <a:defRPr sz="1000"/>
          </a:pPr>
          <a:r>
            <a:rPr lang="ja-JP" altLang="en-US" sz="1000" b="0" i="0" u="none" strike="noStrike" baseline="0">
              <a:solidFill>
                <a:srgbClr val="000000"/>
              </a:solidFill>
              <a:latin typeface="Meiryo UI" panose="020B0604030504040204" pitchFamily="50" charset="-128"/>
              <a:ea typeface="Meiryo UI" panose="020B0604030504040204" pitchFamily="50" charset="-128"/>
              <a:cs typeface="+mn-cs"/>
            </a:rPr>
            <a:t>荷主マスタ</a:t>
          </a:r>
          <a:endParaRPr lang="en-US" altLang="ja-JP" sz="1000" b="0" i="0" u="none" strike="noStrike" baseline="0">
            <a:solidFill>
              <a:srgbClr val="000000"/>
            </a:solidFill>
            <a:latin typeface="Meiryo UI" panose="020B0604030504040204" pitchFamily="50" charset="-128"/>
            <a:ea typeface="Meiryo UI" panose="020B0604030504040204" pitchFamily="50" charset="-128"/>
            <a:cs typeface="+mn-cs"/>
          </a:endParaRPr>
        </a:p>
      </xdr:txBody>
    </xdr:sp>
    <xdr:clientData fLocksWithSheet="0"/>
  </xdr:oneCellAnchor>
  <xdr:oneCellAnchor>
    <xdr:from>
      <xdr:col>3</xdr:col>
      <xdr:colOff>0</xdr:colOff>
      <xdr:row>125</xdr:row>
      <xdr:rowOff>0</xdr:rowOff>
    </xdr:from>
    <xdr:ext cx="1295400" cy="685800"/>
    <xdr:sp macro="" textlink="" fLocksText="0">
      <xdr:nvSpPr>
        <xdr:cNvPr id="6" name="円柱 5">
          <a:extLst>
            <a:ext uri="{FF2B5EF4-FFF2-40B4-BE49-F238E27FC236}">
              <a16:creationId xmlns:a16="http://schemas.microsoft.com/office/drawing/2014/main" id="{00000000-0008-0000-0700-000006000000}"/>
            </a:ext>
          </a:extLst>
        </xdr:cNvPr>
        <xdr:cNvSpPr/>
      </xdr:nvSpPr>
      <xdr:spPr>
        <a:xfrm>
          <a:off x="485775" y="21259800"/>
          <a:ext cx="1295400" cy="685800"/>
        </a:xfrm>
        <a:prstGeom prst="can">
          <a:avLst/>
        </a:prstGeom>
        <a:solidFill>
          <a:sysClr val="window" lastClr="FFFFFF"/>
        </a:solidFill>
        <a:ln w="9525">
          <a:solidFill>
            <a:srgbClr val="000000"/>
          </a:solidFill>
          <a:miter lim="800000"/>
          <a:headEnd/>
          <a:tailEnd/>
        </a:ln>
      </xdr:spPr>
      <xdr:txBody>
        <a:bodyPr vertOverflow="overflow" horzOverflow="overflow" wrap="none" lIns="36000" tIns="36000" rIns="36000" bIns="36000" anchor="ctr" upright="1"/>
        <a:lstStyle/>
        <a:p>
          <a:pPr marL="0" indent="0" algn="ctr" rtl="0">
            <a:lnSpc>
              <a:spcPts val="1000"/>
            </a:lnSpc>
            <a:defRPr sz="1000"/>
          </a:pPr>
          <a:r>
            <a:rPr lang="ja-JP" altLang="en-US" sz="1000" b="0" i="0" u="none" strike="noStrike" baseline="0">
              <a:solidFill>
                <a:srgbClr val="000000"/>
              </a:solidFill>
              <a:latin typeface="Meiryo UI" panose="020B0604030504040204" pitchFamily="50" charset="-128"/>
              <a:ea typeface="Meiryo UI" panose="020B0604030504040204" pitchFamily="50" charset="-128"/>
              <a:cs typeface="+mn-cs"/>
            </a:rPr>
            <a:t>取引先マスタサブ</a:t>
          </a:r>
          <a:endParaRPr lang="en-US" altLang="ja-JP" sz="1000" b="0" i="0" u="none" strike="noStrike" baseline="0">
            <a:solidFill>
              <a:srgbClr val="000000"/>
            </a:solidFill>
            <a:latin typeface="Meiryo UI" panose="020B0604030504040204" pitchFamily="50" charset="-128"/>
            <a:ea typeface="Meiryo UI" panose="020B0604030504040204" pitchFamily="50" charset="-128"/>
            <a:cs typeface="+mn-cs"/>
          </a:endParaRPr>
        </a:p>
      </xdr:txBody>
    </xdr:sp>
    <xdr:clientData fLocksWithSheet="0"/>
  </xdr:oneCellAnchor>
  <xdr:oneCellAnchor>
    <xdr:from>
      <xdr:col>3</xdr:col>
      <xdr:colOff>0</xdr:colOff>
      <xdr:row>94</xdr:row>
      <xdr:rowOff>0</xdr:rowOff>
    </xdr:from>
    <xdr:ext cx="1295400" cy="685800"/>
    <xdr:sp macro="" textlink="" fLocksText="0">
      <xdr:nvSpPr>
        <xdr:cNvPr id="3" name="円柱 2">
          <a:extLst>
            <a:ext uri="{FF2B5EF4-FFF2-40B4-BE49-F238E27FC236}">
              <a16:creationId xmlns:a16="http://schemas.microsoft.com/office/drawing/2014/main" id="{00000000-0008-0000-0700-000003000000}"/>
            </a:ext>
          </a:extLst>
        </xdr:cNvPr>
        <xdr:cNvSpPr/>
      </xdr:nvSpPr>
      <xdr:spPr>
        <a:xfrm>
          <a:off x="485775" y="20059650"/>
          <a:ext cx="1295400" cy="685800"/>
        </a:xfrm>
        <a:prstGeom prst="can">
          <a:avLst/>
        </a:prstGeom>
        <a:solidFill>
          <a:sysClr val="window" lastClr="FFFFFF"/>
        </a:solidFill>
        <a:ln w="9525">
          <a:solidFill>
            <a:srgbClr val="000000"/>
          </a:solidFill>
          <a:miter lim="800000"/>
          <a:headEnd/>
          <a:tailEnd/>
        </a:ln>
      </xdr:spPr>
      <xdr:txBody>
        <a:bodyPr vertOverflow="overflow" horzOverflow="overflow" wrap="none" lIns="36000" tIns="36000" rIns="36000" bIns="36000" anchor="ctr" upright="1"/>
        <a:lstStyle/>
        <a:p>
          <a:pPr marL="0" indent="0" algn="ctr" rtl="0">
            <a:lnSpc>
              <a:spcPts val="1000"/>
            </a:lnSpc>
            <a:defRPr sz="1000"/>
          </a:pPr>
          <a:r>
            <a:rPr lang="ja-JP" altLang="en-US" sz="1000" b="0" i="0" u="none" strike="noStrike" baseline="0">
              <a:solidFill>
                <a:srgbClr val="000000"/>
              </a:solidFill>
              <a:latin typeface="Meiryo UI" panose="020B0604030504040204" pitchFamily="50" charset="-128"/>
              <a:ea typeface="Meiryo UI" panose="020B0604030504040204" pitchFamily="50" charset="-128"/>
              <a:cs typeface="+mn-cs"/>
            </a:rPr>
            <a:t>取引先マスタサブ</a:t>
          </a:r>
          <a:endParaRPr lang="en-US" altLang="ja-JP" sz="1000" b="0" i="0" u="none" strike="noStrike" baseline="0">
            <a:solidFill>
              <a:srgbClr val="000000"/>
            </a:solidFill>
            <a:latin typeface="Meiryo UI" panose="020B0604030504040204" pitchFamily="50" charset="-128"/>
            <a:ea typeface="Meiryo UI" panose="020B0604030504040204" pitchFamily="50" charset="-128"/>
            <a:cs typeface="+mn-cs"/>
          </a:endParaRPr>
        </a:p>
      </xdr:txBody>
    </xdr:sp>
    <xdr:clientData fLocksWithSheet="0"/>
  </xdr:oneCellAnchor>
  <xdr:twoCellAnchor>
    <xdr:from>
      <xdr:col>15</xdr:col>
      <xdr:colOff>53340</xdr:colOff>
      <xdr:row>33</xdr:row>
      <xdr:rowOff>106680</xdr:rowOff>
    </xdr:from>
    <xdr:to>
      <xdr:col>63</xdr:col>
      <xdr:colOff>76200</xdr:colOff>
      <xdr:row>41</xdr:row>
      <xdr:rowOff>114300</xdr:rowOff>
    </xdr:to>
    <xdr:sp macro="" textlink="">
      <xdr:nvSpPr>
        <xdr:cNvPr id="65" name="正方形/長方形 64">
          <a:extLst>
            <a:ext uri="{FF2B5EF4-FFF2-40B4-BE49-F238E27FC236}">
              <a16:creationId xmlns:a16="http://schemas.microsoft.com/office/drawing/2014/main" id="{00000000-0008-0000-0700-000041000000}"/>
            </a:ext>
          </a:extLst>
        </xdr:cNvPr>
        <xdr:cNvSpPr/>
      </xdr:nvSpPr>
      <xdr:spPr>
        <a:xfrm>
          <a:off x="2225040" y="5806440"/>
          <a:ext cx="6972300" cy="1348740"/>
        </a:xfrm>
        <a:prstGeom prst="rect">
          <a:avLst/>
        </a:prstGeom>
        <a:noFill/>
        <a:ln>
          <a:solidFill>
            <a:schemeClr val="accent5"/>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72000" tIns="36000" rIns="0" bIns="36000" rtlCol="0" anchor="t"/>
        <a:lstStyle/>
        <a:p>
          <a:pPr algn="l"/>
          <a:endParaRPr kumimoji="1" lang="ja-JP" altLang="en-US" sz="1000">
            <a:solidFill>
              <a:srgbClr val="FF0000"/>
            </a:solidFill>
            <a:latin typeface="Meiryo UI" panose="020B0604030504040204" pitchFamily="50" charset="-128"/>
            <a:ea typeface="Meiryo UI" panose="020B0604030504040204" pitchFamily="50" charset="-128"/>
          </a:endParaRPr>
        </a:p>
      </xdr:txBody>
    </xdr:sp>
    <xdr:clientData/>
  </xdr:twoCellAnchor>
  <xdr:twoCellAnchor editAs="absolute">
    <xdr:from>
      <xdr:col>3</xdr:col>
      <xdr:colOff>0</xdr:colOff>
      <xdr:row>30</xdr:row>
      <xdr:rowOff>0</xdr:rowOff>
    </xdr:from>
    <xdr:to>
      <xdr:col>11</xdr:col>
      <xdr:colOff>0</xdr:colOff>
      <xdr:row>34</xdr:row>
      <xdr:rowOff>0</xdr:rowOff>
    </xdr:to>
    <xdr:sp macro="" textlink="">
      <xdr:nvSpPr>
        <xdr:cNvPr id="99" name="円柱 38">
          <a:extLst>
            <a:ext uri="{FF2B5EF4-FFF2-40B4-BE49-F238E27FC236}">
              <a16:creationId xmlns:a16="http://schemas.microsoft.com/office/drawing/2014/main" id="{00000000-0008-0000-0700-000063000000}"/>
            </a:ext>
          </a:extLst>
        </xdr:cNvPr>
        <xdr:cNvSpPr/>
      </xdr:nvSpPr>
      <xdr:spPr>
        <a:xfrm>
          <a:off x="485775" y="5143500"/>
          <a:ext cx="1295400" cy="685800"/>
        </a:xfrm>
        <a:prstGeom prst="can">
          <a:avLst/>
        </a:prstGeom>
        <a:solidFill>
          <a:sysClr val="window" lastClr="FFFFFF"/>
        </a:solidFill>
        <a:ln w="9525">
          <a:solidFill>
            <a:srgbClr val="000000"/>
          </a:solidFill>
          <a:miter lim="800000"/>
          <a:headEnd/>
          <a:tailEnd/>
        </a:ln>
      </xdr:spPr>
      <xdr:txBody>
        <a:bodyPr vertOverflow="clip" wrap="square" lIns="36000" tIns="36000" rIns="36000" bIns="36000" anchor="ctr" upright="1"/>
        <a:lstStyle/>
        <a:p>
          <a:pPr marL="0" indent="0" algn="ctr" rtl="0">
            <a:lnSpc>
              <a:spcPts val="1000"/>
            </a:lnSpc>
            <a:defRPr sz="1000"/>
          </a:pPr>
          <a:r>
            <a:rPr lang="ja-JP" altLang="en-US" sz="1000" b="0" i="0" u="none" strike="noStrike" baseline="0">
              <a:solidFill>
                <a:srgbClr val="000000"/>
              </a:solidFill>
              <a:latin typeface="Meiryo UI" panose="020B0604030504040204" pitchFamily="50" charset="-128"/>
              <a:ea typeface="Meiryo UI" panose="020B0604030504040204" pitchFamily="50" charset="-128"/>
              <a:cs typeface="+mn-cs"/>
            </a:rPr>
            <a:t>区分値明細マスタ</a:t>
          </a:r>
        </a:p>
      </xdr:txBody>
    </xdr:sp>
    <xdr:clientData/>
  </xdr:twoCellAnchor>
  <xdr:twoCellAnchor editAs="absolute">
    <xdr:from>
      <xdr:col>3</xdr:col>
      <xdr:colOff>0</xdr:colOff>
      <xdr:row>27</xdr:row>
      <xdr:rowOff>0</xdr:rowOff>
    </xdr:from>
    <xdr:to>
      <xdr:col>11</xdr:col>
      <xdr:colOff>0</xdr:colOff>
      <xdr:row>31</xdr:row>
      <xdr:rowOff>0</xdr:rowOff>
    </xdr:to>
    <xdr:sp macro="" textlink="">
      <xdr:nvSpPr>
        <xdr:cNvPr id="98" name="円柱 37">
          <a:extLst>
            <a:ext uri="{FF2B5EF4-FFF2-40B4-BE49-F238E27FC236}">
              <a16:creationId xmlns:a16="http://schemas.microsoft.com/office/drawing/2014/main" id="{00000000-0008-0000-0700-000062000000}"/>
            </a:ext>
          </a:extLst>
        </xdr:cNvPr>
        <xdr:cNvSpPr/>
      </xdr:nvSpPr>
      <xdr:spPr>
        <a:xfrm>
          <a:off x="485775" y="4629150"/>
          <a:ext cx="1295400" cy="685800"/>
        </a:xfrm>
        <a:prstGeom prst="can">
          <a:avLst/>
        </a:prstGeom>
        <a:solidFill>
          <a:sysClr val="window" lastClr="FFFFFF"/>
        </a:solidFill>
        <a:ln w="9525">
          <a:solidFill>
            <a:srgbClr val="000000"/>
          </a:solidFill>
          <a:miter lim="800000"/>
          <a:headEnd/>
          <a:tailEnd/>
        </a:ln>
      </xdr:spPr>
      <xdr:txBody>
        <a:bodyPr vertOverflow="clip" wrap="square" lIns="36000" tIns="36000" rIns="36000" bIns="36000" anchor="ctr" upright="1"/>
        <a:lstStyle/>
        <a:p>
          <a:pPr marL="0" indent="0" algn="ctr" rtl="0">
            <a:lnSpc>
              <a:spcPts val="1000"/>
            </a:lnSpc>
            <a:defRPr sz="1000"/>
          </a:pPr>
          <a:r>
            <a:rPr lang="ja-JP" altLang="en-US" sz="1000" b="0" i="0" u="none" strike="noStrike" baseline="0">
              <a:solidFill>
                <a:srgbClr val="000000"/>
              </a:solidFill>
              <a:latin typeface="Meiryo UI" panose="020B0604030504040204" pitchFamily="50" charset="-128"/>
              <a:ea typeface="Meiryo UI" panose="020B0604030504040204" pitchFamily="50" charset="-128"/>
              <a:cs typeface="+mn-cs"/>
            </a:rPr>
            <a:t>区分値マスタ</a:t>
          </a:r>
        </a:p>
      </xdr:txBody>
    </xdr:sp>
    <xdr:clientData/>
  </xdr:twoCellAnchor>
  <xdr:twoCellAnchor editAs="absolute">
    <xdr:from>
      <xdr:col>3</xdr:col>
      <xdr:colOff>0</xdr:colOff>
      <xdr:row>24</xdr:row>
      <xdr:rowOff>0</xdr:rowOff>
    </xdr:from>
    <xdr:to>
      <xdr:col>11</xdr:col>
      <xdr:colOff>0</xdr:colOff>
      <xdr:row>28</xdr:row>
      <xdr:rowOff>0</xdr:rowOff>
    </xdr:to>
    <xdr:sp macro="" textlink="">
      <xdr:nvSpPr>
        <xdr:cNvPr id="97" name="円柱 36">
          <a:extLst>
            <a:ext uri="{FF2B5EF4-FFF2-40B4-BE49-F238E27FC236}">
              <a16:creationId xmlns:a16="http://schemas.microsoft.com/office/drawing/2014/main" id="{00000000-0008-0000-0700-000061000000}"/>
            </a:ext>
          </a:extLst>
        </xdr:cNvPr>
        <xdr:cNvSpPr/>
      </xdr:nvSpPr>
      <xdr:spPr>
        <a:xfrm>
          <a:off x="485775" y="4114800"/>
          <a:ext cx="1295400" cy="685800"/>
        </a:xfrm>
        <a:prstGeom prst="can">
          <a:avLst/>
        </a:prstGeom>
        <a:solidFill>
          <a:sysClr val="window" lastClr="FFFFFF"/>
        </a:solidFill>
        <a:ln w="9525">
          <a:solidFill>
            <a:srgbClr val="000000"/>
          </a:solidFill>
          <a:miter lim="800000"/>
          <a:headEnd/>
          <a:tailEnd/>
        </a:ln>
      </xdr:spPr>
      <xdr:txBody>
        <a:bodyPr vertOverflow="clip" wrap="square" lIns="36000" tIns="36000" rIns="36000" bIns="36000" anchor="ctr" upright="1"/>
        <a:lstStyle/>
        <a:p>
          <a:pPr marL="0" indent="0" algn="ctr" rtl="0">
            <a:lnSpc>
              <a:spcPts val="1000"/>
            </a:lnSpc>
            <a:defRPr sz="1000"/>
          </a:pPr>
          <a:r>
            <a:rPr lang="ja-JP" altLang="en-US" sz="1000" b="0" i="0" u="none" strike="noStrike" baseline="0">
              <a:solidFill>
                <a:srgbClr val="000000"/>
              </a:solidFill>
              <a:latin typeface="Meiryo UI" panose="020B0604030504040204" pitchFamily="50" charset="-128"/>
              <a:ea typeface="Meiryo UI" panose="020B0604030504040204" pitchFamily="50" charset="-128"/>
              <a:cs typeface="+mn-cs"/>
            </a:rPr>
            <a:t>荷主マスタ</a:t>
          </a:r>
        </a:p>
      </xdr:txBody>
    </xdr:sp>
    <xdr:clientData/>
  </xdr:twoCellAnchor>
  <xdr:twoCellAnchor editAs="absolute">
    <xdr:from>
      <xdr:col>3</xdr:col>
      <xdr:colOff>0</xdr:colOff>
      <xdr:row>21</xdr:row>
      <xdr:rowOff>18297</xdr:rowOff>
    </xdr:from>
    <xdr:to>
      <xdr:col>11</xdr:col>
      <xdr:colOff>0</xdr:colOff>
      <xdr:row>25</xdr:row>
      <xdr:rowOff>0</xdr:rowOff>
    </xdr:to>
    <xdr:sp macro="" textlink="">
      <xdr:nvSpPr>
        <xdr:cNvPr id="87" name="円柱 35">
          <a:extLst>
            <a:ext uri="{FF2B5EF4-FFF2-40B4-BE49-F238E27FC236}">
              <a16:creationId xmlns:a16="http://schemas.microsoft.com/office/drawing/2014/main" id="{00000000-0008-0000-0700-000057000000}"/>
            </a:ext>
          </a:extLst>
        </xdr:cNvPr>
        <xdr:cNvSpPr/>
      </xdr:nvSpPr>
      <xdr:spPr>
        <a:xfrm>
          <a:off x="485775" y="3618747"/>
          <a:ext cx="1295400" cy="667503"/>
        </a:xfrm>
        <a:prstGeom prst="can">
          <a:avLst/>
        </a:prstGeom>
        <a:solidFill>
          <a:sysClr val="window" lastClr="FFFFFF"/>
        </a:solidFill>
        <a:ln w="9525">
          <a:solidFill>
            <a:srgbClr val="000000"/>
          </a:solidFill>
          <a:miter lim="800000"/>
          <a:headEnd/>
          <a:tailEnd/>
        </a:ln>
      </xdr:spPr>
      <xdr:txBody>
        <a:bodyPr vertOverflow="clip" wrap="square" lIns="36000" tIns="36000" rIns="36000" bIns="36000" anchor="ctr" upright="1"/>
        <a:lstStyle/>
        <a:p>
          <a:pPr marL="0" indent="0" algn="ctr" rtl="0">
            <a:lnSpc>
              <a:spcPts val="1000"/>
            </a:lnSpc>
            <a:defRPr sz="1000"/>
          </a:pPr>
          <a:r>
            <a:rPr lang="ja-JP" altLang="en-US" sz="1000" b="0" i="0" u="none" strike="noStrike" baseline="0">
              <a:solidFill>
                <a:srgbClr val="000000"/>
              </a:solidFill>
              <a:latin typeface="Meiryo UI" panose="020B0604030504040204" pitchFamily="50" charset="-128"/>
              <a:ea typeface="Meiryo UI" panose="020B0604030504040204" pitchFamily="50" charset="-128"/>
              <a:cs typeface="+mn-cs"/>
            </a:rPr>
            <a:t>拠点マスタ</a:t>
          </a:r>
        </a:p>
      </xdr:txBody>
    </xdr:sp>
    <xdr:clientData/>
  </xdr:twoCellAnchor>
  <xdr:twoCellAnchor editAs="oneCell">
    <xdr:from>
      <xdr:col>3</xdr:col>
      <xdr:colOff>1</xdr:colOff>
      <xdr:row>68</xdr:row>
      <xdr:rowOff>162804</xdr:rowOff>
    </xdr:from>
    <xdr:to>
      <xdr:col>11</xdr:col>
      <xdr:colOff>0</xdr:colOff>
      <xdr:row>73</xdr:row>
      <xdr:rowOff>879</xdr:rowOff>
    </xdr:to>
    <xdr:sp macro="" textlink="" fLocksText="0">
      <xdr:nvSpPr>
        <xdr:cNvPr id="7" name="円柱 6">
          <a:extLst>
            <a:ext uri="{FF2B5EF4-FFF2-40B4-BE49-F238E27FC236}">
              <a16:creationId xmlns:a16="http://schemas.microsoft.com/office/drawing/2014/main" id="{00000000-0008-0000-0700-000007000000}"/>
            </a:ext>
          </a:extLst>
        </xdr:cNvPr>
        <xdr:cNvSpPr/>
      </xdr:nvSpPr>
      <xdr:spPr>
        <a:xfrm>
          <a:off x="485776" y="16088604"/>
          <a:ext cx="1295399" cy="694446"/>
        </a:xfrm>
        <a:prstGeom prst="can">
          <a:avLst/>
        </a:prstGeom>
        <a:solidFill>
          <a:sysClr val="window" lastClr="FFFFFF"/>
        </a:solidFill>
        <a:ln w="9525">
          <a:solidFill>
            <a:srgbClr val="000000"/>
          </a:solidFill>
          <a:miter lim="800000"/>
          <a:headEnd/>
          <a:tailEnd/>
        </a:ln>
      </xdr:spPr>
      <xdr:txBody>
        <a:bodyPr vertOverflow="overflow" horzOverflow="overflow" wrap="none" lIns="36000" tIns="36000" rIns="36000" bIns="36000" anchor="ctr" upright="1"/>
        <a:lstStyle/>
        <a:p>
          <a:pPr marL="0" indent="0" algn="ctr" rtl="0">
            <a:lnSpc>
              <a:spcPts val="1000"/>
            </a:lnSpc>
            <a:defRPr sz="1000"/>
          </a:pPr>
          <a:r>
            <a:rPr lang="ja-JP" altLang="en-US" sz="1000" b="0" i="0" u="none" strike="noStrike" baseline="0">
              <a:solidFill>
                <a:srgbClr val="000000"/>
              </a:solidFill>
              <a:latin typeface="Meiryo UI" panose="020B0604030504040204" pitchFamily="50" charset="-128"/>
              <a:ea typeface="Meiryo UI" panose="020B0604030504040204" pitchFamily="50" charset="-128"/>
              <a:cs typeface="+mn-cs"/>
            </a:rPr>
            <a:t>荷主マスタ</a:t>
          </a:r>
        </a:p>
      </xdr:txBody>
    </xdr:sp>
    <xdr:clientData fLocksWithSheet="0"/>
  </xdr:twoCellAnchor>
  <xdr:twoCellAnchor editAs="oneCell">
    <xdr:from>
      <xdr:col>66</xdr:col>
      <xdr:colOff>1</xdr:colOff>
      <xdr:row>216</xdr:row>
      <xdr:rowOff>0</xdr:rowOff>
    </xdr:from>
    <xdr:to>
      <xdr:col>74</xdr:col>
      <xdr:colOff>1</xdr:colOff>
      <xdr:row>221</xdr:row>
      <xdr:rowOff>0</xdr:rowOff>
    </xdr:to>
    <xdr:sp macro="" textlink="" fLocksText="0">
      <xdr:nvSpPr>
        <xdr:cNvPr id="9" name="AutoShape 316">
          <a:extLst>
            <a:ext uri="{FF2B5EF4-FFF2-40B4-BE49-F238E27FC236}">
              <a16:creationId xmlns:a16="http://schemas.microsoft.com/office/drawing/2014/main" id="{00000000-0008-0000-0700-000009000000}"/>
            </a:ext>
          </a:extLst>
        </xdr:cNvPr>
        <xdr:cNvSpPr>
          <a:spLocks noChangeArrowheads="1"/>
        </xdr:cNvSpPr>
      </xdr:nvSpPr>
      <xdr:spPr bwMode="auto">
        <a:xfrm>
          <a:off x="10687051" y="56921400"/>
          <a:ext cx="1295400" cy="857250"/>
        </a:xfrm>
        <a:prstGeom prst="flowChartOnlineStorage">
          <a:avLst/>
        </a:prstGeom>
        <a:solidFill>
          <a:schemeClr val="bg1"/>
        </a:solidFill>
        <a:ln w="9525">
          <a:solidFill>
            <a:srgbClr val="000000"/>
          </a:solidFill>
          <a:prstDash val="solid"/>
          <a:miter lim="800000"/>
          <a:headEnd/>
          <a:tailEnd/>
        </a:ln>
      </xdr:spPr>
      <xdr:txBody>
        <a:bodyPr vertOverflow="overflow" horzOverflow="overflow" wrap="none" lIns="36000" tIns="36000" rIns="36000" bIns="36000" anchor="ctr" upright="1"/>
        <a:lstStyle/>
        <a:p>
          <a:pPr algn="l" rtl="0">
            <a:defRPr sz="1000"/>
          </a:pPr>
          <a:r>
            <a:rPr lang="en-US" altLang="ja-JP" sz="1000" b="0" i="0" u="none" strike="noStrike" baseline="0">
              <a:solidFill>
                <a:srgbClr val="000000"/>
              </a:solidFill>
              <a:latin typeface="Meiryo UI" panose="020B0604030504040204" pitchFamily="50" charset="-128"/>
              <a:ea typeface="Meiryo UI" panose="020B0604030504040204" pitchFamily="50" charset="-128"/>
            </a:rPr>
            <a:t>Excel</a:t>
          </a:r>
        </a:p>
        <a:p>
          <a:pPr algn="l" rtl="0">
            <a:defRPr sz="1000"/>
          </a:pPr>
          <a:r>
            <a:rPr lang="ja-JP" altLang="en-US" sz="1000" b="0" i="0" u="none" strike="noStrike" baseline="0">
              <a:solidFill>
                <a:srgbClr val="000000"/>
              </a:solidFill>
              <a:latin typeface="Meiryo UI" panose="020B0604030504040204" pitchFamily="50" charset="-128"/>
              <a:ea typeface="Meiryo UI" panose="020B0604030504040204" pitchFamily="50" charset="-128"/>
            </a:rPr>
            <a:t>ダウンロード</a:t>
          </a:r>
          <a:endParaRPr lang="en-US" altLang="ja-JP" sz="1000" b="0" i="0" u="none" strike="noStrike" baseline="0">
            <a:solidFill>
              <a:srgbClr val="000000"/>
            </a:solidFill>
            <a:latin typeface="Meiryo UI" panose="020B0604030504040204" pitchFamily="50" charset="-128"/>
            <a:ea typeface="Meiryo UI" panose="020B0604030504040204" pitchFamily="50" charset="-128"/>
          </a:endParaRPr>
        </a:p>
        <a:p>
          <a:pPr algn="l" rtl="0">
            <a:defRPr sz="1000"/>
          </a:pPr>
          <a:r>
            <a:rPr lang="ja-JP" altLang="en-US" sz="1000" b="0" i="0" u="none" strike="noStrike" baseline="0">
              <a:solidFill>
                <a:srgbClr val="000000"/>
              </a:solidFill>
              <a:latin typeface="Meiryo UI" panose="020B0604030504040204" pitchFamily="50" charset="-128"/>
              <a:ea typeface="Meiryo UI" panose="020B0604030504040204" pitchFamily="50" charset="-128"/>
            </a:rPr>
            <a:t>ファイル</a:t>
          </a:r>
        </a:p>
      </xdr:txBody>
    </xdr:sp>
    <xdr:clientData fLocksWithSheet="0"/>
  </xdr:twoCellAnchor>
  <xdr:twoCellAnchor editAs="oneCell">
    <xdr:from>
      <xdr:col>15</xdr:col>
      <xdr:colOff>85725</xdr:colOff>
      <xdr:row>63</xdr:row>
      <xdr:rowOff>171449</xdr:rowOff>
    </xdr:from>
    <xdr:to>
      <xdr:col>64</xdr:col>
      <xdr:colOff>59055</xdr:colOff>
      <xdr:row>190</xdr:row>
      <xdr:rowOff>0</xdr:rowOff>
    </xdr:to>
    <xdr:sp macro="" textlink="" fLocksText="0">
      <xdr:nvSpPr>
        <xdr:cNvPr id="10" name="正方形/長方形 9">
          <a:extLst>
            <a:ext uri="{FF2B5EF4-FFF2-40B4-BE49-F238E27FC236}">
              <a16:creationId xmlns:a16="http://schemas.microsoft.com/office/drawing/2014/main" id="{00000000-0008-0000-0700-00000A000000}"/>
            </a:ext>
          </a:extLst>
        </xdr:cNvPr>
        <xdr:cNvSpPr/>
      </xdr:nvSpPr>
      <xdr:spPr>
        <a:xfrm>
          <a:off x="2514600" y="10972799"/>
          <a:ext cx="7917180" cy="21602701"/>
        </a:xfrm>
        <a:prstGeom prst="rect">
          <a:avLst/>
        </a:prstGeom>
        <a:noFill/>
        <a:ln>
          <a:solidFill>
            <a:schemeClr val="accent5"/>
          </a:solid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wrap="none" lIns="72000" tIns="36000" rIns="0" bIns="36000" rtlCol="0" anchor="t"/>
        <a:lstStyle/>
        <a:p>
          <a:pPr algn="l"/>
          <a:endParaRPr kumimoji="1" lang="ja-JP" altLang="en-US" sz="1000">
            <a:solidFill>
              <a:srgbClr val="FF0000"/>
            </a:solidFill>
            <a:latin typeface="Meiryo UI" panose="020B0604030504040204" pitchFamily="50" charset="-128"/>
            <a:ea typeface="Meiryo UI" panose="020B0604030504040204" pitchFamily="50" charset="-128"/>
          </a:endParaRPr>
        </a:p>
      </xdr:txBody>
    </xdr:sp>
    <xdr:clientData fLocksWithSheet="0"/>
  </xdr:twoCellAnchor>
  <xdr:oneCellAnchor>
    <xdr:from>
      <xdr:col>3</xdr:col>
      <xdr:colOff>1</xdr:colOff>
      <xdr:row>91</xdr:row>
      <xdr:rowOff>0</xdr:rowOff>
    </xdr:from>
    <xdr:ext cx="1295400" cy="685800"/>
    <xdr:sp macro="" textlink="" fLocksText="0">
      <xdr:nvSpPr>
        <xdr:cNvPr id="70" name="円柱 69">
          <a:extLst>
            <a:ext uri="{FF2B5EF4-FFF2-40B4-BE49-F238E27FC236}">
              <a16:creationId xmlns:a16="http://schemas.microsoft.com/office/drawing/2014/main" id="{00000000-0008-0000-0700-000046000000}"/>
            </a:ext>
          </a:extLst>
        </xdr:cNvPr>
        <xdr:cNvSpPr/>
      </xdr:nvSpPr>
      <xdr:spPr>
        <a:xfrm>
          <a:off x="485776" y="29813250"/>
          <a:ext cx="1295400" cy="685800"/>
        </a:xfrm>
        <a:prstGeom prst="can">
          <a:avLst/>
        </a:prstGeom>
        <a:solidFill>
          <a:sysClr val="window" lastClr="FFFFFF"/>
        </a:solidFill>
        <a:ln w="9525">
          <a:solidFill>
            <a:srgbClr val="000000"/>
          </a:solidFill>
          <a:miter lim="800000"/>
          <a:headEnd/>
          <a:tailEnd/>
        </a:ln>
      </xdr:spPr>
      <xdr:txBody>
        <a:bodyPr vertOverflow="overflow" horzOverflow="overflow" wrap="none" lIns="36000" tIns="36000" rIns="36000" bIns="36000" anchor="ctr" upright="1"/>
        <a:lstStyle/>
        <a:p>
          <a:pPr marL="0" indent="0" algn="ctr" rtl="0">
            <a:lnSpc>
              <a:spcPts val="1000"/>
            </a:lnSpc>
            <a:defRPr sz="1000"/>
          </a:pPr>
          <a:r>
            <a:rPr lang="ja-JP" altLang="en-US" sz="1000" b="0" i="0" u="none" strike="noStrike" baseline="0">
              <a:solidFill>
                <a:srgbClr val="000000"/>
              </a:solidFill>
              <a:latin typeface="Meiryo UI" panose="020B0604030504040204" pitchFamily="50" charset="-128"/>
              <a:ea typeface="Meiryo UI" panose="020B0604030504040204" pitchFamily="50" charset="-128"/>
              <a:cs typeface="+mn-cs"/>
            </a:rPr>
            <a:t>取引先マスタ</a:t>
          </a:r>
          <a:endParaRPr lang="en-US" altLang="ja-JP" sz="1000" b="0" i="0" u="none" strike="noStrike" baseline="0">
            <a:solidFill>
              <a:srgbClr val="000000"/>
            </a:solidFill>
            <a:latin typeface="Meiryo UI" panose="020B0604030504040204" pitchFamily="50" charset="-128"/>
            <a:ea typeface="Meiryo UI" panose="020B0604030504040204" pitchFamily="50" charset="-128"/>
            <a:cs typeface="+mn-cs"/>
          </a:endParaRPr>
        </a:p>
      </xdr:txBody>
    </xdr:sp>
    <xdr:clientData fLocksWithSheet="0"/>
  </xdr:oneCellAnchor>
  <xdr:oneCellAnchor>
    <xdr:from>
      <xdr:col>3</xdr:col>
      <xdr:colOff>1</xdr:colOff>
      <xdr:row>122</xdr:row>
      <xdr:rowOff>0</xdr:rowOff>
    </xdr:from>
    <xdr:ext cx="1295400" cy="685800"/>
    <xdr:sp macro="" textlink="" fLocksText="0">
      <xdr:nvSpPr>
        <xdr:cNvPr id="22" name="円柱 21">
          <a:extLst>
            <a:ext uri="{FF2B5EF4-FFF2-40B4-BE49-F238E27FC236}">
              <a16:creationId xmlns:a16="http://schemas.microsoft.com/office/drawing/2014/main" id="{00000000-0008-0000-0700-000016000000}"/>
            </a:ext>
          </a:extLst>
        </xdr:cNvPr>
        <xdr:cNvSpPr/>
      </xdr:nvSpPr>
      <xdr:spPr>
        <a:xfrm>
          <a:off x="485776" y="29308425"/>
          <a:ext cx="1295400" cy="685800"/>
        </a:xfrm>
        <a:prstGeom prst="can">
          <a:avLst/>
        </a:prstGeom>
        <a:solidFill>
          <a:sysClr val="window" lastClr="FFFFFF"/>
        </a:solidFill>
        <a:ln w="9525">
          <a:solidFill>
            <a:srgbClr val="000000"/>
          </a:solidFill>
          <a:miter lim="800000"/>
          <a:headEnd/>
          <a:tailEnd/>
        </a:ln>
      </xdr:spPr>
      <xdr:txBody>
        <a:bodyPr vertOverflow="overflow" horzOverflow="overflow" wrap="none" lIns="36000" tIns="36000" rIns="36000" bIns="36000" anchor="ctr" upright="1"/>
        <a:lstStyle/>
        <a:p>
          <a:pPr marL="0" indent="0" algn="ctr" rtl="0">
            <a:lnSpc>
              <a:spcPts val="1000"/>
            </a:lnSpc>
            <a:defRPr sz="1000"/>
          </a:pPr>
          <a:r>
            <a:rPr lang="ja-JP" altLang="en-US" sz="1000" b="0" i="0" u="none" strike="noStrike" baseline="0">
              <a:solidFill>
                <a:srgbClr val="000000"/>
              </a:solidFill>
              <a:latin typeface="Meiryo UI" panose="020B0604030504040204" pitchFamily="50" charset="-128"/>
              <a:ea typeface="Meiryo UI" panose="020B0604030504040204" pitchFamily="50" charset="-128"/>
              <a:cs typeface="+mn-cs"/>
            </a:rPr>
            <a:t>取引先マスタ</a:t>
          </a:r>
        </a:p>
      </xdr:txBody>
    </xdr:sp>
    <xdr:clientData fLocksWithSheet="0"/>
  </xdr:oneCellAnchor>
  <xdr:oneCellAnchor>
    <xdr:from>
      <xdr:col>3</xdr:col>
      <xdr:colOff>0</xdr:colOff>
      <xdr:row>213</xdr:row>
      <xdr:rowOff>161925</xdr:rowOff>
    </xdr:from>
    <xdr:ext cx="1295400" cy="685800"/>
    <xdr:sp macro="" textlink="" fLocksText="0">
      <xdr:nvSpPr>
        <xdr:cNvPr id="17" name="円柱 16">
          <a:extLst>
            <a:ext uri="{FF2B5EF4-FFF2-40B4-BE49-F238E27FC236}">
              <a16:creationId xmlns:a16="http://schemas.microsoft.com/office/drawing/2014/main" id="{00000000-0008-0000-0700-000011000000}"/>
            </a:ext>
          </a:extLst>
        </xdr:cNvPr>
        <xdr:cNvSpPr/>
      </xdr:nvSpPr>
      <xdr:spPr>
        <a:xfrm>
          <a:off x="485775" y="35994975"/>
          <a:ext cx="1295400" cy="685800"/>
        </a:xfrm>
        <a:prstGeom prst="can">
          <a:avLst/>
        </a:prstGeom>
        <a:solidFill>
          <a:sysClr val="window" lastClr="FFFFFF"/>
        </a:solidFill>
        <a:ln w="9525">
          <a:solidFill>
            <a:srgbClr val="000000"/>
          </a:solidFill>
          <a:miter lim="800000"/>
          <a:headEnd/>
          <a:tailEnd/>
        </a:ln>
      </xdr:spPr>
      <xdr:txBody>
        <a:bodyPr vertOverflow="overflow" horzOverflow="overflow" wrap="none" lIns="36000" tIns="36000" rIns="36000" bIns="36000" anchor="ctr" upright="1"/>
        <a:lstStyle/>
        <a:p>
          <a:pPr marL="0" indent="0" algn="ctr" rtl="0">
            <a:lnSpc>
              <a:spcPts val="1000"/>
            </a:lnSpc>
            <a:defRPr sz="1000"/>
          </a:pPr>
          <a:r>
            <a:rPr lang="ja-JP" altLang="en-US" sz="1000" b="0" i="0" u="none" strike="noStrike" baseline="0">
              <a:solidFill>
                <a:srgbClr val="000000"/>
              </a:solidFill>
              <a:latin typeface="Meiryo UI" panose="020B0604030504040204" pitchFamily="50" charset="-128"/>
              <a:ea typeface="Meiryo UI" panose="020B0604030504040204" pitchFamily="50" charset="-128"/>
              <a:cs typeface="+mn-cs"/>
            </a:rPr>
            <a:t>辞書マスタ</a:t>
          </a:r>
          <a:endParaRPr lang="en-US" altLang="ja-JP" sz="1000" b="0" i="0" u="none" strike="noStrike" baseline="0">
            <a:solidFill>
              <a:srgbClr val="000000"/>
            </a:solidFill>
            <a:latin typeface="Meiryo UI" panose="020B0604030504040204" pitchFamily="50" charset="-128"/>
            <a:ea typeface="Meiryo UI" panose="020B0604030504040204" pitchFamily="50" charset="-128"/>
            <a:cs typeface="+mn-cs"/>
          </a:endParaRPr>
        </a:p>
      </xdr:txBody>
    </xdr:sp>
    <xdr:clientData fLocksWithSheet="0"/>
  </xdr:oneCellAnchor>
  <xdr:oneCellAnchor>
    <xdr:from>
      <xdr:col>3</xdr:col>
      <xdr:colOff>0</xdr:colOff>
      <xdr:row>210</xdr:row>
      <xdr:rowOff>161925</xdr:rowOff>
    </xdr:from>
    <xdr:ext cx="1295400" cy="685800"/>
    <xdr:sp macro="" textlink="" fLocksText="0">
      <xdr:nvSpPr>
        <xdr:cNvPr id="19" name="円柱 18">
          <a:extLst>
            <a:ext uri="{FF2B5EF4-FFF2-40B4-BE49-F238E27FC236}">
              <a16:creationId xmlns:a16="http://schemas.microsoft.com/office/drawing/2014/main" id="{00000000-0008-0000-0700-000013000000}"/>
            </a:ext>
          </a:extLst>
        </xdr:cNvPr>
        <xdr:cNvSpPr/>
      </xdr:nvSpPr>
      <xdr:spPr>
        <a:xfrm>
          <a:off x="485775" y="35480625"/>
          <a:ext cx="1295400" cy="685800"/>
        </a:xfrm>
        <a:prstGeom prst="can">
          <a:avLst/>
        </a:prstGeom>
        <a:solidFill>
          <a:sysClr val="window" lastClr="FFFFFF"/>
        </a:solidFill>
        <a:ln w="9525">
          <a:solidFill>
            <a:srgbClr val="000000"/>
          </a:solidFill>
          <a:miter lim="800000"/>
          <a:headEnd/>
          <a:tailEnd/>
        </a:ln>
      </xdr:spPr>
      <xdr:txBody>
        <a:bodyPr vertOverflow="overflow" horzOverflow="overflow" wrap="none" lIns="36000" tIns="36000" rIns="36000" bIns="36000" anchor="ctr" upright="1"/>
        <a:lstStyle/>
        <a:p>
          <a:pPr marL="0" indent="0" algn="ctr" rtl="0">
            <a:lnSpc>
              <a:spcPts val="1000"/>
            </a:lnSpc>
            <a:defRPr sz="1000"/>
          </a:pPr>
          <a:r>
            <a:rPr lang="ja-JP" altLang="en-US" sz="1000" b="0" i="0" u="none" strike="noStrike" baseline="0">
              <a:solidFill>
                <a:srgbClr val="000000"/>
              </a:solidFill>
              <a:latin typeface="Meiryo UI" panose="020B0604030504040204" pitchFamily="50" charset="-128"/>
              <a:ea typeface="Meiryo UI" panose="020B0604030504040204" pitchFamily="50" charset="-128"/>
              <a:cs typeface="+mn-cs"/>
            </a:rPr>
            <a:t>区分値明細マスタ</a:t>
          </a:r>
          <a:endParaRPr lang="en-US" altLang="ja-JP" sz="1000" b="0" i="0" u="none" strike="noStrike" baseline="0">
            <a:solidFill>
              <a:srgbClr val="000000"/>
            </a:solidFill>
            <a:latin typeface="Meiryo UI" panose="020B0604030504040204" pitchFamily="50" charset="-128"/>
            <a:ea typeface="Meiryo UI" panose="020B0604030504040204" pitchFamily="50" charset="-128"/>
            <a:cs typeface="+mn-cs"/>
          </a:endParaRPr>
        </a:p>
      </xdr:txBody>
    </xdr:sp>
    <xdr:clientData fLocksWithSheet="0"/>
  </xdr:oneCellAnchor>
  <xdr:oneCellAnchor>
    <xdr:from>
      <xdr:col>3</xdr:col>
      <xdr:colOff>0</xdr:colOff>
      <xdr:row>208</xdr:row>
      <xdr:rowOff>0</xdr:rowOff>
    </xdr:from>
    <xdr:ext cx="1295400" cy="685800"/>
    <xdr:sp macro="" textlink="" fLocksText="0">
      <xdr:nvSpPr>
        <xdr:cNvPr id="20" name="円柱 19">
          <a:extLst>
            <a:ext uri="{FF2B5EF4-FFF2-40B4-BE49-F238E27FC236}">
              <a16:creationId xmlns:a16="http://schemas.microsoft.com/office/drawing/2014/main" id="{00000000-0008-0000-0700-000014000000}"/>
            </a:ext>
          </a:extLst>
        </xdr:cNvPr>
        <xdr:cNvSpPr/>
      </xdr:nvSpPr>
      <xdr:spPr>
        <a:xfrm>
          <a:off x="485775" y="34975800"/>
          <a:ext cx="1295400" cy="685800"/>
        </a:xfrm>
        <a:prstGeom prst="can">
          <a:avLst/>
        </a:prstGeom>
        <a:solidFill>
          <a:sysClr val="window" lastClr="FFFFFF"/>
        </a:solidFill>
        <a:ln w="9525">
          <a:solidFill>
            <a:srgbClr val="000000"/>
          </a:solidFill>
          <a:miter lim="800000"/>
          <a:headEnd/>
          <a:tailEnd/>
        </a:ln>
      </xdr:spPr>
      <xdr:txBody>
        <a:bodyPr vertOverflow="overflow" horzOverflow="overflow" wrap="none" lIns="36000" tIns="36000" rIns="36000" bIns="36000" anchor="ctr" upright="1"/>
        <a:lstStyle/>
        <a:p>
          <a:pPr marL="0" indent="0" algn="ctr" rtl="0">
            <a:lnSpc>
              <a:spcPts val="1000"/>
            </a:lnSpc>
            <a:defRPr sz="1000"/>
          </a:pPr>
          <a:r>
            <a:rPr lang="ja-JP" altLang="en-US" sz="1000" b="0" i="0" u="none" strike="noStrike" baseline="0">
              <a:solidFill>
                <a:srgbClr val="000000"/>
              </a:solidFill>
              <a:latin typeface="Meiryo UI" panose="020B0604030504040204" pitchFamily="50" charset="-128"/>
              <a:ea typeface="Meiryo UI" panose="020B0604030504040204" pitchFamily="50" charset="-128"/>
              <a:cs typeface="+mn-cs"/>
            </a:rPr>
            <a:t>区分値マスタ</a:t>
          </a:r>
          <a:endParaRPr lang="en-US" altLang="ja-JP" sz="1000" b="0" i="0" u="none" strike="noStrike" baseline="0">
            <a:solidFill>
              <a:srgbClr val="000000"/>
            </a:solidFill>
            <a:latin typeface="Meiryo UI" panose="020B0604030504040204" pitchFamily="50" charset="-128"/>
            <a:ea typeface="Meiryo UI" panose="020B0604030504040204" pitchFamily="50" charset="-128"/>
            <a:cs typeface="+mn-cs"/>
          </a:endParaRPr>
        </a:p>
      </xdr:txBody>
    </xdr:sp>
    <xdr:clientData fLocksWithSheet="0"/>
  </xdr:oneCellAnchor>
  <xdr:oneCellAnchor>
    <xdr:from>
      <xdr:col>3</xdr:col>
      <xdr:colOff>0</xdr:colOff>
      <xdr:row>205</xdr:row>
      <xdr:rowOff>0</xdr:rowOff>
    </xdr:from>
    <xdr:ext cx="1295400" cy="685800"/>
    <xdr:sp macro="" textlink="" fLocksText="0">
      <xdr:nvSpPr>
        <xdr:cNvPr id="21" name="円柱 20">
          <a:extLst>
            <a:ext uri="{FF2B5EF4-FFF2-40B4-BE49-F238E27FC236}">
              <a16:creationId xmlns:a16="http://schemas.microsoft.com/office/drawing/2014/main" id="{00000000-0008-0000-0700-000015000000}"/>
            </a:ext>
          </a:extLst>
        </xdr:cNvPr>
        <xdr:cNvSpPr/>
      </xdr:nvSpPr>
      <xdr:spPr>
        <a:xfrm>
          <a:off x="485775" y="34461450"/>
          <a:ext cx="1295400" cy="685800"/>
        </a:xfrm>
        <a:prstGeom prst="can">
          <a:avLst/>
        </a:prstGeom>
        <a:solidFill>
          <a:sysClr val="window" lastClr="FFFFFF"/>
        </a:solidFill>
        <a:ln w="9525">
          <a:solidFill>
            <a:srgbClr val="000000"/>
          </a:solidFill>
          <a:miter lim="800000"/>
          <a:headEnd/>
          <a:tailEnd/>
        </a:ln>
      </xdr:spPr>
      <xdr:txBody>
        <a:bodyPr vertOverflow="overflow" horzOverflow="overflow" wrap="none" lIns="36000" tIns="36000" rIns="36000" bIns="36000" anchor="ctr" upright="1"/>
        <a:lstStyle/>
        <a:p>
          <a:pPr marL="0" indent="0" algn="ctr" rtl="0">
            <a:lnSpc>
              <a:spcPts val="1000"/>
            </a:lnSpc>
            <a:defRPr sz="1000"/>
          </a:pPr>
          <a:r>
            <a:rPr lang="ja-JP" altLang="en-US" sz="1000" b="0" i="0" u="none" strike="noStrike" baseline="0">
              <a:solidFill>
                <a:srgbClr val="000000"/>
              </a:solidFill>
              <a:latin typeface="Meiryo UI" panose="020B0604030504040204" pitchFamily="50" charset="-128"/>
              <a:ea typeface="Meiryo UI" panose="020B0604030504040204" pitchFamily="50" charset="-128"/>
              <a:cs typeface="+mn-cs"/>
            </a:rPr>
            <a:t>荷主マスタ</a:t>
          </a:r>
          <a:endParaRPr lang="en-US" altLang="ja-JP" sz="1000" b="0" i="0" u="none" strike="noStrike" baseline="0">
            <a:solidFill>
              <a:srgbClr val="000000"/>
            </a:solidFill>
            <a:latin typeface="Meiryo UI" panose="020B0604030504040204" pitchFamily="50" charset="-128"/>
            <a:ea typeface="Meiryo UI" panose="020B0604030504040204" pitchFamily="50" charset="-128"/>
            <a:cs typeface="+mn-cs"/>
          </a:endParaRPr>
        </a:p>
      </xdr:txBody>
    </xdr:sp>
    <xdr:clientData fLocksWithSheet="0"/>
  </xdr:oneCellAnchor>
  <xdr:oneCellAnchor>
    <xdr:from>
      <xdr:col>3</xdr:col>
      <xdr:colOff>0</xdr:colOff>
      <xdr:row>202</xdr:row>
      <xdr:rowOff>0</xdr:rowOff>
    </xdr:from>
    <xdr:ext cx="1295400" cy="685800"/>
    <xdr:sp macro="" textlink="" fLocksText="0">
      <xdr:nvSpPr>
        <xdr:cNvPr id="23" name="円柱 22">
          <a:extLst>
            <a:ext uri="{FF2B5EF4-FFF2-40B4-BE49-F238E27FC236}">
              <a16:creationId xmlns:a16="http://schemas.microsoft.com/office/drawing/2014/main" id="{00000000-0008-0000-0700-000017000000}"/>
            </a:ext>
          </a:extLst>
        </xdr:cNvPr>
        <xdr:cNvSpPr/>
      </xdr:nvSpPr>
      <xdr:spPr>
        <a:xfrm>
          <a:off x="485775" y="33947100"/>
          <a:ext cx="1295400" cy="685800"/>
        </a:xfrm>
        <a:prstGeom prst="can">
          <a:avLst/>
        </a:prstGeom>
        <a:solidFill>
          <a:sysClr val="window" lastClr="FFFFFF"/>
        </a:solidFill>
        <a:ln w="9525">
          <a:solidFill>
            <a:srgbClr val="000000"/>
          </a:solidFill>
          <a:miter lim="800000"/>
          <a:headEnd/>
          <a:tailEnd/>
        </a:ln>
      </xdr:spPr>
      <xdr:txBody>
        <a:bodyPr vertOverflow="overflow" horzOverflow="overflow" wrap="none" lIns="36000" tIns="36000" rIns="36000" bIns="36000" anchor="ctr" upright="1"/>
        <a:lstStyle/>
        <a:p>
          <a:pPr marL="0" indent="0" algn="ctr" rtl="0">
            <a:lnSpc>
              <a:spcPts val="1000"/>
            </a:lnSpc>
            <a:defRPr sz="1000"/>
          </a:pPr>
          <a:r>
            <a:rPr lang="ja-JP" altLang="en-US" sz="1000" b="0" i="0" u="none" strike="noStrike" baseline="0">
              <a:solidFill>
                <a:srgbClr val="000000"/>
              </a:solidFill>
              <a:latin typeface="Meiryo UI" panose="020B0604030504040204" pitchFamily="50" charset="-128"/>
              <a:ea typeface="Meiryo UI" panose="020B0604030504040204" pitchFamily="50" charset="-128"/>
              <a:cs typeface="+mn-cs"/>
            </a:rPr>
            <a:t>取引先マスタサブ</a:t>
          </a:r>
          <a:endParaRPr lang="en-US" altLang="ja-JP" sz="1000" b="0" i="0" u="none" strike="noStrike" baseline="0">
            <a:solidFill>
              <a:srgbClr val="000000"/>
            </a:solidFill>
            <a:latin typeface="Meiryo UI" panose="020B0604030504040204" pitchFamily="50" charset="-128"/>
            <a:ea typeface="Meiryo UI" panose="020B0604030504040204" pitchFamily="50" charset="-128"/>
            <a:cs typeface="+mn-cs"/>
          </a:endParaRPr>
        </a:p>
      </xdr:txBody>
    </xdr:sp>
    <xdr:clientData fLocksWithSheet="0"/>
  </xdr:oneCellAnchor>
  <xdr:oneCellAnchor>
    <xdr:from>
      <xdr:col>3</xdr:col>
      <xdr:colOff>1</xdr:colOff>
      <xdr:row>199</xdr:row>
      <xdr:rowOff>0</xdr:rowOff>
    </xdr:from>
    <xdr:ext cx="1295400" cy="685800"/>
    <xdr:sp macro="" textlink="" fLocksText="0">
      <xdr:nvSpPr>
        <xdr:cNvPr id="24" name="円柱 23">
          <a:extLst>
            <a:ext uri="{FF2B5EF4-FFF2-40B4-BE49-F238E27FC236}">
              <a16:creationId xmlns:a16="http://schemas.microsoft.com/office/drawing/2014/main" id="{00000000-0008-0000-0700-000018000000}"/>
            </a:ext>
          </a:extLst>
        </xdr:cNvPr>
        <xdr:cNvSpPr/>
      </xdr:nvSpPr>
      <xdr:spPr>
        <a:xfrm>
          <a:off x="485776" y="33432750"/>
          <a:ext cx="1295400" cy="685800"/>
        </a:xfrm>
        <a:prstGeom prst="can">
          <a:avLst/>
        </a:prstGeom>
        <a:solidFill>
          <a:sysClr val="window" lastClr="FFFFFF"/>
        </a:solidFill>
        <a:ln w="9525">
          <a:solidFill>
            <a:srgbClr val="000000"/>
          </a:solidFill>
          <a:miter lim="800000"/>
          <a:headEnd/>
          <a:tailEnd/>
        </a:ln>
      </xdr:spPr>
      <xdr:txBody>
        <a:bodyPr vertOverflow="overflow" horzOverflow="overflow" wrap="none" lIns="36000" tIns="36000" rIns="36000" bIns="36000" anchor="ctr" upright="1"/>
        <a:lstStyle/>
        <a:p>
          <a:pPr marL="0" indent="0" algn="ctr" rtl="0">
            <a:lnSpc>
              <a:spcPts val="1000"/>
            </a:lnSpc>
            <a:defRPr sz="1000"/>
          </a:pPr>
          <a:r>
            <a:rPr lang="ja-JP" altLang="en-US" sz="1000" b="0" i="0" u="none" strike="noStrike" baseline="0">
              <a:solidFill>
                <a:srgbClr val="000000"/>
              </a:solidFill>
              <a:latin typeface="Meiryo UI" panose="020B0604030504040204" pitchFamily="50" charset="-128"/>
              <a:ea typeface="Meiryo UI" panose="020B0604030504040204" pitchFamily="50" charset="-128"/>
              <a:cs typeface="+mn-cs"/>
            </a:rPr>
            <a:t>取引先マスタ</a:t>
          </a:r>
        </a:p>
      </xdr:txBody>
    </xdr:sp>
    <xdr:clientData fLocksWithSheet="0"/>
  </xdr:oneCellAnchor>
  <xdr:twoCellAnchor>
    <xdr:from>
      <xdr:col>78</xdr:col>
      <xdr:colOff>113</xdr:colOff>
      <xdr:row>1</xdr:row>
      <xdr:rowOff>0</xdr:rowOff>
    </xdr:from>
    <xdr:to>
      <xdr:col>80</xdr:col>
      <xdr:colOff>53340</xdr:colOff>
      <xdr:row>250</xdr:row>
      <xdr:rowOff>152400</xdr:rowOff>
    </xdr:to>
    <xdr:sp macro="" textlink="">
      <xdr:nvSpPr>
        <xdr:cNvPr id="5" name="四角形: 角を丸くする 4">
          <a:extLst>
            <a:ext uri="{FF2B5EF4-FFF2-40B4-BE49-F238E27FC236}">
              <a16:creationId xmlns:a16="http://schemas.microsoft.com/office/drawing/2014/main" id="{00000000-0008-0000-0700-000005000000}"/>
            </a:ext>
          </a:extLst>
        </xdr:cNvPr>
        <xdr:cNvSpPr/>
      </xdr:nvSpPr>
      <xdr:spPr>
        <a:xfrm>
          <a:off x="11830163" y="171450"/>
          <a:ext cx="1024777" cy="42843450"/>
        </a:xfrm>
        <a:prstGeom prst="roundRect">
          <a:avLst>
            <a:gd name="adj" fmla="val 2527"/>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72000" tIns="36000" rIns="0" bIns="36000" rtlCol="0" anchor="ctr"/>
        <a:lstStyle/>
        <a:p>
          <a:pPr algn="l"/>
          <a:endParaRPr kumimoji="1" lang="ja-JP" altLang="en-US" sz="2000" b="1">
            <a:solidFill>
              <a:srgbClr val="FF0000"/>
            </a:solidFill>
            <a:latin typeface="+mn-ea"/>
            <a:ea typeface="+mn-ea"/>
          </a:endParaRPr>
        </a:p>
      </xdr:txBody>
    </xdr:sp>
    <xdr:clientData/>
  </xdr:twoCellAnchor>
  <xdr:twoCellAnchor>
    <xdr:from>
      <xdr:col>56</xdr:col>
      <xdr:colOff>24765</xdr:colOff>
      <xdr:row>26</xdr:row>
      <xdr:rowOff>19456</xdr:rowOff>
    </xdr:from>
    <xdr:to>
      <xdr:col>76</xdr:col>
      <xdr:colOff>479724</xdr:colOff>
      <xdr:row>32</xdr:row>
      <xdr:rowOff>104775</xdr:rowOff>
    </xdr:to>
    <xdr:sp macro="" textlink="">
      <xdr:nvSpPr>
        <xdr:cNvPr id="8" name="吹き出し: 角を丸めた四角形 7">
          <a:extLst>
            <a:ext uri="{FF2B5EF4-FFF2-40B4-BE49-F238E27FC236}">
              <a16:creationId xmlns:a16="http://schemas.microsoft.com/office/drawing/2014/main" id="{00000000-0008-0000-0700-000008000000}"/>
            </a:ext>
          </a:extLst>
        </xdr:cNvPr>
        <xdr:cNvSpPr/>
      </xdr:nvSpPr>
      <xdr:spPr>
        <a:xfrm>
          <a:off x="8025765" y="4477156"/>
          <a:ext cx="3312459" cy="1114019"/>
        </a:xfrm>
        <a:prstGeom prst="wedgeRoundRectCallout">
          <a:avLst>
            <a:gd name="adj1" fmla="val 60072"/>
            <a:gd name="adj2" fmla="val -75439"/>
            <a:gd name="adj3" fmla="val 16667"/>
          </a:avLst>
        </a:prstGeom>
        <a:solidFill>
          <a:srgbClr val="FFFF99"/>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72000" tIns="36000" rIns="0" bIns="36000" rtlCol="0" anchor="t"/>
        <a:lstStyle/>
        <a:p>
          <a:pPr algn="l"/>
          <a:r>
            <a:rPr kumimoji="1" lang="ja-JP" altLang="en-US" sz="1400">
              <a:solidFill>
                <a:srgbClr val="FF0000"/>
              </a:solidFill>
              <a:latin typeface="Meiryo UI" panose="020B0604030504040204" pitchFamily="50" charset="-128"/>
              <a:ea typeface="Meiryo UI" panose="020B0604030504040204" pitchFamily="50" charset="-128"/>
            </a:rPr>
            <a:t>担当者、確認日に</a:t>
          </a:r>
          <a:endParaRPr kumimoji="1" lang="en-US" altLang="ja-JP" sz="1400">
            <a:solidFill>
              <a:srgbClr val="FF0000"/>
            </a:solidFill>
            <a:latin typeface="Meiryo UI" panose="020B0604030504040204" pitchFamily="50" charset="-128"/>
            <a:ea typeface="Meiryo UI" panose="020B0604030504040204" pitchFamily="50" charset="-128"/>
          </a:endParaRPr>
        </a:p>
        <a:p>
          <a:pPr algn="l"/>
          <a:r>
            <a:rPr kumimoji="1" lang="en-US" altLang="ja-JP" sz="1400">
              <a:solidFill>
                <a:srgbClr val="FF0000"/>
              </a:solidFill>
              <a:latin typeface="Meiryo UI" panose="020B0604030504040204" pitchFamily="50" charset="-128"/>
              <a:ea typeface="Meiryo UI" panose="020B0604030504040204" pitchFamily="50" charset="-128"/>
            </a:rPr>
            <a:t>PCL</a:t>
          </a:r>
          <a:r>
            <a:rPr kumimoji="1" lang="ja-JP" altLang="en-US" sz="1400">
              <a:solidFill>
                <a:srgbClr val="FF0000"/>
              </a:solidFill>
              <a:latin typeface="Meiryo UI" panose="020B0604030504040204" pitchFamily="50" charset="-128"/>
              <a:ea typeface="Meiryo UI" panose="020B0604030504040204" pitchFamily="50" charset="-128"/>
            </a:rPr>
            <a:t>を消化した担当者、日付を記載する。</a:t>
          </a:r>
          <a:endParaRPr kumimoji="1" lang="en-US" altLang="ja-JP" sz="1400">
            <a:solidFill>
              <a:srgbClr val="FF0000"/>
            </a:solidFill>
            <a:latin typeface="Meiryo UI" panose="020B0604030504040204" pitchFamily="50" charset="-128"/>
            <a:ea typeface="Meiryo UI" panose="020B0604030504040204" pitchFamily="50" charset="-128"/>
          </a:endParaRPr>
        </a:p>
        <a:p>
          <a:pPr algn="l"/>
          <a:r>
            <a:rPr kumimoji="1" lang="ja-JP" altLang="en-US" sz="1400">
              <a:solidFill>
                <a:srgbClr val="FF0000"/>
              </a:solidFill>
              <a:latin typeface="Meiryo UI" panose="020B0604030504040204" pitchFamily="50" charset="-128"/>
              <a:ea typeface="Meiryo UI" panose="020B0604030504040204" pitchFamily="50" charset="-128"/>
            </a:rPr>
            <a:t>（</a:t>
          </a:r>
          <a:r>
            <a:rPr kumimoji="1" lang="en-US" altLang="ja-JP" sz="1400">
              <a:solidFill>
                <a:srgbClr val="FF0000"/>
              </a:solidFill>
              <a:latin typeface="Meiryo UI" panose="020B0604030504040204" pitchFamily="50" charset="-128"/>
              <a:ea typeface="Meiryo UI" panose="020B0604030504040204" pitchFamily="50" charset="-128"/>
            </a:rPr>
            <a:t>0</a:t>
          </a:r>
          <a:r>
            <a:rPr kumimoji="1" lang="ja-JP" altLang="en-US" sz="1400">
              <a:solidFill>
                <a:srgbClr val="FF0000"/>
              </a:solidFill>
              <a:latin typeface="Meiryo UI" panose="020B0604030504040204" pitchFamily="50" charset="-128"/>
              <a:ea typeface="Meiryo UI" panose="020B0604030504040204" pitchFamily="50" charset="-128"/>
            </a:rPr>
            <a:t>件の場合は、変更なし）</a:t>
          </a:r>
        </a:p>
        <a:p>
          <a:pPr algn="l"/>
          <a:endParaRPr kumimoji="1" lang="en-US" altLang="ja-JP" sz="1400">
            <a:solidFill>
              <a:srgbClr val="FF0000"/>
            </a:solidFill>
            <a:latin typeface="Meiryo UI" panose="020B0604030504040204" pitchFamily="50" charset="-128"/>
            <a:ea typeface="Meiryo UI" panose="020B0604030504040204" pitchFamily="50" charset="-128"/>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5</xdr:col>
      <xdr:colOff>0</xdr:colOff>
      <xdr:row>8</xdr:row>
      <xdr:rowOff>0</xdr:rowOff>
    </xdr:from>
    <xdr:to>
      <xdr:col>65</xdr:col>
      <xdr:colOff>0</xdr:colOff>
      <xdr:row>14</xdr:row>
      <xdr:rowOff>0</xdr:rowOff>
    </xdr:to>
    <xdr:cxnSp macro="">
      <xdr:nvCxnSpPr>
        <xdr:cNvPr id="2" name="直線コネクタ 1">
          <a:extLst>
            <a:ext uri="{FF2B5EF4-FFF2-40B4-BE49-F238E27FC236}">
              <a16:creationId xmlns:a16="http://schemas.microsoft.com/office/drawing/2014/main" id="{00000000-0008-0000-0800-000002000000}"/>
            </a:ext>
          </a:extLst>
        </xdr:cNvPr>
        <xdr:cNvCxnSpPr/>
      </xdr:nvCxnSpPr>
      <xdr:spPr>
        <a:xfrm flipV="1">
          <a:off x="714375" y="1371600"/>
          <a:ext cx="8572500" cy="102870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77</xdr:col>
      <xdr:colOff>397811</xdr:colOff>
      <xdr:row>0</xdr:row>
      <xdr:rowOff>169002</xdr:rowOff>
    </xdr:from>
    <xdr:to>
      <xdr:col>80</xdr:col>
      <xdr:colOff>58238</xdr:colOff>
      <xdr:row>48</xdr:row>
      <xdr:rowOff>40823</xdr:rowOff>
    </xdr:to>
    <xdr:sp macro="" textlink="">
      <xdr:nvSpPr>
        <xdr:cNvPr id="3" name="四角形: 角を丸くする 2">
          <a:extLst>
            <a:ext uri="{FF2B5EF4-FFF2-40B4-BE49-F238E27FC236}">
              <a16:creationId xmlns:a16="http://schemas.microsoft.com/office/drawing/2014/main" id="{00000000-0008-0000-0800-000003000000}"/>
            </a:ext>
          </a:extLst>
        </xdr:cNvPr>
        <xdr:cNvSpPr/>
      </xdr:nvSpPr>
      <xdr:spPr>
        <a:xfrm>
          <a:off x="12263240" y="169002"/>
          <a:ext cx="925891" cy="8362678"/>
        </a:xfrm>
        <a:prstGeom prst="roundRect">
          <a:avLst>
            <a:gd name="adj" fmla="val 2527"/>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72000" tIns="36000" rIns="0" bIns="36000" rtlCol="0" anchor="ctr"/>
        <a:lstStyle/>
        <a:p>
          <a:pPr algn="l"/>
          <a:endParaRPr kumimoji="1" lang="ja-JP" altLang="en-US" sz="2000" b="1">
            <a:solidFill>
              <a:srgbClr val="FF0000"/>
            </a:solidFill>
            <a:latin typeface="+mn-ea"/>
            <a:ea typeface="+mn-ea"/>
          </a:endParaRPr>
        </a:p>
      </xdr:txBody>
    </xdr:sp>
    <xdr:clientData/>
  </xdr:twoCellAnchor>
  <xdr:twoCellAnchor>
    <xdr:from>
      <xdr:col>81</xdr:col>
      <xdr:colOff>400707</xdr:colOff>
      <xdr:row>1</xdr:row>
      <xdr:rowOff>40552</xdr:rowOff>
    </xdr:from>
    <xdr:to>
      <xdr:col>84</xdr:col>
      <xdr:colOff>40821</xdr:colOff>
      <xdr:row>48</xdr:row>
      <xdr:rowOff>54429</xdr:rowOff>
    </xdr:to>
    <xdr:sp macro="" textlink="">
      <xdr:nvSpPr>
        <xdr:cNvPr id="4" name="四角形: 角を丸くする 3">
          <a:extLst>
            <a:ext uri="{FF2B5EF4-FFF2-40B4-BE49-F238E27FC236}">
              <a16:creationId xmlns:a16="http://schemas.microsoft.com/office/drawing/2014/main" id="{00000000-0008-0000-0800-000004000000}"/>
            </a:ext>
          </a:extLst>
        </xdr:cNvPr>
        <xdr:cNvSpPr/>
      </xdr:nvSpPr>
      <xdr:spPr>
        <a:xfrm>
          <a:off x="14021457" y="217445"/>
          <a:ext cx="905578" cy="8327841"/>
        </a:xfrm>
        <a:prstGeom prst="roundRect">
          <a:avLst>
            <a:gd name="adj" fmla="val 2527"/>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72000" tIns="36000" rIns="0" bIns="36000" rtlCol="0" anchor="ctr"/>
        <a:lstStyle/>
        <a:p>
          <a:pPr algn="l"/>
          <a:endParaRPr kumimoji="1" lang="ja-JP" altLang="en-US" sz="2000" b="1">
            <a:solidFill>
              <a:srgbClr val="FF0000"/>
            </a:solidFill>
            <a:latin typeface="+mn-ea"/>
            <a:ea typeface="+mn-ea"/>
          </a:endParaRPr>
        </a:p>
      </xdr:txBody>
    </xdr:sp>
    <xdr:clientData/>
  </xdr:twoCellAnchor>
  <xdr:twoCellAnchor>
    <xdr:from>
      <xdr:col>57</xdr:col>
      <xdr:colOff>68037</xdr:colOff>
      <xdr:row>13</xdr:row>
      <xdr:rowOff>164569</xdr:rowOff>
    </xdr:from>
    <xdr:to>
      <xdr:col>77</xdr:col>
      <xdr:colOff>18171</xdr:colOff>
      <xdr:row>21</xdr:row>
      <xdr:rowOff>95250</xdr:rowOff>
    </xdr:to>
    <xdr:sp macro="" textlink="">
      <xdr:nvSpPr>
        <xdr:cNvPr id="5" name="吹き出し: 角を丸めた四角形 4">
          <a:extLst>
            <a:ext uri="{FF2B5EF4-FFF2-40B4-BE49-F238E27FC236}">
              <a16:creationId xmlns:a16="http://schemas.microsoft.com/office/drawing/2014/main" id="{00000000-0008-0000-0800-000005000000}"/>
            </a:ext>
          </a:extLst>
        </xdr:cNvPr>
        <xdr:cNvSpPr/>
      </xdr:nvSpPr>
      <xdr:spPr>
        <a:xfrm>
          <a:off x="8599716" y="2464176"/>
          <a:ext cx="3283884" cy="1345824"/>
        </a:xfrm>
        <a:prstGeom prst="wedgeRoundRectCallout">
          <a:avLst>
            <a:gd name="adj1" fmla="val 56995"/>
            <a:gd name="adj2" fmla="val -119495"/>
            <a:gd name="adj3" fmla="val 16667"/>
          </a:avLst>
        </a:prstGeom>
        <a:solidFill>
          <a:srgbClr val="FFFF99"/>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72000" tIns="36000" rIns="0" bIns="36000" rtlCol="0" anchor="t"/>
        <a:lstStyle/>
        <a:p>
          <a:pPr algn="l"/>
          <a:r>
            <a:rPr kumimoji="1" lang="ja-JP" altLang="en-US" sz="1400">
              <a:solidFill>
                <a:srgbClr val="FF0000"/>
              </a:solidFill>
              <a:latin typeface="Meiryo UI" panose="020B0604030504040204" pitchFamily="50" charset="-128"/>
              <a:ea typeface="Meiryo UI" panose="020B0604030504040204" pitchFamily="50" charset="-128"/>
            </a:rPr>
            <a:t>担当者、確認日に</a:t>
          </a:r>
          <a:endParaRPr kumimoji="1" lang="en-US" altLang="ja-JP" sz="1400">
            <a:solidFill>
              <a:srgbClr val="FF0000"/>
            </a:solidFill>
            <a:latin typeface="Meiryo UI" panose="020B0604030504040204" pitchFamily="50" charset="-128"/>
            <a:ea typeface="Meiryo UI" panose="020B0604030504040204" pitchFamily="50" charset="-128"/>
          </a:endParaRPr>
        </a:p>
        <a:p>
          <a:pPr algn="l"/>
          <a:r>
            <a:rPr kumimoji="1" lang="en-US" altLang="ja-JP" sz="1400">
              <a:solidFill>
                <a:srgbClr val="FF0000"/>
              </a:solidFill>
              <a:latin typeface="Meiryo UI" panose="020B0604030504040204" pitchFamily="50" charset="-128"/>
              <a:ea typeface="Meiryo UI" panose="020B0604030504040204" pitchFamily="50" charset="-128"/>
            </a:rPr>
            <a:t>PCL</a:t>
          </a:r>
          <a:r>
            <a:rPr kumimoji="1" lang="ja-JP" altLang="en-US" sz="1400">
              <a:solidFill>
                <a:srgbClr val="FF0000"/>
              </a:solidFill>
              <a:latin typeface="Meiryo UI" panose="020B0604030504040204" pitchFamily="50" charset="-128"/>
              <a:ea typeface="Meiryo UI" panose="020B0604030504040204" pitchFamily="50" charset="-128"/>
            </a:rPr>
            <a:t>を消化した担当者、日付を記載する。</a:t>
          </a:r>
          <a:endParaRPr kumimoji="1" lang="en-US" altLang="ja-JP" sz="1400">
            <a:solidFill>
              <a:srgbClr val="FF0000"/>
            </a:solidFill>
            <a:latin typeface="Meiryo UI" panose="020B0604030504040204" pitchFamily="50" charset="-128"/>
            <a:ea typeface="Meiryo UI" panose="020B0604030504040204" pitchFamily="50" charset="-128"/>
          </a:endParaRPr>
        </a:p>
        <a:p>
          <a:pPr algn="l"/>
          <a:r>
            <a:rPr kumimoji="1" lang="ja-JP" altLang="en-US" sz="1400">
              <a:solidFill>
                <a:srgbClr val="FF0000"/>
              </a:solidFill>
              <a:latin typeface="Meiryo UI" panose="020B0604030504040204" pitchFamily="50" charset="-128"/>
              <a:ea typeface="Meiryo UI" panose="020B0604030504040204" pitchFamily="50" charset="-128"/>
            </a:rPr>
            <a:t>（</a:t>
          </a:r>
          <a:r>
            <a:rPr kumimoji="1" lang="en-US" altLang="ja-JP" sz="1400">
              <a:solidFill>
                <a:srgbClr val="FF0000"/>
              </a:solidFill>
              <a:latin typeface="Meiryo UI" panose="020B0604030504040204" pitchFamily="50" charset="-128"/>
              <a:ea typeface="Meiryo UI" panose="020B0604030504040204" pitchFamily="50" charset="-128"/>
            </a:rPr>
            <a:t>2</a:t>
          </a:r>
          <a:r>
            <a:rPr kumimoji="1" lang="ja-JP" altLang="en-US" sz="1400">
              <a:solidFill>
                <a:srgbClr val="FF0000"/>
              </a:solidFill>
              <a:latin typeface="Meiryo UI" panose="020B0604030504040204" pitchFamily="50" charset="-128"/>
              <a:ea typeface="Meiryo UI" panose="020B0604030504040204" pitchFamily="50" charset="-128"/>
            </a:rPr>
            <a:t>か所あるので注意）</a:t>
          </a:r>
          <a:endParaRPr kumimoji="1" lang="en-US" altLang="ja-JP" sz="1400">
            <a:solidFill>
              <a:srgbClr val="FF0000"/>
            </a:solidFill>
            <a:latin typeface="Meiryo UI" panose="020B0604030504040204" pitchFamily="50" charset="-128"/>
            <a:ea typeface="Meiryo UI" panose="020B0604030504040204" pitchFamily="50" charset="-128"/>
          </a:endParaRPr>
        </a:p>
        <a:p>
          <a:pPr algn="l"/>
          <a:r>
            <a:rPr kumimoji="1" lang="ja-JP" altLang="en-US" sz="1400">
              <a:solidFill>
                <a:srgbClr val="FF0000"/>
              </a:solidFill>
              <a:latin typeface="Meiryo UI" panose="020B0604030504040204" pitchFamily="50" charset="-128"/>
              <a:ea typeface="Meiryo UI" panose="020B0604030504040204" pitchFamily="50" charset="-128"/>
            </a:rPr>
            <a:t>（</a:t>
          </a:r>
          <a:r>
            <a:rPr kumimoji="1" lang="en-US" altLang="ja-JP" sz="1400">
              <a:solidFill>
                <a:srgbClr val="FF0000"/>
              </a:solidFill>
              <a:latin typeface="Meiryo UI" panose="020B0604030504040204" pitchFamily="50" charset="-128"/>
              <a:ea typeface="Meiryo UI" panose="020B0604030504040204" pitchFamily="50" charset="-128"/>
            </a:rPr>
            <a:t>0</a:t>
          </a:r>
          <a:r>
            <a:rPr kumimoji="1" lang="ja-JP" altLang="en-US" sz="1400">
              <a:solidFill>
                <a:srgbClr val="FF0000"/>
              </a:solidFill>
              <a:latin typeface="Meiryo UI" panose="020B0604030504040204" pitchFamily="50" charset="-128"/>
              <a:ea typeface="Meiryo UI" panose="020B0604030504040204" pitchFamily="50" charset="-128"/>
            </a:rPr>
            <a:t>件の場合は、変更なし）</a:t>
          </a:r>
        </a:p>
        <a:p>
          <a:pPr algn="l"/>
          <a:endParaRPr kumimoji="1" lang="ja-JP" altLang="en-US" sz="1400">
            <a:solidFill>
              <a:srgbClr val="FF0000"/>
            </a:solidFill>
            <a:latin typeface="Meiryo UI" panose="020B0604030504040204" pitchFamily="50" charset="-128"/>
            <a:ea typeface="Meiryo UI" panose="020B0604030504040204" pitchFamily="50" charset="-128"/>
          </a:endParaRP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3</xdr:col>
      <xdr:colOff>13110</xdr:colOff>
      <xdr:row>4</xdr:row>
      <xdr:rowOff>743399</xdr:rowOff>
    </xdr:from>
    <xdr:to>
      <xdr:col>13</xdr:col>
      <xdr:colOff>145677</xdr:colOff>
      <xdr:row>4</xdr:row>
      <xdr:rowOff>986118</xdr:rowOff>
    </xdr:to>
    <xdr:sp macro="" textlink="">
      <xdr:nvSpPr>
        <xdr:cNvPr id="2" name="四角形: 角を丸くする 1">
          <a:extLst>
            <a:ext uri="{FF2B5EF4-FFF2-40B4-BE49-F238E27FC236}">
              <a16:creationId xmlns:a16="http://schemas.microsoft.com/office/drawing/2014/main" id="{00000000-0008-0000-0900-000002000000}"/>
            </a:ext>
          </a:extLst>
        </xdr:cNvPr>
        <xdr:cNvSpPr/>
      </xdr:nvSpPr>
      <xdr:spPr>
        <a:xfrm>
          <a:off x="685463" y="1326105"/>
          <a:ext cx="2373743" cy="242719"/>
        </a:xfrm>
        <a:prstGeom prst="roundRect">
          <a:avLst>
            <a:gd name="adj" fmla="val 2527"/>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72000" tIns="36000" rIns="0" bIns="36000" rtlCol="0" anchor="ctr"/>
        <a:lstStyle/>
        <a:p>
          <a:pPr algn="l"/>
          <a:endParaRPr kumimoji="1" lang="ja-JP" altLang="en-US" sz="2000" b="1">
            <a:solidFill>
              <a:srgbClr val="FF0000"/>
            </a:solidFill>
            <a:latin typeface="+mn-ea"/>
            <a:ea typeface="+mn-ea"/>
          </a:endParaRPr>
        </a:p>
      </xdr:txBody>
    </xdr:sp>
    <xdr:clientData/>
  </xdr:twoCellAnchor>
  <xdr:twoCellAnchor>
    <xdr:from>
      <xdr:col>2</xdr:col>
      <xdr:colOff>190500</xdr:colOff>
      <xdr:row>4</xdr:row>
      <xdr:rowOff>1537112</xdr:rowOff>
    </xdr:from>
    <xdr:to>
      <xdr:col>21</xdr:col>
      <xdr:colOff>17673</xdr:colOff>
      <xdr:row>6</xdr:row>
      <xdr:rowOff>45769</xdr:rowOff>
    </xdr:to>
    <xdr:grpSp>
      <xdr:nvGrpSpPr>
        <xdr:cNvPr id="8" name="グループ化 7">
          <a:extLst>
            <a:ext uri="{FF2B5EF4-FFF2-40B4-BE49-F238E27FC236}">
              <a16:creationId xmlns:a16="http://schemas.microsoft.com/office/drawing/2014/main" id="{00000000-0008-0000-0900-000008000000}"/>
            </a:ext>
          </a:extLst>
        </xdr:cNvPr>
        <xdr:cNvGrpSpPr/>
      </xdr:nvGrpSpPr>
      <xdr:grpSpPr>
        <a:xfrm>
          <a:off x="704850" y="2137187"/>
          <a:ext cx="4713498" cy="775607"/>
          <a:chOff x="638735" y="2119818"/>
          <a:chExt cx="4085409" cy="794657"/>
        </a:xfrm>
      </xdr:grpSpPr>
      <xdr:sp macro="" textlink="">
        <xdr:nvSpPr>
          <xdr:cNvPr id="6" name="吹き出し: 角を丸めた四角形 5">
            <a:extLst>
              <a:ext uri="{FF2B5EF4-FFF2-40B4-BE49-F238E27FC236}">
                <a16:creationId xmlns:a16="http://schemas.microsoft.com/office/drawing/2014/main" id="{00000000-0008-0000-0900-000006000000}"/>
              </a:ext>
            </a:extLst>
          </xdr:cNvPr>
          <xdr:cNvSpPr/>
        </xdr:nvSpPr>
        <xdr:spPr>
          <a:xfrm>
            <a:off x="638735" y="2123628"/>
            <a:ext cx="4084047" cy="790847"/>
          </a:xfrm>
          <a:prstGeom prst="wedgeRoundRectCallout">
            <a:avLst>
              <a:gd name="adj1" fmla="val 44700"/>
              <a:gd name="adj2" fmla="val 123515"/>
              <a:gd name="adj3" fmla="val 16667"/>
            </a:avLst>
          </a:prstGeom>
          <a:solidFill>
            <a:srgbClr val="FFFF99"/>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72000" tIns="36000" rIns="0" bIns="36000" rtlCol="0" anchor="t"/>
          <a:lstStyle/>
          <a:p>
            <a:pPr algn="l"/>
            <a:endParaRPr kumimoji="1" lang="ja-JP" altLang="en-US" sz="1400">
              <a:solidFill>
                <a:srgbClr val="FF0000"/>
              </a:solidFill>
              <a:latin typeface="Meiryo UI" panose="020B0604030504040204" pitchFamily="50" charset="-128"/>
              <a:ea typeface="Meiryo UI" panose="020B0604030504040204" pitchFamily="50" charset="-128"/>
            </a:endParaRPr>
          </a:p>
        </xdr:txBody>
      </xdr:sp>
      <xdr:sp macro="" textlink="">
        <xdr:nvSpPr>
          <xdr:cNvPr id="7" name="吹き出し: 角を丸めた四角形 6">
            <a:extLst>
              <a:ext uri="{FF2B5EF4-FFF2-40B4-BE49-F238E27FC236}">
                <a16:creationId xmlns:a16="http://schemas.microsoft.com/office/drawing/2014/main" id="{00000000-0008-0000-0900-000007000000}"/>
              </a:ext>
            </a:extLst>
          </xdr:cNvPr>
          <xdr:cNvSpPr/>
        </xdr:nvSpPr>
        <xdr:spPr>
          <a:xfrm>
            <a:off x="655337" y="2119818"/>
            <a:ext cx="4068807" cy="792752"/>
          </a:xfrm>
          <a:prstGeom prst="wedgeRoundRectCallout">
            <a:avLst>
              <a:gd name="adj1" fmla="val -21257"/>
              <a:gd name="adj2" fmla="val -113125"/>
              <a:gd name="adj3" fmla="val 16667"/>
            </a:avLst>
          </a:prstGeom>
          <a:solidFill>
            <a:srgbClr val="FFFF99"/>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72000" tIns="36000" rIns="0" bIns="36000" rtlCol="0" anchor="t"/>
          <a:lstStyle/>
          <a:p>
            <a:pPr algn="l"/>
            <a:r>
              <a:rPr kumimoji="1" lang="ja-JP" altLang="en-US" sz="1400">
                <a:solidFill>
                  <a:srgbClr val="FF0000"/>
                </a:solidFill>
                <a:latin typeface="Meiryo UI" panose="020B0604030504040204" pitchFamily="50" charset="-128"/>
                <a:ea typeface="Meiryo UI" panose="020B0604030504040204" pitchFamily="50" charset="-128"/>
              </a:rPr>
              <a:t>利用ルールに基づき、</a:t>
            </a:r>
            <a:r>
              <a:rPr kumimoji="1" lang="en-US" altLang="ja-JP" sz="1400">
                <a:solidFill>
                  <a:srgbClr val="FF0000"/>
                </a:solidFill>
                <a:latin typeface="Meiryo UI" panose="020B0604030504040204" pitchFamily="50" charset="-128"/>
                <a:ea typeface="Meiryo UI" panose="020B0604030504040204" pitchFamily="50" charset="-128"/>
              </a:rPr>
              <a:t>PCL</a:t>
            </a:r>
            <a:r>
              <a:rPr kumimoji="1" lang="ja-JP" altLang="en-US" sz="1400">
                <a:solidFill>
                  <a:srgbClr val="FF0000"/>
                </a:solidFill>
                <a:latin typeface="Meiryo UI" panose="020B0604030504040204" pitchFamily="50" charset="-128"/>
                <a:ea typeface="Meiryo UI" panose="020B0604030504040204" pitchFamily="50" charset="-128"/>
              </a:rPr>
              <a:t>消化日を記載する。</a:t>
            </a:r>
          </a:p>
        </xdr:txBody>
      </xdr:sp>
    </xdr:grpSp>
    <xdr:clientData/>
  </xdr:twoCellAnchor>
  <xdr:twoCellAnchor>
    <xdr:from>
      <xdr:col>30</xdr:col>
      <xdr:colOff>201706</xdr:colOff>
      <xdr:row>4</xdr:row>
      <xdr:rowOff>874059</xdr:rowOff>
    </xdr:from>
    <xdr:to>
      <xdr:col>53</xdr:col>
      <xdr:colOff>11549</xdr:colOff>
      <xdr:row>5</xdr:row>
      <xdr:rowOff>403497</xdr:rowOff>
    </xdr:to>
    <xdr:sp macro="" textlink="">
      <xdr:nvSpPr>
        <xdr:cNvPr id="9" name="吹き出し: 角を丸めた四角形 8">
          <a:extLst>
            <a:ext uri="{FF2B5EF4-FFF2-40B4-BE49-F238E27FC236}">
              <a16:creationId xmlns:a16="http://schemas.microsoft.com/office/drawing/2014/main" id="{00000000-0008-0000-0900-000009000000}"/>
            </a:ext>
          </a:extLst>
        </xdr:cNvPr>
        <xdr:cNvSpPr/>
      </xdr:nvSpPr>
      <xdr:spPr>
        <a:xfrm>
          <a:off x="6925235" y="1456765"/>
          <a:ext cx="4964549" cy="1210320"/>
        </a:xfrm>
        <a:prstGeom prst="wedgeRoundRectCallout">
          <a:avLst>
            <a:gd name="adj1" fmla="val -20713"/>
            <a:gd name="adj2" fmla="val 81548"/>
            <a:gd name="adj3" fmla="val 16667"/>
          </a:avLst>
        </a:prstGeom>
        <a:solidFill>
          <a:srgbClr val="FFFF99"/>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72000" tIns="36000" rIns="0" bIns="36000" rtlCol="0" anchor="t"/>
        <a:lstStyle/>
        <a:p>
          <a:pPr algn="l"/>
          <a:r>
            <a:rPr kumimoji="1" lang="ja-JP" altLang="en-US" sz="1400">
              <a:solidFill>
                <a:srgbClr val="FF0000"/>
              </a:solidFill>
              <a:latin typeface="Meiryo UI" panose="020B0604030504040204" pitchFamily="50" charset="-128"/>
              <a:ea typeface="Meiryo UI" panose="020B0604030504040204" pitchFamily="50" charset="-128"/>
            </a:rPr>
            <a:t>列幅の変更は禁止。</a:t>
          </a:r>
          <a:endParaRPr kumimoji="1" lang="en-US" altLang="ja-JP" sz="1400">
            <a:solidFill>
              <a:srgbClr val="FF0000"/>
            </a:solidFill>
            <a:latin typeface="Meiryo UI" panose="020B0604030504040204" pitchFamily="50" charset="-128"/>
            <a:ea typeface="Meiryo UI" panose="020B0604030504040204" pitchFamily="50" charset="-128"/>
          </a:endParaRPr>
        </a:p>
        <a:p>
          <a:pPr algn="l"/>
          <a:r>
            <a:rPr kumimoji="1" lang="ja-JP" altLang="en-US" sz="1400">
              <a:solidFill>
                <a:srgbClr val="FF0000"/>
              </a:solidFill>
              <a:latin typeface="Meiryo UI" panose="020B0604030504040204" pitchFamily="50" charset="-128"/>
              <a:ea typeface="Meiryo UI" panose="020B0604030504040204" pitchFamily="50" charset="-128"/>
            </a:rPr>
            <a:t>日付は「縮小して全体を表示する」に設定し、</a:t>
          </a:r>
          <a:endParaRPr kumimoji="1" lang="en-US" altLang="ja-JP" sz="1400">
            <a:solidFill>
              <a:srgbClr val="FF0000"/>
            </a:solidFill>
            <a:latin typeface="Meiryo UI" panose="020B0604030504040204" pitchFamily="50" charset="-128"/>
            <a:ea typeface="Meiryo UI" panose="020B0604030504040204" pitchFamily="50" charset="-128"/>
          </a:endParaRPr>
        </a:p>
        <a:p>
          <a:pPr algn="l"/>
          <a:r>
            <a:rPr kumimoji="1" lang="ja-JP" altLang="en-US" sz="1400">
              <a:solidFill>
                <a:srgbClr val="FF0000"/>
              </a:solidFill>
              <a:latin typeface="Meiryo UI" panose="020B0604030504040204" pitchFamily="50" charset="-128"/>
              <a:ea typeface="Meiryo UI" panose="020B0604030504040204" pitchFamily="50" charset="-128"/>
            </a:rPr>
            <a:t>「</a:t>
          </a:r>
          <a:r>
            <a:rPr kumimoji="1" lang="en-US" altLang="ja-JP" sz="1400">
              <a:solidFill>
                <a:srgbClr val="FF0000"/>
              </a:solidFill>
              <a:latin typeface="Meiryo UI" panose="020B0604030504040204" pitchFamily="50" charset="-128"/>
              <a:ea typeface="Meiryo UI" panose="020B0604030504040204" pitchFamily="50" charset="-128"/>
            </a:rPr>
            <a:t>###</a:t>
          </a:r>
          <a:r>
            <a:rPr kumimoji="1" lang="ja-JP" altLang="en-US" sz="1400">
              <a:solidFill>
                <a:srgbClr val="FF0000"/>
              </a:solidFill>
              <a:latin typeface="Meiryo UI" panose="020B0604030504040204" pitchFamily="50" charset="-128"/>
              <a:ea typeface="Meiryo UI" panose="020B0604030504040204" pitchFamily="50" charset="-128"/>
            </a:rPr>
            <a:t>」表示になっていないことを確認する。</a:t>
          </a:r>
        </a:p>
      </xdr:txBody>
    </xdr:sp>
    <xdr:clientData/>
  </xdr:twoCellAnchor>
  <xdr:twoCellAnchor>
    <xdr:from>
      <xdr:col>25</xdr:col>
      <xdr:colOff>30032</xdr:colOff>
      <xdr:row>15</xdr:row>
      <xdr:rowOff>22413</xdr:rowOff>
    </xdr:from>
    <xdr:to>
      <xdr:col>41</xdr:col>
      <xdr:colOff>112634</xdr:colOff>
      <xdr:row>19</xdr:row>
      <xdr:rowOff>90192</xdr:rowOff>
    </xdr:to>
    <xdr:sp macro="" textlink="">
      <xdr:nvSpPr>
        <xdr:cNvPr id="10" name="吹き出し: 角を丸めた四角形 9">
          <a:extLst>
            <a:ext uri="{FF2B5EF4-FFF2-40B4-BE49-F238E27FC236}">
              <a16:creationId xmlns:a16="http://schemas.microsoft.com/office/drawing/2014/main" id="{00000000-0008-0000-0900-00000A000000}"/>
            </a:ext>
          </a:extLst>
        </xdr:cNvPr>
        <xdr:cNvSpPr/>
      </xdr:nvSpPr>
      <xdr:spPr>
        <a:xfrm>
          <a:off x="5632973" y="4740089"/>
          <a:ext cx="3668485" cy="941838"/>
        </a:xfrm>
        <a:prstGeom prst="wedgeRoundRectCallout">
          <a:avLst>
            <a:gd name="adj1" fmla="val -49674"/>
            <a:gd name="adj2" fmla="val -13809"/>
            <a:gd name="adj3" fmla="val 16667"/>
          </a:avLst>
        </a:prstGeom>
        <a:solidFill>
          <a:srgbClr val="FFFF99"/>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72000" tIns="36000" rIns="0" bIns="36000" rtlCol="0" anchor="t"/>
        <a:lstStyle/>
        <a:p>
          <a:pPr algn="l"/>
          <a:r>
            <a:rPr kumimoji="1" lang="ja-JP" altLang="en-US" sz="1400">
              <a:solidFill>
                <a:srgbClr val="FF0000"/>
              </a:solidFill>
              <a:latin typeface="Meiryo UI" panose="020B0604030504040204" pitchFamily="50" charset="-128"/>
              <a:ea typeface="Meiryo UI" panose="020B0604030504040204" pitchFamily="50" charset="-128"/>
            </a:rPr>
            <a:t>保留の場合は、「〇」から変更せず</a:t>
          </a:r>
          <a:endParaRPr kumimoji="1" lang="en-US" altLang="ja-JP" sz="1400">
            <a:solidFill>
              <a:srgbClr val="FF0000"/>
            </a:solidFill>
            <a:latin typeface="Meiryo UI" panose="020B0604030504040204" pitchFamily="50" charset="-128"/>
            <a:ea typeface="Meiryo UI" panose="020B0604030504040204" pitchFamily="50" charset="-128"/>
          </a:endParaRPr>
        </a:p>
        <a:p>
          <a:pPr algn="l"/>
          <a:r>
            <a:rPr kumimoji="1" lang="ja-JP" altLang="en-US" sz="1400">
              <a:solidFill>
                <a:srgbClr val="FF0000"/>
              </a:solidFill>
              <a:latin typeface="Meiryo UI" panose="020B0604030504040204" pitchFamily="50" charset="-128"/>
              <a:ea typeface="Meiryo UI" panose="020B0604030504040204" pitchFamily="50" charset="-128"/>
            </a:rPr>
            <a:t>吹き出しで説明を加える。</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4</xdr:col>
      <xdr:colOff>6891</xdr:colOff>
      <xdr:row>17</xdr:row>
      <xdr:rowOff>20468</xdr:rowOff>
    </xdr:from>
    <xdr:to>
      <xdr:col>19</xdr:col>
      <xdr:colOff>9525</xdr:colOff>
      <xdr:row>18</xdr:row>
      <xdr:rowOff>0</xdr:rowOff>
    </xdr:to>
    <xdr:sp macro="" textlink="">
      <xdr:nvSpPr>
        <xdr:cNvPr id="2" name="Line 1">
          <a:extLst>
            <a:ext uri="{FF2B5EF4-FFF2-40B4-BE49-F238E27FC236}">
              <a16:creationId xmlns:a16="http://schemas.microsoft.com/office/drawing/2014/main" id="{00000000-0008-0000-0A00-000002000000}"/>
            </a:ext>
          </a:extLst>
        </xdr:cNvPr>
        <xdr:cNvSpPr>
          <a:spLocks noChangeShapeType="1"/>
        </xdr:cNvSpPr>
      </xdr:nvSpPr>
      <xdr:spPr bwMode="auto">
        <a:xfrm>
          <a:off x="6891" y="4335293"/>
          <a:ext cx="7270209" cy="960607"/>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6891</xdr:colOff>
      <xdr:row>17</xdr:row>
      <xdr:rowOff>20468</xdr:rowOff>
    </xdr:from>
    <xdr:to>
      <xdr:col>19</xdr:col>
      <xdr:colOff>9525</xdr:colOff>
      <xdr:row>18</xdr:row>
      <xdr:rowOff>0</xdr:rowOff>
    </xdr:to>
    <xdr:sp macro="" textlink="">
      <xdr:nvSpPr>
        <xdr:cNvPr id="3" name="Line 1">
          <a:extLst>
            <a:ext uri="{FF2B5EF4-FFF2-40B4-BE49-F238E27FC236}">
              <a16:creationId xmlns:a16="http://schemas.microsoft.com/office/drawing/2014/main" id="{00000000-0008-0000-0A00-000003000000}"/>
            </a:ext>
          </a:extLst>
        </xdr:cNvPr>
        <xdr:cNvSpPr>
          <a:spLocks noChangeShapeType="1"/>
        </xdr:cNvSpPr>
      </xdr:nvSpPr>
      <xdr:spPr bwMode="auto">
        <a:xfrm>
          <a:off x="6891" y="4335293"/>
          <a:ext cx="7270209" cy="960607"/>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6891</xdr:colOff>
      <xdr:row>17</xdr:row>
      <xdr:rowOff>20468</xdr:rowOff>
    </xdr:from>
    <xdr:to>
      <xdr:col>19</xdr:col>
      <xdr:colOff>9525</xdr:colOff>
      <xdr:row>18</xdr:row>
      <xdr:rowOff>0</xdr:rowOff>
    </xdr:to>
    <xdr:sp macro="" textlink="">
      <xdr:nvSpPr>
        <xdr:cNvPr id="4" name="Line 1">
          <a:extLst>
            <a:ext uri="{FF2B5EF4-FFF2-40B4-BE49-F238E27FC236}">
              <a16:creationId xmlns:a16="http://schemas.microsoft.com/office/drawing/2014/main" id="{00000000-0008-0000-0A00-000004000000}"/>
            </a:ext>
          </a:extLst>
        </xdr:cNvPr>
        <xdr:cNvSpPr>
          <a:spLocks noChangeShapeType="1"/>
        </xdr:cNvSpPr>
      </xdr:nvSpPr>
      <xdr:spPr bwMode="auto">
        <a:xfrm>
          <a:off x="6891" y="4335293"/>
          <a:ext cx="7270209" cy="960607"/>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6891</xdr:colOff>
      <xdr:row>17</xdr:row>
      <xdr:rowOff>20468</xdr:rowOff>
    </xdr:from>
    <xdr:to>
      <xdr:col>19</xdr:col>
      <xdr:colOff>9525</xdr:colOff>
      <xdr:row>18</xdr:row>
      <xdr:rowOff>0</xdr:rowOff>
    </xdr:to>
    <xdr:sp macro="" textlink="">
      <xdr:nvSpPr>
        <xdr:cNvPr id="5" name="Line 1">
          <a:extLst>
            <a:ext uri="{FF2B5EF4-FFF2-40B4-BE49-F238E27FC236}">
              <a16:creationId xmlns:a16="http://schemas.microsoft.com/office/drawing/2014/main" id="{00000000-0008-0000-0A00-000005000000}"/>
            </a:ext>
          </a:extLst>
        </xdr:cNvPr>
        <xdr:cNvSpPr>
          <a:spLocks noChangeShapeType="1"/>
        </xdr:cNvSpPr>
      </xdr:nvSpPr>
      <xdr:spPr bwMode="auto">
        <a:xfrm>
          <a:off x="6891" y="4335293"/>
          <a:ext cx="7270209" cy="960607"/>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0</xdr:colOff>
      <xdr:row>2</xdr:row>
      <xdr:rowOff>0</xdr:rowOff>
    </xdr:from>
    <xdr:to>
      <xdr:col>13</xdr:col>
      <xdr:colOff>1</xdr:colOff>
      <xdr:row>8</xdr:row>
      <xdr:rowOff>0</xdr:rowOff>
    </xdr:to>
    <xdr:sp macro="" textlink="">
      <xdr:nvSpPr>
        <xdr:cNvPr id="6" name="Line 1">
          <a:extLst>
            <a:ext uri="{FF2B5EF4-FFF2-40B4-BE49-F238E27FC236}">
              <a16:creationId xmlns:a16="http://schemas.microsoft.com/office/drawing/2014/main" id="{00000000-0008-0000-0A00-000006000000}"/>
            </a:ext>
          </a:extLst>
        </xdr:cNvPr>
        <xdr:cNvSpPr>
          <a:spLocks noChangeShapeType="1"/>
        </xdr:cNvSpPr>
      </xdr:nvSpPr>
      <xdr:spPr bwMode="auto">
        <a:xfrm>
          <a:off x="0" y="411480"/>
          <a:ext cx="2171701" cy="124206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mc:AlternateContent xmlns:mc="http://schemas.openxmlformats.org/markup-compatibility/2006">
    <mc:Choice xmlns:a14="http://schemas.microsoft.com/office/drawing/2010/main" Requires="a14">
      <xdr:twoCellAnchor editAs="oneCell">
        <xdr:from>
          <xdr:col>23</xdr:col>
          <xdr:colOff>0</xdr:colOff>
          <xdr:row>6</xdr:row>
          <xdr:rowOff>28575</xdr:rowOff>
        </xdr:from>
        <xdr:to>
          <xdr:col>23</xdr:col>
          <xdr:colOff>171450</xdr:colOff>
          <xdr:row>6</xdr:row>
          <xdr:rowOff>171450</xdr:rowOff>
        </xdr:to>
        <xdr:sp macro="" textlink="">
          <xdr:nvSpPr>
            <xdr:cNvPr id="391173" name="Check Box 5" hidden="1">
              <a:extLst>
                <a:ext uri="{63B3BB69-23CF-44E3-9099-C40C66FF867C}">
                  <a14:compatExt spid="_x0000_s391173"/>
                </a:ext>
                <a:ext uri="{FF2B5EF4-FFF2-40B4-BE49-F238E27FC236}">
                  <a16:creationId xmlns:a16="http://schemas.microsoft.com/office/drawing/2014/main" id="{00000000-0008-0000-0A00-000005F805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25</xdr:col>
          <xdr:colOff>0</xdr:colOff>
          <xdr:row>6</xdr:row>
          <xdr:rowOff>28575</xdr:rowOff>
        </xdr:from>
        <xdr:to>
          <xdr:col>25</xdr:col>
          <xdr:colOff>180975</xdr:colOff>
          <xdr:row>6</xdr:row>
          <xdr:rowOff>171450</xdr:rowOff>
        </xdr:to>
        <xdr:sp macro="" textlink="">
          <xdr:nvSpPr>
            <xdr:cNvPr id="391174" name="Check Box 6" hidden="1">
              <a:extLst>
                <a:ext uri="{63B3BB69-23CF-44E3-9099-C40C66FF867C}">
                  <a14:compatExt spid="_x0000_s391174"/>
                </a:ext>
                <a:ext uri="{FF2B5EF4-FFF2-40B4-BE49-F238E27FC236}">
                  <a16:creationId xmlns:a16="http://schemas.microsoft.com/office/drawing/2014/main" id="{00000000-0008-0000-0A00-000006F805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xdr:from>
      <xdr:col>22</xdr:col>
      <xdr:colOff>78443</xdr:colOff>
      <xdr:row>8</xdr:row>
      <xdr:rowOff>56030</xdr:rowOff>
    </xdr:from>
    <xdr:to>
      <xdr:col>32</xdr:col>
      <xdr:colOff>33618</xdr:colOff>
      <xdr:row>10</xdr:row>
      <xdr:rowOff>100854</xdr:rowOff>
    </xdr:to>
    <xdr:sp macro="" textlink="">
      <xdr:nvSpPr>
        <xdr:cNvPr id="7" name="吹き出し: 角を丸めた四角形 6">
          <a:extLst>
            <a:ext uri="{FF2B5EF4-FFF2-40B4-BE49-F238E27FC236}">
              <a16:creationId xmlns:a16="http://schemas.microsoft.com/office/drawing/2014/main" id="{00000000-0008-0000-0A00-000007000000}"/>
            </a:ext>
          </a:extLst>
        </xdr:cNvPr>
        <xdr:cNvSpPr/>
      </xdr:nvSpPr>
      <xdr:spPr>
        <a:xfrm>
          <a:off x="6701119" y="1770530"/>
          <a:ext cx="3428999" cy="605118"/>
        </a:xfrm>
        <a:prstGeom prst="wedgeRoundRectCallout">
          <a:avLst>
            <a:gd name="adj1" fmla="val -30841"/>
            <a:gd name="adj2" fmla="val -75365"/>
            <a:gd name="adj3" fmla="val 16667"/>
          </a:avLst>
        </a:prstGeom>
        <a:solidFill>
          <a:srgbClr val="FFFF99"/>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72000" tIns="36000" rIns="0" bIns="36000" rtlCol="0" anchor="t"/>
        <a:lstStyle/>
        <a:p>
          <a:pPr algn="l"/>
          <a:r>
            <a:rPr kumimoji="1" lang="ja-JP" altLang="en-US" sz="1400">
              <a:solidFill>
                <a:srgbClr val="FF0000"/>
              </a:solidFill>
              <a:latin typeface="Meiryo UI" panose="020B0604030504040204" pitchFamily="50" charset="-128"/>
              <a:ea typeface="Meiryo UI" panose="020B0604030504040204" pitchFamily="50" charset="-128"/>
            </a:rPr>
            <a:t>「あり」の場合、記載する。</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2</xdr:col>
      <xdr:colOff>586515</xdr:colOff>
      <xdr:row>10</xdr:row>
      <xdr:rowOff>235323</xdr:rowOff>
    </xdr:from>
    <xdr:to>
      <xdr:col>3</xdr:col>
      <xdr:colOff>2521323</xdr:colOff>
      <xdr:row>12</xdr:row>
      <xdr:rowOff>201706</xdr:rowOff>
    </xdr:to>
    <xdr:sp macro="" textlink="">
      <xdr:nvSpPr>
        <xdr:cNvPr id="2" name="吹き出し: 角を丸めた四角形 1">
          <a:extLst>
            <a:ext uri="{FF2B5EF4-FFF2-40B4-BE49-F238E27FC236}">
              <a16:creationId xmlns:a16="http://schemas.microsoft.com/office/drawing/2014/main" id="{00000000-0008-0000-0C00-000002000000}"/>
            </a:ext>
          </a:extLst>
        </xdr:cNvPr>
        <xdr:cNvSpPr/>
      </xdr:nvSpPr>
      <xdr:spPr>
        <a:xfrm>
          <a:off x="1819162" y="2644588"/>
          <a:ext cx="2663190" cy="616324"/>
        </a:xfrm>
        <a:prstGeom prst="wedgeRoundRectCallout">
          <a:avLst>
            <a:gd name="adj1" fmla="val -19742"/>
            <a:gd name="adj2" fmla="val -88147"/>
            <a:gd name="adj3" fmla="val 16667"/>
          </a:avLst>
        </a:prstGeom>
        <a:solidFill>
          <a:srgbClr val="FFFF99"/>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72000" tIns="36000" rIns="0" bIns="36000" rtlCol="0" anchor="t"/>
        <a:lstStyle/>
        <a:p>
          <a:pPr algn="l"/>
          <a:r>
            <a:rPr kumimoji="1" lang="ja-JP" altLang="en-US" sz="1400">
              <a:solidFill>
                <a:srgbClr val="FF0000"/>
              </a:solidFill>
              <a:latin typeface="Meiryo UI" panose="020B0604030504040204" pitchFamily="50" charset="-128"/>
              <a:ea typeface="Meiryo UI" panose="020B0604030504040204" pitchFamily="50" charset="-128"/>
            </a:rPr>
            <a:t>バグを発見した場合、記載する。</a:t>
          </a:r>
        </a:p>
      </xdr:txBody>
    </xdr:sp>
    <xdr:clientData/>
  </xdr:twoCellAnchor>
  <xdr:twoCellAnchor>
    <xdr:from>
      <xdr:col>0</xdr:col>
      <xdr:colOff>0</xdr:colOff>
      <xdr:row>3</xdr:row>
      <xdr:rowOff>153072</xdr:rowOff>
    </xdr:from>
    <xdr:to>
      <xdr:col>13</xdr:col>
      <xdr:colOff>313764</xdr:colOff>
      <xdr:row>9</xdr:row>
      <xdr:rowOff>235323</xdr:rowOff>
    </xdr:to>
    <xdr:sp macro="" textlink="">
      <xdr:nvSpPr>
        <xdr:cNvPr id="3" name="四角形: 角を丸くする 2">
          <a:extLst>
            <a:ext uri="{FF2B5EF4-FFF2-40B4-BE49-F238E27FC236}">
              <a16:creationId xmlns:a16="http://schemas.microsoft.com/office/drawing/2014/main" id="{00000000-0008-0000-0C00-000003000000}"/>
            </a:ext>
          </a:extLst>
        </xdr:cNvPr>
        <xdr:cNvSpPr/>
      </xdr:nvSpPr>
      <xdr:spPr>
        <a:xfrm>
          <a:off x="0" y="590101"/>
          <a:ext cx="15542558" cy="2032075"/>
        </a:xfrm>
        <a:prstGeom prst="roundRect">
          <a:avLst>
            <a:gd name="adj" fmla="val 2527"/>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72000" tIns="36000" rIns="0" bIns="36000" rtlCol="0" anchor="ctr"/>
        <a:lstStyle/>
        <a:p>
          <a:pPr algn="l"/>
          <a:endParaRPr kumimoji="1" lang="ja-JP" altLang="en-US" sz="2000" b="1">
            <a:solidFill>
              <a:srgbClr val="FF0000"/>
            </a:solidFill>
            <a:latin typeface="+mn-ea"/>
            <a:ea typeface="+mn-ea"/>
          </a:endParaRPr>
        </a:p>
      </xdr:txBody>
    </xdr:sp>
    <xdr:clientData/>
  </xdr:twoCellAnchor>
  <xdr:twoCellAnchor>
    <xdr:from>
      <xdr:col>4</xdr:col>
      <xdr:colOff>347383</xdr:colOff>
      <xdr:row>10</xdr:row>
      <xdr:rowOff>257735</xdr:rowOff>
    </xdr:from>
    <xdr:to>
      <xdr:col>4</xdr:col>
      <xdr:colOff>3099548</xdr:colOff>
      <xdr:row>18</xdr:row>
      <xdr:rowOff>268943</xdr:rowOff>
    </xdr:to>
    <xdr:sp macro="" textlink="">
      <xdr:nvSpPr>
        <xdr:cNvPr id="4" name="吹き出し: 角を丸めた四角形 3">
          <a:extLst>
            <a:ext uri="{FF2B5EF4-FFF2-40B4-BE49-F238E27FC236}">
              <a16:creationId xmlns:a16="http://schemas.microsoft.com/office/drawing/2014/main" id="{00000000-0008-0000-0C00-000004000000}"/>
            </a:ext>
          </a:extLst>
        </xdr:cNvPr>
        <xdr:cNvSpPr/>
      </xdr:nvSpPr>
      <xdr:spPr>
        <a:xfrm>
          <a:off x="5535707" y="3619500"/>
          <a:ext cx="2752165" cy="2610972"/>
        </a:xfrm>
        <a:prstGeom prst="wedgeRoundRectCallout">
          <a:avLst>
            <a:gd name="adj1" fmla="val -24065"/>
            <a:gd name="adj2" fmla="val -69462"/>
            <a:gd name="adj3" fmla="val 16667"/>
          </a:avLst>
        </a:prstGeom>
        <a:solidFill>
          <a:srgbClr val="FFFF99"/>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72000" tIns="36000" rIns="0" bIns="36000" rtlCol="0" anchor="t"/>
        <a:lstStyle/>
        <a:p>
          <a:pPr algn="l"/>
          <a:r>
            <a:rPr kumimoji="1" lang="ja-JP" altLang="en-US" sz="1400">
              <a:solidFill>
                <a:srgbClr val="FF0000"/>
              </a:solidFill>
              <a:latin typeface="Meiryo UI" panose="020B0604030504040204" pitchFamily="50" charset="-128"/>
              <a:ea typeface="Meiryo UI" panose="020B0604030504040204" pitchFamily="50" charset="-128"/>
            </a:rPr>
            <a:t>原因には、以下のように原因と対策を分けて記載する。</a:t>
          </a:r>
          <a:endParaRPr kumimoji="1" lang="en-US" altLang="ja-JP" sz="1400">
            <a:solidFill>
              <a:srgbClr val="FF0000"/>
            </a:solidFill>
            <a:latin typeface="Meiryo UI" panose="020B0604030504040204" pitchFamily="50" charset="-128"/>
            <a:ea typeface="Meiryo UI" panose="020B0604030504040204" pitchFamily="50" charset="-128"/>
          </a:endParaRPr>
        </a:p>
        <a:p>
          <a:pPr algn="l"/>
          <a:endParaRPr kumimoji="1" lang="en-US" altLang="ja-JP" sz="1400">
            <a:solidFill>
              <a:srgbClr val="FF0000"/>
            </a:solidFill>
            <a:latin typeface="Meiryo UI" panose="020B0604030504040204" pitchFamily="50" charset="-128"/>
            <a:ea typeface="Meiryo UI" panose="020B0604030504040204" pitchFamily="50" charset="-128"/>
          </a:endParaRPr>
        </a:p>
        <a:p>
          <a:pPr algn="l"/>
          <a:r>
            <a:rPr kumimoji="1" lang="en-US" altLang="ja-JP" sz="1400">
              <a:solidFill>
                <a:srgbClr val="FF0000"/>
              </a:solidFill>
              <a:latin typeface="Meiryo UI" panose="020B0604030504040204" pitchFamily="50" charset="-128"/>
              <a:ea typeface="Meiryo UI" panose="020B0604030504040204" pitchFamily="50" charset="-128"/>
            </a:rPr>
            <a:t>【</a:t>
          </a:r>
          <a:r>
            <a:rPr kumimoji="1" lang="ja-JP" altLang="en-US" sz="1400">
              <a:solidFill>
                <a:srgbClr val="FF0000"/>
              </a:solidFill>
              <a:latin typeface="Meiryo UI" panose="020B0604030504040204" pitchFamily="50" charset="-128"/>
              <a:ea typeface="Meiryo UI" panose="020B0604030504040204" pitchFamily="50" charset="-128"/>
            </a:rPr>
            <a:t>原因</a:t>
          </a:r>
          <a:r>
            <a:rPr kumimoji="1" lang="en-US" altLang="ja-JP" sz="1400">
              <a:solidFill>
                <a:srgbClr val="FF0000"/>
              </a:solidFill>
              <a:latin typeface="Meiryo UI" panose="020B0604030504040204" pitchFamily="50" charset="-128"/>
              <a:ea typeface="Meiryo UI" panose="020B0604030504040204" pitchFamily="50" charset="-128"/>
            </a:rPr>
            <a:t>】</a:t>
          </a:r>
        </a:p>
        <a:p>
          <a:pPr algn="l"/>
          <a:r>
            <a:rPr kumimoji="1" lang="en-US" altLang="ja-JP" sz="1400">
              <a:solidFill>
                <a:srgbClr val="FF0000"/>
              </a:solidFill>
              <a:latin typeface="Meiryo UI" panose="020B0604030504040204" pitchFamily="50" charset="-128"/>
              <a:ea typeface="Meiryo UI" panose="020B0604030504040204" pitchFamily="50" charset="-128"/>
            </a:rPr>
            <a:t>XXXXX</a:t>
          </a:r>
        </a:p>
        <a:p>
          <a:pPr algn="l"/>
          <a:r>
            <a:rPr kumimoji="1" lang="en-US" altLang="ja-JP" sz="1400">
              <a:solidFill>
                <a:srgbClr val="FF0000"/>
              </a:solidFill>
              <a:latin typeface="Meiryo UI" panose="020B0604030504040204" pitchFamily="50" charset="-128"/>
              <a:ea typeface="Meiryo UI" panose="020B0604030504040204" pitchFamily="50" charset="-128"/>
            </a:rPr>
            <a:t>【</a:t>
          </a:r>
          <a:r>
            <a:rPr kumimoji="1" lang="ja-JP" altLang="en-US" sz="1400">
              <a:solidFill>
                <a:srgbClr val="FF0000"/>
              </a:solidFill>
              <a:latin typeface="Meiryo UI" panose="020B0604030504040204" pitchFamily="50" charset="-128"/>
              <a:ea typeface="Meiryo UI" panose="020B0604030504040204" pitchFamily="50" charset="-128"/>
            </a:rPr>
            <a:t>対策</a:t>
          </a:r>
          <a:r>
            <a:rPr kumimoji="1" lang="en-US" altLang="ja-JP" sz="1400">
              <a:solidFill>
                <a:srgbClr val="FF0000"/>
              </a:solidFill>
              <a:latin typeface="Meiryo UI" panose="020B0604030504040204" pitchFamily="50" charset="-128"/>
              <a:ea typeface="Meiryo UI" panose="020B0604030504040204" pitchFamily="50" charset="-128"/>
            </a:rPr>
            <a:t>】</a:t>
          </a:r>
        </a:p>
        <a:p>
          <a:pPr algn="l"/>
          <a:r>
            <a:rPr kumimoji="1" lang="en-US" altLang="ja-JP" sz="1400">
              <a:solidFill>
                <a:srgbClr val="FF0000"/>
              </a:solidFill>
              <a:latin typeface="Meiryo UI" panose="020B0604030504040204" pitchFamily="50" charset="-128"/>
              <a:ea typeface="Meiryo UI" panose="020B0604030504040204" pitchFamily="50" charset="-128"/>
            </a:rPr>
            <a:t>XXXXX</a:t>
          </a:r>
        </a:p>
        <a:p>
          <a:pPr algn="l"/>
          <a:endParaRPr kumimoji="1" lang="ja-JP" altLang="en-US" sz="1400">
            <a:solidFill>
              <a:srgbClr val="FF0000"/>
            </a:solidFill>
            <a:latin typeface="Meiryo UI" panose="020B0604030504040204" pitchFamily="50" charset="-128"/>
            <a:ea typeface="Meiryo UI" panose="020B0604030504040204" pitchFamily="50" charset="-128"/>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hitachigroup.sharepoint.com/Work-MJS&#25216;&#34899;&#25991;&#26360;/&#27177;&#38480;&#65408;&#65394;&#65420;&#65439;&#65423;&#65412;&#65432;&#65400;&#65405;.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10.0.0.1\wms&#23455;&#35388;&#23455;&#39443;\Documents%20and%20Settings\localuser\My%20Documents\&#20837;&#33655;&#30011;&#38754;\WH1D0120TransactionForm.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10.0.0.1\wms&#23455;&#35388;&#23455;&#39443;\svn\11_Sources\30_UI\02_&#20837;&#33655;\RWBO060M01TransactionForm.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O:\KIMURA\&#38920;&#35997;\&#21360;&#21047;&#29992;\&#22522;&#28310;.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G:\DocRoot\&#12484;&#12540;&#12523;&#65381;&#12521;&#12452;&#12502;&#12521;&#12522;&#65381;&#35069;&#21697;\&#29983;&#25216;&#37096;&#12484;&#12540;&#12523;\ER_Studio&#27161;&#28310;&#12489;&#12513;&#12452;&#12531;\&#27161;&#28310;&#12489;&#12513;&#12452;&#12531;.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jticorp.sharepoint.com/Users/yu.kunugiyama.vr/Desktop/&#9733;&#30011;&#38754;&#20966;&#29702;&#27231;&#33021;&#23450;&#32681;&#26360;/&#9315;&#30011;&#38754;&#35443;&#32048;&#20181;&#27096;&#26360;/&#36578;&#35352;&#29992;.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bluemountain\&#29983;&#25216;&#26412;\SEWB_OLD\&#12484;&#12540;&#12523;\&#65315;&#65331;&#65332;_bk.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s://jticorp.sharepoint.com/Users/yu.kunugiyama.vr/Desktop/&#9733;&#30011;&#38754;&#20966;&#29702;&#27231;&#33021;&#23450;&#32681;&#26360;/&#9315;&#30011;&#38754;&#35443;&#32048;&#20181;&#27096;&#26360;/Project/G5/source/UI/WinUI/&#23455;&#35013;&#29366;&#27841;&#30906;&#35469;.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https://jticorp.sharepoint.com/teams/TSN_P_DSR_/Shared%20Documents/21_&#35201;&#20214;&#23450;&#32681;/00_&#25104;&#26524;&#29289;/09_To-Be&#26989;&#21209;&#19968;&#35239;/DSR_To-Be&#26989;&#21209;&#19968;&#35239;_v1.1.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10.0.0.1\wms&#23455;&#35388;&#23455;&#39443;\svn\11_Sources\30_UI\02_&#20837;&#33655;\RWBO030M01MaintenanceForm.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Bpr-rz-n01\BPR-L2\&#25991;&#26360;&#31649;&#29702;\Sources\30_UI\03_&#20986;&#33655;\RWCO020M01MaintenanceForm.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10.5.128.10\shareddisk\&#27743;&#21407;&#20491;&#20154;&#12501;&#12457;&#12523;&#12480;\&#65301;&#65296;&#65294;&#21442;&#32771;&#36039;&#26009;&#65288;&#21442;&#29031;&#65327;&#65326;&#65324;&#65337;&#65289;\source_master20090526\source_master\middle\g5\Source\UI\ReportForm\&#23665;&#20986;&#12375;&#19968;&#35239;&#34920;&#20316;&#25104;&#20966;&#29702;\PickCatalogReportForm2.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10.0.0.1\wms&#23455;&#35388;&#23455;&#39443;\Source2005\LS\QuickTools\ResourceListTemplate\ResourceListTemplate.xlt"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AMPLE"/>
      <sheetName val="購買"/>
      <sheetName val="menu"/>
    </sheetNames>
    <sheetDataSet>
      <sheetData sheetId="0" refreshError="1"/>
      <sheetData sheetId="1" refreshError="1"/>
      <sheetData sheetId="2"/>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in"/>
      <sheetName val="Criteria"/>
      <sheetName val="Summary"/>
      <sheetName val="Grid"/>
      <sheetName val="Detail"/>
      <sheetName val="Execute"/>
      <sheetName val="ExecuteOther1"/>
      <sheetName val="ExecuteOther2"/>
      <sheetName val="ExecuteOther3"/>
      <sheetName val="Package"/>
      <sheetName val="ComboBox"/>
      <sheetName val="Resource"/>
      <sheetName val="Log"/>
      <sheetName val="Error"/>
      <sheetName val="Config"/>
      <sheetName val="List"/>
      <sheetName val="Source"/>
      <sheetName val="SnippetLis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in"/>
      <sheetName val="Criteria"/>
      <sheetName val="Summary"/>
      <sheetName val="Grid"/>
      <sheetName val="Package"/>
      <sheetName val="p_RcvAccept"/>
      <sheetName val="ComboBox"/>
      <sheetName val="Resource"/>
      <sheetName val="Log"/>
      <sheetName val="Error"/>
      <sheetName val="Config"/>
      <sheetName val="List"/>
      <sheetName val="Source"/>
      <sheetName val="SnippetList"/>
      <sheetName val="Execute"/>
      <sheetName val="ExecuteOther3"/>
      <sheetName val="ExecuteOther2"/>
      <sheetName val="ExecuteOther1"/>
      <sheetName val="Detail"/>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sheetData sheetId="12" refreshError="1"/>
      <sheetData sheetId="13" refreshError="1"/>
      <sheetData sheetId="14" refreshError="1"/>
      <sheetData sheetId="15" refreshError="1"/>
      <sheetData sheetId="16" refreshError="1"/>
      <sheetData sheetId="17" refreshError="1"/>
      <sheetData sheetId="18"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HIPACE･SGK対応表"/>
    </sheetNames>
    <sheetDataSet>
      <sheetData sheetId="0"/>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概要"/>
      <sheetName val="利用方法"/>
      <sheetName val="標準ドメイン"/>
      <sheetName val="カテゴリ"/>
      <sheetName val="論理データ型"/>
      <sheetName val="表紙"/>
      <sheetName val="01"/>
      <sheetName val="フィルム"/>
      <sheetName val="フィルムグラフ_改修実績"/>
      <sheetName val="積層"/>
      <sheetName val="封止材"/>
      <sheetName val="シールド板"/>
      <sheetName val="フィルム "/>
      <sheetName val="Sheet1"/>
      <sheetName val="Sheet2"/>
      <sheetName val="Sheet3"/>
      <sheetName val="Pフォローアップ照会シート（モジュール別）"/>
      <sheetName val="Pフォローアップ照会シート(担当者別)"/>
      <sheetName val="共通部品"/>
      <sheetName val="メモリ項目仕様書(MMRY0401)"/>
      <sheetName val="表紙(依頼_新規採用)"/>
      <sheetName val="統合辞書(項目）"/>
      <sheetName val="選択肢"/>
      <sheetName val="現行DB一覧2(CT)"/>
      <sheetName val="業務ルール(注文依頼)OLD"/>
      <sheetName val="コード一覧"/>
      <sheetName val="カテゴリ一覧"/>
      <sheetName val="Old Data"/>
      <sheetName val="リスト"/>
      <sheetName val="データ項目名"/>
      <sheetName val="データ項目名_20070302bk"/>
      <sheetName val="データ項目名 (bk)"/>
      <sheetName val="基本項目加工"/>
      <sheetName val="基本項目"/>
      <sheetName val="Graph2"/>
      <sheetName val="javalog06"/>
      <sheetName val="ＣＣＬレビュー観点一覧"/>
      <sheetName val="画面表示"/>
      <sheetName val="画面表示 (2)"/>
      <sheetName val="画面表示 (3)"/>
      <sheetName val="画面表示 (4)"/>
      <sheetName val="画面表示 (5)"/>
      <sheetName val="画面表示 (6)"/>
      <sheetName val="画面表示 (7)"/>
      <sheetName val="画面表示 (8)"/>
      <sheetName val="画面表示 (9)"/>
      <sheetName val="画面表示 (10)"/>
      <sheetName val="画面表示 (11)"/>
      <sheetName val="画面表示 (12)"/>
      <sheetName val="チェック処理"/>
      <sheetName val="チェック処理 (2)"/>
      <sheetName val="チェック処理 (3)"/>
      <sheetName val="排他チェック"/>
      <sheetName val="削除処理"/>
      <sheetName val="#REF"/>
      <sheetName val="協力会社テーブル"/>
      <sheetName val="契約先テーブル"/>
      <sheetName val="体系タイトル互換表"/>
      <sheetName val="1月分"/>
      <sheetName val="課題分析（サンプル）"/>
      <sheetName val="SB(東亜ゴム)（４Ｕ）"/>
      <sheetName val="Work"/>
      <sheetName val="dataSheet"/>
      <sheetName val="記入例"/>
      <sheetName val="案1(44%)"/>
      <sheetName val="ｱﾄﾞﾚｽ"/>
      <sheetName val="疎通要件マスタold"/>
      <sheetName val="01年金証書再交付"/>
      <sheetName val="当月内訳"/>
      <sheetName val="開発形態等選択項目"/>
      <sheetName val="6-4.見積依頼(0301)"/>
      <sheetName val="【属性名一覧】"/>
      <sheetName val="CIO"/>
      <sheetName val="格付け回答"/>
      <sheetName val="凡例"/>
      <sheetName val="HIPACE･SGK対応表"/>
      <sheetName val="D-HELPLST1-S23T17F0"/>
      <sheetName val="明細（月額）"/>
      <sheetName val="WS"/>
      <sheetName val="接続先ＦＴｻｰﾊﾞ開発機（HA070CR80）"/>
      <sheetName val="共通・定期サーバ本番機（HA270DF400）"/>
      <sheetName val="約定管理・定期預金サーバ開発機（HA070CR80）"/>
      <sheetName val="Property"/>
      <sheetName val="マスタ"/>
      <sheetName val="ゾーニング設定表"/>
      <sheetName val="料金表9803"/>
      <sheetName val="単金表"/>
      <sheetName val="保守部品リスト"/>
      <sheetName val="調査シート"/>
      <sheetName val="携帯アドレスリスト"/>
      <sheetName val="管理者用シート"/>
      <sheetName val="（リスト用）"/>
      <sheetName val="ＨＢＳＣＳＳ"/>
      <sheetName val="原価管理表 (17)"/>
      <sheetName val="社員Ｃ"/>
      <sheetName val="画面対応表"/>
      <sheetName val="w"/>
      <sheetName val="日計科目対応表"/>
      <sheetName val="目次"/>
      <sheetName val="プルダウン"/>
      <sheetName val="ディクショナリ"/>
      <sheetName val="$work(rack)"/>
      <sheetName val="区分"/>
      <sheetName val="給与台帳1"/>
      <sheetName val="所得控除額"/>
      <sheetName val="年末調整"/>
      <sheetName val="MTRIX"/>
      <sheetName val="メニュー"/>
      <sheetName val="LOV"/>
      <sheetName val="PY8100_a（フロー）"/>
      <sheetName val="Industry-model"/>
      <sheetName val="お客様通知方法・エスカレーション"/>
      <sheetName val="分類コード"/>
      <sheetName val="PARMLIB"/>
      <sheetName val="入力規制"/>
      <sheetName val="入力値"/>
      <sheetName val="Profile"/>
      <sheetName val="分類オプション"/>
      <sheetName val="ｻｰﾊﾞ受渡項目整理"/>
      <sheetName val="処理機能記述"/>
    </sheetNames>
    <sheetDataSet>
      <sheetData sheetId="0"/>
      <sheetData sheetId="1"/>
      <sheetData sheetId="2"/>
      <sheetData sheetId="3" refreshError="1"/>
      <sheetData sheetId="4" refreshError="1"/>
      <sheetData sheetId="5"/>
      <sheetData sheetId="6"/>
      <sheetData sheetId="7" refreshError="1"/>
      <sheetData sheetId="8" refreshError="1"/>
      <sheetData sheetId="9" refreshError="1"/>
      <sheetData sheetId="10" refreshError="1"/>
      <sheetData sheetId="11" refreshError="1"/>
      <sheetData sheetId="12" refreshError="1"/>
      <sheetData sheetId="13" refreshError="1"/>
      <sheetData sheetId="14"/>
      <sheetData sheetId="15"/>
      <sheetData sheetId="16"/>
      <sheetData sheetId="17"/>
      <sheetData sheetId="18"/>
      <sheetData sheetId="19"/>
      <sheetData sheetId="20" refreshError="1"/>
      <sheetData sheetId="21" refreshError="1"/>
      <sheetData sheetId="22" refreshError="1"/>
      <sheetData sheetId="23"/>
      <sheetData sheetId="24"/>
      <sheetData sheetId="25" refreshError="1"/>
      <sheetData sheetId="26" refreshError="1"/>
      <sheetData sheetId="27" refreshError="1"/>
      <sheetData sheetId="28" refreshError="1"/>
      <sheetData sheetId="29"/>
      <sheetData sheetId="30"/>
      <sheetData sheetId="31"/>
      <sheetData sheetId="32"/>
      <sheetData sheetId="33"/>
      <sheetData sheetId="34" refreshError="1"/>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refreshError="1"/>
      <sheetData sheetId="55" refreshError="1"/>
      <sheetData sheetId="56" refreshError="1"/>
      <sheetData sheetId="57" refreshError="1"/>
      <sheetData sheetId="58"/>
      <sheetData sheetId="59" refreshError="1"/>
      <sheetData sheetId="60"/>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sheetData sheetId="114" refreshError="1"/>
      <sheetData sheetId="115" refreshError="1"/>
      <sheetData sheetId="116" refreshError="1"/>
      <sheetData sheetId="117" refreshError="1"/>
      <sheetData sheetId="118" refreshError="1"/>
      <sheetData sheetId="119"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表紙"/>
      <sheetName val="改定履歴"/>
      <sheetName val="Maintenance"/>
      <sheetName val="MasDetTransaction"/>
      <sheetName val="Transaction"/>
      <sheetName val="Procedure"/>
      <sheetName val="View"/>
      <sheetName val="Main"/>
      <sheetName val="Criteria"/>
      <sheetName val="Edit"/>
      <sheetName val="Detail"/>
      <sheetName val="ComboBox"/>
      <sheetName val="Resource"/>
      <sheetName val="Summary"/>
      <sheetName val="Grid"/>
      <sheetName val="Package"/>
      <sheetName val="Execute"/>
      <sheetName val="Lis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ＣＳＴ_bk"/>
      <sheetName val="編集ワーク"/>
    </sheetNames>
    <definedNames>
      <definedName name="drv_chk"/>
    </definedNames>
    <sheetDataSet>
      <sheetData sheetId="0" refreshError="1"/>
      <sheetData sheetId="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一覧"/>
      <sheetName val="DeleteLSLogProcedureForm"/>
      <sheetName val="MfWarehouseMaintenanceForm"/>
      <sheetName val="MfItemMaintenanceForm"/>
      <sheetName val="MfCompanyMaintenanceForm"/>
      <sheetName val="MfCompanyXWhMaintenanceForm"/>
      <sheetName val="MfLocMaintenanceForm"/>
      <sheetName val="MfShiptoChgMaintenanceForm"/>
      <sheetName val="MfWhxItemMaintenanceForm"/>
      <sheetName val="TrRcvMaintenanceForm"/>
      <sheetName val="RcvAcceptTransactionForm"/>
      <sheetName val="RcvInstructProcedureForm"/>
      <sheetName val="RcvAcceptInstructTransactionFor"/>
      <sheetName val="RcvReceiveTransactionForm"/>
      <sheetName val="RcvAdjustTransactionForm"/>
      <sheetName val="TrSoMaintenanceForm"/>
      <sheetName val="SOAcceptTransactionForm"/>
      <sheetName val="SOAdjustTransactionForm"/>
      <sheetName val="SORefAllocateTransactionForm"/>
      <sheetName val="MfCalendarMaintenanceForm"/>
      <sheetName val="SetSpecialDayProcedureForm"/>
      <sheetName val="MfPrinterMaintenanceForm"/>
      <sheetName val="MfLabelPolicyMaintenanceForm"/>
      <sheetName val="MfWorkOperationMaintenanceForm"/>
      <sheetName val="MfItemChgMaintenanceForm"/>
      <sheetName val="MfAreaMaintenanceForm"/>
      <sheetName val="MfDeliveryMaintenanceForm"/>
      <sheetName val="MfDeliveryFixMaintenanceForm"/>
      <sheetName val="SOPickTransactionForm"/>
      <sheetName val="SOCancelAllocatedTransactionFo"/>
      <sheetName val="SOSortTransactionForm"/>
      <sheetName val="SOShipTransactionForm"/>
      <sheetName val="MfLastShipLotMaintenanceForm"/>
      <sheetName val="TrMoveMaintenanceForm"/>
      <sheetName val="MoveTransactionForm"/>
      <sheetName val="SOAllocateTransactionForm"/>
      <sheetName val="SeparateTransactionForm"/>
      <sheetName val="RcvCreateLastRcvLotTransaction"/>
      <sheetName val="SOPrintPickLabelTransactionForm"/>
      <sheetName val="SOReAllocateLstViewForm"/>
      <sheetName val="SOWorkAllocateTransactionForm"/>
      <sheetName val="SOPickRefViewForm"/>
      <sheetName val="SOPickShortageViewForm"/>
      <sheetName val="SOCreateLastShipLotTransaction"/>
      <sheetName val="TrAdjustMaintenanceForm"/>
      <sheetName val="TrInOutViewForm"/>
      <sheetName val="LotAllModifyTransactionForm"/>
      <sheetName val="RcvPrintRcvLabelTransactionForm"/>
      <sheetName val="RcvRePrintRcvLabelTransactionF"/>
      <sheetName val="RcvChangeRcvTagLocCdTransactio"/>
      <sheetName val="RcvFreeRcvTransactionForm"/>
      <sheetName val="MfCartonMaintenanceForm"/>
      <sheetName val="TrWbMaintenanceForm"/>
      <sheetName val="TRDeliveryGroupMaintenanceForm"/>
      <sheetName val="AcceptShipInspectTransactionFo"/>
      <sheetName val="AcceptPackShipInspectTransacti"/>
      <sheetName val="CancelShipInspectTransactionFo"/>
      <sheetName val="CancelPackShipInspectTransacti"/>
      <sheetName val="CancelPackTransactionForm"/>
      <sheetName val="MFItemxSupxFromMaintenanceForm"/>
      <sheetName val="MfCustomerToChgMaintenanceForm"/>
      <sheetName val="MfSupplierToChgMaintenanceForm"/>
      <sheetName val="RcvInspectTransactionForm"/>
      <sheetName val="RcvCancelInspectTransactionForm"/>
      <sheetName val="RcvInspectprogressViewForm"/>
      <sheetName val="AcceptPackTransactionForm"/>
      <sheetName val="RlInstructTransactionForm"/>
      <sheetName val="CancelRlInstructedTransactionF"/>
      <sheetName val="PrintRelocateTagTransactionFor"/>
      <sheetName val="RelocateAdvancedTransactionFor"/>
      <sheetName val="PrintLotLabelTransactionForm"/>
      <sheetName val="PrintMovableLabelTransactionFo"/>
      <sheetName val="TrTransferMaintenanceForm"/>
      <sheetName val="LumpTransferTransactionForm"/>
      <sheetName val="LumpItemTransferTransactionFor"/>
      <sheetName val="CancelLumpTransferredTransacti"/>
      <sheetName val="CancelLumpItemTransferredTrans"/>
      <sheetName val="MfTrnalcProcessMaintenanceForm"/>
      <sheetName val="TransOdrAllocateTransactionForm"/>
      <sheetName val="CancelTransOdrAllocatedTransac"/>
      <sheetName val="CancelTransOdrTransferredTrans"/>
      <sheetName val="MfReppriorityMaintenanceForm"/>
      <sheetName val="LumpReplenishTransactionForm"/>
      <sheetName val="VWXDockStsViewForm"/>
      <sheetName val="VWFullPalletViewForm"/>
      <sheetName val="VWSerialStockViewForm"/>
      <sheetName val="VWSerialViewForm"/>
      <sheetName val="MfBomMaintenanceForm"/>
      <sheetName val="TrAssyMaintenanceForm"/>
      <sheetName val="CreateAssySOTransactionForm"/>
      <sheetName val="DropAssySOTransactionForm"/>
      <sheetName val="CreateProduceRcvTransactionFor"/>
      <sheetName val="加工結果 入荷予定作成処理"/>
      <sheetName val="DropProduceRcvTransactionForm"/>
      <sheetName val="TrProduceMaintenanceForm"/>
      <sheetName val="加工ロス入力処理"/>
      <sheetName val="InvlogiCalViewForm"/>
      <sheetName val="Invlogical_SumViewForm"/>
      <sheetName val="理論在庫照会（品目、ロット集計）"/>
      <sheetName val="LogicaltransferTransactionForm_"/>
      <sheetName val="LogicaltransferTransactionForm"/>
      <sheetName val="LogicalSeparateTransactionForm"/>
      <sheetName val="WarehouseMoveTransactionForm"/>
      <sheetName val="倉庫間ロケーション タグ在庫移動登録"/>
      <sheetName val="InvVMCstViewForm"/>
      <sheetName val="TrInvDetailMaintenanceForm"/>
      <sheetName val="TrXDockOrderMaintenanceForm"/>
      <sheetName val="LSAuthMaintenanceForm"/>
      <sheetName val="LSApplAuthMaintenanceForm"/>
      <sheetName val="クロスドックオーダー登録"/>
      <sheetName val="AcceptConfigDefMaintenanceForm"/>
      <sheetName val="ModifyResourceDefTransactionFo"/>
      <sheetName val="ModifyControlDefTransactionForm"/>
      <sheetName val="TemplateSheet"/>
      <sheetName val="Lis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変更履歴"/>
      <sheetName val="To-Be業務一覧"/>
      <sheetName val="補足"/>
      <sheetName val="入力規則"/>
      <sheetName val="リスト"/>
    </sheetNames>
    <sheetDataSet>
      <sheetData sheetId="0"/>
      <sheetData sheetId="1"/>
      <sheetData sheetId="2"/>
      <sheetData sheetId="3"/>
      <sheetData sheetId="4"/>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in"/>
      <sheetName val="Criteria"/>
      <sheetName val="Edit"/>
      <sheetName val="Detail"/>
      <sheetName val="Package"/>
      <sheetName val="DetailOther"/>
      <sheetName val="ComboBox"/>
      <sheetName val="Resource"/>
      <sheetName val="Log"/>
      <sheetName val="Error"/>
      <sheetName val="Config"/>
      <sheetName val="List"/>
      <sheetName val="Source"/>
      <sheetName val="SnippetLis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sheetData sheetId="12" refreshError="1"/>
      <sheetData sheetId="13"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in"/>
      <sheetName val="Criteria"/>
      <sheetName val="Edit"/>
      <sheetName val="Detail"/>
      <sheetName val="Package"/>
      <sheetName val="p_PreDataSetting"/>
      <sheetName val="p_PostSave"/>
      <sheetName val="ComboBox"/>
      <sheetName val="Resource"/>
      <sheetName val="Log"/>
      <sheetName val="Error"/>
      <sheetName val="Config"/>
      <sheetName val="List"/>
      <sheetName val="Source"/>
      <sheetName val="SnippetList"/>
      <sheetName val="DetailOther"/>
      <sheetName val="ヘッダー"/>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sheetData sheetId="13"/>
      <sheetData sheetId="14"/>
      <sheetData sheetId="15"/>
      <sheetData sheetId="16"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in"/>
      <sheetName val="Criteria"/>
      <sheetName val="Preview"/>
      <sheetName val="FreeSql"/>
      <sheetName val="Report"/>
      <sheetName val="ComboBox"/>
      <sheetName val="Resource"/>
      <sheetName val="Log"/>
      <sheetName val="Error"/>
      <sheetName val="Config"/>
      <sheetName val="Lis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souce"/>
      <sheetName val="Log"/>
      <sheetName val="Config"/>
      <sheetName val="List"/>
    </sheetNames>
    <sheetDataSet>
      <sheetData sheetId="0"/>
      <sheetData sheetId="1"/>
      <sheetData sheetId="2"/>
      <sheetData sheetId="3"/>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99"/>
        </a:solidFill>
        <a:ln>
          <a:solidFill>
            <a:srgbClr val="FF0000"/>
          </a:solidFill>
        </a:ln>
      </a:spPr>
      <a:bodyPr vertOverflow="clip" horzOverflow="clip" lIns="72000" tIns="36000" rIns="0" bIns="36000" rtlCol="0" anchor="t"/>
      <a:lstStyle>
        <a:defPPr algn="l">
          <a:defRPr kumimoji="1" sz="1100">
            <a:solidFill>
              <a:srgbClr val="FF0000"/>
            </a:solidFill>
            <a:latin typeface="+mn-ea"/>
            <a:ea typeface="+mn-ea"/>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8.xml"/><Relationship Id="rId1" Type="http://schemas.openxmlformats.org/officeDocument/2006/relationships/printerSettings" Target="../printerSettings/printerSettings11.bin"/><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9.xml"/><Relationship Id="rId1" Type="http://schemas.openxmlformats.org/officeDocument/2006/relationships/printerSettings" Target="../printerSettings/printerSettings13.bin"/><Relationship Id="rId4" Type="http://schemas.openxmlformats.org/officeDocument/2006/relationships/comments" Target="../comments1.xm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printerSettings" Target="../printerSettings/printerSettings15.bin"/><Relationship Id="rId1" Type="http://schemas.openxmlformats.org/officeDocument/2006/relationships/hyperlink" Target="https://jticorp.sharepoint.com/:f:/r/teams/TSN_P_DSR_/Shared%20Documents/00_PMO/00_%E3%83%97%E3%83%AD%E3%82%B8%E3%82%A7%E3%82%AF%E3%83%88%E7%AE%A1%E7%90%86%E8%A8%88%E7%94%BB%E6%9B%B8/%E3%83%97%E3%83%AD%E3%82%B8%E3%82%A7%E3%82%AF%E3%83%88%E7%AE%A1%E7%90%86%E8%A8%88%E7%94%BB%E6%9B%B8_%E5%88%A5%E7%B4%99?csf=1&amp;web=1&amp;e=FvODB6" TargetMode="Externa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049CC9-29E9-4AB5-B4A3-AF38A82D0434}">
  <dimension ref="A1:BJ27"/>
  <sheetViews>
    <sheetView showGridLines="0" view="pageBreakPreview" zoomScaleNormal="130" zoomScaleSheetLayoutView="100" workbookViewId="0">
      <selection activeCell="R22" sqref="R22"/>
    </sheetView>
  </sheetViews>
  <sheetFormatPr defaultColWidth="4.5" defaultRowHeight="15.75"/>
  <cols>
    <col min="1" max="1" width="4.625" style="50" customWidth="1"/>
    <col min="2" max="18" width="4.5" style="50"/>
    <col min="21" max="16384" width="4.5" style="50"/>
  </cols>
  <sheetData>
    <row r="1" spans="1:62">
      <c r="A1" s="584" t="s">
        <v>0</v>
      </c>
    </row>
    <row r="3" spans="1:62" ht="16.5">
      <c r="B3" s="585" t="s">
        <v>1</v>
      </c>
      <c r="C3" s="586"/>
      <c r="D3" s="586"/>
      <c r="E3" s="587"/>
      <c r="F3" s="587"/>
      <c r="G3" s="587"/>
      <c r="H3" s="587"/>
      <c r="I3" s="587"/>
      <c r="AJ3" s="588" t="s">
        <v>2</v>
      </c>
      <c r="BA3"/>
    </row>
    <row r="4" spans="1:62">
      <c r="AJ4" s="589" t="s">
        <v>3</v>
      </c>
      <c r="AK4" s="590" t="s">
        <v>4</v>
      </c>
      <c r="AL4" s="591"/>
      <c r="AM4" s="592" t="s">
        <v>5</v>
      </c>
      <c r="AN4" s="591"/>
      <c r="AO4" s="593" t="s">
        <v>6</v>
      </c>
      <c r="AP4" s="594"/>
      <c r="AQ4" s="594"/>
      <c r="AR4" s="595"/>
      <c r="AS4" s="593" t="s">
        <v>7</v>
      </c>
      <c r="AT4" s="594"/>
      <c r="AU4" s="594"/>
      <c r="AV4" s="595"/>
      <c r="AW4" s="595"/>
      <c r="AX4" s="595"/>
      <c r="AY4" s="595"/>
      <c r="AZ4" s="595"/>
      <c r="BA4" s="595"/>
      <c r="BB4" s="595"/>
      <c r="BC4" s="596"/>
      <c r="BD4" s="595"/>
      <c r="BE4" s="595"/>
      <c r="BF4" s="595"/>
      <c r="BG4" s="595"/>
      <c r="BH4" s="595"/>
      <c r="BI4" s="595"/>
      <c r="BJ4" s="591"/>
    </row>
    <row r="5" spans="1:62">
      <c r="C5" s="50" t="s">
        <v>8</v>
      </c>
      <c r="AJ5" s="597">
        <v>1</v>
      </c>
      <c r="AK5" s="627">
        <v>45302</v>
      </c>
      <c r="AL5" s="628"/>
      <c r="AM5" s="629" t="s">
        <v>9</v>
      </c>
      <c r="AN5" s="630"/>
      <c r="AO5" s="631" t="s">
        <v>10</v>
      </c>
      <c r="AP5" s="632"/>
      <c r="AQ5" s="632"/>
      <c r="AR5" s="632"/>
      <c r="AS5" s="633" t="s">
        <v>11</v>
      </c>
      <c r="AT5" s="634"/>
      <c r="AU5" s="634"/>
      <c r="AV5" s="634"/>
      <c r="AW5" s="634"/>
      <c r="AX5" s="634"/>
      <c r="AY5" s="634"/>
      <c r="AZ5" s="634"/>
      <c r="BA5" s="634"/>
      <c r="BB5" s="634"/>
      <c r="BC5" s="634"/>
      <c r="BD5" s="634"/>
      <c r="BE5" s="634"/>
      <c r="BF5" s="634"/>
      <c r="BG5" s="634"/>
      <c r="BH5" s="634"/>
      <c r="BI5" s="634"/>
      <c r="BJ5" s="635"/>
    </row>
    <row r="6" spans="1:62">
      <c r="C6" s="598" t="s">
        <v>12</v>
      </c>
      <c r="D6" s="599" t="s">
        <v>13</v>
      </c>
      <c r="E6" s="600"/>
      <c r="F6" s="600"/>
      <c r="G6" s="601"/>
      <c r="H6" s="601"/>
      <c r="I6" s="601"/>
      <c r="J6" s="601"/>
      <c r="K6" s="602" t="s">
        <v>14</v>
      </c>
      <c r="L6" s="603"/>
      <c r="M6" s="599" t="s">
        <v>15</v>
      </c>
      <c r="N6" s="600"/>
      <c r="O6" s="600"/>
      <c r="P6" s="601"/>
      <c r="Q6" s="601"/>
      <c r="R6" s="601"/>
      <c r="S6" s="601"/>
      <c r="T6" s="601"/>
      <c r="U6" s="601"/>
      <c r="V6" s="601"/>
      <c r="W6" s="601"/>
      <c r="X6" s="601"/>
      <c r="Y6" s="601"/>
      <c r="Z6" s="601"/>
      <c r="AA6" s="601"/>
      <c r="AB6" s="601"/>
      <c r="AC6" s="601"/>
      <c r="AD6" s="601"/>
      <c r="AE6" s="601"/>
      <c r="AF6" s="601"/>
      <c r="AG6" s="603"/>
      <c r="AJ6" s="597">
        <v>2</v>
      </c>
      <c r="AK6" s="627"/>
      <c r="AL6" s="628"/>
      <c r="AM6" s="629"/>
      <c r="AN6" s="630"/>
      <c r="AO6" s="631"/>
      <c r="AP6" s="632"/>
      <c r="AQ6" s="632"/>
      <c r="AR6" s="632"/>
      <c r="AS6" s="633"/>
      <c r="AT6" s="634"/>
      <c r="AU6" s="634"/>
      <c r="AV6" s="634"/>
      <c r="AW6" s="634"/>
      <c r="AX6" s="634"/>
      <c r="AY6" s="634"/>
      <c r="AZ6" s="634"/>
      <c r="BA6" s="634"/>
      <c r="BB6" s="634"/>
      <c r="BC6" s="634"/>
      <c r="BD6" s="634"/>
      <c r="BE6" s="634"/>
      <c r="BF6" s="634"/>
      <c r="BG6" s="634"/>
      <c r="BH6" s="634"/>
      <c r="BI6" s="634"/>
      <c r="BJ6" s="635"/>
    </row>
    <row r="7" spans="1:62">
      <c r="C7" s="597">
        <v>1</v>
      </c>
      <c r="D7" s="604" t="s">
        <v>16</v>
      </c>
      <c r="E7" s="605"/>
      <c r="F7" s="605"/>
      <c r="G7" s="606"/>
      <c r="H7" s="606"/>
      <c r="I7" s="606"/>
      <c r="J7" s="606"/>
      <c r="K7" s="607" t="s">
        <v>10</v>
      </c>
      <c r="L7" s="608"/>
      <c r="M7" s="604" t="s">
        <v>17</v>
      </c>
      <c r="N7" s="605"/>
      <c r="O7" s="605"/>
      <c r="P7" s="606"/>
      <c r="Q7" s="606"/>
      <c r="R7" s="606"/>
      <c r="S7" s="606"/>
      <c r="T7" s="606"/>
      <c r="U7" s="606"/>
      <c r="V7" s="606"/>
      <c r="W7" s="606"/>
      <c r="X7" s="606"/>
      <c r="Y7" s="609"/>
      <c r="Z7" s="609"/>
      <c r="AA7" s="609"/>
      <c r="AB7" s="609"/>
      <c r="AC7" s="609"/>
      <c r="AD7" s="609"/>
      <c r="AE7" s="609"/>
      <c r="AF7" s="609"/>
      <c r="AG7" s="610"/>
      <c r="AJ7" s="597">
        <v>3</v>
      </c>
      <c r="AK7" s="627"/>
      <c r="AL7" s="628"/>
      <c r="AM7" s="629"/>
      <c r="AN7" s="630"/>
      <c r="AO7" s="631"/>
      <c r="AP7" s="632"/>
      <c r="AQ7" s="632"/>
      <c r="AR7" s="632"/>
      <c r="AS7" s="633"/>
      <c r="AT7" s="634"/>
      <c r="AU7" s="634"/>
      <c r="AV7" s="634"/>
      <c r="AW7" s="634"/>
      <c r="AX7" s="634"/>
      <c r="AY7" s="634"/>
      <c r="AZ7" s="634"/>
      <c r="BA7" s="634"/>
      <c r="BB7" s="634"/>
      <c r="BC7" s="634"/>
      <c r="BD7" s="634"/>
      <c r="BE7" s="634"/>
      <c r="BF7" s="634"/>
      <c r="BG7" s="634"/>
      <c r="BH7" s="634"/>
      <c r="BI7" s="634"/>
      <c r="BJ7" s="635"/>
    </row>
    <row r="8" spans="1:62">
      <c r="C8" s="611">
        <v>2</v>
      </c>
      <c r="D8" s="612" t="s">
        <v>18</v>
      </c>
      <c r="E8" s="605"/>
      <c r="F8" s="605"/>
      <c r="G8" s="609"/>
      <c r="H8" s="609"/>
      <c r="I8" s="609"/>
      <c r="J8" s="609"/>
      <c r="K8" s="607" t="s">
        <v>10</v>
      </c>
      <c r="L8" s="608"/>
      <c r="M8" s="613" t="s">
        <v>17</v>
      </c>
      <c r="N8" s="614"/>
      <c r="O8" s="609"/>
      <c r="P8" s="615" t="s">
        <v>19</v>
      </c>
      <c r="Q8" s="609"/>
      <c r="R8" s="609"/>
      <c r="S8" s="609"/>
      <c r="T8" s="609"/>
      <c r="U8" s="609"/>
      <c r="V8" s="609"/>
      <c r="W8" s="609"/>
      <c r="X8" s="609"/>
      <c r="Y8" s="609"/>
      <c r="Z8" s="609"/>
      <c r="AA8" s="609"/>
      <c r="AB8" s="609"/>
      <c r="AC8" s="609"/>
      <c r="AD8" s="609"/>
      <c r="AE8" s="609"/>
      <c r="AF8" s="609"/>
      <c r="AG8" s="610"/>
      <c r="AJ8" s="597">
        <v>4</v>
      </c>
      <c r="AK8" s="627"/>
      <c r="AL8" s="628"/>
      <c r="AM8" s="629"/>
      <c r="AN8" s="630"/>
      <c r="AO8" s="631"/>
      <c r="AP8" s="632"/>
      <c r="AQ8" s="632"/>
      <c r="AR8" s="632"/>
      <c r="AS8" s="633"/>
      <c r="AT8" s="634"/>
      <c r="AU8" s="634"/>
      <c r="AV8" s="634"/>
      <c r="AW8" s="634"/>
      <c r="AX8" s="634"/>
      <c r="AY8" s="634"/>
      <c r="AZ8" s="634"/>
      <c r="BA8" s="634"/>
      <c r="BB8" s="634"/>
      <c r="BC8" s="634"/>
      <c r="BD8" s="634"/>
      <c r="BE8" s="634"/>
      <c r="BF8" s="634"/>
      <c r="BG8" s="634"/>
      <c r="BH8" s="634"/>
      <c r="BI8" s="634"/>
      <c r="BJ8" s="635"/>
    </row>
    <row r="9" spans="1:62">
      <c r="C9" s="611">
        <v>3</v>
      </c>
      <c r="D9" s="616" t="s">
        <v>20</v>
      </c>
      <c r="E9" s="606"/>
      <c r="F9" s="606"/>
      <c r="G9" s="609"/>
      <c r="H9" s="609"/>
      <c r="I9" s="609"/>
      <c r="J9" s="609"/>
      <c r="K9" s="607" t="s">
        <v>10</v>
      </c>
      <c r="L9" s="610"/>
      <c r="M9" s="613" t="s">
        <v>17</v>
      </c>
      <c r="N9" s="614"/>
      <c r="O9" s="609"/>
      <c r="P9" s="609"/>
      <c r="Q9" s="609"/>
      <c r="R9" s="609"/>
      <c r="S9" s="609"/>
      <c r="T9" s="609"/>
      <c r="U9" s="609"/>
      <c r="V9" s="609"/>
      <c r="W9" s="609"/>
      <c r="X9" s="609"/>
      <c r="Y9" s="609"/>
      <c r="Z9" s="609"/>
      <c r="AA9" s="609"/>
      <c r="AB9" s="609"/>
      <c r="AC9" s="609"/>
      <c r="AD9" s="609"/>
      <c r="AE9" s="609"/>
      <c r="AF9" s="609"/>
      <c r="AG9" s="610"/>
      <c r="AJ9" s="597">
        <v>5</v>
      </c>
      <c r="AK9" s="627"/>
      <c r="AL9" s="628"/>
      <c r="AM9" s="629"/>
      <c r="AN9" s="630"/>
      <c r="AO9" s="631"/>
      <c r="AP9" s="632"/>
      <c r="AQ9" s="632"/>
      <c r="AR9" s="632"/>
      <c r="AS9" s="633"/>
      <c r="AT9" s="634"/>
      <c r="AU9" s="634"/>
      <c r="AV9" s="634"/>
      <c r="AW9" s="634"/>
      <c r="AX9" s="634"/>
      <c r="AY9" s="634"/>
      <c r="AZ9" s="634"/>
      <c r="BA9" s="634"/>
      <c r="BB9" s="634"/>
      <c r="BC9" s="634"/>
      <c r="BD9" s="634"/>
      <c r="BE9" s="634"/>
      <c r="BF9" s="634"/>
      <c r="BG9" s="634"/>
      <c r="BH9" s="634"/>
      <c r="BI9" s="634"/>
      <c r="BJ9" s="635"/>
    </row>
    <row r="10" spans="1:62">
      <c r="C10" s="611">
        <v>4</v>
      </c>
      <c r="D10" s="53" t="s">
        <v>21</v>
      </c>
      <c r="K10" s="607" t="s">
        <v>22</v>
      </c>
      <c r="L10" s="610"/>
      <c r="M10" s="617" t="s">
        <v>23</v>
      </c>
      <c r="N10" s="614"/>
      <c r="O10" s="609"/>
      <c r="P10" s="609"/>
      <c r="Q10" s="609"/>
      <c r="R10" s="609"/>
      <c r="S10" s="609"/>
      <c r="T10" s="609"/>
      <c r="U10" s="609"/>
      <c r="V10" s="609"/>
      <c r="W10" s="609"/>
      <c r="X10" s="609"/>
      <c r="Y10" s="609"/>
      <c r="Z10" s="609"/>
      <c r="AA10" s="609"/>
      <c r="AB10" s="609"/>
      <c r="AC10" s="609"/>
      <c r="AD10" s="609"/>
      <c r="AE10" s="609"/>
      <c r="AF10" s="609"/>
      <c r="AG10" s="610"/>
      <c r="AJ10" s="597">
        <v>6</v>
      </c>
      <c r="AK10" s="627"/>
      <c r="AL10" s="628"/>
      <c r="AM10" s="629"/>
      <c r="AN10" s="630"/>
      <c r="AO10" s="631"/>
      <c r="AP10" s="632"/>
      <c r="AQ10" s="632"/>
      <c r="AR10" s="632"/>
      <c r="AS10" s="633"/>
      <c r="AT10" s="634"/>
      <c r="AU10" s="634"/>
      <c r="AV10" s="634"/>
      <c r="AW10" s="634"/>
      <c r="AX10" s="634"/>
      <c r="AY10" s="634"/>
      <c r="AZ10" s="634"/>
      <c r="BA10" s="634"/>
      <c r="BB10" s="634"/>
      <c r="BC10" s="634"/>
      <c r="BD10" s="634"/>
      <c r="BE10" s="634"/>
      <c r="BF10" s="634"/>
      <c r="BG10" s="634"/>
      <c r="BH10" s="634"/>
      <c r="BI10" s="634"/>
      <c r="BJ10" s="635"/>
    </row>
    <row r="11" spans="1:62">
      <c r="C11" s="611">
        <v>5</v>
      </c>
      <c r="D11" s="618" t="s">
        <v>24</v>
      </c>
      <c r="E11" s="609"/>
      <c r="F11" s="609"/>
      <c r="G11" s="609"/>
      <c r="H11" s="609"/>
      <c r="I11" s="609"/>
      <c r="J11" s="610"/>
      <c r="K11" s="607" t="s">
        <v>22</v>
      </c>
      <c r="L11" s="610"/>
      <c r="M11" s="617" t="s">
        <v>23</v>
      </c>
      <c r="N11" s="614"/>
      <c r="O11" s="609"/>
      <c r="P11" s="609"/>
      <c r="Q11" s="609"/>
      <c r="R11" s="609"/>
      <c r="S11" s="609"/>
      <c r="T11" s="609"/>
      <c r="U11" s="609"/>
      <c r="V11" s="609"/>
      <c r="W11" s="609"/>
      <c r="X11" s="609"/>
      <c r="Y11" s="609"/>
      <c r="Z11" s="609"/>
      <c r="AA11" s="609"/>
      <c r="AB11" s="609"/>
      <c r="AC11" s="609"/>
      <c r="AD11" s="609"/>
      <c r="AE11" s="609"/>
      <c r="AF11" s="609"/>
      <c r="AG11" s="610"/>
      <c r="AJ11" s="597">
        <v>7</v>
      </c>
      <c r="AK11" s="627"/>
      <c r="AL11" s="628"/>
      <c r="AM11" s="629"/>
      <c r="AN11" s="630"/>
      <c r="AO11" s="631"/>
      <c r="AP11" s="632"/>
      <c r="AQ11" s="632"/>
      <c r="AR11" s="632"/>
      <c r="AS11" s="633"/>
      <c r="AT11" s="634"/>
      <c r="AU11" s="634"/>
      <c r="AV11" s="634"/>
      <c r="AW11" s="634"/>
      <c r="AX11" s="634"/>
      <c r="AY11" s="634"/>
      <c r="AZ11" s="634"/>
      <c r="BA11" s="634"/>
      <c r="BB11" s="634"/>
      <c r="BC11" s="634"/>
      <c r="BD11" s="634"/>
      <c r="BE11" s="634"/>
      <c r="BF11" s="634"/>
      <c r="BG11" s="634"/>
      <c r="BH11" s="634"/>
      <c r="BI11" s="634"/>
      <c r="BJ11" s="635"/>
    </row>
    <row r="12" spans="1:62">
      <c r="C12" s="611">
        <v>6</v>
      </c>
      <c r="D12" s="619" t="s">
        <v>25</v>
      </c>
      <c r="E12" s="609"/>
      <c r="F12" s="609"/>
      <c r="G12" s="609"/>
      <c r="H12" s="609"/>
      <c r="I12" s="609"/>
      <c r="J12" s="609"/>
      <c r="K12" s="607" t="s">
        <v>10</v>
      </c>
      <c r="L12" s="610"/>
      <c r="M12" s="613" t="s">
        <v>17</v>
      </c>
      <c r="N12" s="621"/>
      <c r="O12" s="609"/>
      <c r="P12" s="609"/>
      <c r="Q12" s="609"/>
      <c r="R12" s="609"/>
      <c r="S12" s="609"/>
      <c r="T12" s="609"/>
      <c r="U12" s="609"/>
      <c r="V12" s="609"/>
      <c r="W12" s="609"/>
      <c r="X12" s="609"/>
      <c r="Y12" s="609"/>
      <c r="Z12" s="609"/>
      <c r="AA12" s="609"/>
      <c r="AB12" s="609"/>
      <c r="AC12" s="609"/>
      <c r="AD12" s="609"/>
      <c r="AE12" s="609"/>
      <c r="AF12" s="609"/>
      <c r="AG12" s="610"/>
      <c r="AJ12" s="597">
        <v>8</v>
      </c>
      <c r="AK12" s="627"/>
      <c r="AL12" s="628"/>
      <c r="AM12" s="629"/>
      <c r="AN12" s="630"/>
      <c r="AO12" s="631"/>
      <c r="AP12" s="632"/>
      <c r="AQ12" s="632"/>
      <c r="AR12" s="632"/>
      <c r="AS12" s="633"/>
      <c r="AT12" s="634"/>
      <c r="AU12" s="634"/>
      <c r="AV12" s="634"/>
      <c r="AW12" s="634"/>
      <c r="AX12" s="634"/>
      <c r="AY12" s="634"/>
      <c r="AZ12" s="634"/>
      <c r="BA12" s="634"/>
      <c r="BB12" s="634"/>
      <c r="BC12" s="634"/>
      <c r="BD12" s="634"/>
      <c r="BE12" s="634"/>
      <c r="BF12" s="634"/>
      <c r="BG12" s="634"/>
      <c r="BH12" s="634"/>
      <c r="BI12" s="634"/>
      <c r="BJ12" s="635"/>
    </row>
    <row r="13" spans="1:62">
      <c r="C13" s="611">
        <v>7</v>
      </c>
      <c r="D13" s="619" t="s">
        <v>26</v>
      </c>
      <c r="E13" s="609"/>
      <c r="F13" s="609"/>
      <c r="G13" s="609"/>
      <c r="H13" s="609"/>
      <c r="I13" s="609"/>
      <c r="J13" s="609"/>
      <c r="K13" s="620" t="s">
        <v>22</v>
      </c>
      <c r="L13" s="610"/>
      <c r="M13" s="613" t="s">
        <v>27</v>
      </c>
      <c r="N13" s="614"/>
      <c r="O13" s="609"/>
      <c r="P13" s="609"/>
      <c r="Q13" s="609"/>
      <c r="R13" s="609"/>
      <c r="S13" s="609"/>
      <c r="T13" s="609"/>
      <c r="U13" s="609"/>
      <c r="V13" s="609"/>
      <c r="W13" s="609"/>
      <c r="X13" s="609"/>
      <c r="Y13" s="609"/>
      <c r="Z13" s="609"/>
      <c r="AA13" s="609"/>
      <c r="AB13" s="609"/>
      <c r="AC13" s="609"/>
      <c r="AD13" s="609"/>
      <c r="AE13" s="609"/>
      <c r="AF13" s="609"/>
      <c r="AG13" s="610"/>
      <c r="AJ13" s="597">
        <v>9</v>
      </c>
      <c r="AK13" s="627"/>
      <c r="AL13" s="628"/>
      <c r="AM13" s="629"/>
      <c r="AN13" s="630"/>
      <c r="AO13" s="631"/>
      <c r="AP13" s="632"/>
      <c r="AQ13" s="632"/>
      <c r="AR13" s="632"/>
      <c r="AS13" s="633"/>
      <c r="AT13" s="634"/>
      <c r="AU13" s="634"/>
      <c r="AV13" s="634"/>
      <c r="AW13" s="634"/>
      <c r="AX13" s="634"/>
      <c r="AY13" s="634"/>
      <c r="AZ13" s="634"/>
      <c r="BA13" s="634"/>
      <c r="BB13" s="634"/>
      <c r="BC13" s="634"/>
      <c r="BD13" s="634"/>
      <c r="BE13" s="634"/>
      <c r="BF13" s="634"/>
      <c r="BG13" s="634"/>
      <c r="BH13" s="634"/>
      <c r="BI13" s="634"/>
      <c r="BJ13" s="635"/>
    </row>
    <row r="14" spans="1:62">
      <c r="C14" s="611">
        <v>8</v>
      </c>
      <c r="D14" s="619" t="s">
        <v>28</v>
      </c>
      <c r="E14" s="609"/>
      <c r="F14" s="609"/>
      <c r="G14" s="609"/>
      <c r="H14" s="609"/>
      <c r="I14" s="609"/>
      <c r="J14" s="609"/>
      <c r="K14" s="620" t="s">
        <v>22</v>
      </c>
      <c r="L14" s="610"/>
      <c r="M14" s="613" t="s">
        <v>27</v>
      </c>
      <c r="N14" s="614"/>
      <c r="O14" s="609"/>
      <c r="P14" s="609"/>
      <c r="Q14" s="609"/>
      <c r="R14" s="609"/>
      <c r="S14" s="609"/>
      <c r="T14" s="609"/>
      <c r="U14" s="609"/>
      <c r="V14" s="609"/>
      <c r="W14" s="609"/>
      <c r="X14" s="609"/>
      <c r="Y14" s="609"/>
      <c r="Z14" s="609"/>
      <c r="AA14" s="609"/>
      <c r="AB14" s="609"/>
      <c r="AC14" s="609"/>
      <c r="AD14" s="609"/>
      <c r="AE14" s="609"/>
      <c r="AF14" s="609"/>
      <c r="AG14" s="610"/>
      <c r="AJ14" s="597">
        <v>10</v>
      </c>
      <c r="AK14" s="627"/>
      <c r="AL14" s="628"/>
      <c r="AM14" s="629"/>
      <c r="AN14" s="630"/>
      <c r="AO14" s="631"/>
      <c r="AP14" s="632"/>
      <c r="AQ14" s="632"/>
      <c r="AR14" s="632"/>
      <c r="AS14" s="633"/>
      <c r="AT14" s="634"/>
      <c r="AU14" s="634"/>
      <c r="AV14" s="634"/>
      <c r="AW14" s="634"/>
      <c r="AX14" s="634"/>
      <c r="AY14" s="634"/>
      <c r="AZ14" s="634"/>
      <c r="BA14" s="634"/>
      <c r="BB14" s="634"/>
      <c r="BC14" s="634"/>
      <c r="BD14" s="634"/>
      <c r="BE14" s="634"/>
      <c r="BF14" s="634"/>
      <c r="BG14" s="634"/>
      <c r="BH14" s="634"/>
      <c r="BI14" s="634"/>
      <c r="BJ14" s="635"/>
    </row>
    <row r="15" spans="1:62">
      <c r="C15" s="611">
        <v>9</v>
      </c>
      <c r="D15" s="622" t="s">
        <v>29</v>
      </c>
      <c r="E15" s="609"/>
      <c r="F15" s="609"/>
      <c r="G15" s="609"/>
      <c r="H15" s="609"/>
      <c r="I15" s="609"/>
      <c r="J15" s="609"/>
      <c r="K15" s="620" t="s">
        <v>22</v>
      </c>
      <c r="L15" s="610"/>
      <c r="M15" s="613" t="s">
        <v>30</v>
      </c>
      <c r="N15" s="614"/>
      <c r="O15" s="609"/>
      <c r="P15" s="609"/>
      <c r="Q15" s="609"/>
      <c r="R15" s="609"/>
      <c r="S15" s="609"/>
      <c r="T15" s="609"/>
      <c r="U15" s="609"/>
      <c r="V15" s="609"/>
      <c r="W15" s="609"/>
      <c r="X15" s="609"/>
      <c r="Y15" s="609"/>
      <c r="Z15" s="609"/>
      <c r="AA15" s="609"/>
      <c r="AB15" s="609"/>
      <c r="AC15" s="609"/>
      <c r="AD15" s="609"/>
      <c r="AE15" s="609"/>
      <c r="AF15" s="609"/>
      <c r="AG15" s="610"/>
      <c r="AJ15" s="597">
        <v>11</v>
      </c>
      <c r="AK15" s="627"/>
      <c r="AL15" s="628"/>
      <c r="AM15" s="629"/>
      <c r="AN15" s="630"/>
      <c r="AO15" s="631"/>
      <c r="AP15" s="632"/>
      <c r="AQ15" s="632"/>
      <c r="AR15" s="632"/>
      <c r="AS15" s="633"/>
      <c r="AT15" s="634"/>
      <c r="AU15" s="634"/>
      <c r="AV15" s="634"/>
      <c r="AW15" s="634"/>
      <c r="AX15" s="634"/>
      <c r="AY15" s="634"/>
      <c r="AZ15" s="634"/>
      <c r="BA15" s="634"/>
      <c r="BB15" s="634"/>
      <c r="BC15" s="634"/>
      <c r="BD15" s="634"/>
      <c r="BE15" s="634"/>
      <c r="BF15" s="634"/>
      <c r="BG15" s="634"/>
      <c r="BH15" s="634"/>
      <c r="BI15" s="634"/>
      <c r="BJ15" s="635"/>
    </row>
    <row r="16" spans="1:62">
      <c r="C16" s="611">
        <v>10</v>
      </c>
      <c r="D16" s="622" t="s">
        <v>31</v>
      </c>
      <c r="E16" s="609"/>
      <c r="F16" s="609"/>
      <c r="G16" s="609"/>
      <c r="H16" s="609"/>
      <c r="I16" s="609"/>
      <c r="J16" s="609"/>
      <c r="K16" s="620" t="s">
        <v>22</v>
      </c>
      <c r="L16" s="610"/>
      <c r="M16" s="613" t="s">
        <v>32</v>
      </c>
      <c r="N16" s="614"/>
      <c r="O16" s="609"/>
      <c r="P16" s="609"/>
      <c r="Q16" s="609"/>
      <c r="R16" s="609"/>
      <c r="S16" s="609"/>
      <c r="T16" s="609"/>
      <c r="U16" s="609"/>
      <c r="V16" s="609"/>
      <c r="W16" s="609"/>
      <c r="X16" s="609"/>
      <c r="Y16" s="609"/>
      <c r="Z16" s="609"/>
      <c r="AA16" s="609"/>
      <c r="AB16" s="609"/>
      <c r="AC16" s="609"/>
      <c r="AD16" s="609"/>
      <c r="AE16" s="609"/>
      <c r="AF16" s="609"/>
      <c r="AG16" s="610"/>
    </row>
    <row r="17" spans="2:33">
      <c r="C17" s="611">
        <v>11</v>
      </c>
      <c r="D17" s="622" t="s">
        <v>33</v>
      </c>
      <c r="E17" s="609"/>
      <c r="F17" s="609"/>
      <c r="G17" s="609"/>
      <c r="H17" s="609"/>
      <c r="I17" s="609"/>
      <c r="J17" s="609"/>
      <c r="K17" s="607" t="s">
        <v>10</v>
      </c>
      <c r="L17" s="610"/>
      <c r="M17" s="613" t="s">
        <v>34</v>
      </c>
      <c r="N17" s="614"/>
      <c r="O17" s="609"/>
      <c r="P17" s="609"/>
      <c r="Q17" s="609"/>
      <c r="R17" s="609"/>
      <c r="S17" s="609"/>
      <c r="T17" s="609"/>
      <c r="U17" s="609"/>
      <c r="V17" s="609"/>
      <c r="W17" s="609"/>
      <c r="X17" s="609"/>
      <c r="Y17" s="609"/>
      <c r="Z17" s="609"/>
      <c r="AA17" s="609"/>
      <c r="AB17" s="609"/>
      <c r="AC17" s="609"/>
      <c r="AD17" s="609"/>
      <c r="AE17" s="609"/>
      <c r="AF17" s="609"/>
      <c r="AG17" s="610"/>
    </row>
    <row r="18" spans="2:33">
      <c r="C18" s="611">
        <v>12</v>
      </c>
      <c r="D18" s="622" t="s">
        <v>35</v>
      </c>
      <c r="E18" s="609"/>
      <c r="F18" s="609"/>
      <c r="G18" s="609"/>
      <c r="H18" s="609"/>
      <c r="I18" s="609"/>
      <c r="J18" s="609"/>
      <c r="K18" s="607" t="s">
        <v>10</v>
      </c>
      <c r="L18" s="610"/>
      <c r="M18" s="613" t="s">
        <v>36</v>
      </c>
      <c r="N18" s="614"/>
      <c r="O18" s="609"/>
      <c r="P18" s="609"/>
      <c r="Q18" s="609"/>
      <c r="R18" s="609"/>
      <c r="S18" s="609"/>
      <c r="T18" s="609"/>
      <c r="U18" s="609"/>
      <c r="V18" s="609"/>
      <c r="W18" s="609"/>
      <c r="X18" s="609"/>
      <c r="Y18" s="609"/>
      <c r="Z18" s="609"/>
      <c r="AA18" s="609"/>
      <c r="AB18" s="609"/>
      <c r="AC18" s="609"/>
      <c r="AD18" s="609"/>
      <c r="AE18" s="609"/>
      <c r="AF18" s="609"/>
      <c r="AG18" s="610"/>
    </row>
    <row r="19" spans="2:33">
      <c r="C19" s="611">
        <v>13</v>
      </c>
      <c r="D19" s="622" t="s">
        <v>37</v>
      </c>
      <c r="E19" s="609"/>
      <c r="F19" s="609"/>
      <c r="G19" s="609"/>
      <c r="H19" s="609"/>
      <c r="I19" s="609"/>
      <c r="J19" s="609"/>
      <c r="K19" s="607" t="s">
        <v>10</v>
      </c>
      <c r="L19" s="610"/>
      <c r="M19" s="613" t="s">
        <v>38</v>
      </c>
      <c r="N19" s="614"/>
      <c r="O19" s="609"/>
      <c r="P19" s="609"/>
      <c r="Q19" s="609"/>
      <c r="R19" s="609"/>
      <c r="S19" s="609"/>
      <c r="T19" s="609"/>
      <c r="U19" s="609"/>
      <c r="V19" s="609"/>
      <c r="W19" s="609"/>
      <c r="X19" s="609"/>
      <c r="Y19" s="609"/>
      <c r="Z19" s="609"/>
      <c r="AA19" s="609"/>
      <c r="AB19" s="609"/>
      <c r="AC19" s="609"/>
      <c r="AD19" s="609"/>
      <c r="AE19" s="609"/>
      <c r="AF19" s="609"/>
      <c r="AG19" s="610"/>
    </row>
    <row r="20" spans="2:33">
      <c r="C20" s="611">
        <v>14</v>
      </c>
      <c r="D20" s="622" t="s">
        <v>39</v>
      </c>
      <c r="E20" s="609"/>
      <c r="F20" s="609"/>
      <c r="G20" s="609"/>
      <c r="H20" s="609"/>
      <c r="I20" s="609"/>
      <c r="J20" s="609"/>
      <c r="K20" s="607" t="s">
        <v>40</v>
      </c>
      <c r="L20" s="610"/>
      <c r="M20" s="613" t="s">
        <v>17</v>
      </c>
      <c r="N20" s="614"/>
      <c r="O20" s="609"/>
      <c r="P20" s="609"/>
      <c r="Q20" s="609"/>
      <c r="R20" s="609"/>
      <c r="S20" s="609"/>
      <c r="T20" s="609"/>
      <c r="U20" s="609"/>
      <c r="V20" s="609"/>
      <c r="W20" s="609"/>
      <c r="X20" s="609"/>
      <c r="Y20" s="609"/>
      <c r="Z20" s="609"/>
      <c r="AA20" s="609"/>
      <c r="AB20" s="609"/>
      <c r="AC20" s="609"/>
      <c r="AD20" s="609"/>
      <c r="AE20" s="609"/>
      <c r="AF20" s="609"/>
      <c r="AG20" s="610"/>
    </row>
    <row r="25" spans="2:33">
      <c r="B25" s="623"/>
    </row>
    <row r="27" spans="2:33">
      <c r="C27" s="623"/>
      <c r="D27" s="623"/>
      <c r="E27" s="623"/>
      <c r="F27" s="623"/>
      <c r="G27" s="623"/>
      <c r="H27" s="623"/>
      <c r="I27" s="623"/>
      <c r="J27" s="623"/>
      <c r="K27" s="623"/>
      <c r="L27" s="623"/>
      <c r="M27" s="623"/>
      <c r="N27" s="623"/>
      <c r="O27" s="623"/>
      <c r="S27" s="50"/>
      <c r="T27" s="50"/>
    </row>
  </sheetData>
  <mergeCells count="44">
    <mergeCell ref="AK5:AL5"/>
    <mergeCell ref="AM5:AN5"/>
    <mergeCell ref="AO5:AR5"/>
    <mergeCell ref="AS5:BJ5"/>
    <mergeCell ref="AK6:AL6"/>
    <mergeCell ref="AM6:AN6"/>
    <mergeCell ref="AO6:AR6"/>
    <mergeCell ref="AS6:BJ6"/>
    <mergeCell ref="AK7:AL7"/>
    <mergeCell ref="AM7:AN7"/>
    <mergeCell ref="AO7:AR7"/>
    <mergeCell ref="AS7:BJ7"/>
    <mergeCell ref="AK8:AL8"/>
    <mergeCell ref="AM8:AN8"/>
    <mergeCell ref="AO8:AR8"/>
    <mergeCell ref="AS8:BJ8"/>
    <mergeCell ref="AK9:AL9"/>
    <mergeCell ref="AM9:AN9"/>
    <mergeCell ref="AO9:AR9"/>
    <mergeCell ref="AS9:BJ9"/>
    <mergeCell ref="AK10:AL10"/>
    <mergeCell ref="AM10:AN10"/>
    <mergeCell ref="AO10:AR10"/>
    <mergeCell ref="AS10:BJ10"/>
    <mergeCell ref="AK11:AL11"/>
    <mergeCell ref="AM11:AN11"/>
    <mergeCell ref="AO11:AR11"/>
    <mergeCell ref="AS11:BJ11"/>
    <mergeCell ref="AK12:AL12"/>
    <mergeCell ref="AM12:AN12"/>
    <mergeCell ref="AO12:AR12"/>
    <mergeCell ref="AS12:BJ12"/>
    <mergeCell ref="AK15:AL15"/>
    <mergeCell ref="AM15:AN15"/>
    <mergeCell ref="AO15:AR15"/>
    <mergeCell ref="AS15:BJ15"/>
    <mergeCell ref="AK13:AL13"/>
    <mergeCell ref="AM13:AN13"/>
    <mergeCell ref="AO13:AR13"/>
    <mergeCell ref="AS13:BJ13"/>
    <mergeCell ref="AK14:AL14"/>
    <mergeCell ref="AM14:AN14"/>
    <mergeCell ref="AO14:AR14"/>
    <mergeCell ref="AS14:BJ14"/>
  </mergeCells>
  <phoneticPr fontId="7"/>
  <pageMargins left="0.7" right="0.7" top="0.75" bottom="0.75" header="0.3" footer="0.3"/>
  <pageSetup paperSize="9" scale="3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F4C0FD-D96A-4A18-8D7C-F3A5AFA8EF0D}">
  <sheetPr codeName="Sheet18">
    <pageSetUpPr fitToPage="1"/>
  </sheetPr>
  <dimension ref="A1:CA101"/>
  <sheetViews>
    <sheetView showGridLines="0" view="pageBreakPreview" zoomScale="85" zoomScaleNormal="100" zoomScaleSheetLayoutView="85" workbookViewId="0">
      <pane xSplit="17" ySplit="7" topLeftCell="R8" activePane="bottomRight" state="frozen"/>
      <selection pane="bottomRight" activeCell="AX21" sqref="AX21"/>
      <selection pane="bottomLeft" activeCell="A7" sqref="A7"/>
      <selection pane="topRight" activeCell="R1" sqref="R1"/>
    </sheetView>
  </sheetViews>
  <sheetFormatPr defaultColWidth="9" defaultRowHeight="15.75"/>
  <cols>
    <col min="1" max="1" width="3.375" style="241" customWidth="1"/>
    <col min="2" max="2" width="3.375" style="17" customWidth="1"/>
    <col min="3" max="9" width="3.375" style="50" customWidth="1"/>
    <col min="10" max="12" width="3.375" style="17" customWidth="1"/>
    <col min="13" max="33" width="3.375" style="52" customWidth="1"/>
    <col min="34" max="53" width="3.375" style="242" customWidth="1"/>
    <col min="54" max="54" width="3.5" style="242" customWidth="1"/>
    <col min="55" max="72" width="3.375" style="242" customWidth="1"/>
    <col min="73" max="76" width="3.375" style="50" customWidth="1"/>
    <col min="77" max="77" width="4" style="50" bestFit="1" customWidth="1"/>
    <col min="78" max="80" width="2.625" style="50" customWidth="1"/>
    <col min="81" max="16384" width="9" style="50"/>
  </cols>
  <sheetData>
    <row r="1" spans="1:79" s="149" customFormat="1" ht="14.25" customHeight="1">
      <c r="A1" s="1113" t="s">
        <v>59</v>
      </c>
      <c r="B1" s="1114"/>
      <c r="C1" s="1114"/>
      <c r="D1" s="1114"/>
      <c r="E1" s="1115" t="str">
        <f>ヘッダ!I2</f>
        <v>流通系システム群再構築プロジェクト</v>
      </c>
      <c r="F1" s="1116"/>
      <c r="G1" s="1117"/>
      <c r="H1" s="444"/>
      <c r="I1" s="444"/>
      <c r="J1" s="444"/>
      <c r="K1" s="444"/>
      <c r="L1" s="444"/>
      <c r="M1" s="444"/>
      <c r="N1" s="447"/>
      <c r="O1" s="1118" t="s">
        <v>563</v>
      </c>
      <c r="P1" s="1119"/>
      <c r="Q1" s="1120"/>
      <c r="R1" s="444" t="s">
        <v>66</v>
      </c>
      <c r="S1" s="444"/>
      <c r="T1" s="444"/>
      <c r="U1" s="1118" t="s">
        <v>564</v>
      </c>
      <c r="V1" s="1119"/>
      <c r="W1" s="1120"/>
      <c r="X1" s="758" t="str">
        <f>IF(ヘッダ!$BO$3="","",ヘッダ!$BO$3)</f>
        <v/>
      </c>
      <c r="Y1" s="759"/>
      <c r="Z1" s="1121"/>
      <c r="AA1" s="448" t="s">
        <v>565</v>
      </c>
      <c r="AB1" s="445"/>
      <c r="AC1" s="445"/>
      <c r="AD1" s="445"/>
      <c r="AE1" s="445"/>
      <c r="AF1" s="1122" t="str">
        <f>ヘッダ!I4</f>
        <v>特約店マスタメンテナンス(一覧)</v>
      </c>
      <c r="AG1" s="446"/>
      <c r="AH1" s="446"/>
      <c r="AI1" s="444"/>
      <c r="AJ1" s="444"/>
      <c r="AK1" s="444"/>
      <c r="AL1" s="444"/>
      <c r="AM1" s="444"/>
      <c r="AN1" s="444"/>
      <c r="AO1" s="444"/>
      <c r="AP1" s="444"/>
      <c r="AQ1" s="444"/>
      <c r="AR1" s="444"/>
      <c r="AS1" s="444"/>
      <c r="AT1" s="444"/>
      <c r="AU1" s="444"/>
      <c r="AV1" s="444"/>
      <c r="AW1" s="444"/>
      <c r="AX1" s="444"/>
      <c r="AY1" s="444"/>
      <c r="AZ1" s="444"/>
      <c r="BA1" s="444"/>
      <c r="BB1" s="444"/>
      <c r="BC1" s="444"/>
      <c r="BD1" s="444"/>
      <c r="BE1" s="444"/>
      <c r="BF1" s="444"/>
      <c r="BG1" s="444"/>
      <c r="BH1" s="444"/>
      <c r="BI1" s="444"/>
      <c r="BJ1" s="444"/>
      <c r="BK1" s="444"/>
      <c r="BL1" s="447"/>
      <c r="BM1" s="448" t="s">
        <v>566</v>
      </c>
      <c r="BN1" s="445"/>
      <c r="BO1" s="449"/>
      <c r="BP1" s="1123" t="str">
        <f>ヘッダ!AS4</f>
        <v>KGL060106</v>
      </c>
      <c r="BQ1" s="481"/>
      <c r="BR1" s="444"/>
      <c r="BS1" s="444"/>
      <c r="BT1" s="444"/>
      <c r="BU1" s="444"/>
      <c r="BV1" s="444"/>
      <c r="BW1" s="444"/>
      <c r="BX1" s="1124"/>
    </row>
    <row r="2" spans="1:79" s="51" customFormat="1" ht="4.5" customHeight="1" thickBot="1">
      <c r="A2" s="73"/>
      <c r="BX2" s="1125"/>
    </row>
    <row r="3" spans="1:79" ht="15.75" customHeight="1" thickTop="1">
      <c r="A3" s="150"/>
      <c r="B3" s="151"/>
      <c r="C3" s="151"/>
      <c r="D3" s="151"/>
      <c r="E3" s="151"/>
      <c r="F3" s="151"/>
      <c r="G3" s="151"/>
      <c r="H3" s="151"/>
      <c r="I3" s="151"/>
      <c r="J3" s="151"/>
      <c r="K3" s="151"/>
      <c r="L3" s="151"/>
      <c r="M3" s="152"/>
      <c r="N3" s="152"/>
      <c r="O3" s="152"/>
      <c r="P3" s="152"/>
      <c r="Q3" s="152"/>
      <c r="R3" s="152"/>
      <c r="S3" s="153"/>
      <c r="T3" s="154" t="s">
        <v>567</v>
      </c>
      <c r="U3" s="155"/>
      <c r="V3" s="155"/>
      <c r="W3" s="155"/>
      <c r="X3" s="155"/>
      <c r="Y3" s="155"/>
      <c r="Z3" s="155"/>
      <c r="AA3" s="155"/>
      <c r="AB3" s="155"/>
      <c r="AC3" s="155"/>
      <c r="AD3" s="155"/>
      <c r="AE3" s="155"/>
      <c r="AF3" s="155"/>
      <c r="AG3" s="155"/>
      <c r="AH3" s="155"/>
      <c r="AI3" s="154" t="s">
        <v>568</v>
      </c>
      <c r="AJ3" s="155"/>
      <c r="AK3" s="155"/>
      <c r="AL3" s="155"/>
      <c r="AM3" s="155"/>
      <c r="AN3" s="155"/>
      <c r="AO3" s="155"/>
      <c r="AP3" s="155"/>
      <c r="AQ3" s="155"/>
      <c r="AR3" s="155"/>
      <c r="AS3" s="155"/>
      <c r="AT3" s="155"/>
      <c r="AU3" s="155"/>
      <c r="AV3" s="155"/>
      <c r="AW3" s="155"/>
      <c r="AX3" s="155"/>
      <c r="AY3" s="155"/>
      <c r="AZ3" s="155"/>
      <c r="BA3" s="155"/>
      <c r="BB3" s="155"/>
      <c r="BC3" s="155"/>
      <c r="BD3" s="155"/>
      <c r="BE3" s="155"/>
      <c r="BF3" s="155"/>
      <c r="BG3" s="155"/>
      <c r="BH3" s="155"/>
      <c r="BI3" s="155"/>
      <c r="BJ3" s="155"/>
      <c r="BK3" s="155"/>
      <c r="BL3" s="155"/>
      <c r="BM3" s="155"/>
      <c r="BN3" s="155"/>
      <c r="BO3" s="155"/>
      <c r="BP3" s="155"/>
      <c r="BQ3" s="155"/>
      <c r="BR3" s="154" t="s">
        <v>569</v>
      </c>
      <c r="BS3" s="152"/>
      <c r="BT3" s="152"/>
      <c r="BU3" s="152"/>
      <c r="BV3" s="152"/>
      <c r="BW3" s="152"/>
      <c r="BX3" s="156"/>
      <c r="BY3" s="53"/>
      <c r="BZ3" s="53"/>
      <c r="CA3" s="53"/>
    </row>
    <row r="4" spans="1:79" s="161" customFormat="1" ht="12.75" customHeight="1">
      <c r="A4" s="157"/>
      <c r="B4" s="158"/>
      <c r="D4" s="760" t="s">
        <v>570</v>
      </c>
      <c r="E4" s="760"/>
      <c r="F4" s="760"/>
      <c r="G4" s="760"/>
      <c r="H4" s="760"/>
      <c r="I4" s="760"/>
      <c r="J4" s="760"/>
      <c r="K4" s="760"/>
      <c r="L4" s="760"/>
      <c r="M4" s="760"/>
      <c r="N4" s="760"/>
      <c r="O4" s="760"/>
      <c r="P4" s="760"/>
      <c r="Q4" s="159"/>
      <c r="R4" s="159"/>
      <c r="S4" s="1126"/>
      <c r="T4" s="1127"/>
      <c r="U4" s="1128">
        <v>1</v>
      </c>
      <c r="V4" s="1128">
        <v>2</v>
      </c>
      <c r="W4" s="1128">
        <v>3</v>
      </c>
      <c r="X4" s="1128">
        <v>4</v>
      </c>
      <c r="Y4" s="1128">
        <v>5</v>
      </c>
      <c r="Z4" s="1128">
        <v>6</v>
      </c>
      <c r="AA4" s="1128"/>
      <c r="AB4" s="1128"/>
      <c r="AC4" s="1128"/>
      <c r="AD4" s="1128"/>
      <c r="AE4" s="1128"/>
      <c r="AF4" s="1128"/>
      <c r="AG4" s="1128"/>
      <c r="AH4" s="1128"/>
      <c r="AI4" s="1127"/>
      <c r="AJ4" s="1128">
        <v>1</v>
      </c>
      <c r="AK4" s="1128">
        <v>2</v>
      </c>
      <c r="AL4" s="1128">
        <v>3</v>
      </c>
      <c r="AM4" s="1128">
        <v>4</v>
      </c>
      <c r="AN4" s="1128">
        <v>5</v>
      </c>
      <c r="AO4" s="1128">
        <v>6</v>
      </c>
      <c r="AP4" s="1128">
        <v>7</v>
      </c>
      <c r="AQ4" s="1128">
        <v>8</v>
      </c>
      <c r="AR4" s="1128">
        <v>9</v>
      </c>
      <c r="AS4" s="1128">
        <v>10</v>
      </c>
      <c r="AT4" s="1128">
        <v>11</v>
      </c>
      <c r="AU4" s="1128">
        <v>12</v>
      </c>
      <c r="AV4" s="1128">
        <v>13</v>
      </c>
      <c r="AW4" s="1128">
        <v>14</v>
      </c>
      <c r="AX4" s="1128">
        <v>15</v>
      </c>
      <c r="AY4" s="1128">
        <v>16</v>
      </c>
      <c r="AZ4" s="1128">
        <v>17</v>
      </c>
      <c r="BA4" s="1128">
        <v>18</v>
      </c>
      <c r="BB4" s="1128">
        <v>19</v>
      </c>
      <c r="BC4" s="1128"/>
      <c r="BD4" s="1128"/>
      <c r="BE4" s="1128"/>
      <c r="BF4" s="1128"/>
      <c r="BG4" s="1128"/>
      <c r="BH4" s="1128"/>
      <c r="BI4" s="1128"/>
      <c r="BJ4" s="1128"/>
      <c r="BK4" s="1128"/>
      <c r="BL4" s="1128"/>
      <c r="BM4" s="1128"/>
      <c r="BN4" s="1128"/>
      <c r="BO4" s="1128"/>
      <c r="BP4" s="1128"/>
      <c r="BQ4" s="1128"/>
      <c r="BR4" s="160"/>
      <c r="BS4" s="1128">
        <v>1</v>
      </c>
      <c r="BT4" s="1128">
        <v>2</v>
      </c>
      <c r="BU4" s="1128">
        <v>3</v>
      </c>
      <c r="BV4" s="1128">
        <v>4</v>
      </c>
      <c r="BW4" s="1128">
        <v>5</v>
      </c>
      <c r="BX4" s="1129"/>
      <c r="BY4" s="53"/>
    </row>
    <row r="5" spans="1:79" s="53" customFormat="1" ht="132" customHeight="1">
      <c r="A5" s="157"/>
      <c r="B5" s="162" t="s">
        <v>571</v>
      </c>
      <c r="D5" s="760"/>
      <c r="E5" s="760"/>
      <c r="F5" s="760"/>
      <c r="G5" s="760"/>
      <c r="H5" s="760"/>
      <c r="I5" s="760"/>
      <c r="J5" s="760"/>
      <c r="K5" s="760"/>
      <c r="L5" s="760"/>
      <c r="M5" s="760"/>
      <c r="N5" s="760"/>
      <c r="O5" s="760"/>
      <c r="P5" s="760"/>
      <c r="Q5" s="159"/>
      <c r="R5" s="159"/>
      <c r="S5" s="1126"/>
      <c r="T5" s="1130"/>
      <c r="U5" s="1131" t="s">
        <v>119</v>
      </c>
      <c r="V5" s="1131" t="s">
        <v>572</v>
      </c>
      <c r="W5" s="1131" t="s">
        <v>573</v>
      </c>
      <c r="X5" s="1131" t="s">
        <v>138</v>
      </c>
      <c r="Y5" s="1131" t="s">
        <v>143</v>
      </c>
      <c r="Z5" s="1131" t="s">
        <v>148</v>
      </c>
      <c r="AA5" s="1131"/>
      <c r="AB5" s="1131"/>
      <c r="AC5" s="1131"/>
      <c r="AD5" s="1131"/>
      <c r="AE5" s="1131"/>
      <c r="AF5" s="1131"/>
      <c r="AG5" s="1131"/>
      <c r="AH5" s="1131"/>
      <c r="AI5" s="1132"/>
      <c r="AJ5" s="1131" t="s">
        <v>572</v>
      </c>
      <c r="AK5" s="1131" t="s">
        <v>573</v>
      </c>
      <c r="AL5" s="1131" t="s">
        <v>163</v>
      </c>
      <c r="AM5" s="1131" t="s">
        <v>165</v>
      </c>
      <c r="AN5" s="1131" t="s">
        <v>167</v>
      </c>
      <c r="AO5" s="1131" t="s">
        <v>138</v>
      </c>
      <c r="AP5" s="1131" t="s">
        <v>170</v>
      </c>
      <c r="AQ5" s="1131" t="s">
        <v>172</v>
      </c>
      <c r="AR5" s="1131" t="s">
        <v>143</v>
      </c>
      <c r="AS5" s="1131" t="s">
        <v>176</v>
      </c>
      <c r="AT5" s="1131" t="s">
        <v>178</v>
      </c>
      <c r="AU5" s="1131" t="s">
        <v>180</v>
      </c>
      <c r="AV5" s="1131" t="s">
        <v>182</v>
      </c>
      <c r="AW5" s="1131" t="s">
        <v>186</v>
      </c>
      <c r="AX5" s="1131" t="s">
        <v>189</v>
      </c>
      <c r="AY5" s="1131" t="s">
        <v>192</v>
      </c>
      <c r="AZ5" s="1131" t="s">
        <v>195</v>
      </c>
      <c r="BA5" s="1131" t="s">
        <v>198</v>
      </c>
      <c r="BB5" s="1131" t="s">
        <v>202</v>
      </c>
      <c r="BC5" s="1131"/>
      <c r="BD5" s="1131"/>
      <c r="BE5" s="1131"/>
      <c r="BF5" s="1131"/>
      <c r="BG5" s="1131"/>
      <c r="BH5" s="1131"/>
      <c r="BI5" s="1131"/>
      <c r="BJ5" s="1131"/>
      <c r="BK5" s="1131"/>
      <c r="BL5" s="1131"/>
      <c r="BM5" s="1131"/>
      <c r="BN5" s="1131"/>
      <c r="BO5" s="1131"/>
      <c r="BP5" s="1131"/>
      <c r="BQ5" s="1131"/>
      <c r="BR5" s="329"/>
      <c r="BS5" s="1131" t="s">
        <v>153</v>
      </c>
      <c r="BT5" s="1131" t="s">
        <v>157</v>
      </c>
      <c r="BU5" s="1131" t="s">
        <v>262</v>
      </c>
      <c r="BV5" s="1131" t="s">
        <v>268</v>
      </c>
      <c r="BW5" s="1131" t="s">
        <v>271</v>
      </c>
      <c r="BX5" s="358"/>
    </row>
    <row r="6" spans="1:79" s="53" customFormat="1" ht="46.5">
      <c r="A6" s="368"/>
      <c r="B6" s="162"/>
      <c r="D6" s="369"/>
      <c r="E6" s="369"/>
      <c r="F6" s="369"/>
      <c r="G6" s="369"/>
      <c r="H6" s="369"/>
      <c r="I6" s="369"/>
      <c r="J6" s="369"/>
      <c r="K6" s="369"/>
      <c r="L6" s="369"/>
      <c r="M6" s="369"/>
      <c r="N6" s="369"/>
      <c r="O6" s="369"/>
      <c r="P6" s="159"/>
      <c r="Q6" s="159"/>
      <c r="R6" s="159"/>
      <c r="S6" s="1126"/>
      <c r="T6" s="370"/>
      <c r="U6" s="1133" t="s">
        <v>120</v>
      </c>
      <c r="V6" s="1133" t="s">
        <v>131</v>
      </c>
      <c r="W6" s="1133" t="s">
        <v>131</v>
      </c>
      <c r="X6" s="1133" t="s">
        <v>131</v>
      </c>
      <c r="Y6" s="1133" t="s">
        <v>120</v>
      </c>
      <c r="Z6" s="1133" t="s">
        <v>574</v>
      </c>
      <c r="AA6" s="1133"/>
      <c r="AB6" s="1133"/>
      <c r="AC6" s="1133"/>
      <c r="AD6" s="1133"/>
      <c r="AE6" s="1133"/>
      <c r="AF6" s="1133"/>
      <c r="AG6" s="1133"/>
      <c r="AH6" s="1133"/>
      <c r="AI6" s="1134"/>
      <c r="AJ6" s="1133" t="s">
        <v>131</v>
      </c>
      <c r="AK6" s="1133" t="s">
        <v>575</v>
      </c>
      <c r="AL6" s="1133" t="s">
        <v>131</v>
      </c>
      <c r="AM6" s="1133" t="s">
        <v>131</v>
      </c>
      <c r="AN6" s="1133" t="s">
        <v>131</v>
      </c>
      <c r="AO6" s="1133" t="s">
        <v>131</v>
      </c>
      <c r="AP6" s="1133" t="s">
        <v>131</v>
      </c>
      <c r="AQ6" s="1133" t="s">
        <v>131</v>
      </c>
      <c r="AR6" s="1133" t="s">
        <v>131</v>
      </c>
      <c r="AS6" s="1133" t="s">
        <v>131</v>
      </c>
      <c r="AT6" s="1133" t="s">
        <v>575</v>
      </c>
      <c r="AU6" s="1133" t="s">
        <v>131</v>
      </c>
      <c r="AV6" s="1133" t="s">
        <v>131</v>
      </c>
      <c r="AW6" s="1133" t="s">
        <v>131</v>
      </c>
      <c r="AX6" s="1133" t="s">
        <v>131</v>
      </c>
      <c r="AY6" s="1133" t="s">
        <v>131</v>
      </c>
      <c r="AZ6" s="1133" t="s">
        <v>131</v>
      </c>
      <c r="BA6" s="1133" t="s">
        <v>199</v>
      </c>
      <c r="BB6" s="1133" t="s">
        <v>131</v>
      </c>
      <c r="BC6" s="1133"/>
      <c r="BD6" s="1133"/>
      <c r="BE6" s="1133"/>
      <c r="BF6" s="1133"/>
      <c r="BG6" s="1133"/>
      <c r="BH6" s="1133"/>
      <c r="BI6" s="1133"/>
      <c r="BJ6" s="1133"/>
      <c r="BK6" s="1133"/>
      <c r="BL6" s="1133"/>
      <c r="BM6" s="1133"/>
      <c r="BN6" s="1133"/>
      <c r="BO6" s="1133"/>
      <c r="BP6" s="1133"/>
      <c r="BQ6" s="1133"/>
      <c r="BR6" s="367"/>
      <c r="BS6" s="1133" t="s">
        <v>154</v>
      </c>
      <c r="BT6" s="1133" t="s">
        <v>154</v>
      </c>
      <c r="BU6" s="1133" t="s">
        <v>154</v>
      </c>
      <c r="BV6" s="1133" t="s">
        <v>154</v>
      </c>
      <c r="BW6" s="1133" t="s">
        <v>154</v>
      </c>
      <c r="BX6" s="371"/>
    </row>
    <row r="7" spans="1:79" s="53" customFormat="1" ht="19.899999999999999" customHeight="1" thickBot="1">
      <c r="A7" s="157"/>
      <c r="B7" s="162"/>
      <c r="M7" s="159"/>
      <c r="N7" s="159"/>
      <c r="O7" s="159"/>
      <c r="P7" s="159"/>
      <c r="Q7" s="159"/>
      <c r="R7" s="163"/>
      <c r="S7" s="164"/>
      <c r="T7" s="159"/>
      <c r="U7" s="1135" t="s">
        <v>576</v>
      </c>
      <c r="V7" s="1135" t="s">
        <v>576</v>
      </c>
      <c r="W7" s="1135" t="s">
        <v>576</v>
      </c>
      <c r="X7" s="1135" t="s">
        <v>576</v>
      </c>
      <c r="Y7" s="1135" t="s">
        <v>576</v>
      </c>
      <c r="Z7" s="1135" t="s">
        <v>576</v>
      </c>
      <c r="AA7" s="1135"/>
      <c r="AB7" s="1135"/>
      <c r="AC7" s="1135"/>
      <c r="AD7" s="1135"/>
      <c r="AE7" s="1135"/>
      <c r="AF7" s="1135"/>
      <c r="AG7" s="1135"/>
      <c r="AH7" s="1135"/>
      <c r="AI7" s="1132"/>
      <c r="AJ7" s="1135" t="s">
        <v>576</v>
      </c>
      <c r="AK7" s="1135" t="s">
        <v>576</v>
      </c>
      <c r="AL7" s="1135" t="s">
        <v>576</v>
      </c>
      <c r="AM7" s="1135" t="s">
        <v>576</v>
      </c>
      <c r="AN7" s="1135" t="s">
        <v>576</v>
      </c>
      <c r="AO7" s="1135" t="s">
        <v>576</v>
      </c>
      <c r="AP7" s="1135" t="s">
        <v>576</v>
      </c>
      <c r="AQ7" s="1135" t="s">
        <v>576</v>
      </c>
      <c r="AR7" s="1135" t="s">
        <v>576</v>
      </c>
      <c r="AS7" s="1135" t="s">
        <v>576</v>
      </c>
      <c r="AT7" s="1135" t="s">
        <v>576</v>
      </c>
      <c r="AU7" s="1135" t="s">
        <v>576</v>
      </c>
      <c r="AV7" s="1135" t="s">
        <v>576</v>
      </c>
      <c r="AW7" s="1135" t="s">
        <v>576</v>
      </c>
      <c r="AX7" s="1135" t="s">
        <v>576</v>
      </c>
      <c r="AY7" s="1135" t="s">
        <v>576</v>
      </c>
      <c r="AZ7" s="1135" t="s">
        <v>576</v>
      </c>
      <c r="BA7" s="1135" t="s">
        <v>576</v>
      </c>
      <c r="BB7" s="1135" t="s">
        <v>576</v>
      </c>
      <c r="BC7" s="1135"/>
      <c r="BD7" s="1135"/>
      <c r="BE7" s="1135"/>
      <c r="BF7" s="1135"/>
      <c r="BG7" s="1135"/>
      <c r="BH7" s="1135"/>
      <c r="BI7" s="1135"/>
      <c r="BJ7" s="1135"/>
      <c r="BK7" s="1135"/>
      <c r="BL7" s="1135"/>
      <c r="BM7" s="1135"/>
      <c r="BN7" s="1135"/>
      <c r="BO7" s="1135"/>
      <c r="BP7" s="1135"/>
      <c r="BQ7" s="1135"/>
      <c r="BR7" s="1136"/>
      <c r="BS7" s="1135" t="s">
        <v>576</v>
      </c>
      <c r="BT7" s="1135" t="s">
        <v>576</v>
      </c>
      <c r="BU7" s="1135" t="s">
        <v>576</v>
      </c>
      <c r="BV7" s="1135" t="s">
        <v>576</v>
      </c>
      <c r="BW7" s="1135" t="s">
        <v>576</v>
      </c>
      <c r="BX7" s="384"/>
    </row>
    <row r="8" spans="1:79" s="53" customFormat="1" ht="12.75" customHeight="1" thickTop="1" thickBot="1">
      <c r="A8" s="765" t="s">
        <v>577</v>
      </c>
      <c r="B8" s="165" t="s">
        <v>578</v>
      </c>
      <c r="C8" s="166"/>
      <c r="D8" s="166"/>
      <c r="E8" s="166"/>
      <c r="F8" s="166"/>
      <c r="G8" s="166"/>
      <c r="H8" s="166"/>
      <c r="I8" s="166"/>
      <c r="J8" s="166"/>
      <c r="K8" s="166"/>
      <c r="L8" s="166"/>
      <c r="M8" s="167"/>
      <c r="N8" s="167"/>
      <c r="O8" s="167"/>
      <c r="P8" s="167"/>
      <c r="Q8" s="167"/>
      <c r="R8" s="167"/>
      <c r="S8" s="167"/>
      <c r="T8" s="167"/>
      <c r="U8" s="167"/>
      <c r="V8" s="167"/>
      <c r="W8" s="167"/>
      <c r="X8" s="167"/>
      <c r="Y8" s="167"/>
      <c r="Z8" s="167"/>
      <c r="AA8" s="167"/>
      <c r="AB8" s="167"/>
      <c r="AC8" s="167"/>
      <c r="AD8" s="167"/>
      <c r="AE8" s="167"/>
      <c r="AF8" s="167"/>
      <c r="AG8" s="167"/>
      <c r="AH8" s="167"/>
      <c r="AI8" s="159"/>
      <c r="AJ8" s="167"/>
      <c r="AK8" s="167"/>
      <c r="AL8" s="167"/>
      <c r="AM8" s="167"/>
      <c r="AN8" s="167"/>
      <c r="AO8" s="167"/>
      <c r="AP8" s="167"/>
      <c r="AQ8" s="167"/>
      <c r="AR8" s="167"/>
      <c r="AS8" s="167"/>
      <c r="AT8" s="167"/>
      <c r="AU8" s="167"/>
      <c r="AV8" s="167"/>
      <c r="AW8" s="167"/>
      <c r="AX8" s="167"/>
      <c r="AY8" s="167"/>
      <c r="AZ8" s="167"/>
      <c r="BA8" s="167"/>
      <c r="BB8" s="167"/>
      <c r="BC8" s="167"/>
      <c r="BD8" s="167"/>
      <c r="BE8" s="167"/>
      <c r="BF8" s="167"/>
      <c r="BG8" s="167"/>
      <c r="BH8" s="167"/>
      <c r="BI8" s="167"/>
      <c r="BJ8" s="167"/>
      <c r="BK8" s="167"/>
      <c r="BL8" s="167"/>
      <c r="BM8" s="167"/>
      <c r="BN8" s="167"/>
      <c r="BO8" s="167"/>
      <c r="BP8" s="167"/>
      <c r="BQ8" s="167"/>
      <c r="BR8" s="167"/>
      <c r="BS8" s="167"/>
      <c r="BT8" s="167"/>
      <c r="BU8" s="167"/>
      <c r="BV8" s="167"/>
      <c r="BW8" s="167"/>
      <c r="BX8" s="168"/>
    </row>
    <row r="9" spans="1:79" s="53" customFormat="1" ht="14.25">
      <c r="A9" s="766"/>
      <c r="B9" s="162"/>
      <c r="C9" s="169" t="s">
        <v>579</v>
      </c>
      <c r="D9" s="194"/>
      <c r="E9" s="194"/>
      <c r="F9" s="194"/>
      <c r="G9" s="194"/>
      <c r="H9" s="194"/>
      <c r="I9" s="194"/>
      <c r="J9" s="194"/>
      <c r="K9" s="194"/>
      <c r="L9" s="194"/>
      <c r="M9" s="200"/>
      <c r="N9" s="200"/>
      <c r="O9" s="200"/>
      <c r="P9" s="200"/>
      <c r="Q9" s="200"/>
      <c r="R9" s="170"/>
      <c r="S9" s="170"/>
      <c r="T9" s="170"/>
      <c r="U9" s="170"/>
      <c r="V9" s="170"/>
      <c r="W9" s="170"/>
      <c r="X9" s="170"/>
      <c r="Y9" s="170"/>
      <c r="Z9" s="170"/>
      <c r="AA9" s="170"/>
      <c r="AB9" s="170"/>
      <c r="AC9" s="170"/>
      <c r="AD9" s="170"/>
      <c r="AE9" s="170"/>
      <c r="AF9" s="170"/>
      <c r="AG9" s="170"/>
      <c r="AH9" s="170"/>
      <c r="AI9" s="170"/>
      <c r="AJ9" s="200"/>
      <c r="AK9" s="200"/>
      <c r="AL9" s="200"/>
      <c r="AM9" s="200"/>
      <c r="AN9" s="200"/>
      <c r="AO9" s="200"/>
      <c r="AP9" s="200"/>
      <c r="AQ9" s="200"/>
      <c r="AR9" s="200"/>
      <c r="AS9" s="200"/>
      <c r="AT9" s="200"/>
      <c r="AU9" s="200"/>
      <c r="AV9" s="200"/>
      <c r="AW9" s="200"/>
      <c r="AX9" s="200"/>
      <c r="AY9" s="200"/>
      <c r="AZ9" s="200"/>
      <c r="BA9" s="200"/>
      <c r="BB9" s="200"/>
      <c r="BC9" s="200"/>
      <c r="BD9" s="200"/>
      <c r="BE9" s="200"/>
      <c r="BF9" s="200"/>
      <c r="BG9" s="200"/>
      <c r="BH9" s="200"/>
      <c r="BI9" s="200"/>
      <c r="BJ9" s="200"/>
      <c r="BK9" s="200"/>
      <c r="BL9" s="200"/>
      <c r="BM9" s="200"/>
      <c r="BN9" s="200"/>
      <c r="BO9" s="200"/>
      <c r="BP9" s="200"/>
      <c r="BQ9" s="200"/>
      <c r="BR9" s="170"/>
      <c r="BS9" s="170"/>
      <c r="BT9" s="170"/>
      <c r="BU9" s="170"/>
      <c r="BV9" s="170"/>
      <c r="BW9" s="170"/>
      <c r="BX9" s="171"/>
    </row>
    <row r="10" spans="1:79" s="53" customFormat="1" ht="27.75" customHeight="1">
      <c r="A10" s="766"/>
      <c r="B10" s="162"/>
      <c r="C10" s="172" t="s">
        <v>580</v>
      </c>
      <c r="D10" s="1137" t="s">
        <v>581</v>
      </c>
      <c r="E10" s="1138"/>
      <c r="F10" s="1138"/>
      <c r="G10" s="1138"/>
      <c r="H10" s="1138"/>
      <c r="I10" s="1138"/>
      <c r="J10" s="1138"/>
      <c r="K10" s="1138"/>
      <c r="L10" s="1138"/>
      <c r="M10" s="1138"/>
      <c r="N10" s="1138"/>
      <c r="O10" s="1138"/>
      <c r="P10" s="1139"/>
      <c r="Q10" s="1140" t="s">
        <v>582</v>
      </c>
      <c r="R10" s="1141" t="s">
        <v>583</v>
      </c>
      <c r="S10" s="1142"/>
      <c r="T10" s="1143"/>
      <c r="U10" s="571">
        <v>45275</v>
      </c>
      <c r="V10" s="571">
        <v>45275</v>
      </c>
      <c r="W10" s="571">
        <v>45275</v>
      </c>
      <c r="X10" s="571">
        <v>45275</v>
      </c>
      <c r="Y10" s="571">
        <v>45275</v>
      </c>
      <c r="Z10" s="571">
        <v>45275</v>
      </c>
      <c r="AA10" s="571"/>
      <c r="AB10" s="571"/>
      <c r="AC10" s="571"/>
      <c r="AD10" s="571"/>
      <c r="AE10" s="571"/>
      <c r="AF10" s="571"/>
      <c r="AG10" s="571"/>
      <c r="AH10" s="571"/>
      <c r="AI10" s="1143"/>
      <c r="AJ10" s="1144"/>
      <c r="AK10" s="1144"/>
      <c r="AL10" s="1144"/>
      <c r="AM10" s="1144"/>
      <c r="AN10" s="1144"/>
      <c r="AO10" s="1144"/>
      <c r="AP10" s="1144"/>
      <c r="AQ10" s="1144"/>
      <c r="AR10" s="1144"/>
      <c r="AS10" s="1144"/>
      <c r="AT10" s="1144"/>
      <c r="AU10" s="1144"/>
      <c r="AV10" s="1144"/>
      <c r="AW10" s="1144"/>
      <c r="AX10" s="1144"/>
      <c r="AY10" s="1144"/>
      <c r="AZ10" s="1144"/>
      <c r="BA10" s="1144"/>
      <c r="BB10" s="1144"/>
      <c r="BC10" s="1144"/>
      <c r="BD10" s="1144"/>
      <c r="BE10" s="1144"/>
      <c r="BF10" s="1144"/>
      <c r="BG10" s="1144"/>
      <c r="BH10" s="1144"/>
      <c r="BI10" s="1144"/>
      <c r="BJ10" s="1144"/>
      <c r="BK10" s="1144"/>
      <c r="BL10" s="1144"/>
      <c r="BM10" s="1144"/>
      <c r="BN10" s="1144"/>
      <c r="BO10" s="1144"/>
      <c r="BP10" s="1144"/>
      <c r="BQ10" s="1144"/>
      <c r="BR10" s="1143"/>
      <c r="BS10" s="571">
        <v>45275</v>
      </c>
      <c r="BT10" s="571">
        <v>45275</v>
      </c>
      <c r="BU10" s="571">
        <v>45275</v>
      </c>
      <c r="BV10" s="571">
        <v>45275</v>
      </c>
      <c r="BW10" s="571">
        <v>45275</v>
      </c>
      <c r="BX10" s="571"/>
      <c r="BY10" s="53">
        <f>COUNTA(T10:BX10)</f>
        <v>11</v>
      </c>
      <c r="BZ10" s="179" t="str">
        <f>IF(AND(BY10&lt;&gt;"",  BY10=0),"該当なし","")</f>
        <v/>
      </c>
    </row>
    <row r="11" spans="1:79" s="53" customFormat="1" ht="15" thickBot="1">
      <c r="A11" s="766"/>
      <c r="B11" s="162"/>
      <c r="C11" s="172" t="s">
        <v>580</v>
      </c>
      <c r="D11" s="746" t="s">
        <v>584</v>
      </c>
      <c r="E11" s="747"/>
      <c r="F11" s="747"/>
      <c r="G11" s="747"/>
      <c r="H11" s="747"/>
      <c r="I11" s="747"/>
      <c r="J11" s="747"/>
      <c r="K11" s="747"/>
      <c r="L11" s="747"/>
      <c r="M11" s="747"/>
      <c r="N11" s="747"/>
      <c r="O11" s="747"/>
      <c r="P11" s="748"/>
      <c r="Q11" s="180" t="s">
        <v>582</v>
      </c>
      <c r="R11" s="174" t="s">
        <v>585</v>
      </c>
      <c r="S11" s="181"/>
      <c r="T11" s="182"/>
      <c r="U11" s="176">
        <v>45275</v>
      </c>
      <c r="V11" s="176">
        <v>45275</v>
      </c>
      <c r="W11" s="176">
        <v>45275</v>
      </c>
      <c r="X11" s="176">
        <v>45275</v>
      </c>
      <c r="Y11" s="176">
        <v>45275</v>
      </c>
      <c r="Z11" s="176">
        <v>45275</v>
      </c>
      <c r="AA11" s="176"/>
      <c r="AB11" s="176"/>
      <c r="AC11" s="176"/>
      <c r="AD11" s="176"/>
      <c r="AE11" s="176"/>
      <c r="AF11" s="176"/>
      <c r="AG11" s="176"/>
      <c r="AH11" s="176"/>
      <c r="AI11" s="175"/>
      <c r="AJ11" s="176">
        <v>45275</v>
      </c>
      <c r="AK11" s="176">
        <v>45275</v>
      </c>
      <c r="AL11" s="176">
        <v>45275</v>
      </c>
      <c r="AM11" s="176">
        <v>45275</v>
      </c>
      <c r="AN11" s="176">
        <v>45275</v>
      </c>
      <c r="AO11" s="176">
        <v>45275</v>
      </c>
      <c r="AP11" s="176">
        <v>45275</v>
      </c>
      <c r="AQ11" s="176">
        <v>45275</v>
      </c>
      <c r="AR11" s="176">
        <v>45275</v>
      </c>
      <c r="AS11" s="176">
        <v>45275</v>
      </c>
      <c r="AT11" s="176">
        <v>45275</v>
      </c>
      <c r="AU11" s="176">
        <v>45275</v>
      </c>
      <c r="AV11" s="176">
        <v>45275</v>
      </c>
      <c r="AW11" s="176">
        <v>45275</v>
      </c>
      <c r="AX11" s="176">
        <v>45275</v>
      </c>
      <c r="AY11" s="176">
        <v>45275</v>
      </c>
      <c r="AZ11" s="176">
        <v>45275</v>
      </c>
      <c r="BA11" s="176">
        <v>45275</v>
      </c>
      <c r="BB11" s="176">
        <v>45275</v>
      </c>
      <c r="BC11" s="176"/>
      <c r="BD11" s="176"/>
      <c r="BE11" s="176"/>
      <c r="BF11" s="176"/>
      <c r="BG11" s="176"/>
      <c r="BH11" s="176"/>
      <c r="BI11" s="176"/>
      <c r="BJ11" s="176"/>
      <c r="BK11" s="176"/>
      <c r="BL11" s="176"/>
      <c r="BM11" s="176"/>
      <c r="BN11" s="176"/>
      <c r="BO11" s="176"/>
      <c r="BP11" s="176"/>
      <c r="BQ11" s="176"/>
      <c r="BR11" s="175"/>
      <c r="BS11" s="176">
        <v>45275</v>
      </c>
      <c r="BT11" s="176">
        <v>45275</v>
      </c>
      <c r="BU11" s="176">
        <v>45275</v>
      </c>
      <c r="BV11" s="176">
        <v>45275</v>
      </c>
      <c r="BW11" s="176">
        <v>45275</v>
      </c>
      <c r="BX11" s="176"/>
      <c r="BY11" s="53">
        <f>COUNTA(T11:BX11)</f>
        <v>30</v>
      </c>
      <c r="BZ11" s="179" t="str">
        <f t="shared" ref="BZ11:BZ63" si="0">IF(AND(BY11&lt;&gt;"",  BY11=0),"該当なし","")</f>
        <v/>
      </c>
    </row>
    <row r="12" spans="1:79" s="53" customFormat="1" ht="14.25">
      <c r="A12" s="766"/>
      <c r="B12" s="162"/>
      <c r="C12" s="169" t="s">
        <v>586</v>
      </c>
      <c r="D12" s="1145"/>
      <c r="E12" s="1145"/>
      <c r="F12" s="1145"/>
      <c r="G12" s="1145"/>
      <c r="H12" s="1145"/>
      <c r="I12" s="1145"/>
      <c r="J12" s="1145"/>
      <c r="K12" s="1145"/>
      <c r="L12" s="1145"/>
      <c r="M12" s="1146"/>
      <c r="N12" s="1146"/>
      <c r="O12" s="1146"/>
      <c r="P12" s="1146"/>
      <c r="Q12" s="1146"/>
      <c r="R12" s="1146"/>
      <c r="S12" s="1146"/>
      <c r="T12" s="1147"/>
      <c r="U12" s="1148"/>
      <c r="V12" s="1148"/>
      <c r="W12" s="1148"/>
      <c r="X12" s="1148"/>
      <c r="Y12" s="1148"/>
      <c r="Z12" s="1148"/>
      <c r="AA12" s="1148"/>
      <c r="AB12" s="1148"/>
      <c r="AC12" s="1148"/>
      <c r="AD12" s="1148"/>
      <c r="AE12" s="1148"/>
      <c r="AF12" s="1148"/>
      <c r="AG12" s="1148"/>
      <c r="AH12" s="1148"/>
      <c r="AI12" s="1148"/>
      <c r="AJ12" s="1148"/>
      <c r="AK12" s="1148"/>
      <c r="AL12" s="1148"/>
      <c r="AM12" s="1148"/>
      <c r="AN12" s="1148"/>
      <c r="AO12" s="1148"/>
      <c r="AP12" s="1148"/>
      <c r="AQ12" s="1148"/>
      <c r="AR12" s="1148"/>
      <c r="AS12" s="1148"/>
      <c r="AT12" s="1148"/>
      <c r="AU12" s="1148"/>
      <c r="AV12" s="1148"/>
      <c r="AW12" s="1148"/>
      <c r="AX12" s="1148"/>
      <c r="AY12" s="1148"/>
      <c r="AZ12" s="1148"/>
      <c r="BA12" s="1148"/>
      <c r="BB12" s="1148"/>
      <c r="BC12" s="1148"/>
      <c r="BD12" s="1148"/>
      <c r="BE12" s="1148"/>
      <c r="BF12" s="1148"/>
      <c r="BG12" s="1148"/>
      <c r="BH12" s="1148"/>
      <c r="BI12" s="1148"/>
      <c r="BJ12" s="1148"/>
      <c r="BK12" s="1148"/>
      <c r="BL12" s="1148"/>
      <c r="BM12" s="1148"/>
      <c r="BN12" s="1148"/>
      <c r="BO12" s="1148"/>
      <c r="BP12" s="1148"/>
      <c r="BQ12" s="1148"/>
      <c r="BR12" s="1148"/>
      <c r="BS12" s="198"/>
      <c r="BT12" s="198"/>
      <c r="BU12" s="198"/>
      <c r="BV12" s="198"/>
      <c r="BW12" s="198"/>
      <c r="BX12" s="1149"/>
      <c r="BZ12" s="179" t="str">
        <f t="shared" si="0"/>
        <v/>
      </c>
    </row>
    <row r="13" spans="1:79" s="53" customFormat="1" ht="14.25">
      <c r="A13" s="766"/>
      <c r="B13" s="162"/>
      <c r="C13" s="178" t="s">
        <v>587</v>
      </c>
      <c r="D13" s="1150" t="s">
        <v>588</v>
      </c>
      <c r="E13" s="1151"/>
      <c r="F13" s="1151"/>
      <c r="G13" s="1151"/>
      <c r="H13" s="1151"/>
      <c r="I13" s="1151"/>
      <c r="J13" s="1151"/>
      <c r="K13" s="1151"/>
      <c r="L13" s="1151"/>
      <c r="M13" s="1151"/>
      <c r="N13" s="1151"/>
      <c r="O13" s="1151"/>
      <c r="P13" s="1152"/>
      <c r="Q13" s="1140" t="s">
        <v>589</v>
      </c>
      <c r="R13" s="1141" t="s">
        <v>590</v>
      </c>
      <c r="S13" s="1142"/>
      <c r="T13" s="1153"/>
      <c r="U13" s="1144"/>
      <c r="V13" s="1144"/>
      <c r="W13" s="1144"/>
      <c r="X13" s="571"/>
      <c r="Y13" s="1144"/>
      <c r="Z13" s="571"/>
      <c r="AA13" s="571"/>
      <c r="AB13" s="1144"/>
      <c r="AC13" s="571"/>
      <c r="AD13" s="1144"/>
      <c r="AE13" s="1144"/>
      <c r="AF13" s="1144"/>
      <c r="AG13" s="1144"/>
      <c r="AH13" s="1144"/>
      <c r="AI13" s="1143"/>
      <c r="AJ13" s="1144"/>
      <c r="AK13" s="1144"/>
      <c r="AL13" s="1144"/>
      <c r="AM13" s="1144"/>
      <c r="AN13" s="1144"/>
      <c r="AO13" s="1144"/>
      <c r="AP13" s="1144"/>
      <c r="AQ13" s="1144"/>
      <c r="AR13" s="1144"/>
      <c r="AS13" s="1144"/>
      <c r="AT13" s="1144"/>
      <c r="AU13" s="1144"/>
      <c r="AV13" s="1144"/>
      <c r="AW13" s="1144"/>
      <c r="AX13" s="1144"/>
      <c r="AY13" s="1144"/>
      <c r="AZ13" s="1144"/>
      <c r="BA13" s="1144"/>
      <c r="BB13" s="1144"/>
      <c r="BC13" s="1144"/>
      <c r="BD13" s="1144"/>
      <c r="BE13" s="1144"/>
      <c r="BF13" s="1144"/>
      <c r="BG13" s="1144"/>
      <c r="BH13" s="1144"/>
      <c r="BI13" s="1144"/>
      <c r="BJ13" s="1144"/>
      <c r="BK13" s="1144"/>
      <c r="BL13" s="1144"/>
      <c r="BM13" s="1144"/>
      <c r="BN13" s="1144"/>
      <c r="BO13" s="1144"/>
      <c r="BP13" s="1144"/>
      <c r="BQ13" s="1144"/>
      <c r="BR13" s="1143"/>
      <c r="BS13" s="571"/>
      <c r="BT13" s="571"/>
      <c r="BU13" s="571"/>
      <c r="BV13" s="571"/>
      <c r="BW13" s="571"/>
      <c r="BX13" s="359"/>
      <c r="BY13" s="53">
        <f>COUNTA(T13:BX13)</f>
        <v>0</v>
      </c>
      <c r="BZ13" s="179" t="str">
        <f t="shared" si="0"/>
        <v>該当なし</v>
      </c>
    </row>
    <row r="14" spans="1:79" s="53" customFormat="1" ht="14.25">
      <c r="A14" s="766"/>
      <c r="B14" s="162"/>
      <c r="C14" s="172"/>
      <c r="D14" s="1150" t="s">
        <v>591</v>
      </c>
      <c r="E14" s="1151"/>
      <c r="F14" s="1151"/>
      <c r="G14" s="1151"/>
      <c r="H14" s="1151"/>
      <c r="I14" s="1151"/>
      <c r="J14" s="1151"/>
      <c r="K14" s="1151"/>
      <c r="L14" s="1151"/>
      <c r="M14" s="1151"/>
      <c r="N14" s="1151"/>
      <c r="O14" s="1151"/>
      <c r="P14" s="1152"/>
      <c r="Q14" s="1154" t="s">
        <v>589</v>
      </c>
      <c r="R14" s="1141" t="s">
        <v>592</v>
      </c>
      <c r="S14" s="1155"/>
      <c r="T14" s="1156"/>
      <c r="U14" s="571"/>
      <c r="V14" s="571"/>
      <c r="W14" s="1144"/>
      <c r="X14" s="571"/>
      <c r="Y14" s="1144"/>
      <c r="Z14" s="571"/>
      <c r="AA14" s="571"/>
      <c r="AB14" s="1144"/>
      <c r="AC14" s="571"/>
      <c r="AD14" s="1144"/>
      <c r="AE14" s="571"/>
      <c r="AF14" s="571"/>
      <c r="AG14" s="571"/>
      <c r="AH14" s="571"/>
      <c r="AI14" s="1157"/>
      <c r="AJ14" s="571"/>
      <c r="AK14" s="571"/>
      <c r="AL14" s="571"/>
      <c r="AM14" s="571"/>
      <c r="AN14" s="571"/>
      <c r="AO14" s="571"/>
      <c r="AP14" s="571"/>
      <c r="AQ14" s="571"/>
      <c r="AR14" s="571"/>
      <c r="AS14" s="571"/>
      <c r="AT14" s="571"/>
      <c r="AU14" s="571"/>
      <c r="AV14" s="571"/>
      <c r="AW14" s="571"/>
      <c r="AX14" s="571"/>
      <c r="AY14" s="571"/>
      <c r="AZ14" s="571"/>
      <c r="BA14" s="571"/>
      <c r="BB14" s="571"/>
      <c r="BC14" s="571"/>
      <c r="BD14" s="571"/>
      <c r="BE14" s="571"/>
      <c r="BF14" s="571"/>
      <c r="BG14" s="571"/>
      <c r="BH14" s="571"/>
      <c r="BI14" s="571"/>
      <c r="BJ14" s="571"/>
      <c r="BK14" s="571"/>
      <c r="BL14" s="571"/>
      <c r="BM14" s="571"/>
      <c r="BN14" s="571"/>
      <c r="BO14" s="571"/>
      <c r="BP14" s="571"/>
      <c r="BQ14" s="571"/>
      <c r="BR14" s="1157"/>
      <c r="BS14" s="571"/>
      <c r="BT14" s="571"/>
      <c r="BU14" s="571"/>
      <c r="BV14" s="571"/>
      <c r="BW14" s="571"/>
      <c r="BX14" s="359"/>
      <c r="BY14" s="53">
        <f>COUNTA(T14:BX14)</f>
        <v>0</v>
      </c>
      <c r="BZ14" s="179" t="str">
        <f t="shared" si="0"/>
        <v>該当なし</v>
      </c>
    </row>
    <row r="15" spans="1:79" s="53" customFormat="1" ht="15" thickBot="1">
      <c r="A15" s="766"/>
      <c r="B15" s="162"/>
      <c r="C15" s="173" t="s">
        <v>587</v>
      </c>
      <c r="D15" s="746" t="s">
        <v>593</v>
      </c>
      <c r="E15" s="747"/>
      <c r="F15" s="747"/>
      <c r="G15" s="747"/>
      <c r="H15" s="747"/>
      <c r="I15" s="747"/>
      <c r="J15" s="747"/>
      <c r="K15" s="747"/>
      <c r="L15" s="747"/>
      <c r="M15" s="747"/>
      <c r="N15" s="747"/>
      <c r="O15" s="747"/>
      <c r="P15" s="748"/>
      <c r="Q15" s="180" t="s">
        <v>582</v>
      </c>
      <c r="R15" s="174" t="s">
        <v>594</v>
      </c>
      <c r="S15" s="181"/>
      <c r="T15" s="182"/>
      <c r="U15" s="176"/>
      <c r="V15" s="176"/>
      <c r="W15" s="176"/>
      <c r="X15" s="176"/>
      <c r="Y15" s="176"/>
      <c r="Z15" s="176"/>
      <c r="AA15" s="176"/>
      <c r="AB15" s="176"/>
      <c r="AC15" s="176"/>
      <c r="AD15" s="176"/>
      <c r="AE15" s="176"/>
      <c r="AF15" s="176"/>
      <c r="AG15" s="176"/>
      <c r="AH15" s="176"/>
      <c r="AI15" s="175"/>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176"/>
      <c r="BF15" s="176"/>
      <c r="BG15" s="176"/>
      <c r="BH15" s="176"/>
      <c r="BI15" s="176"/>
      <c r="BJ15" s="176"/>
      <c r="BK15" s="176"/>
      <c r="BL15" s="176"/>
      <c r="BM15" s="176"/>
      <c r="BN15" s="176"/>
      <c r="BO15" s="176"/>
      <c r="BP15" s="176"/>
      <c r="BQ15" s="176"/>
      <c r="BR15" s="175"/>
      <c r="BS15" s="176"/>
      <c r="BT15" s="176"/>
      <c r="BU15" s="176"/>
      <c r="BV15" s="176"/>
      <c r="BW15" s="176"/>
      <c r="BX15" s="360"/>
      <c r="BY15" s="53">
        <f>COUNTA(T15:BX15)</f>
        <v>0</v>
      </c>
      <c r="BZ15" s="179" t="str">
        <f t="shared" si="0"/>
        <v>該当なし</v>
      </c>
    </row>
    <row r="16" spans="1:79" s="53" customFormat="1" ht="15" thickBot="1">
      <c r="A16" s="766"/>
      <c r="B16" s="162"/>
      <c r="C16" s="177" t="s">
        <v>595</v>
      </c>
      <c r="M16" s="159"/>
      <c r="N16" s="159"/>
      <c r="O16" s="159"/>
      <c r="P16" s="159"/>
      <c r="Q16" s="159"/>
      <c r="R16" s="159"/>
      <c r="S16" s="159"/>
      <c r="T16" s="183"/>
      <c r="U16" s="184"/>
      <c r="V16" s="184"/>
      <c r="W16" s="184"/>
      <c r="X16" s="184"/>
      <c r="Y16" s="184"/>
      <c r="Z16" s="184"/>
      <c r="AA16" s="184"/>
      <c r="AB16" s="184"/>
      <c r="AC16" s="184"/>
      <c r="AD16" s="184"/>
      <c r="AE16" s="184"/>
      <c r="AF16" s="184"/>
      <c r="AG16" s="184"/>
      <c r="AH16" s="184"/>
      <c r="AI16" s="184"/>
      <c r="AJ16" s="184"/>
      <c r="AK16" s="184"/>
      <c r="AL16" s="184"/>
      <c r="AM16" s="184"/>
      <c r="AN16" s="184"/>
      <c r="AO16" s="184"/>
      <c r="AP16" s="184"/>
      <c r="AQ16" s="184"/>
      <c r="AR16" s="184"/>
      <c r="AS16" s="184"/>
      <c r="AT16" s="184"/>
      <c r="AU16" s="184"/>
      <c r="AV16" s="184"/>
      <c r="AW16" s="184"/>
      <c r="AX16" s="184"/>
      <c r="AY16" s="184"/>
      <c r="AZ16" s="184"/>
      <c r="BA16" s="184"/>
      <c r="BB16" s="184"/>
      <c r="BC16" s="184"/>
      <c r="BD16" s="184"/>
      <c r="BE16" s="184"/>
      <c r="BF16" s="184"/>
      <c r="BG16" s="184"/>
      <c r="BH16" s="184"/>
      <c r="BI16" s="184"/>
      <c r="BJ16" s="184"/>
      <c r="BK16" s="184"/>
      <c r="BL16" s="184"/>
      <c r="BM16" s="184"/>
      <c r="BN16" s="184"/>
      <c r="BO16" s="184"/>
      <c r="BP16" s="184"/>
      <c r="BQ16" s="184"/>
      <c r="BR16" s="184"/>
      <c r="BS16" s="184"/>
      <c r="BT16" s="184"/>
      <c r="BU16" s="184"/>
      <c r="BV16" s="184"/>
      <c r="BW16" s="184"/>
      <c r="BX16" s="185"/>
      <c r="BZ16" s="179" t="str">
        <f t="shared" si="0"/>
        <v/>
      </c>
    </row>
    <row r="17" spans="1:78" s="53" customFormat="1" ht="14.25">
      <c r="A17" s="766"/>
      <c r="B17" s="162"/>
      <c r="C17" s="177"/>
      <c r="D17" s="169" t="s">
        <v>596</v>
      </c>
      <c r="E17" s="194"/>
      <c r="F17" s="194"/>
      <c r="G17" s="194"/>
      <c r="H17" s="194"/>
      <c r="I17" s="194"/>
      <c r="J17" s="194"/>
      <c r="K17" s="194"/>
      <c r="L17" s="194"/>
      <c r="M17" s="200"/>
      <c r="N17" s="200"/>
      <c r="O17" s="200"/>
      <c r="P17" s="200"/>
      <c r="Q17" s="200"/>
      <c r="R17" s="170"/>
      <c r="S17" s="170"/>
      <c r="T17" s="186"/>
      <c r="U17" s="187"/>
      <c r="V17" s="187"/>
      <c r="W17" s="187"/>
      <c r="X17" s="187"/>
      <c r="Y17" s="187"/>
      <c r="Z17" s="187"/>
      <c r="AA17" s="187"/>
      <c r="AB17" s="187"/>
      <c r="AC17" s="187"/>
      <c r="AD17" s="187"/>
      <c r="AE17" s="187"/>
      <c r="AF17" s="187"/>
      <c r="AG17" s="187"/>
      <c r="AH17" s="187"/>
      <c r="AI17" s="198"/>
      <c r="AJ17" s="187"/>
      <c r="AK17" s="187"/>
      <c r="AL17" s="187"/>
      <c r="AM17" s="187"/>
      <c r="AN17" s="187"/>
      <c r="AO17" s="187"/>
      <c r="AP17" s="187"/>
      <c r="AQ17" s="187"/>
      <c r="AR17" s="187"/>
      <c r="AS17" s="187"/>
      <c r="AT17" s="187"/>
      <c r="AU17" s="187"/>
      <c r="AV17" s="187"/>
      <c r="AW17" s="187"/>
      <c r="AX17" s="187"/>
      <c r="AY17" s="187"/>
      <c r="AZ17" s="187"/>
      <c r="BA17" s="187"/>
      <c r="BB17" s="187"/>
      <c r="BC17" s="187"/>
      <c r="BD17" s="187"/>
      <c r="BE17" s="187"/>
      <c r="BF17" s="187"/>
      <c r="BG17" s="187"/>
      <c r="BH17" s="187"/>
      <c r="BI17" s="187"/>
      <c r="BJ17" s="187"/>
      <c r="BK17" s="187"/>
      <c r="BL17" s="187"/>
      <c r="BM17" s="187"/>
      <c r="BN17" s="187"/>
      <c r="BO17" s="187"/>
      <c r="BP17" s="187"/>
      <c r="BQ17" s="187"/>
      <c r="BR17" s="187"/>
      <c r="BS17" s="187"/>
      <c r="BT17" s="187"/>
      <c r="BU17" s="187"/>
      <c r="BV17" s="187"/>
      <c r="BW17" s="187"/>
      <c r="BX17" s="188"/>
      <c r="BZ17" s="179" t="str">
        <f t="shared" si="0"/>
        <v/>
      </c>
    </row>
    <row r="18" spans="1:78" s="53" customFormat="1" ht="24.75" customHeight="1">
      <c r="A18" s="766"/>
      <c r="B18" s="162"/>
      <c r="C18" s="189"/>
      <c r="D18" s="190" t="s">
        <v>587</v>
      </c>
      <c r="E18" s="1158" t="s">
        <v>597</v>
      </c>
      <c r="F18" s="1159"/>
      <c r="G18" s="1159"/>
      <c r="H18" s="1159"/>
      <c r="I18" s="1159"/>
      <c r="J18" s="1159"/>
      <c r="K18" s="1159"/>
      <c r="L18" s="1159"/>
      <c r="M18" s="1159"/>
      <c r="N18" s="1159"/>
      <c r="O18" s="1159"/>
      <c r="P18" s="1160"/>
      <c r="Q18" s="1154" t="s">
        <v>589</v>
      </c>
      <c r="R18" s="1141" t="s">
        <v>598</v>
      </c>
      <c r="S18" s="1155"/>
      <c r="T18" s="1153"/>
      <c r="U18" s="191"/>
      <c r="V18" s="571">
        <v>45275</v>
      </c>
      <c r="W18" s="571">
        <v>45275</v>
      </c>
      <c r="X18" s="571">
        <v>45275</v>
      </c>
      <c r="Y18" s="571"/>
      <c r="Z18" s="571"/>
      <c r="AA18" s="571"/>
      <c r="AB18" s="571"/>
      <c r="AC18" s="571"/>
      <c r="AD18" s="191"/>
      <c r="AE18" s="191"/>
      <c r="AF18" s="191"/>
      <c r="AG18" s="191"/>
      <c r="AH18" s="191"/>
      <c r="AI18" s="1157"/>
      <c r="AJ18" s="571"/>
      <c r="AK18" s="571"/>
      <c r="AL18" s="571"/>
      <c r="AM18" s="571"/>
      <c r="AN18" s="571"/>
      <c r="AO18" s="571"/>
      <c r="AP18" s="571"/>
      <c r="AQ18" s="571"/>
      <c r="AR18" s="571"/>
      <c r="AS18" s="571"/>
      <c r="AT18" s="571"/>
      <c r="AU18" s="571"/>
      <c r="AV18" s="571"/>
      <c r="AW18" s="571"/>
      <c r="AX18" s="571"/>
      <c r="AY18" s="571"/>
      <c r="AZ18" s="571"/>
      <c r="BA18" s="571"/>
      <c r="BB18" s="571"/>
      <c r="BC18" s="571"/>
      <c r="BD18" s="571"/>
      <c r="BE18" s="571"/>
      <c r="BF18" s="571"/>
      <c r="BG18" s="571"/>
      <c r="BH18" s="571"/>
      <c r="BI18" s="571"/>
      <c r="BJ18" s="571"/>
      <c r="BK18" s="571"/>
      <c r="BL18" s="571"/>
      <c r="BM18" s="571"/>
      <c r="BN18" s="571"/>
      <c r="BO18" s="571"/>
      <c r="BP18" s="571"/>
      <c r="BQ18" s="571"/>
      <c r="BR18" s="1143"/>
      <c r="BS18" s="571"/>
      <c r="BT18" s="571"/>
      <c r="BU18" s="571"/>
      <c r="BV18" s="571"/>
      <c r="BW18" s="571"/>
      <c r="BX18" s="359"/>
      <c r="BY18" s="53">
        <f>COUNTA(T18:BX18)</f>
        <v>3</v>
      </c>
      <c r="BZ18" s="179" t="str">
        <f t="shared" si="0"/>
        <v/>
      </c>
    </row>
    <row r="19" spans="1:78" s="53" customFormat="1" ht="15" thickBot="1">
      <c r="A19" s="766"/>
      <c r="C19" s="177"/>
      <c r="D19" s="192"/>
      <c r="E19" s="746" t="s">
        <v>599</v>
      </c>
      <c r="F19" s="747"/>
      <c r="G19" s="747"/>
      <c r="H19" s="747"/>
      <c r="I19" s="747"/>
      <c r="J19" s="747"/>
      <c r="K19" s="747"/>
      <c r="L19" s="747"/>
      <c r="M19" s="747"/>
      <c r="N19" s="747"/>
      <c r="O19" s="747"/>
      <c r="P19" s="748"/>
      <c r="Q19" s="180" t="s">
        <v>589</v>
      </c>
      <c r="R19" s="1141" t="s">
        <v>600</v>
      </c>
      <c r="S19" s="181"/>
      <c r="T19" s="1161"/>
      <c r="U19" s="191"/>
      <c r="V19" s="571"/>
      <c r="W19" s="571"/>
      <c r="X19" s="571"/>
      <c r="Y19" s="571"/>
      <c r="Z19" s="571"/>
      <c r="AA19" s="571"/>
      <c r="AB19" s="571"/>
      <c r="AC19" s="571"/>
      <c r="AD19" s="191"/>
      <c r="AE19" s="191"/>
      <c r="AF19" s="191"/>
      <c r="AG19" s="191"/>
      <c r="AH19" s="191"/>
      <c r="AI19" s="1162"/>
      <c r="AJ19" s="191"/>
      <c r="AK19" s="191"/>
      <c r="AL19" s="191"/>
      <c r="AM19" s="191"/>
      <c r="AN19" s="191"/>
      <c r="AO19" s="191"/>
      <c r="AP19" s="191"/>
      <c r="AQ19" s="191"/>
      <c r="AR19" s="191"/>
      <c r="AS19" s="191"/>
      <c r="AT19" s="191"/>
      <c r="AU19" s="191"/>
      <c r="AV19" s="191"/>
      <c r="AW19" s="191"/>
      <c r="AX19" s="191"/>
      <c r="AY19" s="191"/>
      <c r="AZ19" s="191"/>
      <c r="BA19" s="191"/>
      <c r="BB19" s="191"/>
      <c r="BC19" s="191"/>
      <c r="BD19" s="191"/>
      <c r="BE19" s="191"/>
      <c r="BF19" s="191"/>
      <c r="BG19" s="191"/>
      <c r="BH19" s="191"/>
      <c r="BI19" s="191"/>
      <c r="BJ19" s="191"/>
      <c r="BK19" s="191"/>
      <c r="BL19" s="191"/>
      <c r="BM19" s="191"/>
      <c r="BN19" s="191"/>
      <c r="BO19" s="191"/>
      <c r="BP19" s="191"/>
      <c r="BQ19" s="191"/>
      <c r="BR19" s="1162"/>
      <c r="BS19" s="176"/>
      <c r="BT19" s="176"/>
      <c r="BU19" s="176"/>
      <c r="BV19" s="176"/>
      <c r="BW19" s="176"/>
      <c r="BX19" s="360"/>
      <c r="BY19" s="53">
        <f>COUNTA(T19:BX19)</f>
        <v>0</v>
      </c>
      <c r="BZ19" s="179" t="str">
        <f t="shared" si="0"/>
        <v>該当なし</v>
      </c>
    </row>
    <row r="20" spans="1:78" s="53" customFormat="1" ht="14.25">
      <c r="A20" s="766"/>
      <c r="B20" s="162"/>
      <c r="C20" s="193"/>
      <c r="D20" s="169" t="s">
        <v>601</v>
      </c>
      <c r="E20" s="194"/>
      <c r="F20" s="194"/>
      <c r="G20" s="194"/>
      <c r="H20" s="194"/>
      <c r="I20" s="194"/>
      <c r="J20" s="194"/>
      <c r="K20" s="194"/>
      <c r="L20" s="194"/>
      <c r="M20" s="194"/>
      <c r="N20" s="194"/>
      <c r="O20" s="194"/>
      <c r="P20" s="194"/>
      <c r="Q20" s="194"/>
      <c r="R20" s="194"/>
      <c r="S20" s="194"/>
      <c r="T20" s="197"/>
      <c r="U20" s="198"/>
      <c r="V20" s="198"/>
      <c r="W20" s="198"/>
      <c r="X20" s="198"/>
      <c r="Y20" s="198"/>
      <c r="Z20" s="198"/>
      <c r="AA20" s="198"/>
      <c r="AB20" s="198"/>
      <c r="AC20" s="198"/>
      <c r="AD20" s="198"/>
      <c r="AE20" s="198"/>
      <c r="AF20" s="198"/>
      <c r="AG20" s="198"/>
      <c r="AH20" s="198"/>
      <c r="AI20" s="198"/>
      <c r="AJ20" s="198"/>
      <c r="AK20" s="198"/>
      <c r="AL20" s="198"/>
      <c r="AM20" s="198"/>
      <c r="AN20" s="198"/>
      <c r="AO20" s="198"/>
      <c r="AP20" s="198"/>
      <c r="AQ20" s="198"/>
      <c r="AR20" s="198"/>
      <c r="AS20" s="198"/>
      <c r="AT20" s="198"/>
      <c r="AU20" s="198"/>
      <c r="AV20" s="198"/>
      <c r="AW20" s="198"/>
      <c r="AX20" s="198"/>
      <c r="AY20" s="198"/>
      <c r="AZ20" s="198"/>
      <c r="BA20" s="198"/>
      <c r="BB20" s="198"/>
      <c r="BC20" s="198"/>
      <c r="BD20" s="198"/>
      <c r="BE20" s="198"/>
      <c r="BF20" s="198"/>
      <c r="BG20" s="198"/>
      <c r="BH20" s="198"/>
      <c r="BI20" s="198"/>
      <c r="BJ20" s="198"/>
      <c r="BK20" s="198"/>
      <c r="BL20" s="198"/>
      <c r="BM20" s="198"/>
      <c r="BN20" s="198"/>
      <c r="BO20" s="198"/>
      <c r="BP20" s="198"/>
      <c r="BQ20" s="198"/>
      <c r="BR20" s="198"/>
      <c r="BS20" s="198"/>
      <c r="BT20" s="198"/>
      <c r="BU20" s="198"/>
      <c r="BV20" s="198"/>
      <c r="BW20" s="198"/>
      <c r="BX20" s="1163"/>
      <c r="BZ20" s="179" t="str">
        <f t="shared" si="0"/>
        <v/>
      </c>
    </row>
    <row r="21" spans="1:78" s="53" customFormat="1" ht="25.5" customHeight="1">
      <c r="A21" s="766"/>
      <c r="B21" s="162"/>
      <c r="C21" s="195"/>
      <c r="D21" s="178" t="s">
        <v>587</v>
      </c>
      <c r="E21" s="1158" t="s">
        <v>602</v>
      </c>
      <c r="F21" s="1159"/>
      <c r="G21" s="1159"/>
      <c r="H21" s="1159"/>
      <c r="I21" s="1159"/>
      <c r="J21" s="1159"/>
      <c r="K21" s="1159"/>
      <c r="L21" s="1159"/>
      <c r="M21" s="1159"/>
      <c r="N21" s="1159"/>
      <c r="O21" s="1159"/>
      <c r="P21" s="1160"/>
      <c r="Q21" s="1153" t="s">
        <v>582</v>
      </c>
      <c r="R21" s="1141" t="s">
        <v>603</v>
      </c>
      <c r="S21" s="1155"/>
      <c r="T21" s="1153"/>
      <c r="U21" s="191"/>
      <c r="V21" s="191"/>
      <c r="W21" s="191"/>
      <c r="X21" s="191"/>
      <c r="Y21" s="571"/>
      <c r="Z21" s="571"/>
      <c r="AA21" s="191"/>
      <c r="AB21" s="571"/>
      <c r="AC21" s="571"/>
      <c r="AD21" s="191"/>
      <c r="AE21" s="191"/>
      <c r="AF21" s="191"/>
      <c r="AG21" s="191"/>
      <c r="AH21" s="191"/>
      <c r="AI21" s="1143"/>
      <c r="AJ21" s="191"/>
      <c r="AK21" s="191"/>
      <c r="AL21" s="191"/>
      <c r="AM21" s="191"/>
      <c r="AN21" s="191"/>
      <c r="AO21" s="191"/>
      <c r="AP21" s="191"/>
      <c r="AQ21" s="191"/>
      <c r="AR21" s="191"/>
      <c r="AS21" s="191"/>
      <c r="AT21" s="191"/>
      <c r="AU21" s="191"/>
      <c r="AV21" s="191"/>
      <c r="AW21" s="191"/>
      <c r="AX21" s="191"/>
      <c r="AY21" s="191"/>
      <c r="AZ21" s="191"/>
      <c r="BA21" s="191"/>
      <c r="BB21" s="191"/>
      <c r="BC21" s="191"/>
      <c r="BD21" s="191"/>
      <c r="BE21" s="191"/>
      <c r="BF21" s="191"/>
      <c r="BG21" s="191"/>
      <c r="BH21" s="191"/>
      <c r="BI21" s="191"/>
      <c r="BJ21" s="191"/>
      <c r="BK21" s="191"/>
      <c r="BL21" s="191"/>
      <c r="BM21" s="191"/>
      <c r="BN21" s="191"/>
      <c r="BO21" s="191"/>
      <c r="BP21" s="191"/>
      <c r="BQ21" s="191"/>
      <c r="BR21" s="1143"/>
      <c r="BS21" s="571"/>
      <c r="BT21" s="571"/>
      <c r="BU21" s="571"/>
      <c r="BV21" s="571"/>
      <c r="BW21" s="571"/>
      <c r="BX21" s="359"/>
      <c r="BY21" s="53">
        <f>COUNTA(T21:BX21)</f>
        <v>0</v>
      </c>
      <c r="BZ21" s="179" t="str">
        <f t="shared" si="0"/>
        <v>該当なし</v>
      </c>
    </row>
    <row r="22" spans="1:78" s="53" customFormat="1" ht="45" customHeight="1">
      <c r="A22" s="766"/>
      <c r="B22" s="162"/>
      <c r="C22" s="195"/>
      <c r="D22" s="178" t="s">
        <v>587</v>
      </c>
      <c r="E22" s="1158" t="s">
        <v>604</v>
      </c>
      <c r="F22" s="1159"/>
      <c r="G22" s="1159"/>
      <c r="H22" s="1159"/>
      <c r="I22" s="1159"/>
      <c r="J22" s="1159"/>
      <c r="K22" s="1159"/>
      <c r="L22" s="1159"/>
      <c r="M22" s="1159"/>
      <c r="N22" s="1159"/>
      <c r="O22" s="1159"/>
      <c r="P22" s="1160"/>
      <c r="Q22" s="1154" t="s">
        <v>589</v>
      </c>
      <c r="R22" s="1141" t="s">
        <v>605</v>
      </c>
      <c r="S22" s="1155"/>
      <c r="T22" s="1156"/>
      <c r="U22" s="191"/>
      <c r="V22" s="191"/>
      <c r="W22" s="191"/>
      <c r="X22" s="191"/>
      <c r="Y22" s="571"/>
      <c r="Z22" s="571"/>
      <c r="AA22" s="191"/>
      <c r="AB22" s="571"/>
      <c r="AC22" s="571"/>
      <c r="AD22" s="191"/>
      <c r="AE22" s="191"/>
      <c r="AF22" s="191"/>
      <c r="AG22" s="191"/>
      <c r="AH22" s="191"/>
      <c r="AI22" s="1157"/>
      <c r="AJ22" s="191"/>
      <c r="AK22" s="191"/>
      <c r="AL22" s="191"/>
      <c r="AM22" s="191"/>
      <c r="AN22" s="191"/>
      <c r="AO22" s="191"/>
      <c r="AP22" s="191"/>
      <c r="AQ22" s="191"/>
      <c r="AR22" s="191"/>
      <c r="AS22" s="191"/>
      <c r="AT22" s="191"/>
      <c r="AU22" s="191"/>
      <c r="AV22" s="191"/>
      <c r="AW22" s="191"/>
      <c r="AX22" s="191"/>
      <c r="AY22" s="191"/>
      <c r="AZ22" s="191"/>
      <c r="BA22" s="191"/>
      <c r="BB22" s="191"/>
      <c r="BC22" s="191"/>
      <c r="BD22" s="191"/>
      <c r="BE22" s="191"/>
      <c r="BF22" s="191"/>
      <c r="BG22" s="191"/>
      <c r="BH22" s="191"/>
      <c r="BI22" s="191"/>
      <c r="BJ22" s="191"/>
      <c r="BK22" s="191"/>
      <c r="BL22" s="191"/>
      <c r="BM22" s="191"/>
      <c r="BN22" s="191"/>
      <c r="BO22" s="191"/>
      <c r="BP22" s="191"/>
      <c r="BQ22" s="191"/>
      <c r="BR22" s="1157"/>
      <c r="BS22" s="571"/>
      <c r="BT22" s="571"/>
      <c r="BU22" s="571"/>
      <c r="BV22" s="571"/>
      <c r="BW22" s="571"/>
      <c r="BX22" s="359"/>
      <c r="BY22" s="53">
        <f>COUNTA(T22:BX22)</f>
        <v>0</v>
      </c>
      <c r="BZ22" s="179" t="str">
        <f t="shared" si="0"/>
        <v>該当なし</v>
      </c>
    </row>
    <row r="23" spans="1:78" s="53" customFormat="1" ht="15" thickBot="1">
      <c r="A23" s="766"/>
      <c r="C23" s="177"/>
      <c r="D23" s="192"/>
      <c r="E23" s="746" t="s">
        <v>606</v>
      </c>
      <c r="F23" s="747"/>
      <c r="G23" s="747"/>
      <c r="H23" s="747"/>
      <c r="I23" s="747"/>
      <c r="J23" s="747"/>
      <c r="K23" s="747"/>
      <c r="L23" s="747"/>
      <c r="M23" s="747"/>
      <c r="N23" s="747"/>
      <c r="O23" s="747"/>
      <c r="P23" s="748"/>
      <c r="Q23" s="180" t="s">
        <v>589</v>
      </c>
      <c r="R23" s="1141" t="s">
        <v>607</v>
      </c>
      <c r="S23" s="181"/>
      <c r="T23" s="1161"/>
      <c r="U23" s="191"/>
      <c r="V23" s="191"/>
      <c r="W23" s="191"/>
      <c r="X23" s="191"/>
      <c r="Y23" s="571"/>
      <c r="Z23" s="571"/>
      <c r="AA23" s="191"/>
      <c r="AB23" s="571"/>
      <c r="AC23" s="571"/>
      <c r="AD23" s="191"/>
      <c r="AE23" s="191"/>
      <c r="AF23" s="191"/>
      <c r="AG23" s="191"/>
      <c r="AH23" s="191"/>
      <c r="AI23" s="1162"/>
      <c r="AJ23" s="191"/>
      <c r="AK23" s="191"/>
      <c r="AL23" s="191"/>
      <c r="AM23" s="191"/>
      <c r="AN23" s="191"/>
      <c r="AO23" s="191"/>
      <c r="AP23" s="191"/>
      <c r="AQ23" s="191"/>
      <c r="AR23" s="191"/>
      <c r="AS23" s="191"/>
      <c r="AT23" s="191"/>
      <c r="AU23" s="191"/>
      <c r="AV23" s="191"/>
      <c r="AW23" s="191"/>
      <c r="AX23" s="191"/>
      <c r="AY23" s="191"/>
      <c r="AZ23" s="191"/>
      <c r="BA23" s="191"/>
      <c r="BB23" s="191"/>
      <c r="BC23" s="191"/>
      <c r="BD23" s="191"/>
      <c r="BE23" s="191"/>
      <c r="BF23" s="191"/>
      <c r="BG23" s="191"/>
      <c r="BH23" s="191"/>
      <c r="BI23" s="191"/>
      <c r="BJ23" s="191"/>
      <c r="BK23" s="191"/>
      <c r="BL23" s="191"/>
      <c r="BM23" s="191"/>
      <c r="BN23" s="191"/>
      <c r="BO23" s="191"/>
      <c r="BP23" s="191"/>
      <c r="BQ23" s="191"/>
      <c r="BR23" s="1162"/>
      <c r="BS23" s="176"/>
      <c r="BT23" s="176"/>
      <c r="BU23" s="176"/>
      <c r="BV23" s="176"/>
      <c r="BW23" s="176"/>
      <c r="BX23" s="360"/>
      <c r="BY23" s="53">
        <f>COUNTA(T23:BX23)</f>
        <v>0</v>
      </c>
      <c r="BZ23" s="179" t="str">
        <f t="shared" si="0"/>
        <v>該当なし</v>
      </c>
    </row>
    <row r="24" spans="1:78" s="53" customFormat="1" ht="14.25">
      <c r="A24" s="766"/>
      <c r="B24" s="162"/>
      <c r="C24" s="193"/>
      <c r="D24" s="196" t="s">
        <v>608</v>
      </c>
      <c r="E24" s="194"/>
      <c r="F24" s="194"/>
      <c r="G24" s="194"/>
      <c r="H24" s="194"/>
      <c r="I24" s="194"/>
      <c r="J24" s="194"/>
      <c r="K24" s="194"/>
      <c r="L24" s="194"/>
      <c r="M24" s="194"/>
      <c r="N24" s="194"/>
      <c r="O24" s="194"/>
      <c r="P24" s="194"/>
      <c r="Q24" s="194"/>
      <c r="R24" s="194"/>
      <c r="S24" s="194"/>
      <c r="T24" s="197"/>
      <c r="U24" s="198"/>
      <c r="V24" s="198"/>
      <c r="W24" s="198"/>
      <c r="X24" s="198"/>
      <c r="Y24" s="198"/>
      <c r="Z24" s="198"/>
      <c r="AA24" s="198"/>
      <c r="AB24" s="198"/>
      <c r="AC24" s="198"/>
      <c r="AD24" s="198"/>
      <c r="AE24" s="198"/>
      <c r="AF24" s="198"/>
      <c r="AG24" s="198"/>
      <c r="AH24" s="198"/>
      <c r="AI24" s="198"/>
      <c r="AJ24" s="198"/>
      <c r="AK24" s="198"/>
      <c r="AL24" s="198"/>
      <c r="AM24" s="198"/>
      <c r="AN24" s="198"/>
      <c r="AO24" s="198"/>
      <c r="AP24" s="198"/>
      <c r="AQ24" s="198"/>
      <c r="AR24" s="198"/>
      <c r="AS24" s="198"/>
      <c r="AT24" s="198"/>
      <c r="AU24" s="198"/>
      <c r="AV24" s="198"/>
      <c r="AW24" s="198"/>
      <c r="AX24" s="198"/>
      <c r="AY24" s="198"/>
      <c r="AZ24" s="198"/>
      <c r="BA24" s="198"/>
      <c r="BB24" s="198"/>
      <c r="BC24" s="198"/>
      <c r="BD24" s="198"/>
      <c r="BE24" s="198"/>
      <c r="BF24" s="198"/>
      <c r="BG24" s="198"/>
      <c r="BH24" s="198"/>
      <c r="BI24" s="198"/>
      <c r="BJ24" s="198"/>
      <c r="BK24" s="198"/>
      <c r="BL24" s="198"/>
      <c r="BM24" s="198"/>
      <c r="BN24" s="198"/>
      <c r="BO24" s="198"/>
      <c r="BP24" s="198"/>
      <c r="BQ24" s="198"/>
      <c r="BR24" s="198"/>
      <c r="BS24" s="198"/>
      <c r="BT24" s="198"/>
      <c r="BU24" s="198"/>
      <c r="BV24" s="198"/>
      <c r="BW24" s="198"/>
      <c r="BX24" s="1163"/>
      <c r="BZ24" s="179" t="str">
        <f t="shared" si="0"/>
        <v/>
      </c>
    </row>
    <row r="25" spans="1:78" s="53" customFormat="1" ht="14.25">
      <c r="A25" s="766"/>
      <c r="C25" s="195"/>
      <c r="D25" s="178" t="s">
        <v>587</v>
      </c>
      <c r="E25" s="1150" t="s">
        <v>609</v>
      </c>
      <c r="F25" s="1151"/>
      <c r="G25" s="1151"/>
      <c r="H25" s="1151"/>
      <c r="I25" s="1151"/>
      <c r="J25" s="1151"/>
      <c r="K25" s="1151"/>
      <c r="L25" s="1151"/>
      <c r="M25" s="1151"/>
      <c r="N25" s="1151"/>
      <c r="O25" s="1151"/>
      <c r="P25" s="1152"/>
      <c r="Q25" s="1154" t="s">
        <v>610</v>
      </c>
      <c r="R25" s="1141" t="s">
        <v>611</v>
      </c>
      <c r="S25" s="1155"/>
      <c r="T25" s="1153"/>
      <c r="U25" s="571">
        <v>45275</v>
      </c>
      <c r="V25" s="571"/>
      <c r="W25" s="191"/>
      <c r="X25" s="191"/>
      <c r="Y25" s="191"/>
      <c r="Z25" s="191"/>
      <c r="AA25" s="191"/>
      <c r="AB25" s="191"/>
      <c r="AC25" s="191"/>
      <c r="AD25" s="191"/>
      <c r="AE25" s="191"/>
      <c r="AF25" s="191"/>
      <c r="AG25" s="191"/>
      <c r="AH25" s="191"/>
      <c r="AI25" s="1157"/>
      <c r="AJ25" s="191"/>
      <c r="AK25" s="191"/>
      <c r="AL25" s="191"/>
      <c r="AM25" s="191"/>
      <c r="AN25" s="191"/>
      <c r="AO25" s="191"/>
      <c r="AP25" s="191"/>
      <c r="AQ25" s="191"/>
      <c r="AR25" s="191"/>
      <c r="AS25" s="191"/>
      <c r="AT25" s="191"/>
      <c r="AU25" s="191"/>
      <c r="AV25" s="191"/>
      <c r="AW25" s="191"/>
      <c r="AX25" s="191"/>
      <c r="AY25" s="191"/>
      <c r="AZ25" s="191"/>
      <c r="BA25" s="191"/>
      <c r="BB25" s="191"/>
      <c r="BC25" s="191"/>
      <c r="BD25" s="191"/>
      <c r="BE25" s="191"/>
      <c r="BF25" s="191"/>
      <c r="BG25" s="191"/>
      <c r="BH25" s="191"/>
      <c r="BI25" s="191"/>
      <c r="BJ25" s="191"/>
      <c r="BK25" s="191"/>
      <c r="BL25" s="191"/>
      <c r="BM25" s="191"/>
      <c r="BN25" s="191"/>
      <c r="BO25" s="191"/>
      <c r="BP25" s="191"/>
      <c r="BQ25" s="191"/>
      <c r="BR25" s="1157"/>
      <c r="BS25" s="571"/>
      <c r="BT25" s="571"/>
      <c r="BU25" s="571"/>
      <c r="BV25" s="571"/>
      <c r="BW25" s="571"/>
      <c r="BX25" s="359"/>
      <c r="BY25" s="53">
        <f>COUNTA(T25:BX25)</f>
        <v>1</v>
      </c>
      <c r="BZ25" s="179" t="str">
        <f t="shared" si="0"/>
        <v/>
      </c>
    </row>
    <row r="26" spans="1:78" s="53" customFormat="1" ht="14.25">
      <c r="A26" s="766"/>
      <c r="C26" s="195"/>
      <c r="D26" s="178" t="s">
        <v>587</v>
      </c>
      <c r="E26" s="1150" t="s">
        <v>612</v>
      </c>
      <c r="F26" s="1151"/>
      <c r="G26" s="1151"/>
      <c r="H26" s="1151"/>
      <c r="I26" s="1151"/>
      <c r="J26" s="1151"/>
      <c r="K26" s="1151"/>
      <c r="L26" s="1151"/>
      <c r="M26" s="1151"/>
      <c r="N26" s="1151"/>
      <c r="O26" s="1151"/>
      <c r="P26" s="1152"/>
      <c r="Q26" s="1156" t="s">
        <v>582</v>
      </c>
      <c r="R26" s="1141" t="s">
        <v>613</v>
      </c>
      <c r="S26" s="1155"/>
      <c r="T26" s="1156"/>
      <c r="U26" s="191"/>
      <c r="V26" s="191"/>
      <c r="W26" s="571"/>
      <c r="X26" s="571"/>
      <c r="Y26" s="571">
        <v>45275</v>
      </c>
      <c r="Z26" s="571">
        <v>45275</v>
      </c>
      <c r="AA26" s="571"/>
      <c r="AB26" s="571"/>
      <c r="AC26" s="571"/>
      <c r="AD26" s="191"/>
      <c r="AE26" s="191"/>
      <c r="AF26" s="191"/>
      <c r="AG26" s="191"/>
      <c r="AH26" s="191"/>
      <c r="AI26" s="1157"/>
      <c r="AJ26" s="191"/>
      <c r="AK26" s="191"/>
      <c r="AL26" s="191"/>
      <c r="AM26" s="191"/>
      <c r="AN26" s="191"/>
      <c r="AO26" s="191"/>
      <c r="AP26" s="191"/>
      <c r="AQ26" s="191"/>
      <c r="AR26" s="191"/>
      <c r="AS26" s="191"/>
      <c r="AT26" s="191"/>
      <c r="AU26" s="191"/>
      <c r="AV26" s="191"/>
      <c r="AW26" s="191"/>
      <c r="AX26" s="191"/>
      <c r="AY26" s="191"/>
      <c r="AZ26" s="191"/>
      <c r="BA26" s="191"/>
      <c r="BB26" s="191"/>
      <c r="BC26" s="191"/>
      <c r="BD26" s="191"/>
      <c r="BE26" s="191"/>
      <c r="BF26" s="191"/>
      <c r="BG26" s="191"/>
      <c r="BH26" s="191"/>
      <c r="BI26" s="191"/>
      <c r="BJ26" s="191"/>
      <c r="BK26" s="191"/>
      <c r="BL26" s="191"/>
      <c r="BM26" s="191"/>
      <c r="BN26" s="191"/>
      <c r="BO26" s="191"/>
      <c r="BP26" s="191"/>
      <c r="BQ26" s="191"/>
      <c r="BR26" s="1157"/>
      <c r="BS26" s="571"/>
      <c r="BT26" s="571"/>
      <c r="BU26" s="571"/>
      <c r="BV26" s="571"/>
      <c r="BW26" s="571"/>
      <c r="BX26" s="359"/>
      <c r="BY26" s="53">
        <f>COUNTA(T26:BX26)</f>
        <v>2</v>
      </c>
      <c r="BZ26" s="179" t="str">
        <f t="shared" si="0"/>
        <v/>
      </c>
    </row>
    <row r="27" spans="1:78" s="53" customFormat="1" ht="25.5" customHeight="1" thickBot="1">
      <c r="A27" s="766"/>
      <c r="C27" s="195"/>
      <c r="D27" s="199" t="s">
        <v>587</v>
      </c>
      <c r="E27" s="743" t="s">
        <v>614</v>
      </c>
      <c r="F27" s="744"/>
      <c r="G27" s="744"/>
      <c r="H27" s="744"/>
      <c r="I27" s="744"/>
      <c r="J27" s="744"/>
      <c r="K27" s="744"/>
      <c r="L27" s="744"/>
      <c r="M27" s="744"/>
      <c r="N27" s="744"/>
      <c r="O27" s="744"/>
      <c r="P27" s="745"/>
      <c r="Q27" s="1154" t="s">
        <v>582</v>
      </c>
      <c r="R27" s="1141" t="s">
        <v>615</v>
      </c>
      <c r="S27" s="1164"/>
      <c r="T27" s="182"/>
      <c r="U27" s="191"/>
      <c r="V27" s="191"/>
      <c r="W27" s="571"/>
      <c r="X27" s="571"/>
      <c r="Y27" s="176">
        <v>45275</v>
      </c>
      <c r="Z27" s="176">
        <v>45275</v>
      </c>
      <c r="AA27" s="571"/>
      <c r="AB27" s="571"/>
      <c r="AC27" s="571"/>
      <c r="AD27" s="191"/>
      <c r="AE27" s="191"/>
      <c r="AF27" s="191"/>
      <c r="AG27" s="191"/>
      <c r="AH27" s="191"/>
      <c r="AI27" s="175"/>
      <c r="AJ27" s="191"/>
      <c r="AK27" s="191"/>
      <c r="AL27" s="191"/>
      <c r="AM27" s="191"/>
      <c r="AN27" s="191"/>
      <c r="AO27" s="191"/>
      <c r="AP27" s="191"/>
      <c r="AQ27" s="191"/>
      <c r="AR27" s="191"/>
      <c r="AS27" s="191"/>
      <c r="AT27" s="191"/>
      <c r="AU27" s="191"/>
      <c r="AV27" s="191"/>
      <c r="AW27" s="191"/>
      <c r="AX27" s="191"/>
      <c r="AY27" s="191"/>
      <c r="AZ27" s="191"/>
      <c r="BA27" s="191"/>
      <c r="BB27" s="191"/>
      <c r="BC27" s="191"/>
      <c r="BD27" s="191"/>
      <c r="BE27" s="191"/>
      <c r="BF27" s="191"/>
      <c r="BG27" s="191"/>
      <c r="BH27" s="191"/>
      <c r="BI27" s="191"/>
      <c r="BJ27" s="191"/>
      <c r="BK27" s="191"/>
      <c r="BL27" s="191"/>
      <c r="BM27" s="191"/>
      <c r="BN27" s="191"/>
      <c r="BO27" s="191"/>
      <c r="BP27" s="191"/>
      <c r="BQ27" s="191"/>
      <c r="BR27" s="175"/>
      <c r="BS27" s="176"/>
      <c r="BT27" s="176"/>
      <c r="BU27" s="176"/>
      <c r="BV27" s="176"/>
      <c r="BW27" s="176"/>
      <c r="BX27" s="360"/>
      <c r="BY27" s="53">
        <f>COUNTA(T27:BX27)</f>
        <v>2</v>
      </c>
      <c r="BZ27" s="179" t="str">
        <f t="shared" si="0"/>
        <v/>
      </c>
    </row>
    <row r="28" spans="1:78" s="53" customFormat="1" ht="14.25">
      <c r="A28" s="766"/>
      <c r="B28" s="162"/>
      <c r="C28" s="169" t="s">
        <v>616</v>
      </c>
      <c r="D28" s="194"/>
      <c r="E28" s="194"/>
      <c r="F28" s="194"/>
      <c r="G28" s="194"/>
      <c r="H28" s="194"/>
      <c r="I28" s="194"/>
      <c r="J28" s="194"/>
      <c r="K28" s="194"/>
      <c r="L28" s="194"/>
      <c r="M28" s="200"/>
      <c r="N28" s="200"/>
      <c r="O28" s="200"/>
      <c r="P28" s="200"/>
      <c r="Q28" s="200"/>
      <c r="R28" s="200"/>
      <c r="S28" s="200"/>
      <c r="T28" s="197"/>
      <c r="U28" s="198"/>
      <c r="V28" s="198"/>
      <c r="W28" s="198"/>
      <c r="X28" s="198"/>
      <c r="Y28" s="198"/>
      <c r="Z28" s="198"/>
      <c r="AA28" s="198"/>
      <c r="AB28" s="198"/>
      <c r="AC28" s="198"/>
      <c r="AD28" s="198"/>
      <c r="AE28" s="198"/>
      <c r="AF28" s="198"/>
      <c r="AG28" s="198"/>
      <c r="AH28" s="198"/>
      <c r="AI28" s="198"/>
      <c r="AJ28" s="198"/>
      <c r="AK28" s="198"/>
      <c r="AL28" s="198"/>
      <c r="AM28" s="198"/>
      <c r="AN28" s="198"/>
      <c r="AO28" s="198"/>
      <c r="AP28" s="198"/>
      <c r="AQ28" s="198"/>
      <c r="AR28" s="198"/>
      <c r="AS28" s="198"/>
      <c r="AT28" s="198"/>
      <c r="AU28" s="198"/>
      <c r="AV28" s="198"/>
      <c r="AW28" s="198"/>
      <c r="AX28" s="198"/>
      <c r="AY28" s="198"/>
      <c r="AZ28" s="198"/>
      <c r="BA28" s="198"/>
      <c r="BB28" s="198"/>
      <c r="BC28" s="198"/>
      <c r="BD28" s="198"/>
      <c r="BE28" s="198"/>
      <c r="BF28" s="198"/>
      <c r="BG28" s="198"/>
      <c r="BH28" s="198"/>
      <c r="BI28" s="198"/>
      <c r="BJ28" s="198"/>
      <c r="BK28" s="198"/>
      <c r="BL28" s="198"/>
      <c r="BM28" s="198"/>
      <c r="BN28" s="198"/>
      <c r="BO28" s="198"/>
      <c r="BP28" s="198"/>
      <c r="BQ28" s="198"/>
      <c r="BR28" s="198"/>
      <c r="BS28" s="198"/>
      <c r="BT28" s="198"/>
      <c r="BU28" s="198"/>
      <c r="BV28" s="198"/>
      <c r="BW28" s="198"/>
      <c r="BX28" s="1163"/>
      <c r="BZ28" s="179" t="str">
        <f t="shared" si="0"/>
        <v/>
      </c>
    </row>
    <row r="29" spans="1:78" s="53" customFormat="1" ht="27.75" customHeight="1">
      <c r="A29" s="766"/>
      <c r="B29" s="162"/>
      <c r="C29" s="172" t="s">
        <v>587</v>
      </c>
      <c r="D29" s="1158" t="s">
        <v>617</v>
      </c>
      <c r="E29" s="1151"/>
      <c r="F29" s="1151"/>
      <c r="G29" s="1151"/>
      <c r="H29" s="1151"/>
      <c r="I29" s="1151"/>
      <c r="J29" s="1151"/>
      <c r="K29" s="1151"/>
      <c r="L29" s="1151"/>
      <c r="M29" s="1151"/>
      <c r="N29" s="1151"/>
      <c r="O29" s="1151"/>
      <c r="P29" s="1152"/>
      <c r="Q29" s="1154" t="s">
        <v>582</v>
      </c>
      <c r="R29" s="1141" t="s">
        <v>618</v>
      </c>
      <c r="S29" s="1155"/>
      <c r="T29" s="1156"/>
      <c r="U29" s="1165"/>
      <c r="V29" s="1165"/>
      <c r="W29" s="1165"/>
      <c r="X29" s="1165"/>
      <c r="Y29" s="1165"/>
      <c r="Z29" s="1165"/>
      <c r="AA29" s="1165"/>
      <c r="AB29" s="1165"/>
      <c r="AC29" s="1165"/>
      <c r="AD29" s="1165"/>
      <c r="AE29" s="1165"/>
      <c r="AF29" s="1165"/>
      <c r="AG29" s="1165"/>
      <c r="AH29" s="1165"/>
      <c r="AI29" s="1166"/>
      <c r="AJ29" s="571">
        <v>45275</v>
      </c>
      <c r="AK29" s="571">
        <v>45275</v>
      </c>
      <c r="AL29" s="571">
        <v>45275</v>
      </c>
      <c r="AM29" s="571">
        <v>45275</v>
      </c>
      <c r="AN29" s="571">
        <v>45275</v>
      </c>
      <c r="AO29" s="571">
        <v>45275</v>
      </c>
      <c r="AP29" s="571">
        <v>45275</v>
      </c>
      <c r="AQ29" s="571">
        <v>45275</v>
      </c>
      <c r="AR29" s="571">
        <v>45275</v>
      </c>
      <c r="AS29" s="571">
        <v>45275</v>
      </c>
      <c r="AT29" s="571">
        <v>45275</v>
      </c>
      <c r="AU29" s="571">
        <v>45275</v>
      </c>
      <c r="AV29" s="571">
        <v>45275</v>
      </c>
      <c r="AW29" s="571">
        <v>45275</v>
      </c>
      <c r="AX29" s="571">
        <v>45275</v>
      </c>
      <c r="AY29" s="571">
        <v>45275</v>
      </c>
      <c r="AZ29" s="571">
        <v>45275</v>
      </c>
      <c r="BA29" s="571">
        <v>45275</v>
      </c>
      <c r="BB29" s="571">
        <v>45275</v>
      </c>
      <c r="BC29" s="571"/>
      <c r="BD29" s="571"/>
      <c r="BE29" s="571"/>
      <c r="BF29" s="571"/>
      <c r="BG29" s="571"/>
      <c r="BH29" s="571"/>
      <c r="BI29" s="571"/>
      <c r="BJ29" s="571"/>
      <c r="BK29" s="571"/>
      <c r="BL29" s="571"/>
      <c r="BM29" s="571"/>
      <c r="BN29" s="571"/>
      <c r="BO29" s="571"/>
      <c r="BP29" s="571"/>
      <c r="BQ29" s="571"/>
      <c r="BR29" s="1157"/>
      <c r="BS29" s="571"/>
      <c r="BT29" s="571"/>
      <c r="BU29" s="571"/>
      <c r="BV29" s="571"/>
      <c r="BW29" s="571"/>
      <c r="BX29" s="359"/>
      <c r="BY29" s="53">
        <f t="shared" ref="BY29:BY35" si="1">COUNTA(T29:BX29)</f>
        <v>19</v>
      </c>
      <c r="BZ29" s="179" t="str">
        <f t="shared" si="0"/>
        <v/>
      </c>
    </row>
    <row r="30" spans="1:78" s="53" customFormat="1" ht="14.25">
      <c r="A30" s="766"/>
      <c r="B30" s="162"/>
      <c r="C30" s="172" t="s">
        <v>587</v>
      </c>
      <c r="D30" s="1150" t="s">
        <v>619</v>
      </c>
      <c r="E30" s="1151"/>
      <c r="F30" s="1151"/>
      <c r="G30" s="1151"/>
      <c r="H30" s="1151"/>
      <c r="I30" s="1151"/>
      <c r="J30" s="1151"/>
      <c r="K30" s="1151"/>
      <c r="L30" s="1151"/>
      <c r="M30" s="1151"/>
      <c r="N30" s="1151"/>
      <c r="O30" s="1151"/>
      <c r="P30" s="1152"/>
      <c r="Q30" s="1154" t="s">
        <v>582</v>
      </c>
      <c r="R30" s="1141" t="s">
        <v>620</v>
      </c>
      <c r="S30" s="1155"/>
      <c r="T30" s="1156"/>
      <c r="U30" s="571"/>
      <c r="V30" s="571"/>
      <c r="W30" s="571"/>
      <c r="X30" s="571"/>
      <c r="Y30" s="571"/>
      <c r="Z30" s="571"/>
      <c r="AA30" s="571"/>
      <c r="AB30" s="571"/>
      <c r="AC30" s="571"/>
      <c r="AD30" s="571"/>
      <c r="AE30" s="571"/>
      <c r="AF30" s="571"/>
      <c r="AG30" s="571"/>
      <c r="AH30" s="571"/>
      <c r="AI30" s="1167"/>
      <c r="AJ30" s="571"/>
      <c r="AK30" s="571"/>
      <c r="AL30" s="571"/>
      <c r="AM30" s="571"/>
      <c r="AN30" s="571"/>
      <c r="AO30" s="571"/>
      <c r="AP30" s="571"/>
      <c r="AQ30" s="571"/>
      <c r="AR30" s="571"/>
      <c r="AS30" s="571"/>
      <c r="AT30" s="571"/>
      <c r="AU30" s="571"/>
      <c r="AV30" s="571"/>
      <c r="AW30" s="571"/>
      <c r="AX30" s="571"/>
      <c r="AY30" s="571"/>
      <c r="AZ30" s="571"/>
      <c r="BA30" s="571"/>
      <c r="BB30" s="571"/>
      <c r="BC30" s="191"/>
      <c r="BD30" s="571"/>
      <c r="BE30" s="571"/>
      <c r="BF30" s="571"/>
      <c r="BG30" s="191"/>
      <c r="BH30" s="571"/>
      <c r="BI30" s="571"/>
      <c r="BJ30" s="571"/>
      <c r="BK30" s="191"/>
      <c r="BL30" s="571"/>
      <c r="BM30" s="571"/>
      <c r="BN30" s="571"/>
      <c r="BO30" s="191"/>
      <c r="BP30" s="571"/>
      <c r="BQ30" s="571"/>
      <c r="BR30" s="1157"/>
      <c r="BS30" s="571"/>
      <c r="BT30" s="571"/>
      <c r="BU30" s="571"/>
      <c r="BV30" s="571"/>
      <c r="BW30" s="571"/>
      <c r="BX30" s="359"/>
      <c r="BY30" s="53">
        <f t="shared" si="1"/>
        <v>0</v>
      </c>
      <c r="BZ30" s="179" t="str">
        <f t="shared" si="0"/>
        <v>該当なし</v>
      </c>
    </row>
    <row r="31" spans="1:78" s="53" customFormat="1" ht="14.25">
      <c r="A31" s="766"/>
      <c r="B31" s="162"/>
      <c r="C31" s="172" t="s">
        <v>587</v>
      </c>
      <c r="D31" s="1150" t="s">
        <v>621</v>
      </c>
      <c r="E31" s="1151"/>
      <c r="F31" s="1151"/>
      <c r="G31" s="1151"/>
      <c r="H31" s="1151"/>
      <c r="I31" s="1151"/>
      <c r="J31" s="1151"/>
      <c r="K31" s="1151"/>
      <c r="L31" s="1151"/>
      <c r="M31" s="1151"/>
      <c r="N31" s="1151"/>
      <c r="O31" s="1151"/>
      <c r="P31" s="1152"/>
      <c r="Q31" s="1154" t="s">
        <v>582</v>
      </c>
      <c r="R31" s="1141" t="s">
        <v>622</v>
      </c>
      <c r="S31" s="1155"/>
      <c r="T31" s="1156"/>
      <c r="U31" s="1165"/>
      <c r="V31" s="1165"/>
      <c r="W31" s="1165"/>
      <c r="X31" s="1165"/>
      <c r="Y31" s="1165"/>
      <c r="Z31" s="1165"/>
      <c r="AA31" s="1165"/>
      <c r="AB31" s="1165"/>
      <c r="AC31" s="1165"/>
      <c r="AD31" s="1165"/>
      <c r="AE31" s="1165"/>
      <c r="AF31" s="1165"/>
      <c r="AG31" s="1165"/>
      <c r="AH31" s="1165"/>
      <c r="AI31" s="1167"/>
      <c r="AJ31" s="571">
        <v>45275</v>
      </c>
      <c r="AK31" s="571">
        <v>45275</v>
      </c>
      <c r="AL31" s="571">
        <v>45275</v>
      </c>
      <c r="AM31" s="571">
        <v>45275</v>
      </c>
      <c r="AN31" s="571">
        <v>45275</v>
      </c>
      <c r="AO31" s="571">
        <v>45275</v>
      </c>
      <c r="AP31" s="571">
        <v>45275</v>
      </c>
      <c r="AQ31" s="571">
        <v>45275</v>
      </c>
      <c r="AR31" s="571">
        <v>45275</v>
      </c>
      <c r="AS31" s="571">
        <v>45275</v>
      </c>
      <c r="AT31" s="571">
        <v>45275</v>
      </c>
      <c r="AU31" s="571">
        <v>45275</v>
      </c>
      <c r="AV31" s="571">
        <v>45275</v>
      </c>
      <c r="AW31" s="571">
        <v>45275</v>
      </c>
      <c r="AX31" s="571">
        <v>45275</v>
      </c>
      <c r="AY31" s="571">
        <v>45275</v>
      </c>
      <c r="AZ31" s="571">
        <v>45275</v>
      </c>
      <c r="BA31" s="571">
        <v>45275</v>
      </c>
      <c r="BB31" s="571">
        <v>45275</v>
      </c>
      <c r="BC31" s="571"/>
      <c r="BD31" s="571"/>
      <c r="BE31" s="571"/>
      <c r="BF31" s="571"/>
      <c r="BG31" s="571"/>
      <c r="BH31" s="571"/>
      <c r="BI31" s="571"/>
      <c r="BJ31" s="571"/>
      <c r="BK31" s="571"/>
      <c r="BL31" s="571"/>
      <c r="BM31" s="571"/>
      <c r="BN31" s="571"/>
      <c r="BO31" s="571"/>
      <c r="BP31" s="571"/>
      <c r="BQ31" s="571"/>
      <c r="BR31" s="1157"/>
      <c r="BS31" s="571"/>
      <c r="BT31" s="571"/>
      <c r="BU31" s="571"/>
      <c r="BV31" s="571"/>
      <c r="BW31" s="571"/>
      <c r="BX31" s="359"/>
      <c r="BY31" s="53">
        <f t="shared" si="1"/>
        <v>19</v>
      </c>
      <c r="BZ31" s="179" t="str">
        <f t="shared" si="0"/>
        <v/>
      </c>
    </row>
    <row r="32" spans="1:78" s="53" customFormat="1" ht="14.25">
      <c r="A32" s="766"/>
      <c r="B32" s="162"/>
      <c r="C32" s="172" t="s">
        <v>587</v>
      </c>
      <c r="D32" s="1150" t="s">
        <v>623</v>
      </c>
      <c r="E32" s="1151"/>
      <c r="F32" s="1151"/>
      <c r="G32" s="1151"/>
      <c r="H32" s="1151"/>
      <c r="I32" s="1151"/>
      <c r="J32" s="1151"/>
      <c r="K32" s="1151"/>
      <c r="L32" s="1151"/>
      <c r="M32" s="1151"/>
      <c r="N32" s="1151"/>
      <c r="O32" s="1151"/>
      <c r="P32" s="1152"/>
      <c r="Q32" s="1154" t="s">
        <v>582</v>
      </c>
      <c r="R32" s="1141" t="s">
        <v>624</v>
      </c>
      <c r="S32" s="1155"/>
      <c r="T32" s="1156"/>
      <c r="U32" s="1165"/>
      <c r="V32" s="1165"/>
      <c r="W32" s="1165"/>
      <c r="X32" s="1165"/>
      <c r="Y32" s="1165"/>
      <c r="Z32" s="1165"/>
      <c r="AA32" s="1165"/>
      <c r="AB32" s="1165"/>
      <c r="AC32" s="1165"/>
      <c r="AD32" s="1165"/>
      <c r="AE32" s="1165"/>
      <c r="AF32" s="1165"/>
      <c r="AG32" s="1165"/>
      <c r="AH32" s="1165"/>
      <c r="AI32" s="1167"/>
      <c r="AJ32" s="571">
        <v>45275</v>
      </c>
      <c r="AK32" s="571">
        <v>45275</v>
      </c>
      <c r="AL32" s="571">
        <v>45275</v>
      </c>
      <c r="AM32" s="571">
        <v>45275</v>
      </c>
      <c r="AN32" s="571">
        <v>45275</v>
      </c>
      <c r="AO32" s="571">
        <v>45275</v>
      </c>
      <c r="AP32" s="571">
        <v>45275</v>
      </c>
      <c r="AQ32" s="571">
        <v>45275</v>
      </c>
      <c r="AR32" s="571">
        <v>45275</v>
      </c>
      <c r="AS32" s="571">
        <v>45275</v>
      </c>
      <c r="AT32" s="571">
        <v>45275</v>
      </c>
      <c r="AU32" s="571">
        <v>45275</v>
      </c>
      <c r="AV32" s="571">
        <v>45275</v>
      </c>
      <c r="AW32" s="571">
        <v>45275</v>
      </c>
      <c r="AX32" s="571">
        <v>45275</v>
      </c>
      <c r="AY32" s="571">
        <v>45275</v>
      </c>
      <c r="AZ32" s="571">
        <v>45275</v>
      </c>
      <c r="BA32" s="571">
        <v>45275</v>
      </c>
      <c r="BB32" s="571">
        <v>45275</v>
      </c>
      <c r="BC32" s="571"/>
      <c r="BD32" s="571"/>
      <c r="BE32" s="571"/>
      <c r="BF32" s="571"/>
      <c r="BG32" s="571"/>
      <c r="BH32" s="571"/>
      <c r="BI32" s="571"/>
      <c r="BJ32" s="571"/>
      <c r="BK32" s="571"/>
      <c r="BL32" s="571"/>
      <c r="BM32" s="571"/>
      <c r="BN32" s="571"/>
      <c r="BO32" s="571"/>
      <c r="BP32" s="571"/>
      <c r="BQ32" s="571"/>
      <c r="BR32" s="1157"/>
      <c r="BS32" s="571"/>
      <c r="BT32" s="571"/>
      <c r="BU32" s="571"/>
      <c r="BV32" s="571"/>
      <c r="BW32" s="571"/>
      <c r="BX32" s="359"/>
      <c r="BY32" s="53">
        <f t="shared" si="1"/>
        <v>19</v>
      </c>
      <c r="BZ32" s="179" t="str">
        <f t="shared" si="0"/>
        <v/>
      </c>
    </row>
    <row r="33" spans="1:78" s="53" customFormat="1" ht="25.5" customHeight="1">
      <c r="A33" s="766"/>
      <c r="B33" s="162"/>
      <c r="C33" s="172" t="s">
        <v>587</v>
      </c>
      <c r="D33" s="1168" t="s">
        <v>625</v>
      </c>
      <c r="E33" s="1169"/>
      <c r="F33" s="1169"/>
      <c r="G33" s="1169"/>
      <c r="H33" s="1169"/>
      <c r="I33" s="1169"/>
      <c r="J33" s="1169"/>
      <c r="K33" s="1169"/>
      <c r="L33" s="1169"/>
      <c r="M33" s="1169"/>
      <c r="N33" s="1169"/>
      <c r="O33" s="1169"/>
      <c r="P33" s="1170"/>
      <c r="Q33" s="1153" t="s">
        <v>610</v>
      </c>
      <c r="R33" s="1171" t="s">
        <v>626</v>
      </c>
      <c r="S33" s="1164"/>
      <c r="T33" s="1156"/>
      <c r="U33" s="191"/>
      <c r="V33" s="191"/>
      <c r="W33" s="191"/>
      <c r="X33" s="191"/>
      <c r="Y33" s="191"/>
      <c r="Z33" s="191"/>
      <c r="AA33" s="191"/>
      <c r="AB33" s="191"/>
      <c r="AC33" s="191"/>
      <c r="AD33" s="191"/>
      <c r="AE33" s="191"/>
      <c r="AF33" s="191"/>
      <c r="AG33" s="191"/>
      <c r="AH33" s="191"/>
      <c r="AI33" s="1157"/>
      <c r="AJ33" s="191"/>
      <c r="AK33" s="191"/>
      <c r="AL33" s="191"/>
      <c r="AM33" s="191"/>
      <c r="AN33" s="191"/>
      <c r="AO33" s="191"/>
      <c r="AP33" s="191"/>
      <c r="AQ33" s="191"/>
      <c r="AR33" s="191"/>
      <c r="AS33" s="191"/>
      <c r="AT33" s="191"/>
      <c r="AU33" s="191"/>
      <c r="AV33" s="191"/>
      <c r="AW33" s="191"/>
      <c r="AX33" s="191"/>
      <c r="AY33" s="191"/>
      <c r="AZ33" s="191"/>
      <c r="BA33" s="191"/>
      <c r="BB33" s="191"/>
      <c r="BC33" s="191"/>
      <c r="BD33" s="191"/>
      <c r="BE33" s="191"/>
      <c r="BF33" s="191"/>
      <c r="BG33" s="191"/>
      <c r="BH33" s="191"/>
      <c r="BI33" s="191"/>
      <c r="BJ33" s="191"/>
      <c r="BK33" s="191"/>
      <c r="BL33" s="191"/>
      <c r="BM33" s="191"/>
      <c r="BN33" s="191"/>
      <c r="BO33" s="191"/>
      <c r="BP33" s="191"/>
      <c r="BQ33" s="191"/>
      <c r="BR33" s="1157"/>
      <c r="BS33" s="1165"/>
      <c r="BT33" s="1165"/>
      <c r="BU33" s="1165"/>
      <c r="BV33" s="1165"/>
      <c r="BW33" s="1165"/>
      <c r="BX33" s="1172"/>
      <c r="BY33" s="53">
        <f t="shared" si="1"/>
        <v>0</v>
      </c>
      <c r="BZ33" s="179" t="str">
        <f t="shared" si="0"/>
        <v>該当なし</v>
      </c>
    </row>
    <row r="34" spans="1:78" s="53" customFormat="1" ht="15" customHeight="1">
      <c r="A34" s="766"/>
      <c r="B34" s="162"/>
      <c r="C34" s="172" t="s">
        <v>587</v>
      </c>
      <c r="D34" s="1158" t="s">
        <v>627</v>
      </c>
      <c r="E34" s="1159"/>
      <c r="F34" s="1159"/>
      <c r="G34" s="1159"/>
      <c r="H34" s="1159"/>
      <c r="I34" s="1159"/>
      <c r="J34" s="1159"/>
      <c r="K34" s="1159"/>
      <c r="L34" s="1159"/>
      <c r="M34" s="1159"/>
      <c r="N34" s="1159"/>
      <c r="O34" s="1159"/>
      <c r="P34" s="1160"/>
      <c r="Q34" s="1154" t="s">
        <v>582</v>
      </c>
      <c r="R34" s="1141" t="s">
        <v>628</v>
      </c>
      <c r="S34" s="1155"/>
      <c r="T34" s="1156"/>
      <c r="U34" s="1165"/>
      <c r="V34" s="1165"/>
      <c r="W34" s="1165"/>
      <c r="X34" s="1165"/>
      <c r="Y34" s="1165"/>
      <c r="Z34" s="1165"/>
      <c r="AA34" s="1165"/>
      <c r="AB34" s="1165"/>
      <c r="AC34" s="1165"/>
      <c r="AD34" s="1165"/>
      <c r="AE34" s="1165"/>
      <c r="AF34" s="1165"/>
      <c r="AG34" s="1165"/>
      <c r="AH34" s="1165"/>
      <c r="AI34" s="1157"/>
      <c r="AJ34" s="571"/>
      <c r="AK34" s="571"/>
      <c r="AL34" s="571"/>
      <c r="AM34" s="571"/>
      <c r="AN34" s="571"/>
      <c r="AO34" s="571"/>
      <c r="AP34" s="571"/>
      <c r="AQ34" s="571"/>
      <c r="AR34" s="571"/>
      <c r="AS34" s="571"/>
      <c r="AT34" s="571"/>
      <c r="AU34" s="571"/>
      <c r="AV34" s="571"/>
      <c r="AW34" s="571"/>
      <c r="AX34" s="571"/>
      <c r="AY34" s="571"/>
      <c r="AZ34" s="571"/>
      <c r="BA34" s="571"/>
      <c r="BB34" s="571"/>
      <c r="BC34" s="571"/>
      <c r="BD34" s="571"/>
      <c r="BE34" s="571"/>
      <c r="BF34" s="571"/>
      <c r="BG34" s="571"/>
      <c r="BH34" s="571"/>
      <c r="BI34" s="571"/>
      <c r="BJ34" s="571"/>
      <c r="BK34" s="571"/>
      <c r="BL34" s="571"/>
      <c r="BM34" s="571"/>
      <c r="BN34" s="571"/>
      <c r="BO34" s="571"/>
      <c r="BP34" s="571"/>
      <c r="BQ34" s="571"/>
      <c r="BR34" s="1157"/>
      <c r="BS34" s="571"/>
      <c r="BT34" s="571"/>
      <c r="BU34" s="571"/>
      <c r="BV34" s="571"/>
      <c r="BW34" s="571"/>
      <c r="BX34" s="359"/>
      <c r="BY34" s="53">
        <f t="shared" si="1"/>
        <v>0</v>
      </c>
      <c r="BZ34" s="179" t="str">
        <f t="shared" si="0"/>
        <v>該当なし</v>
      </c>
    </row>
    <row r="35" spans="1:78" s="53" customFormat="1" ht="15" thickBot="1">
      <c r="A35" s="766"/>
      <c r="B35" s="162"/>
      <c r="C35" s="172" t="s">
        <v>587</v>
      </c>
      <c r="D35" s="755" t="s">
        <v>629</v>
      </c>
      <c r="E35" s="756"/>
      <c r="F35" s="756"/>
      <c r="G35" s="756"/>
      <c r="H35" s="756"/>
      <c r="I35" s="756"/>
      <c r="J35" s="756"/>
      <c r="K35" s="756"/>
      <c r="L35" s="756"/>
      <c r="M35" s="756"/>
      <c r="N35" s="756"/>
      <c r="O35" s="756"/>
      <c r="P35" s="757"/>
      <c r="Q35" s="1154" t="s">
        <v>582</v>
      </c>
      <c r="R35" s="174" t="s">
        <v>630</v>
      </c>
      <c r="S35" s="1164"/>
      <c r="T35" s="1156"/>
      <c r="U35" s="191"/>
      <c r="V35" s="191"/>
      <c r="W35" s="191"/>
      <c r="X35" s="191"/>
      <c r="Y35" s="191"/>
      <c r="Z35" s="191"/>
      <c r="AA35" s="191"/>
      <c r="AB35" s="191"/>
      <c r="AC35" s="191"/>
      <c r="AD35" s="191"/>
      <c r="AE35" s="191"/>
      <c r="AF35" s="191"/>
      <c r="AG35" s="191"/>
      <c r="AH35" s="191"/>
      <c r="AI35" s="175">
        <v>45275</v>
      </c>
      <c r="AJ35" s="191"/>
      <c r="AK35" s="191"/>
      <c r="AL35" s="191"/>
      <c r="AM35" s="191"/>
      <c r="AN35" s="191"/>
      <c r="AO35" s="191"/>
      <c r="AP35" s="191"/>
      <c r="AQ35" s="191"/>
      <c r="AR35" s="191"/>
      <c r="AS35" s="191"/>
      <c r="AT35" s="191"/>
      <c r="AU35" s="191"/>
      <c r="AV35" s="191"/>
      <c r="AW35" s="191"/>
      <c r="AX35" s="191"/>
      <c r="AY35" s="191"/>
      <c r="AZ35" s="191"/>
      <c r="BA35" s="191"/>
      <c r="BB35" s="191"/>
      <c r="BC35" s="191"/>
      <c r="BD35" s="191"/>
      <c r="BE35" s="191"/>
      <c r="BF35" s="191"/>
      <c r="BG35" s="191"/>
      <c r="BH35" s="191"/>
      <c r="BI35" s="191"/>
      <c r="BJ35" s="191"/>
      <c r="BK35" s="191"/>
      <c r="BL35" s="191"/>
      <c r="BM35" s="191"/>
      <c r="BN35" s="191"/>
      <c r="BO35" s="191"/>
      <c r="BP35" s="191"/>
      <c r="BQ35" s="191"/>
      <c r="BR35" s="1157"/>
      <c r="BS35" s="176"/>
      <c r="BT35" s="176"/>
      <c r="BU35" s="176"/>
      <c r="BV35" s="176"/>
      <c r="BW35" s="176"/>
      <c r="BX35" s="360"/>
      <c r="BY35" s="53">
        <f t="shared" si="1"/>
        <v>1</v>
      </c>
      <c r="BZ35" s="179" t="str">
        <f t="shared" si="0"/>
        <v/>
      </c>
    </row>
    <row r="36" spans="1:78" s="53" customFormat="1" ht="15" thickBot="1">
      <c r="A36" s="766"/>
      <c r="B36" s="162"/>
      <c r="C36" s="169" t="s">
        <v>569</v>
      </c>
      <c r="D36" s="201"/>
      <c r="E36" s="201"/>
      <c r="F36" s="201"/>
      <c r="G36" s="201"/>
      <c r="H36" s="201"/>
      <c r="I36" s="201"/>
      <c r="J36" s="201"/>
      <c r="K36" s="201"/>
      <c r="L36" s="201"/>
      <c r="M36" s="170"/>
      <c r="N36" s="170"/>
      <c r="O36" s="170"/>
      <c r="P36" s="170"/>
      <c r="Q36" s="170"/>
      <c r="R36" s="170"/>
      <c r="S36" s="170"/>
      <c r="T36" s="186"/>
      <c r="U36" s="187"/>
      <c r="V36" s="187"/>
      <c r="W36" s="187"/>
      <c r="X36" s="187"/>
      <c r="Y36" s="187"/>
      <c r="Z36" s="187"/>
      <c r="AA36" s="187"/>
      <c r="AB36" s="187"/>
      <c r="AC36" s="187"/>
      <c r="AD36" s="187"/>
      <c r="AE36" s="187"/>
      <c r="AF36" s="187"/>
      <c r="AG36" s="187"/>
      <c r="AH36" s="187"/>
      <c r="AI36" s="187"/>
      <c r="AJ36" s="187"/>
      <c r="AK36" s="187"/>
      <c r="AL36" s="187"/>
      <c r="AM36" s="187"/>
      <c r="AN36" s="187"/>
      <c r="AO36" s="187"/>
      <c r="AP36" s="187"/>
      <c r="AQ36" s="187"/>
      <c r="AR36" s="187"/>
      <c r="AS36" s="187"/>
      <c r="AT36" s="187"/>
      <c r="AU36" s="187"/>
      <c r="AV36" s="187"/>
      <c r="AW36" s="187"/>
      <c r="AX36" s="187"/>
      <c r="AY36" s="187"/>
      <c r="AZ36" s="187"/>
      <c r="BA36" s="187"/>
      <c r="BB36" s="187"/>
      <c r="BC36" s="187"/>
      <c r="BD36" s="187"/>
      <c r="BE36" s="187"/>
      <c r="BF36" s="187"/>
      <c r="BG36" s="187"/>
      <c r="BH36" s="187"/>
      <c r="BI36" s="187"/>
      <c r="BJ36" s="187"/>
      <c r="BK36" s="187"/>
      <c r="BL36" s="187"/>
      <c r="BM36" s="187"/>
      <c r="BN36" s="187"/>
      <c r="BO36" s="187"/>
      <c r="BP36" s="187"/>
      <c r="BQ36" s="187"/>
      <c r="BR36" s="187"/>
      <c r="BS36" s="187"/>
      <c r="BT36" s="187"/>
      <c r="BU36" s="187"/>
      <c r="BV36" s="187"/>
      <c r="BW36" s="187"/>
      <c r="BX36" s="188"/>
      <c r="BZ36" s="179" t="str">
        <f t="shared" si="0"/>
        <v/>
      </c>
    </row>
    <row r="37" spans="1:78" s="53" customFormat="1" ht="12.75" customHeight="1">
      <c r="A37" s="766"/>
      <c r="B37" s="162"/>
      <c r="C37" s="177"/>
      <c r="D37" s="169" t="s">
        <v>631</v>
      </c>
      <c r="E37" s="201"/>
      <c r="F37" s="202"/>
      <c r="G37" s="202"/>
      <c r="H37" s="202"/>
      <c r="I37" s="202"/>
      <c r="J37" s="202"/>
      <c r="K37" s="202"/>
      <c r="L37" s="202"/>
      <c r="M37" s="202"/>
      <c r="N37" s="202"/>
      <c r="O37" s="202"/>
      <c r="P37" s="203"/>
      <c r="Q37" s="204"/>
      <c r="R37" s="205"/>
      <c r="S37" s="205"/>
      <c r="T37" s="186"/>
      <c r="U37" s="206"/>
      <c r="V37" s="206"/>
      <c r="W37" s="206"/>
      <c r="X37" s="206"/>
      <c r="Y37" s="206"/>
      <c r="Z37" s="206"/>
      <c r="AA37" s="206"/>
      <c r="AB37" s="206"/>
      <c r="AC37" s="206"/>
      <c r="AD37" s="206"/>
      <c r="AE37" s="206"/>
      <c r="AF37" s="206"/>
      <c r="AG37" s="206"/>
      <c r="AH37" s="206"/>
      <c r="AI37" s="198"/>
      <c r="AJ37" s="206"/>
      <c r="AK37" s="206"/>
      <c r="AL37" s="206"/>
      <c r="AM37" s="206"/>
      <c r="AN37" s="206"/>
      <c r="AO37" s="206"/>
      <c r="AP37" s="206"/>
      <c r="AQ37" s="206"/>
      <c r="AR37" s="206"/>
      <c r="AS37" s="206"/>
      <c r="AT37" s="206"/>
      <c r="AU37" s="206"/>
      <c r="AV37" s="206"/>
      <c r="AW37" s="206"/>
      <c r="AX37" s="206"/>
      <c r="AY37" s="206"/>
      <c r="AZ37" s="206"/>
      <c r="BA37" s="206"/>
      <c r="BB37" s="206"/>
      <c r="BC37" s="206"/>
      <c r="BD37" s="206"/>
      <c r="BE37" s="206"/>
      <c r="BF37" s="206"/>
      <c r="BG37" s="206"/>
      <c r="BH37" s="206"/>
      <c r="BI37" s="206"/>
      <c r="BJ37" s="206"/>
      <c r="BK37" s="206"/>
      <c r="BL37" s="206"/>
      <c r="BM37" s="206"/>
      <c r="BN37" s="206"/>
      <c r="BO37" s="206"/>
      <c r="BP37" s="206"/>
      <c r="BQ37" s="206"/>
      <c r="BR37" s="187"/>
      <c r="BS37" s="206"/>
      <c r="BT37" s="206"/>
      <c r="BU37" s="206"/>
      <c r="BV37" s="206"/>
      <c r="BW37" s="206"/>
      <c r="BX37" s="361"/>
      <c r="BZ37" s="179" t="str">
        <f t="shared" si="0"/>
        <v/>
      </c>
    </row>
    <row r="38" spans="1:78" s="53" customFormat="1" ht="12" customHeight="1">
      <c r="A38" s="766"/>
      <c r="B38" s="162"/>
      <c r="C38" s="195"/>
      <c r="D38" s="207" t="s">
        <v>587</v>
      </c>
      <c r="E38" s="1173" t="s">
        <v>632</v>
      </c>
      <c r="F38" s="1174"/>
      <c r="G38" s="1174"/>
      <c r="H38" s="1174"/>
      <c r="I38" s="1174"/>
      <c r="J38" s="1174"/>
      <c r="K38" s="1174"/>
      <c r="L38" s="1174"/>
      <c r="M38" s="1174"/>
      <c r="N38" s="1174"/>
      <c r="O38" s="1174"/>
      <c r="P38" s="1175"/>
      <c r="Q38" s="1154" t="s">
        <v>582</v>
      </c>
      <c r="R38" s="1141" t="s">
        <v>633</v>
      </c>
      <c r="S38" s="1155"/>
      <c r="T38" s="1153"/>
      <c r="U38" s="571">
        <v>45275</v>
      </c>
      <c r="V38" s="571">
        <v>45275</v>
      </c>
      <c r="W38" s="571">
        <v>45275</v>
      </c>
      <c r="X38" s="571">
        <v>45275</v>
      </c>
      <c r="Y38" s="571">
        <v>45275</v>
      </c>
      <c r="Z38" s="571">
        <v>45275</v>
      </c>
      <c r="AA38" s="571"/>
      <c r="AB38" s="571"/>
      <c r="AC38" s="571"/>
      <c r="AD38" s="191"/>
      <c r="AE38" s="191"/>
      <c r="AF38" s="191"/>
      <c r="AG38" s="191"/>
      <c r="AH38" s="191"/>
      <c r="AI38" s="1167"/>
      <c r="AJ38" s="571">
        <v>45275</v>
      </c>
      <c r="AK38" s="571">
        <v>45275</v>
      </c>
      <c r="AL38" s="571">
        <v>45275</v>
      </c>
      <c r="AM38" s="571">
        <v>45275</v>
      </c>
      <c r="AN38" s="571">
        <v>45275</v>
      </c>
      <c r="AO38" s="571">
        <v>45275</v>
      </c>
      <c r="AP38" s="571">
        <v>45275</v>
      </c>
      <c r="AQ38" s="571">
        <v>45275</v>
      </c>
      <c r="AR38" s="571">
        <v>45275</v>
      </c>
      <c r="AS38" s="571">
        <v>45275</v>
      </c>
      <c r="AT38" s="571">
        <v>45275</v>
      </c>
      <c r="AU38" s="571">
        <v>45275</v>
      </c>
      <c r="AV38" s="571">
        <v>45275</v>
      </c>
      <c r="AW38" s="571">
        <v>45275</v>
      </c>
      <c r="AX38" s="571">
        <v>45275</v>
      </c>
      <c r="AY38" s="571">
        <v>45275</v>
      </c>
      <c r="AZ38" s="571">
        <v>45275</v>
      </c>
      <c r="BA38" s="571">
        <v>45275</v>
      </c>
      <c r="BB38" s="571">
        <v>45275</v>
      </c>
      <c r="BC38" s="571"/>
      <c r="BD38" s="571"/>
      <c r="BE38" s="571"/>
      <c r="BF38" s="571"/>
      <c r="BG38" s="571"/>
      <c r="BH38" s="571"/>
      <c r="BI38" s="571"/>
      <c r="BJ38" s="571"/>
      <c r="BK38" s="571"/>
      <c r="BL38" s="571"/>
      <c r="BM38" s="571"/>
      <c r="BN38" s="571"/>
      <c r="BO38" s="571"/>
      <c r="BP38" s="571"/>
      <c r="BQ38" s="571"/>
      <c r="BR38" s="1143"/>
      <c r="BS38" s="571">
        <v>45275</v>
      </c>
      <c r="BT38" s="571"/>
      <c r="BU38" s="571"/>
      <c r="BV38" s="571"/>
      <c r="BW38" s="571"/>
      <c r="BX38" s="359"/>
      <c r="BY38" s="53">
        <f t="shared" ref="BY38:BY43" si="2">COUNTA(T38:BX38)</f>
        <v>26</v>
      </c>
      <c r="BZ38" s="179" t="str">
        <f t="shared" si="0"/>
        <v/>
      </c>
    </row>
    <row r="39" spans="1:78" s="53" customFormat="1" ht="12" customHeight="1">
      <c r="A39" s="766"/>
      <c r="B39" s="162"/>
      <c r="C39" s="195"/>
      <c r="D39" s="207" t="s">
        <v>587</v>
      </c>
      <c r="E39" s="1141" t="s">
        <v>634</v>
      </c>
      <c r="F39" s="1176"/>
      <c r="G39" s="1176"/>
      <c r="H39" s="1176"/>
      <c r="I39" s="1176"/>
      <c r="J39" s="1176"/>
      <c r="K39" s="1176"/>
      <c r="L39" s="1176"/>
      <c r="M39" s="1176"/>
      <c r="N39" s="1176"/>
      <c r="O39" s="1176"/>
      <c r="P39" s="1177"/>
      <c r="Q39" s="1154" t="s">
        <v>582</v>
      </c>
      <c r="R39" s="1141" t="s">
        <v>635</v>
      </c>
      <c r="S39" s="1155"/>
      <c r="T39" s="1156"/>
      <c r="U39" s="571"/>
      <c r="V39" s="571">
        <v>45275</v>
      </c>
      <c r="W39" s="571">
        <v>45275</v>
      </c>
      <c r="X39" s="571">
        <v>45275</v>
      </c>
      <c r="Y39" s="191"/>
      <c r="Z39" s="571"/>
      <c r="AA39" s="191"/>
      <c r="AB39" s="191"/>
      <c r="AC39" s="571"/>
      <c r="AD39" s="191"/>
      <c r="AE39" s="191"/>
      <c r="AF39" s="191"/>
      <c r="AG39" s="191"/>
      <c r="AH39" s="191"/>
      <c r="AI39" s="1167"/>
      <c r="AJ39" s="571">
        <v>45275</v>
      </c>
      <c r="AK39" s="571">
        <v>45275</v>
      </c>
      <c r="AL39" s="571">
        <v>45275</v>
      </c>
      <c r="AM39" s="571">
        <v>45275</v>
      </c>
      <c r="AN39" s="571">
        <v>45275</v>
      </c>
      <c r="AO39" s="571">
        <v>45275</v>
      </c>
      <c r="AP39" s="571">
        <v>45275</v>
      </c>
      <c r="AQ39" s="571">
        <v>45275</v>
      </c>
      <c r="AR39" s="571">
        <v>45275</v>
      </c>
      <c r="AS39" s="571">
        <v>45275</v>
      </c>
      <c r="AT39" s="571">
        <v>45275</v>
      </c>
      <c r="AU39" s="571">
        <v>45275</v>
      </c>
      <c r="AV39" s="571">
        <v>45275</v>
      </c>
      <c r="AW39" s="571">
        <v>45275</v>
      </c>
      <c r="AX39" s="571">
        <v>45275</v>
      </c>
      <c r="AY39" s="571">
        <v>45275</v>
      </c>
      <c r="AZ39" s="571">
        <v>45275</v>
      </c>
      <c r="BA39" s="571">
        <v>45275</v>
      </c>
      <c r="BB39" s="571">
        <v>45275</v>
      </c>
      <c r="BC39" s="571"/>
      <c r="BD39" s="571"/>
      <c r="BE39" s="571"/>
      <c r="BF39" s="571"/>
      <c r="BG39" s="571"/>
      <c r="BH39" s="571"/>
      <c r="BI39" s="571"/>
      <c r="BJ39" s="571"/>
      <c r="BK39" s="571"/>
      <c r="BL39" s="571"/>
      <c r="BM39" s="571"/>
      <c r="BN39" s="571"/>
      <c r="BO39" s="571"/>
      <c r="BP39" s="571"/>
      <c r="BQ39" s="571"/>
      <c r="BR39" s="1157"/>
      <c r="BS39" s="571">
        <v>45275</v>
      </c>
      <c r="BT39" s="571"/>
      <c r="BU39" s="571"/>
      <c r="BV39" s="571"/>
      <c r="BW39" s="571"/>
      <c r="BX39" s="359"/>
      <c r="BY39" s="53">
        <f t="shared" si="2"/>
        <v>23</v>
      </c>
      <c r="BZ39" s="179" t="str">
        <f t="shared" si="0"/>
        <v/>
      </c>
    </row>
    <row r="40" spans="1:78" s="53" customFormat="1" ht="25.5" customHeight="1">
      <c r="A40" s="766"/>
      <c r="B40" s="162"/>
      <c r="C40" s="195"/>
      <c r="D40" s="207" t="s">
        <v>587</v>
      </c>
      <c r="E40" s="1173" t="s">
        <v>636</v>
      </c>
      <c r="F40" s="1174"/>
      <c r="G40" s="1174"/>
      <c r="H40" s="1174"/>
      <c r="I40" s="1174"/>
      <c r="J40" s="1174"/>
      <c r="K40" s="1174"/>
      <c r="L40" s="1174"/>
      <c r="M40" s="1174"/>
      <c r="N40" s="1174"/>
      <c r="O40" s="1174"/>
      <c r="P40" s="1175"/>
      <c r="Q40" s="1154" t="s">
        <v>637</v>
      </c>
      <c r="R40" s="1141" t="s">
        <v>638</v>
      </c>
      <c r="S40" s="1155"/>
      <c r="T40" s="1156"/>
      <c r="U40" s="191"/>
      <c r="V40" s="191"/>
      <c r="W40" s="191"/>
      <c r="X40" s="191"/>
      <c r="Y40" s="571"/>
      <c r="Z40" s="571"/>
      <c r="AA40" s="191"/>
      <c r="AB40" s="571"/>
      <c r="AC40" s="571"/>
      <c r="AD40" s="191"/>
      <c r="AE40" s="191"/>
      <c r="AF40" s="191"/>
      <c r="AG40" s="191"/>
      <c r="AH40" s="191"/>
      <c r="AI40" s="1167"/>
      <c r="AJ40" s="571"/>
      <c r="AK40" s="571"/>
      <c r="AL40" s="571"/>
      <c r="AM40" s="571"/>
      <c r="AN40" s="571"/>
      <c r="AO40" s="571"/>
      <c r="AP40" s="571"/>
      <c r="AQ40" s="571"/>
      <c r="AR40" s="571"/>
      <c r="AS40" s="571"/>
      <c r="AT40" s="571"/>
      <c r="AU40" s="571"/>
      <c r="AV40" s="571"/>
      <c r="AW40" s="571"/>
      <c r="AX40" s="571"/>
      <c r="AY40" s="571"/>
      <c r="AZ40" s="571"/>
      <c r="BA40" s="571"/>
      <c r="BB40" s="571"/>
      <c r="BC40" s="571"/>
      <c r="BD40" s="571"/>
      <c r="BE40" s="571"/>
      <c r="BF40" s="571"/>
      <c r="BG40" s="571"/>
      <c r="BH40" s="571"/>
      <c r="BI40" s="571"/>
      <c r="BJ40" s="571"/>
      <c r="BK40" s="571"/>
      <c r="BL40" s="571"/>
      <c r="BM40" s="571"/>
      <c r="BN40" s="571"/>
      <c r="BO40" s="571"/>
      <c r="BP40" s="571"/>
      <c r="BQ40" s="571"/>
      <c r="BR40" s="1157"/>
      <c r="BS40" s="571"/>
      <c r="BT40" s="571"/>
      <c r="BU40" s="571"/>
      <c r="BV40" s="571"/>
      <c r="BW40" s="571"/>
      <c r="BX40" s="359"/>
      <c r="BY40" s="53">
        <f t="shared" si="2"/>
        <v>0</v>
      </c>
      <c r="BZ40" s="179" t="str">
        <f t="shared" si="0"/>
        <v>該当なし</v>
      </c>
    </row>
    <row r="41" spans="1:78" s="53" customFormat="1" ht="25.5" customHeight="1">
      <c r="A41" s="766"/>
      <c r="B41" s="162"/>
      <c r="C41" s="195"/>
      <c r="D41" s="207" t="s">
        <v>587</v>
      </c>
      <c r="E41" s="1173" t="s">
        <v>639</v>
      </c>
      <c r="F41" s="1174"/>
      <c r="G41" s="1174"/>
      <c r="H41" s="1174"/>
      <c r="I41" s="1174"/>
      <c r="J41" s="1174"/>
      <c r="K41" s="1174"/>
      <c r="L41" s="1174"/>
      <c r="M41" s="1174"/>
      <c r="N41" s="1174"/>
      <c r="O41" s="1174"/>
      <c r="P41" s="1175"/>
      <c r="Q41" s="1154" t="s">
        <v>637</v>
      </c>
      <c r="R41" s="1141" t="s">
        <v>640</v>
      </c>
      <c r="S41" s="1155"/>
      <c r="T41" s="1156"/>
      <c r="U41" s="191"/>
      <c r="V41" s="191"/>
      <c r="W41" s="191"/>
      <c r="X41" s="191"/>
      <c r="Y41" s="571"/>
      <c r="Z41" s="191"/>
      <c r="AA41" s="191"/>
      <c r="AB41" s="571"/>
      <c r="AC41" s="191"/>
      <c r="AD41" s="191"/>
      <c r="AE41" s="191"/>
      <c r="AF41" s="191"/>
      <c r="AG41" s="191"/>
      <c r="AH41" s="191"/>
      <c r="AI41" s="1167"/>
      <c r="AJ41" s="571"/>
      <c r="AK41" s="571"/>
      <c r="AL41" s="571"/>
      <c r="AM41" s="571"/>
      <c r="AN41" s="571"/>
      <c r="AO41" s="571"/>
      <c r="AP41" s="571"/>
      <c r="AQ41" s="571"/>
      <c r="AR41" s="571"/>
      <c r="AS41" s="571"/>
      <c r="AT41" s="571"/>
      <c r="AU41" s="571"/>
      <c r="AV41" s="571"/>
      <c r="AW41" s="571"/>
      <c r="AX41" s="571"/>
      <c r="AY41" s="571"/>
      <c r="AZ41" s="571"/>
      <c r="BA41" s="571"/>
      <c r="BB41" s="571"/>
      <c r="BC41" s="571"/>
      <c r="BD41" s="571"/>
      <c r="BE41" s="571"/>
      <c r="BF41" s="571"/>
      <c r="BG41" s="571"/>
      <c r="BH41" s="571"/>
      <c r="BI41" s="571"/>
      <c r="BJ41" s="571"/>
      <c r="BK41" s="571"/>
      <c r="BL41" s="571"/>
      <c r="BM41" s="571"/>
      <c r="BN41" s="571"/>
      <c r="BO41" s="571"/>
      <c r="BP41" s="571"/>
      <c r="BQ41" s="571"/>
      <c r="BR41" s="1157"/>
      <c r="BS41" s="571"/>
      <c r="BT41" s="571"/>
      <c r="BU41" s="571"/>
      <c r="BV41" s="571"/>
      <c r="BW41" s="571"/>
      <c r="BX41" s="359"/>
      <c r="BY41" s="53">
        <f t="shared" si="2"/>
        <v>0</v>
      </c>
      <c r="BZ41" s="179" t="str">
        <f t="shared" si="0"/>
        <v>該当なし</v>
      </c>
    </row>
    <row r="42" spans="1:78" s="53" customFormat="1" ht="25.5" customHeight="1">
      <c r="A42" s="766"/>
      <c r="B42" s="162"/>
      <c r="C42" s="195"/>
      <c r="D42" s="207" t="s">
        <v>587</v>
      </c>
      <c r="E42" s="1173" t="s">
        <v>641</v>
      </c>
      <c r="F42" s="1174"/>
      <c r="G42" s="1174"/>
      <c r="H42" s="1174"/>
      <c r="I42" s="1174"/>
      <c r="J42" s="1174"/>
      <c r="K42" s="1174"/>
      <c r="L42" s="1174"/>
      <c r="M42" s="1174"/>
      <c r="N42" s="1174"/>
      <c r="O42" s="1174"/>
      <c r="P42" s="1175"/>
      <c r="Q42" s="1153" t="s">
        <v>637</v>
      </c>
      <c r="R42" s="1141" t="s">
        <v>642</v>
      </c>
      <c r="S42" s="1164"/>
      <c r="T42" s="1156"/>
      <c r="U42" s="191"/>
      <c r="V42" s="191"/>
      <c r="W42" s="191"/>
      <c r="X42" s="191"/>
      <c r="Y42" s="191"/>
      <c r="Z42" s="571"/>
      <c r="AA42" s="191"/>
      <c r="AB42" s="191"/>
      <c r="AC42" s="571"/>
      <c r="AD42" s="191"/>
      <c r="AE42" s="191"/>
      <c r="AF42" s="191"/>
      <c r="AG42" s="191"/>
      <c r="AH42" s="191"/>
      <c r="AI42" s="450"/>
      <c r="AJ42" s="571"/>
      <c r="AK42" s="571"/>
      <c r="AL42" s="571"/>
      <c r="AM42" s="571"/>
      <c r="AN42" s="571"/>
      <c r="AO42" s="571"/>
      <c r="AP42" s="571"/>
      <c r="AQ42" s="571"/>
      <c r="AR42" s="571"/>
      <c r="AS42" s="571"/>
      <c r="AT42" s="571"/>
      <c r="AU42" s="571"/>
      <c r="AV42" s="571"/>
      <c r="AW42" s="571"/>
      <c r="AX42" s="571"/>
      <c r="AY42" s="571"/>
      <c r="AZ42" s="571"/>
      <c r="BA42" s="571"/>
      <c r="BB42" s="571"/>
      <c r="BC42" s="571"/>
      <c r="BD42" s="571"/>
      <c r="BE42" s="571"/>
      <c r="BF42" s="571"/>
      <c r="BG42" s="571"/>
      <c r="BH42" s="571"/>
      <c r="BI42" s="571"/>
      <c r="BJ42" s="571"/>
      <c r="BK42" s="571"/>
      <c r="BL42" s="571"/>
      <c r="BM42" s="571"/>
      <c r="BN42" s="571"/>
      <c r="BO42" s="571"/>
      <c r="BP42" s="571"/>
      <c r="BQ42" s="571"/>
      <c r="BR42" s="1157"/>
      <c r="BS42" s="571"/>
      <c r="BT42" s="1165"/>
      <c r="BU42" s="1165"/>
      <c r="BV42" s="1165"/>
      <c r="BW42" s="1165"/>
      <c r="BX42" s="1172"/>
      <c r="BY42" s="53">
        <f t="shared" si="2"/>
        <v>0</v>
      </c>
      <c r="BZ42" s="179" t="str">
        <f t="shared" si="0"/>
        <v>該当なし</v>
      </c>
    </row>
    <row r="43" spans="1:78" s="53" customFormat="1" ht="25.5" customHeight="1" thickBot="1">
      <c r="A43" s="766"/>
      <c r="B43" s="162"/>
      <c r="C43" s="195"/>
      <c r="D43" s="207" t="s">
        <v>587</v>
      </c>
      <c r="E43" s="749" t="s">
        <v>643</v>
      </c>
      <c r="F43" s="750"/>
      <c r="G43" s="750"/>
      <c r="H43" s="750"/>
      <c r="I43" s="750"/>
      <c r="J43" s="750"/>
      <c r="K43" s="750"/>
      <c r="L43" s="750"/>
      <c r="M43" s="750"/>
      <c r="N43" s="750"/>
      <c r="O43" s="750"/>
      <c r="P43" s="751"/>
      <c r="Q43" s="1153" t="s">
        <v>637</v>
      </c>
      <c r="R43" s="1141" t="s">
        <v>644</v>
      </c>
      <c r="S43" s="1164"/>
      <c r="T43" s="1156"/>
      <c r="U43" s="191"/>
      <c r="V43" s="191">
        <v>45275</v>
      </c>
      <c r="W43" s="191">
        <v>45275</v>
      </c>
      <c r="X43" s="191">
        <v>45275</v>
      </c>
      <c r="Y43" s="191"/>
      <c r="Z43" s="571"/>
      <c r="AA43" s="191"/>
      <c r="AB43" s="191"/>
      <c r="AC43" s="571"/>
      <c r="AD43" s="191"/>
      <c r="AE43" s="191"/>
      <c r="AF43" s="191"/>
      <c r="AG43" s="191"/>
      <c r="AH43" s="191"/>
      <c r="AI43" s="208"/>
      <c r="AJ43" s="571"/>
      <c r="AK43" s="571"/>
      <c r="AL43" s="571"/>
      <c r="AM43" s="571"/>
      <c r="AN43" s="571"/>
      <c r="AO43" s="571"/>
      <c r="AP43" s="571"/>
      <c r="AQ43" s="571"/>
      <c r="AR43" s="571"/>
      <c r="AS43" s="571"/>
      <c r="AT43" s="571"/>
      <c r="AU43" s="571"/>
      <c r="AV43" s="571"/>
      <c r="AW43" s="571"/>
      <c r="AX43" s="571"/>
      <c r="AY43" s="571"/>
      <c r="AZ43" s="571"/>
      <c r="BA43" s="571"/>
      <c r="BB43" s="571"/>
      <c r="BC43" s="571"/>
      <c r="BD43" s="571"/>
      <c r="BE43" s="571"/>
      <c r="BF43" s="571"/>
      <c r="BG43" s="571"/>
      <c r="BH43" s="571"/>
      <c r="BI43" s="571"/>
      <c r="BJ43" s="571"/>
      <c r="BK43" s="571"/>
      <c r="BL43" s="571"/>
      <c r="BM43" s="571"/>
      <c r="BN43" s="571"/>
      <c r="BO43" s="571"/>
      <c r="BP43" s="571"/>
      <c r="BQ43" s="571"/>
      <c r="BR43" s="1157"/>
      <c r="BS43" s="571">
        <v>45275</v>
      </c>
      <c r="BT43" s="571"/>
      <c r="BU43" s="1165"/>
      <c r="BV43" s="1165"/>
      <c r="BW43" s="1165"/>
      <c r="BX43" s="1172"/>
      <c r="BY43" s="53">
        <f t="shared" si="2"/>
        <v>4</v>
      </c>
      <c r="BZ43" s="179" t="str">
        <f t="shared" si="0"/>
        <v/>
      </c>
    </row>
    <row r="44" spans="1:78" s="461" customFormat="1" ht="12.75" customHeight="1">
      <c r="A44" s="766"/>
      <c r="B44" s="452"/>
      <c r="C44" s="453"/>
      <c r="D44" s="454" t="s">
        <v>645</v>
      </c>
      <c r="E44" s="455"/>
      <c r="F44" s="456"/>
      <c r="G44" s="456"/>
      <c r="H44" s="456"/>
      <c r="I44" s="456"/>
      <c r="J44" s="456"/>
      <c r="K44" s="456"/>
      <c r="L44" s="456"/>
      <c r="M44" s="456"/>
      <c r="N44" s="456"/>
      <c r="O44" s="456"/>
      <c r="P44" s="456"/>
      <c r="Q44" s="457"/>
      <c r="R44" s="457"/>
      <c r="S44" s="457"/>
      <c r="T44" s="457"/>
      <c r="U44" s="458"/>
      <c r="V44" s="458"/>
      <c r="W44" s="458"/>
      <c r="X44" s="458"/>
      <c r="Y44" s="458"/>
      <c r="Z44" s="458"/>
      <c r="AA44" s="458"/>
      <c r="AB44" s="458"/>
      <c r="AC44" s="458"/>
      <c r="AD44" s="458"/>
      <c r="AE44" s="458"/>
      <c r="AF44" s="458"/>
      <c r="AG44" s="458"/>
      <c r="AH44" s="458"/>
      <c r="AI44" s="459"/>
      <c r="AJ44" s="458"/>
      <c r="AK44" s="458"/>
      <c r="AL44" s="458"/>
      <c r="AM44" s="458"/>
      <c r="AN44" s="458"/>
      <c r="AO44" s="458"/>
      <c r="AP44" s="458"/>
      <c r="AQ44" s="458"/>
      <c r="AR44" s="458"/>
      <c r="AS44" s="458"/>
      <c r="AT44" s="458"/>
      <c r="AU44" s="458"/>
      <c r="AV44" s="458"/>
      <c r="AW44" s="458"/>
      <c r="AX44" s="458"/>
      <c r="AY44" s="458"/>
      <c r="AZ44" s="458"/>
      <c r="BA44" s="458"/>
      <c r="BB44" s="458"/>
      <c r="BC44" s="458"/>
      <c r="BD44" s="458"/>
      <c r="BE44" s="458"/>
      <c r="BF44" s="458"/>
      <c r="BG44" s="458"/>
      <c r="BH44" s="458"/>
      <c r="BI44" s="458"/>
      <c r="BJ44" s="458"/>
      <c r="BK44" s="458"/>
      <c r="BL44" s="458"/>
      <c r="BM44" s="458"/>
      <c r="BN44" s="458"/>
      <c r="BO44" s="458"/>
      <c r="BP44" s="458"/>
      <c r="BQ44" s="458"/>
      <c r="BR44" s="459"/>
      <c r="BS44" s="458"/>
      <c r="BT44" s="458"/>
      <c r="BU44" s="458"/>
      <c r="BV44" s="458"/>
      <c r="BW44" s="458"/>
      <c r="BX44" s="460"/>
      <c r="BZ44" s="179" t="str">
        <f t="shared" si="0"/>
        <v/>
      </c>
    </row>
    <row r="45" spans="1:78" s="461" customFormat="1" ht="25.5" customHeight="1">
      <c r="A45" s="766"/>
      <c r="B45" s="452"/>
      <c r="C45" s="453"/>
      <c r="D45" s="462" t="s">
        <v>587</v>
      </c>
      <c r="E45" s="1178" t="s">
        <v>646</v>
      </c>
      <c r="F45" s="1179"/>
      <c r="G45" s="1179"/>
      <c r="H45" s="1179"/>
      <c r="I45" s="1179"/>
      <c r="J45" s="1179"/>
      <c r="K45" s="1179"/>
      <c r="L45" s="1179"/>
      <c r="M45" s="1179"/>
      <c r="N45" s="1179"/>
      <c r="O45" s="1179"/>
      <c r="P45" s="1180"/>
      <c r="Q45" s="1181" t="s">
        <v>610</v>
      </c>
      <c r="R45" s="1182" t="s">
        <v>647</v>
      </c>
      <c r="S45" s="1183"/>
      <c r="T45" s="1184"/>
      <c r="U45" s="463"/>
      <c r="V45" s="463"/>
      <c r="W45" s="1185"/>
      <c r="X45" s="463"/>
      <c r="Y45" s="463"/>
      <c r="Z45" s="463"/>
      <c r="AA45" s="463"/>
      <c r="AB45" s="463"/>
      <c r="AC45" s="463"/>
      <c r="AD45" s="463"/>
      <c r="AE45" s="463"/>
      <c r="AF45" s="463"/>
      <c r="AG45" s="463"/>
      <c r="AH45" s="463"/>
      <c r="AI45" s="1184"/>
      <c r="AJ45" s="463"/>
      <c r="AK45" s="463"/>
      <c r="AL45" s="463"/>
      <c r="AM45" s="463"/>
      <c r="AN45" s="463"/>
      <c r="AO45" s="463"/>
      <c r="AP45" s="463"/>
      <c r="AQ45" s="463"/>
      <c r="AR45" s="463"/>
      <c r="AS45" s="463"/>
      <c r="AT45" s="463"/>
      <c r="AU45" s="463"/>
      <c r="AV45" s="463"/>
      <c r="AW45" s="463"/>
      <c r="AX45" s="463"/>
      <c r="AY45" s="463"/>
      <c r="AZ45" s="463"/>
      <c r="BA45" s="463"/>
      <c r="BB45" s="463"/>
      <c r="BC45" s="463"/>
      <c r="BD45" s="463"/>
      <c r="BE45" s="463"/>
      <c r="BF45" s="463"/>
      <c r="BG45" s="463"/>
      <c r="BH45" s="463"/>
      <c r="BI45" s="463"/>
      <c r="BJ45" s="463"/>
      <c r="BK45" s="463"/>
      <c r="BL45" s="463"/>
      <c r="BM45" s="463"/>
      <c r="BN45" s="463"/>
      <c r="BO45" s="463"/>
      <c r="BP45" s="463"/>
      <c r="BQ45" s="463"/>
      <c r="BR45" s="1184"/>
      <c r="BS45" s="1185"/>
      <c r="BT45" s="1185"/>
      <c r="BU45" s="1185"/>
      <c r="BV45" s="1185"/>
      <c r="BW45" s="1185"/>
      <c r="BX45" s="464"/>
      <c r="BY45" s="461">
        <f>COUNTA(T45:BX45)</f>
        <v>0</v>
      </c>
      <c r="BZ45" s="179" t="str">
        <f t="shared" si="0"/>
        <v>該当なし</v>
      </c>
    </row>
    <row r="46" spans="1:78" s="461" customFormat="1" ht="25.5" customHeight="1">
      <c r="A46" s="766"/>
      <c r="B46" s="452"/>
      <c r="C46" s="453"/>
      <c r="D46" s="462" t="s">
        <v>587</v>
      </c>
      <c r="E46" s="1178" t="s">
        <v>648</v>
      </c>
      <c r="F46" s="1179"/>
      <c r="G46" s="1179"/>
      <c r="H46" s="1179"/>
      <c r="I46" s="1179"/>
      <c r="J46" s="1179"/>
      <c r="K46" s="1179"/>
      <c r="L46" s="1179"/>
      <c r="M46" s="1179"/>
      <c r="N46" s="1179"/>
      <c r="O46" s="1179"/>
      <c r="P46" s="1180"/>
      <c r="Q46" s="1181" t="s">
        <v>589</v>
      </c>
      <c r="R46" s="1182" t="s">
        <v>649</v>
      </c>
      <c r="S46" s="1183"/>
      <c r="T46" s="1184"/>
      <c r="U46" s="463"/>
      <c r="V46" s="463"/>
      <c r="W46" s="463"/>
      <c r="X46" s="463"/>
      <c r="Y46" s="463"/>
      <c r="Z46" s="463"/>
      <c r="AA46" s="463"/>
      <c r="AB46" s="463"/>
      <c r="AC46" s="463"/>
      <c r="AD46" s="463"/>
      <c r="AE46" s="463"/>
      <c r="AF46" s="463"/>
      <c r="AG46" s="463"/>
      <c r="AH46" s="463"/>
      <c r="AI46" s="1184"/>
      <c r="AJ46" s="463"/>
      <c r="AK46" s="463"/>
      <c r="AL46" s="463"/>
      <c r="AM46" s="463"/>
      <c r="AN46" s="463"/>
      <c r="AO46" s="463"/>
      <c r="AP46" s="463"/>
      <c r="AQ46" s="463"/>
      <c r="AR46" s="463"/>
      <c r="AS46" s="463"/>
      <c r="AT46" s="463"/>
      <c r="AU46" s="463"/>
      <c r="AV46" s="463"/>
      <c r="AW46" s="463"/>
      <c r="AX46" s="463"/>
      <c r="AY46" s="463"/>
      <c r="AZ46" s="463"/>
      <c r="BA46" s="463"/>
      <c r="BB46" s="463"/>
      <c r="BC46" s="463"/>
      <c r="BD46" s="463"/>
      <c r="BE46" s="463"/>
      <c r="BF46" s="463"/>
      <c r="BG46" s="463"/>
      <c r="BH46" s="463"/>
      <c r="BI46" s="463"/>
      <c r="BJ46" s="463"/>
      <c r="BK46" s="463"/>
      <c r="BL46" s="463"/>
      <c r="BM46" s="463"/>
      <c r="BN46" s="463"/>
      <c r="BO46" s="463"/>
      <c r="BP46" s="463"/>
      <c r="BQ46" s="463"/>
      <c r="BR46" s="1184"/>
      <c r="BS46" s="1185"/>
      <c r="BT46" s="1185"/>
      <c r="BU46" s="1185"/>
      <c r="BV46" s="1185"/>
      <c r="BW46" s="1185"/>
      <c r="BX46" s="464"/>
      <c r="BY46" s="461">
        <f>COUNTA(T46:BX46)</f>
        <v>0</v>
      </c>
      <c r="BZ46" s="179" t="str">
        <f t="shared" si="0"/>
        <v>該当なし</v>
      </c>
    </row>
    <row r="47" spans="1:78" s="461" customFormat="1" ht="12" customHeight="1" thickBot="1">
      <c r="A47" s="766"/>
      <c r="B47" s="452"/>
      <c r="C47" s="453"/>
      <c r="D47" s="462" t="s">
        <v>587</v>
      </c>
      <c r="E47" s="752" t="s">
        <v>650</v>
      </c>
      <c r="F47" s="753"/>
      <c r="G47" s="753"/>
      <c r="H47" s="753"/>
      <c r="I47" s="753"/>
      <c r="J47" s="753"/>
      <c r="K47" s="753"/>
      <c r="L47" s="753"/>
      <c r="M47" s="753"/>
      <c r="N47" s="753"/>
      <c r="O47" s="753"/>
      <c r="P47" s="754"/>
      <c r="Q47" s="1181" t="s">
        <v>582</v>
      </c>
      <c r="R47" s="465" t="s">
        <v>651</v>
      </c>
      <c r="S47" s="1186"/>
      <c r="T47" s="1184"/>
      <c r="U47" s="463"/>
      <c r="V47" s="463"/>
      <c r="W47" s="1185"/>
      <c r="X47" s="463"/>
      <c r="Y47" s="463"/>
      <c r="Z47" s="463"/>
      <c r="AA47" s="463"/>
      <c r="AB47" s="463"/>
      <c r="AC47" s="463"/>
      <c r="AD47" s="463"/>
      <c r="AE47" s="463"/>
      <c r="AF47" s="463"/>
      <c r="AG47" s="463"/>
      <c r="AH47" s="463"/>
      <c r="AI47" s="1184"/>
      <c r="AJ47" s="463"/>
      <c r="AK47" s="463"/>
      <c r="AL47" s="463"/>
      <c r="AM47" s="463"/>
      <c r="AN47" s="463"/>
      <c r="AO47" s="463"/>
      <c r="AP47" s="463"/>
      <c r="AQ47" s="463"/>
      <c r="AR47" s="463"/>
      <c r="AS47" s="463"/>
      <c r="AT47" s="463"/>
      <c r="AU47" s="463"/>
      <c r="AV47" s="463"/>
      <c r="AW47" s="463"/>
      <c r="AX47" s="463"/>
      <c r="AY47" s="463"/>
      <c r="AZ47" s="463"/>
      <c r="BA47" s="463"/>
      <c r="BB47" s="463"/>
      <c r="BC47" s="463"/>
      <c r="BD47" s="463"/>
      <c r="BE47" s="463"/>
      <c r="BF47" s="463"/>
      <c r="BG47" s="463"/>
      <c r="BH47" s="463"/>
      <c r="BI47" s="463"/>
      <c r="BJ47" s="463"/>
      <c r="BK47" s="463"/>
      <c r="BL47" s="463"/>
      <c r="BM47" s="463"/>
      <c r="BN47" s="463"/>
      <c r="BO47" s="463"/>
      <c r="BP47" s="463"/>
      <c r="BQ47" s="463"/>
      <c r="BR47" s="1184"/>
      <c r="BS47" s="1185"/>
      <c r="BT47" s="1185"/>
      <c r="BU47" s="1185"/>
      <c r="BV47" s="1185"/>
      <c r="BW47" s="1185"/>
      <c r="BX47" s="464"/>
      <c r="BY47" s="461">
        <f>COUNTA(T47:BX47)</f>
        <v>0</v>
      </c>
      <c r="BZ47" s="179" t="str">
        <f t="shared" si="0"/>
        <v>該当なし</v>
      </c>
    </row>
    <row r="48" spans="1:78" s="53" customFormat="1" ht="12.75" customHeight="1">
      <c r="A48" s="766"/>
      <c r="B48" s="162"/>
      <c r="C48" s="195"/>
      <c r="D48" s="169" t="s">
        <v>652</v>
      </c>
      <c r="E48" s="201"/>
      <c r="F48" s="202"/>
      <c r="G48" s="202"/>
      <c r="H48" s="202"/>
      <c r="I48" s="202"/>
      <c r="J48" s="202"/>
      <c r="K48" s="202"/>
      <c r="L48" s="202"/>
      <c r="M48" s="202"/>
      <c r="N48" s="202"/>
      <c r="O48" s="202"/>
      <c r="P48" s="203"/>
      <c r="Q48" s="204"/>
      <c r="R48" s="205"/>
      <c r="S48" s="205"/>
      <c r="T48" s="186"/>
      <c r="U48" s="206"/>
      <c r="V48" s="206"/>
      <c r="W48" s="206"/>
      <c r="X48" s="206"/>
      <c r="Y48" s="206"/>
      <c r="Z48" s="206"/>
      <c r="AA48" s="206"/>
      <c r="AB48" s="206"/>
      <c r="AC48" s="206"/>
      <c r="AD48" s="206"/>
      <c r="AE48" s="206"/>
      <c r="AF48" s="206"/>
      <c r="AG48" s="206"/>
      <c r="AH48" s="206"/>
      <c r="AI48" s="187"/>
      <c r="AJ48" s="206"/>
      <c r="AK48" s="206"/>
      <c r="AL48" s="206"/>
      <c r="AM48" s="206"/>
      <c r="AN48" s="206"/>
      <c r="AO48" s="206"/>
      <c r="AP48" s="206"/>
      <c r="AQ48" s="206"/>
      <c r="AR48" s="206"/>
      <c r="AS48" s="206"/>
      <c r="AT48" s="206"/>
      <c r="AU48" s="206"/>
      <c r="AV48" s="206"/>
      <c r="AW48" s="206"/>
      <c r="AX48" s="206"/>
      <c r="AY48" s="206"/>
      <c r="AZ48" s="206"/>
      <c r="BA48" s="206"/>
      <c r="BB48" s="206"/>
      <c r="BC48" s="206"/>
      <c r="BD48" s="206"/>
      <c r="BE48" s="206"/>
      <c r="BF48" s="206"/>
      <c r="BG48" s="206"/>
      <c r="BH48" s="206"/>
      <c r="BI48" s="206"/>
      <c r="BJ48" s="206"/>
      <c r="BK48" s="206"/>
      <c r="BL48" s="206"/>
      <c r="BM48" s="206"/>
      <c r="BN48" s="206"/>
      <c r="BO48" s="206"/>
      <c r="BP48" s="206"/>
      <c r="BQ48" s="206"/>
      <c r="BR48" s="187"/>
      <c r="BS48" s="206"/>
      <c r="BT48" s="206"/>
      <c r="BU48" s="206"/>
      <c r="BV48" s="206"/>
      <c r="BW48" s="206"/>
      <c r="BX48" s="361"/>
      <c r="BZ48" s="179" t="str">
        <f t="shared" si="0"/>
        <v/>
      </c>
    </row>
    <row r="49" spans="1:78" s="53" customFormat="1" ht="12" customHeight="1">
      <c r="A49" s="766"/>
      <c r="B49" s="162"/>
      <c r="C49" s="195"/>
      <c r="D49" s="207" t="s">
        <v>587</v>
      </c>
      <c r="E49" s="1173" t="s">
        <v>653</v>
      </c>
      <c r="F49" s="1174"/>
      <c r="G49" s="1174"/>
      <c r="H49" s="1174"/>
      <c r="I49" s="1174"/>
      <c r="J49" s="1174"/>
      <c r="K49" s="1174"/>
      <c r="L49" s="1174"/>
      <c r="M49" s="1174"/>
      <c r="N49" s="1174"/>
      <c r="O49" s="1174"/>
      <c r="P49" s="1175"/>
      <c r="Q49" s="1154" t="s">
        <v>582</v>
      </c>
      <c r="R49" s="1141" t="s">
        <v>654</v>
      </c>
      <c r="S49" s="1155"/>
      <c r="T49" s="1153"/>
      <c r="U49" s="571"/>
      <c r="V49" s="571"/>
      <c r="W49" s="571"/>
      <c r="X49" s="571"/>
      <c r="Y49" s="571"/>
      <c r="Z49" s="571"/>
      <c r="AA49" s="571"/>
      <c r="AB49" s="571"/>
      <c r="AC49" s="571"/>
      <c r="AD49" s="571"/>
      <c r="AE49" s="571"/>
      <c r="AF49" s="571"/>
      <c r="AG49" s="571"/>
      <c r="AH49" s="571"/>
      <c r="AI49" s="1143"/>
      <c r="AJ49" s="571"/>
      <c r="AK49" s="571"/>
      <c r="AL49" s="571"/>
      <c r="AM49" s="571"/>
      <c r="AN49" s="571"/>
      <c r="AO49" s="571"/>
      <c r="AP49" s="571"/>
      <c r="AQ49" s="571"/>
      <c r="AR49" s="571"/>
      <c r="AS49" s="571"/>
      <c r="AT49" s="571"/>
      <c r="AU49" s="571"/>
      <c r="AV49" s="571"/>
      <c r="AW49" s="571"/>
      <c r="AX49" s="571"/>
      <c r="AY49" s="571"/>
      <c r="AZ49" s="571"/>
      <c r="BA49" s="571"/>
      <c r="BB49" s="571"/>
      <c r="BC49" s="571"/>
      <c r="BD49" s="571"/>
      <c r="BE49" s="571"/>
      <c r="BF49" s="571"/>
      <c r="BG49" s="571"/>
      <c r="BH49" s="571"/>
      <c r="BI49" s="571"/>
      <c r="BJ49" s="571"/>
      <c r="BK49" s="571"/>
      <c r="BL49" s="571"/>
      <c r="BM49" s="571"/>
      <c r="BN49" s="571"/>
      <c r="BO49" s="571"/>
      <c r="BP49" s="571"/>
      <c r="BQ49" s="571"/>
      <c r="BR49" s="1143"/>
      <c r="BS49" s="571"/>
      <c r="BT49" s="571"/>
      <c r="BU49" s="571"/>
      <c r="BV49" s="571"/>
      <c r="BW49" s="571"/>
      <c r="BX49" s="359"/>
      <c r="BY49" s="53">
        <f>COUNTA(T49:BX49)</f>
        <v>0</v>
      </c>
      <c r="BZ49" s="179" t="str">
        <f t="shared" si="0"/>
        <v>該当なし</v>
      </c>
    </row>
    <row r="50" spans="1:78" s="53" customFormat="1" ht="12" customHeight="1" thickBot="1">
      <c r="A50" s="766"/>
      <c r="B50" s="162"/>
      <c r="C50" s="195"/>
      <c r="D50" s="209" t="s">
        <v>587</v>
      </c>
      <c r="E50" s="743" t="s">
        <v>655</v>
      </c>
      <c r="F50" s="744"/>
      <c r="G50" s="744"/>
      <c r="H50" s="744"/>
      <c r="I50" s="744"/>
      <c r="J50" s="744"/>
      <c r="K50" s="744"/>
      <c r="L50" s="744"/>
      <c r="M50" s="744"/>
      <c r="N50" s="744"/>
      <c r="O50" s="744"/>
      <c r="P50" s="745"/>
      <c r="Q50" s="180" t="s">
        <v>589</v>
      </c>
      <c r="R50" s="174" t="s">
        <v>656</v>
      </c>
      <c r="S50" s="181"/>
      <c r="T50" s="182"/>
      <c r="U50" s="176"/>
      <c r="V50" s="176"/>
      <c r="W50" s="176"/>
      <c r="X50" s="176"/>
      <c r="Y50" s="176"/>
      <c r="Z50" s="176"/>
      <c r="AA50" s="176"/>
      <c r="AB50" s="176"/>
      <c r="AC50" s="176"/>
      <c r="AD50" s="176"/>
      <c r="AE50" s="176"/>
      <c r="AF50" s="176"/>
      <c r="AG50" s="176"/>
      <c r="AH50" s="176"/>
      <c r="AI50" s="175"/>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5"/>
      <c r="BS50" s="176"/>
      <c r="BT50" s="176"/>
      <c r="BU50" s="176"/>
      <c r="BV50" s="176"/>
      <c r="BW50" s="176"/>
      <c r="BX50" s="360"/>
      <c r="BY50" s="53">
        <f>COUNTA(T50:BX50)</f>
        <v>0</v>
      </c>
      <c r="BZ50" s="179" t="str">
        <f t="shared" si="0"/>
        <v>該当なし</v>
      </c>
    </row>
    <row r="51" spans="1:78" s="53" customFormat="1" ht="12.75" customHeight="1">
      <c r="A51" s="766"/>
      <c r="B51" s="162"/>
      <c r="C51" s="195"/>
      <c r="D51" s="177" t="s">
        <v>657</v>
      </c>
      <c r="F51" s="1187"/>
      <c r="G51" s="1187"/>
      <c r="H51" s="1187"/>
      <c r="I51" s="1187"/>
      <c r="J51" s="1187"/>
      <c r="K51" s="1187"/>
      <c r="L51" s="1187"/>
      <c r="M51" s="1187"/>
      <c r="N51" s="1187"/>
      <c r="O51" s="1187"/>
      <c r="P51" s="1188"/>
      <c r="Q51" s="1189"/>
      <c r="R51" s="210"/>
      <c r="S51" s="210"/>
      <c r="T51" s="183"/>
      <c r="U51" s="211"/>
      <c r="V51" s="211"/>
      <c r="W51" s="211"/>
      <c r="X51" s="211"/>
      <c r="Y51" s="211"/>
      <c r="Z51" s="211"/>
      <c r="AA51" s="211"/>
      <c r="AB51" s="211"/>
      <c r="AC51" s="211"/>
      <c r="AD51" s="211"/>
      <c r="AE51" s="211"/>
      <c r="AF51" s="211"/>
      <c r="AG51" s="211"/>
      <c r="AH51" s="211"/>
      <c r="AI51" s="184"/>
      <c r="AJ51" s="211"/>
      <c r="AK51" s="211"/>
      <c r="AL51" s="211"/>
      <c r="AM51" s="211"/>
      <c r="AN51" s="211"/>
      <c r="AO51" s="211"/>
      <c r="AP51" s="211"/>
      <c r="AQ51" s="211"/>
      <c r="AR51" s="211"/>
      <c r="AS51" s="211"/>
      <c r="AT51" s="211"/>
      <c r="AU51" s="211"/>
      <c r="AV51" s="211"/>
      <c r="AW51" s="211"/>
      <c r="AX51" s="211"/>
      <c r="AY51" s="211"/>
      <c r="AZ51" s="211"/>
      <c r="BA51" s="211"/>
      <c r="BB51" s="211"/>
      <c r="BC51" s="211"/>
      <c r="BD51" s="211"/>
      <c r="BE51" s="211"/>
      <c r="BF51" s="211"/>
      <c r="BG51" s="211"/>
      <c r="BH51" s="211"/>
      <c r="BI51" s="211"/>
      <c r="BJ51" s="211"/>
      <c r="BK51" s="211"/>
      <c r="BL51" s="211"/>
      <c r="BM51" s="211"/>
      <c r="BN51" s="211"/>
      <c r="BO51" s="211"/>
      <c r="BP51" s="211"/>
      <c r="BQ51" s="211"/>
      <c r="BR51" s="184"/>
      <c r="BS51" s="211"/>
      <c r="BT51" s="211"/>
      <c r="BU51" s="211"/>
      <c r="BV51" s="211"/>
      <c r="BW51" s="211"/>
      <c r="BX51" s="362"/>
      <c r="BZ51" s="179" t="str">
        <f t="shared" si="0"/>
        <v/>
      </c>
    </row>
    <row r="52" spans="1:78" s="53" customFormat="1" ht="12.75" customHeight="1">
      <c r="A52" s="766"/>
      <c r="B52" s="162"/>
      <c r="C52" s="195"/>
      <c r="D52" s="207" t="s">
        <v>587</v>
      </c>
      <c r="E52" s="1173" t="s">
        <v>658</v>
      </c>
      <c r="F52" s="1174"/>
      <c r="G52" s="1174"/>
      <c r="H52" s="1174"/>
      <c r="I52" s="1174"/>
      <c r="J52" s="1174"/>
      <c r="K52" s="1174"/>
      <c r="L52" s="1174"/>
      <c r="M52" s="1174"/>
      <c r="N52" s="1174"/>
      <c r="O52" s="1174"/>
      <c r="P52" s="1175"/>
      <c r="Q52" s="1154" t="s">
        <v>582</v>
      </c>
      <c r="R52" s="1141" t="s">
        <v>659</v>
      </c>
      <c r="S52" s="1155"/>
      <c r="T52" s="1153"/>
      <c r="U52" s="571">
        <v>45275</v>
      </c>
      <c r="V52" s="571">
        <v>45275</v>
      </c>
      <c r="W52" s="571">
        <v>45275</v>
      </c>
      <c r="X52" s="571">
        <v>45275</v>
      </c>
      <c r="Y52" s="571">
        <v>45275</v>
      </c>
      <c r="Z52" s="571">
        <v>45275</v>
      </c>
      <c r="AA52" s="571"/>
      <c r="AB52" s="571"/>
      <c r="AC52" s="571"/>
      <c r="AD52" s="571"/>
      <c r="AE52" s="571"/>
      <c r="AF52" s="571"/>
      <c r="AG52" s="571"/>
      <c r="AH52" s="571"/>
      <c r="AI52" s="1143"/>
      <c r="AJ52" s="571">
        <v>45275</v>
      </c>
      <c r="AK52" s="571">
        <v>45275</v>
      </c>
      <c r="AL52" s="571">
        <v>45275</v>
      </c>
      <c r="AM52" s="571">
        <v>45275</v>
      </c>
      <c r="AN52" s="571">
        <v>45275</v>
      </c>
      <c r="AO52" s="571">
        <v>45275</v>
      </c>
      <c r="AP52" s="571">
        <v>45275</v>
      </c>
      <c r="AQ52" s="571">
        <v>45275</v>
      </c>
      <c r="AR52" s="571">
        <v>45275</v>
      </c>
      <c r="AS52" s="571">
        <v>45275</v>
      </c>
      <c r="AT52" s="571">
        <v>45275</v>
      </c>
      <c r="AU52" s="571">
        <v>45275</v>
      </c>
      <c r="AV52" s="571">
        <v>45275</v>
      </c>
      <c r="AW52" s="571">
        <v>45275</v>
      </c>
      <c r="AX52" s="571">
        <v>45275</v>
      </c>
      <c r="AY52" s="571">
        <v>45275</v>
      </c>
      <c r="AZ52" s="571">
        <v>45275</v>
      </c>
      <c r="BA52" s="571">
        <v>45275</v>
      </c>
      <c r="BB52" s="571">
        <v>45275</v>
      </c>
      <c r="BC52" s="571"/>
      <c r="BD52" s="571"/>
      <c r="BE52" s="571"/>
      <c r="BF52" s="571"/>
      <c r="BG52" s="571"/>
      <c r="BH52" s="571"/>
      <c r="BI52" s="571"/>
      <c r="BJ52" s="571"/>
      <c r="BK52" s="571"/>
      <c r="BL52" s="571"/>
      <c r="BM52" s="571"/>
      <c r="BN52" s="571"/>
      <c r="BO52" s="571"/>
      <c r="BP52" s="571"/>
      <c r="BQ52" s="571"/>
      <c r="BR52" s="1143"/>
      <c r="BS52" s="571"/>
      <c r="BT52" s="571">
        <v>45275</v>
      </c>
      <c r="BU52" s="571"/>
      <c r="BV52" s="571"/>
      <c r="BW52" s="571"/>
      <c r="BX52" s="359"/>
      <c r="BY52" s="53">
        <f>COUNTA(T52:BX52)</f>
        <v>26</v>
      </c>
      <c r="BZ52" s="179" t="str">
        <f t="shared" si="0"/>
        <v/>
      </c>
    </row>
    <row r="53" spans="1:78" s="53" customFormat="1" ht="45" customHeight="1" thickBot="1">
      <c r="A53" s="766"/>
      <c r="B53" s="162"/>
      <c r="C53" s="212"/>
      <c r="D53" s="207" t="s">
        <v>587</v>
      </c>
      <c r="E53" s="743" t="s">
        <v>660</v>
      </c>
      <c r="F53" s="744"/>
      <c r="G53" s="744"/>
      <c r="H53" s="744"/>
      <c r="I53" s="744"/>
      <c r="J53" s="744"/>
      <c r="K53" s="744"/>
      <c r="L53" s="744"/>
      <c r="M53" s="744"/>
      <c r="N53" s="744"/>
      <c r="O53" s="744"/>
      <c r="P53" s="745"/>
      <c r="Q53" s="180" t="s">
        <v>582</v>
      </c>
      <c r="R53" s="174" t="s">
        <v>661</v>
      </c>
      <c r="S53" s="181"/>
      <c r="T53" s="182"/>
      <c r="U53" s="176"/>
      <c r="V53" s="176">
        <v>45275</v>
      </c>
      <c r="W53" s="176">
        <v>45275</v>
      </c>
      <c r="X53" s="176">
        <v>45275</v>
      </c>
      <c r="Y53" s="176"/>
      <c r="Z53" s="176"/>
      <c r="AA53" s="176"/>
      <c r="AB53" s="176"/>
      <c r="AC53" s="176"/>
      <c r="AD53" s="176"/>
      <c r="AE53" s="176"/>
      <c r="AF53" s="176"/>
      <c r="AG53" s="176"/>
      <c r="AH53" s="176"/>
      <c r="AI53" s="175"/>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5"/>
      <c r="BS53" s="176"/>
      <c r="BT53" s="176">
        <v>45275</v>
      </c>
      <c r="BU53" s="176"/>
      <c r="BV53" s="176"/>
      <c r="BW53" s="176"/>
      <c r="BX53" s="360"/>
      <c r="BY53" s="53">
        <f>COUNTA(T53:BX53)</f>
        <v>4</v>
      </c>
      <c r="BZ53" s="179" t="str">
        <f t="shared" si="0"/>
        <v/>
      </c>
    </row>
    <row r="54" spans="1:78" s="53" customFormat="1" ht="15" thickBot="1">
      <c r="A54" s="766"/>
      <c r="B54" s="213" t="s">
        <v>662</v>
      </c>
      <c r="C54" s="201"/>
      <c r="D54" s="201"/>
      <c r="E54" s="201"/>
      <c r="F54" s="201"/>
      <c r="G54" s="201"/>
      <c r="H54" s="201"/>
      <c r="I54" s="201"/>
      <c r="J54" s="201"/>
      <c r="K54" s="201"/>
      <c r="L54" s="201"/>
      <c r="M54" s="170"/>
      <c r="N54" s="170"/>
      <c r="O54" s="170"/>
      <c r="P54" s="170"/>
      <c r="Q54" s="170"/>
      <c r="R54" s="214"/>
      <c r="S54" s="159"/>
      <c r="T54" s="183"/>
      <c r="U54" s="184"/>
      <c r="V54" s="184"/>
      <c r="W54" s="184"/>
      <c r="X54" s="184"/>
      <c r="Y54" s="184"/>
      <c r="Z54" s="184"/>
      <c r="AA54" s="184"/>
      <c r="AB54" s="184"/>
      <c r="AC54" s="184"/>
      <c r="AD54" s="184"/>
      <c r="AE54" s="184"/>
      <c r="AF54" s="184"/>
      <c r="AG54" s="184"/>
      <c r="AH54" s="184"/>
      <c r="AI54" s="184"/>
      <c r="AJ54" s="184"/>
      <c r="AK54" s="184"/>
      <c r="AL54" s="184"/>
      <c r="AM54" s="184"/>
      <c r="AN54" s="184"/>
      <c r="AO54" s="184"/>
      <c r="AP54" s="184"/>
      <c r="AQ54" s="184"/>
      <c r="AR54" s="184"/>
      <c r="AS54" s="184"/>
      <c r="AT54" s="184"/>
      <c r="AU54" s="184"/>
      <c r="AV54" s="184"/>
      <c r="AW54" s="184"/>
      <c r="AX54" s="184"/>
      <c r="AY54" s="184"/>
      <c r="AZ54" s="184"/>
      <c r="BA54" s="184"/>
      <c r="BB54" s="184"/>
      <c r="BC54" s="184"/>
      <c r="BD54" s="184"/>
      <c r="BE54" s="184"/>
      <c r="BF54" s="184"/>
      <c r="BG54" s="184"/>
      <c r="BH54" s="184"/>
      <c r="BI54" s="184"/>
      <c r="BJ54" s="184"/>
      <c r="BK54" s="184"/>
      <c r="BL54" s="184"/>
      <c r="BM54" s="184"/>
      <c r="BN54" s="184"/>
      <c r="BO54" s="184"/>
      <c r="BP54" s="184"/>
      <c r="BQ54" s="184"/>
      <c r="BR54" s="184"/>
      <c r="BS54" s="184"/>
      <c r="BT54" s="184"/>
      <c r="BU54" s="184"/>
      <c r="BV54" s="184"/>
      <c r="BW54" s="184"/>
      <c r="BX54" s="185"/>
      <c r="BZ54" s="179" t="str">
        <f t="shared" si="0"/>
        <v/>
      </c>
    </row>
    <row r="55" spans="1:78" s="53" customFormat="1" ht="25.5" customHeight="1" thickBot="1">
      <c r="A55" s="766"/>
      <c r="B55" s="162" t="s">
        <v>587</v>
      </c>
      <c r="C55" s="768" t="s">
        <v>663</v>
      </c>
      <c r="D55" s="769"/>
      <c r="E55" s="769"/>
      <c r="F55" s="769"/>
      <c r="G55" s="769"/>
      <c r="H55" s="769"/>
      <c r="I55" s="769"/>
      <c r="J55" s="769"/>
      <c r="K55" s="769"/>
      <c r="L55" s="769"/>
      <c r="M55" s="769"/>
      <c r="N55" s="769"/>
      <c r="O55" s="769"/>
      <c r="P55" s="770"/>
      <c r="Q55" s="215" t="s">
        <v>637</v>
      </c>
      <c r="R55" s="216" t="s">
        <v>664</v>
      </c>
      <c r="S55" s="217"/>
      <c r="T55" s="215"/>
      <c r="U55" s="218"/>
      <c r="V55" s="218">
        <v>45275</v>
      </c>
      <c r="W55" s="218">
        <v>45275</v>
      </c>
      <c r="X55" s="218">
        <v>45275</v>
      </c>
      <c r="Y55" s="218"/>
      <c r="Z55" s="218"/>
      <c r="AA55" s="218"/>
      <c r="AB55" s="218"/>
      <c r="AC55" s="218"/>
      <c r="AD55" s="218"/>
      <c r="AE55" s="218"/>
      <c r="AF55" s="218"/>
      <c r="AG55" s="218"/>
      <c r="AH55" s="218"/>
      <c r="AI55" s="219"/>
      <c r="AJ55" s="218"/>
      <c r="AK55" s="218"/>
      <c r="AL55" s="218"/>
      <c r="AM55" s="218"/>
      <c r="AN55" s="218"/>
      <c r="AO55" s="218"/>
      <c r="AP55" s="218"/>
      <c r="AQ55" s="218"/>
      <c r="AR55" s="218"/>
      <c r="AS55" s="218"/>
      <c r="AT55" s="218"/>
      <c r="AU55" s="218"/>
      <c r="AV55" s="218"/>
      <c r="AW55" s="218"/>
      <c r="AX55" s="218"/>
      <c r="AY55" s="218"/>
      <c r="AZ55" s="218"/>
      <c r="BA55" s="218"/>
      <c r="BB55" s="218"/>
      <c r="BC55" s="218"/>
      <c r="BD55" s="218"/>
      <c r="BE55" s="218"/>
      <c r="BF55" s="218"/>
      <c r="BG55" s="218"/>
      <c r="BH55" s="218"/>
      <c r="BI55" s="218"/>
      <c r="BJ55" s="218"/>
      <c r="BK55" s="218"/>
      <c r="BL55" s="218"/>
      <c r="BM55" s="218"/>
      <c r="BN55" s="218"/>
      <c r="BO55" s="218"/>
      <c r="BP55" s="218"/>
      <c r="BQ55" s="218"/>
      <c r="BR55" s="219"/>
      <c r="BS55" s="218"/>
      <c r="BT55" s="218"/>
      <c r="BU55" s="218"/>
      <c r="BV55" s="218"/>
      <c r="BW55" s="218"/>
      <c r="BX55" s="363"/>
      <c r="BY55" s="53">
        <f>COUNTA(T55:BX55)</f>
        <v>3</v>
      </c>
      <c r="BZ55" s="179" t="str">
        <f t="shared" si="0"/>
        <v/>
      </c>
    </row>
    <row r="56" spans="1:78" s="53" customFormat="1" ht="25.5" customHeight="1" thickBot="1">
      <c r="A56" s="766"/>
      <c r="B56" s="162" t="s">
        <v>587</v>
      </c>
      <c r="C56" s="768" t="s">
        <v>665</v>
      </c>
      <c r="D56" s="769"/>
      <c r="E56" s="769"/>
      <c r="F56" s="769"/>
      <c r="G56" s="769"/>
      <c r="H56" s="769"/>
      <c r="I56" s="769"/>
      <c r="J56" s="769"/>
      <c r="K56" s="769"/>
      <c r="L56" s="769"/>
      <c r="M56" s="769"/>
      <c r="N56" s="769"/>
      <c r="O56" s="769"/>
      <c r="P56" s="770"/>
      <c r="Q56" s="220" t="s">
        <v>637</v>
      </c>
      <c r="R56" s="216" t="s">
        <v>666</v>
      </c>
      <c r="S56" s="221"/>
      <c r="T56" s="220"/>
      <c r="U56" s="222"/>
      <c r="V56" s="222">
        <v>45275</v>
      </c>
      <c r="W56" s="222">
        <v>45275</v>
      </c>
      <c r="X56" s="222">
        <v>45275</v>
      </c>
      <c r="Y56" s="222"/>
      <c r="Z56" s="222"/>
      <c r="AA56" s="222"/>
      <c r="AB56" s="222"/>
      <c r="AC56" s="222"/>
      <c r="AD56" s="222"/>
      <c r="AE56" s="222"/>
      <c r="AF56" s="222"/>
      <c r="AG56" s="222"/>
      <c r="AH56" s="222"/>
      <c r="AI56" s="223"/>
      <c r="AJ56" s="222"/>
      <c r="AK56" s="222"/>
      <c r="AL56" s="222"/>
      <c r="AM56" s="222"/>
      <c r="AN56" s="222"/>
      <c r="AO56" s="222"/>
      <c r="AP56" s="222"/>
      <c r="AQ56" s="222"/>
      <c r="AR56" s="222"/>
      <c r="AS56" s="222"/>
      <c r="AT56" s="222"/>
      <c r="AU56" s="222"/>
      <c r="AV56" s="222"/>
      <c r="AW56" s="222"/>
      <c r="AX56" s="222"/>
      <c r="AY56" s="222"/>
      <c r="AZ56" s="222"/>
      <c r="BA56" s="222"/>
      <c r="BB56" s="222"/>
      <c r="BC56" s="222"/>
      <c r="BD56" s="222"/>
      <c r="BE56" s="222"/>
      <c r="BF56" s="222"/>
      <c r="BG56" s="222"/>
      <c r="BH56" s="222"/>
      <c r="BI56" s="222"/>
      <c r="BJ56" s="222"/>
      <c r="BK56" s="222"/>
      <c r="BL56" s="222"/>
      <c r="BM56" s="222"/>
      <c r="BN56" s="222"/>
      <c r="BO56" s="222"/>
      <c r="BP56" s="222"/>
      <c r="BQ56" s="222"/>
      <c r="BR56" s="223"/>
      <c r="BS56" s="222"/>
      <c r="BT56" s="222"/>
      <c r="BU56" s="222"/>
      <c r="BV56" s="222"/>
      <c r="BW56" s="222"/>
      <c r="BX56" s="364"/>
      <c r="BY56" s="53">
        <f>COUNTA(T56:BX56)</f>
        <v>3</v>
      </c>
      <c r="BZ56" s="179" t="str">
        <f t="shared" si="0"/>
        <v/>
      </c>
    </row>
    <row r="57" spans="1:78" s="53" customFormat="1" ht="14.25">
      <c r="A57" s="766"/>
      <c r="B57" s="162"/>
      <c r="C57" s="177" t="s">
        <v>667</v>
      </c>
      <c r="T57" s="1147"/>
      <c r="U57" s="1148"/>
      <c r="V57" s="1148"/>
      <c r="W57" s="1148"/>
      <c r="X57" s="1148"/>
      <c r="Y57" s="1148"/>
      <c r="Z57" s="1148"/>
      <c r="AA57" s="1148"/>
      <c r="AB57" s="1148"/>
      <c r="AC57" s="1148"/>
      <c r="AD57" s="1148"/>
      <c r="AE57" s="1148"/>
      <c r="AF57" s="1148"/>
      <c r="AG57" s="1148"/>
      <c r="AH57" s="1148"/>
      <c r="AI57" s="1148"/>
      <c r="AJ57" s="1148"/>
      <c r="AK57" s="1148"/>
      <c r="AL57" s="1148"/>
      <c r="AM57" s="1148"/>
      <c r="AN57" s="1148"/>
      <c r="AO57" s="1148"/>
      <c r="AP57" s="1148"/>
      <c r="AQ57" s="1148"/>
      <c r="AR57" s="1148"/>
      <c r="AS57" s="1148"/>
      <c r="AT57" s="1148"/>
      <c r="AU57" s="1148"/>
      <c r="AV57" s="1148"/>
      <c r="AW57" s="1148"/>
      <c r="AX57" s="1148"/>
      <c r="AY57" s="1148"/>
      <c r="AZ57" s="1148"/>
      <c r="BA57" s="1148"/>
      <c r="BB57" s="1148"/>
      <c r="BC57" s="1148"/>
      <c r="BD57" s="1148"/>
      <c r="BE57" s="1148"/>
      <c r="BF57" s="1148"/>
      <c r="BG57" s="1148"/>
      <c r="BH57" s="1148"/>
      <c r="BI57" s="1148"/>
      <c r="BJ57" s="1148"/>
      <c r="BK57" s="1148"/>
      <c r="BL57" s="1148"/>
      <c r="BM57" s="1148"/>
      <c r="BN57" s="1148"/>
      <c r="BO57" s="1148"/>
      <c r="BP57" s="1148"/>
      <c r="BQ57" s="1148"/>
      <c r="BR57" s="1148"/>
      <c r="BS57" s="1148"/>
      <c r="BT57" s="1148"/>
      <c r="BU57" s="1148"/>
      <c r="BV57" s="1148"/>
      <c r="BW57" s="1148"/>
      <c r="BX57" s="1149"/>
      <c r="BZ57" s="179" t="str">
        <f t="shared" si="0"/>
        <v/>
      </c>
    </row>
    <row r="58" spans="1:78" s="53" customFormat="1" ht="14.25">
      <c r="A58" s="766"/>
      <c r="B58" s="162"/>
      <c r="C58" s="172" t="s">
        <v>587</v>
      </c>
      <c r="D58" s="1150" t="s">
        <v>668</v>
      </c>
      <c r="E58" s="1151"/>
      <c r="F58" s="1151"/>
      <c r="G58" s="1151"/>
      <c r="H58" s="1151"/>
      <c r="I58" s="1151"/>
      <c r="J58" s="1151"/>
      <c r="K58" s="1151"/>
      <c r="L58" s="1151"/>
      <c r="M58" s="1151"/>
      <c r="N58" s="1151"/>
      <c r="O58" s="1151"/>
      <c r="P58" s="1152"/>
      <c r="Q58" s="1154" t="s">
        <v>637</v>
      </c>
      <c r="R58" s="1141" t="s">
        <v>669</v>
      </c>
      <c r="S58" s="1155"/>
      <c r="T58" s="1153"/>
      <c r="U58" s="1144"/>
      <c r="V58" s="1144"/>
      <c r="W58" s="1144"/>
      <c r="X58" s="1144"/>
      <c r="Y58" s="1144"/>
      <c r="Z58" s="1144"/>
      <c r="AA58" s="1144"/>
      <c r="AB58" s="1144"/>
      <c r="AC58" s="1144"/>
      <c r="AD58" s="1144"/>
      <c r="AE58" s="1144"/>
      <c r="AF58" s="1144"/>
      <c r="AG58" s="1144"/>
      <c r="AH58" s="1144"/>
      <c r="AI58" s="1157"/>
      <c r="AJ58" s="1144"/>
      <c r="AK58" s="1144"/>
      <c r="AL58" s="1144"/>
      <c r="AM58" s="1144"/>
      <c r="AN58" s="1144"/>
      <c r="AO58" s="1144"/>
      <c r="AP58" s="1144"/>
      <c r="AQ58" s="1144"/>
      <c r="AR58" s="1144"/>
      <c r="AS58" s="1144"/>
      <c r="AT58" s="1144"/>
      <c r="AU58" s="1144"/>
      <c r="AV58" s="1144"/>
      <c r="AW58" s="1144"/>
      <c r="AX58" s="1144"/>
      <c r="AY58" s="1144"/>
      <c r="AZ58" s="1144"/>
      <c r="BA58" s="1144"/>
      <c r="BB58" s="1144"/>
      <c r="BC58" s="1144"/>
      <c r="BD58" s="1144"/>
      <c r="BE58" s="1144"/>
      <c r="BF58" s="1144"/>
      <c r="BG58" s="1144"/>
      <c r="BH58" s="1144"/>
      <c r="BI58" s="1144"/>
      <c r="BJ58" s="1144"/>
      <c r="BK58" s="1144"/>
      <c r="BL58" s="1144"/>
      <c r="BM58" s="1144"/>
      <c r="BN58" s="1144"/>
      <c r="BO58" s="1144"/>
      <c r="BP58" s="1144"/>
      <c r="BQ58" s="1144"/>
      <c r="BR58" s="1157"/>
      <c r="BS58" s="1144"/>
      <c r="BT58" s="1144"/>
      <c r="BU58" s="1144"/>
      <c r="BV58" s="1144"/>
      <c r="BW58" s="1144"/>
      <c r="BX58" s="365"/>
      <c r="BY58" s="53">
        <f t="shared" ref="BY58:BY63" si="3">COUNTA(T58:BX58)</f>
        <v>0</v>
      </c>
      <c r="BZ58" s="179" t="str">
        <f t="shared" si="0"/>
        <v>該当なし</v>
      </c>
    </row>
    <row r="59" spans="1:78" s="53" customFormat="1" ht="14.25">
      <c r="A59" s="766"/>
      <c r="B59" s="162"/>
      <c r="C59" s="172" t="s">
        <v>587</v>
      </c>
      <c r="D59" s="1190" t="s">
        <v>670</v>
      </c>
      <c r="E59" s="1191"/>
      <c r="F59" s="1191"/>
      <c r="G59" s="1191"/>
      <c r="H59" s="1191"/>
      <c r="I59" s="1191"/>
      <c r="J59" s="1191"/>
      <c r="K59" s="1191"/>
      <c r="L59" s="1191"/>
      <c r="M59" s="1191"/>
      <c r="N59" s="1191"/>
      <c r="O59" s="1191"/>
      <c r="P59" s="1192"/>
      <c r="Q59" s="1154" t="s">
        <v>637</v>
      </c>
      <c r="R59" s="1141" t="s">
        <v>671</v>
      </c>
      <c r="S59" s="1155"/>
      <c r="T59" s="1156"/>
      <c r="U59" s="571"/>
      <c r="V59" s="571"/>
      <c r="W59" s="571"/>
      <c r="X59" s="571"/>
      <c r="Y59" s="571"/>
      <c r="Z59" s="571"/>
      <c r="AA59" s="571"/>
      <c r="AB59" s="571"/>
      <c r="AC59" s="571"/>
      <c r="AD59" s="571"/>
      <c r="AE59" s="571"/>
      <c r="AF59" s="571"/>
      <c r="AG59" s="571"/>
      <c r="AH59" s="571"/>
      <c r="AI59" s="1157"/>
      <c r="AJ59" s="571"/>
      <c r="AK59" s="571"/>
      <c r="AL59" s="571"/>
      <c r="AM59" s="571"/>
      <c r="AN59" s="571"/>
      <c r="AO59" s="571"/>
      <c r="AP59" s="571"/>
      <c r="AQ59" s="571"/>
      <c r="AR59" s="571"/>
      <c r="AS59" s="571"/>
      <c r="AT59" s="571"/>
      <c r="AU59" s="571"/>
      <c r="AV59" s="571"/>
      <c r="AW59" s="571"/>
      <c r="AX59" s="571"/>
      <c r="AY59" s="571"/>
      <c r="AZ59" s="571"/>
      <c r="BA59" s="571"/>
      <c r="BB59" s="571"/>
      <c r="BC59" s="571"/>
      <c r="BD59" s="571"/>
      <c r="BE59" s="571"/>
      <c r="BF59" s="571"/>
      <c r="BG59" s="571"/>
      <c r="BH59" s="571"/>
      <c r="BI59" s="571"/>
      <c r="BJ59" s="571"/>
      <c r="BK59" s="571"/>
      <c r="BL59" s="571"/>
      <c r="BM59" s="571"/>
      <c r="BN59" s="571"/>
      <c r="BO59" s="571"/>
      <c r="BP59" s="571"/>
      <c r="BQ59" s="571"/>
      <c r="BR59" s="1157"/>
      <c r="BS59" s="571"/>
      <c r="BT59" s="571"/>
      <c r="BU59" s="571"/>
      <c r="BV59" s="571"/>
      <c r="BW59" s="571"/>
      <c r="BX59" s="359"/>
      <c r="BY59" s="53">
        <f t="shared" si="3"/>
        <v>0</v>
      </c>
      <c r="BZ59" s="179" t="str">
        <f t="shared" si="0"/>
        <v>該当なし</v>
      </c>
    </row>
    <row r="60" spans="1:78" s="53" customFormat="1" ht="25.5" customHeight="1">
      <c r="A60" s="766"/>
      <c r="B60" s="162"/>
      <c r="C60" s="172" t="s">
        <v>587</v>
      </c>
      <c r="D60" s="1137" t="s">
        <v>672</v>
      </c>
      <c r="E60" s="1138"/>
      <c r="F60" s="1138"/>
      <c r="G60" s="1138"/>
      <c r="H60" s="1138"/>
      <c r="I60" s="1138"/>
      <c r="J60" s="1138"/>
      <c r="K60" s="1138"/>
      <c r="L60" s="1138"/>
      <c r="M60" s="1138"/>
      <c r="N60" s="1138"/>
      <c r="O60" s="1138"/>
      <c r="P60" s="1139"/>
      <c r="Q60" s="1154" t="s">
        <v>637</v>
      </c>
      <c r="R60" s="1141" t="s">
        <v>673</v>
      </c>
      <c r="S60" s="1155"/>
      <c r="T60" s="1156"/>
      <c r="U60" s="571"/>
      <c r="V60" s="571"/>
      <c r="W60" s="571"/>
      <c r="X60" s="571"/>
      <c r="Y60" s="571"/>
      <c r="Z60" s="571"/>
      <c r="AA60" s="571"/>
      <c r="AB60" s="571"/>
      <c r="AC60" s="571"/>
      <c r="AD60" s="571"/>
      <c r="AE60" s="571"/>
      <c r="AF60" s="571"/>
      <c r="AG60" s="571"/>
      <c r="AH60" s="571"/>
      <c r="AI60" s="1157"/>
      <c r="AJ60" s="571"/>
      <c r="AK60" s="571"/>
      <c r="AL60" s="571"/>
      <c r="AM60" s="571"/>
      <c r="AN60" s="571"/>
      <c r="AO60" s="571"/>
      <c r="AP60" s="571"/>
      <c r="AQ60" s="571"/>
      <c r="AR60" s="571"/>
      <c r="AS60" s="571"/>
      <c r="AT60" s="571"/>
      <c r="AU60" s="571"/>
      <c r="AV60" s="571"/>
      <c r="AW60" s="571"/>
      <c r="AX60" s="571"/>
      <c r="AY60" s="571"/>
      <c r="AZ60" s="571"/>
      <c r="BA60" s="571"/>
      <c r="BB60" s="571"/>
      <c r="BC60" s="571"/>
      <c r="BD60" s="571"/>
      <c r="BE60" s="571"/>
      <c r="BF60" s="571"/>
      <c r="BG60" s="571"/>
      <c r="BH60" s="571"/>
      <c r="BI60" s="571"/>
      <c r="BJ60" s="571"/>
      <c r="BK60" s="571"/>
      <c r="BL60" s="571"/>
      <c r="BM60" s="571"/>
      <c r="BN60" s="571"/>
      <c r="BO60" s="571"/>
      <c r="BP60" s="571"/>
      <c r="BQ60" s="571"/>
      <c r="BR60" s="1157"/>
      <c r="BS60" s="571"/>
      <c r="BT60" s="571"/>
      <c r="BU60" s="571"/>
      <c r="BV60" s="571"/>
      <c r="BW60" s="571"/>
      <c r="BX60" s="359"/>
      <c r="BY60" s="53">
        <f t="shared" si="3"/>
        <v>0</v>
      </c>
      <c r="BZ60" s="179" t="str">
        <f t="shared" si="0"/>
        <v>該当なし</v>
      </c>
    </row>
    <row r="61" spans="1:78" s="53" customFormat="1" ht="15.75" customHeight="1">
      <c r="A61" s="766"/>
      <c r="B61" s="162"/>
      <c r="C61" s="172" t="s">
        <v>587</v>
      </c>
      <c r="D61" s="1137" t="s">
        <v>674</v>
      </c>
      <c r="E61" s="1138"/>
      <c r="F61" s="1138"/>
      <c r="G61" s="1138"/>
      <c r="H61" s="1138"/>
      <c r="I61" s="1138"/>
      <c r="J61" s="1138"/>
      <c r="K61" s="1138"/>
      <c r="L61" s="1138"/>
      <c r="M61" s="1138"/>
      <c r="N61" s="1138"/>
      <c r="O61" s="1138"/>
      <c r="P61" s="1139"/>
      <c r="Q61" s="1154" t="s">
        <v>637</v>
      </c>
      <c r="R61" s="1141" t="s">
        <v>675</v>
      </c>
      <c r="S61" s="1155"/>
      <c r="T61" s="1156"/>
      <c r="U61" s="571"/>
      <c r="V61" s="571"/>
      <c r="W61" s="571"/>
      <c r="X61" s="571"/>
      <c r="Y61" s="571"/>
      <c r="Z61" s="571"/>
      <c r="AA61" s="571"/>
      <c r="AB61" s="571"/>
      <c r="AC61" s="571"/>
      <c r="AD61" s="571"/>
      <c r="AE61" s="571"/>
      <c r="AF61" s="571"/>
      <c r="AG61" s="571"/>
      <c r="AH61" s="571"/>
      <c r="AI61" s="1157"/>
      <c r="AJ61" s="571"/>
      <c r="AK61" s="571"/>
      <c r="AL61" s="571"/>
      <c r="AM61" s="571"/>
      <c r="AN61" s="571"/>
      <c r="AO61" s="571"/>
      <c r="AP61" s="571"/>
      <c r="AQ61" s="571"/>
      <c r="AR61" s="571"/>
      <c r="AS61" s="571"/>
      <c r="AT61" s="571"/>
      <c r="AU61" s="571"/>
      <c r="AV61" s="571"/>
      <c r="AW61" s="571"/>
      <c r="AX61" s="571"/>
      <c r="AY61" s="571"/>
      <c r="AZ61" s="571"/>
      <c r="BA61" s="571"/>
      <c r="BB61" s="571"/>
      <c r="BC61" s="571"/>
      <c r="BD61" s="571"/>
      <c r="BE61" s="571"/>
      <c r="BF61" s="571"/>
      <c r="BG61" s="571"/>
      <c r="BH61" s="571"/>
      <c r="BI61" s="571"/>
      <c r="BJ61" s="571"/>
      <c r="BK61" s="571"/>
      <c r="BL61" s="571"/>
      <c r="BM61" s="571"/>
      <c r="BN61" s="571"/>
      <c r="BO61" s="571"/>
      <c r="BP61" s="571"/>
      <c r="BQ61" s="571"/>
      <c r="BR61" s="1157"/>
      <c r="BS61" s="571"/>
      <c r="BT61" s="571"/>
      <c r="BU61" s="571"/>
      <c r="BV61" s="571"/>
      <c r="BW61" s="571"/>
      <c r="BX61" s="359"/>
      <c r="BY61" s="53">
        <f t="shared" si="3"/>
        <v>0</v>
      </c>
      <c r="BZ61" s="179" t="str">
        <f t="shared" si="0"/>
        <v>該当なし</v>
      </c>
    </row>
    <row r="62" spans="1:78" s="53" customFormat="1" ht="14.25">
      <c r="A62" s="766"/>
      <c r="B62" s="162"/>
      <c r="C62" s="172" t="s">
        <v>587</v>
      </c>
      <c r="D62" s="1190" t="s">
        <v>676</v>
      </c>
      <c r="E62" s="1191"/>
      <c r="F62" s="1191"/>
      <c r="G62" s="1191"/>
      <c r="H62" s="1191"/>
      <c r="I62" s="1191"/>
      <c r="J62" s="1191"/>
      <c r="K62" s="1191"/>
      <c r="L62" s="1191"/>
      <c r="M62" s="1191"/>
      <c r="N62" s="1191"/>
      <c r="O62" s="1191"/>
      <c r="P62" s="1192"/>
      <c r="Q62" s="1154" t="s">
        <v>637</v>
      </c>
      <c r="R62" s="1141" t="s">
        <v>677</v>
      </c>
      <c r="S62" s="1155"/>
      <c r="T62" s="1156"/>
      <c r="U62" s="571"/>
      <c r="V62" s="571"/>
      <c r="W62" s="571"/>
      <c r="X62" s="571"/>
      <c r="Y62" s="571"/>
      <c r="Z62" s="571"/>
      <c r="AA62" s="571"/>
      <c r="AB62" s="571"/>
      <c r="AC62" s="571"/>
      <c r="AD62" s="571"/>
      <c r="AE62" s="571"/>
      <c r="AF62" s="571"/>
      <c r="AG62" s="571"/>
      <c r="AH62" s="571"/>
      <c r="AI62" s="1157"/>
      <c r="AJ62" s="571"/>
      <c r="AK62" s="571"/>
      <c r="AL62" s="571"/>
      <c r="AM62" s="571"/>
      <c r="AN62" s="571"/>
      <c r="AO62" s="571"/>
      <c r="AP62" s="571"/>
      <c r="AQ62" s="571"/>
      <c r="AR62" s="571"/>
      <c r="AS62" s="571"/>
      <c r="AT62" s="571"/>
      <c r="AU62" s="571"/>
      <c r="AV62" s="571"/>
      <c r="AW62" s="571"/>
      <c r="AX62" s="571"/>
      <c r="AY62" s="571"/>
      <c r="AZ62" s="571"/>
      <c r="BA62" s="571"/>
      <c r="BB62" s="571"/>
      <c r="BC62" s="571"/>
      <c r="BD62" s="571"/>
      <c r="BE62" s="571"/>
      <c r="BF62" s="571"/>
      <c r="BG62" s="571"/>
      <c r="BH62" s="571"/>
      <c r="BI62" s="571"/>
      <c r="BJ62" s="571"/>
      <c r="BK62" s="571"/>
      <c r="BL62" s="571"/>
      <c r="BM62" s="571"/>
      <c r="BN62" s="571"/>
      <c r="BO62" s="571"/>
      <c r="BP62" s="571"/>
      <c r="BQ62" s="571"/>
      <c r="BR62" s="1157"/>
      <c r="BS62" s="571"/>
      <c r="BT62" s="571"/>
      <c r="BU62" s="571"/>
      <c r="BV62" s="571"/>
      <c r="BW62" s="571"/>
      <c r="BX62" s="359"/>
      <c r="BY62" s="53">
        <f t="shared" si="3"/>
        <v>0</v>
      </c>
      <c r="BZ62" s="179" t="str">
        <f t="shared" si="0"/>
        <v>該当なし</v>
      </c>
    </row>
    <row r="63" spans="1:78" s="53" customFormat="1" ht="15" thickBot="1">
      <c r="A63" s="767"/>
      <c r="B63" s="162"/>
      <c r="C63" s="224" t="s">
        <v>587</v>
      </c>
      <c r="D63" s="772" t="s">
        <v>678</v>
      </c>
      <c r="E63" s="773"/>
      <c r="F63" s="773"/>
      <c r="G63" s="773"/>
      <c r="H63" s="773"/>
      <c r="I63" s="773"/>
      <c r="J63" s="773"/>
      <c r="K63" s="773"/>
      <c r="L63" s="773"/>
      <c r="M63" s="773"/>
      <c r="N63" s="773"/>
      <c r="O63" s="773"/>
      <c r="P63" s="774"/>
      <c r="Q63" s="225" t="s">
        <v>637</v>
      </c>
      <c r="R63" s="1141" t="s">
        <v>679</v>
      </c>
      <c r="S63" s="226"/>
      <c r="T63" s="227"/>
      <c r="U63" s="228"/>
      <c r="V63" s="228"/>
      <c r="W63" s="228"/>
      <c r="X63" s="228"/>
      <c r="Y63" s="228"/>
      <c r="Z63" s="228"/>
      <c r="AA63" s="228"/>
      <c r="AB63" s="228"/>
      <c r="AC63" s="228"/>
      <c r="AD63" s="228"/>
      <c r="AE63" s="228"/>
      <c r="AF63" s="228"/>
      <c r="AG63" s="228"/>
      <c r="AH63" s="228"/>
      <c r="AI63" s="229"/>
      <c r="AJ63" s="228"/>
      <c r="AK63" s="228"/>
      <c r="AL63" s="228"/>
      <c r="AM63" s="228"/>
      <c r="AN63" s="228"/>
      <c r="AO63" s="228"/>
      <c r="AP63" s="228"/>
      <c r="AQ63" s="228"/>
      <c r="AR63" s="228"/>
      <c r="AS63" s="228"/>
      <c r="AT63" s="228"/>
      <c r="AU63" s="228"/>
      <c r="AV63" s="228"/>
      <c r="AW63" s="228"/>
      <c r="AX63" s="228"/>
      <c r="AY63" s="228"/>
      <c r="AZ63" s="228"/>
      <c r="BA63" s="228"/>
      <c r="BB63" s="228"/>
      <c r="BC63" s="228"/>
      <c r="BD63" s="228"/>
      <c r="BE63" s="228"/>
      <c r="BF63" s="228"/>
      <c r="BG63" s="228"/>
      <c r="BH63" s="228"/>
      <c r="BI63" s="228"/>
      <c r="BJ63" s="228"/>
      <c r="BK63" s="228"/>
      <c r="BL63" s="228"/>
      <c r="BM63" s="228"/>
      <c r="BN63" s="228"/>
      <c r="BO63" s="228"/>
      <c r="BP63" s="228"/>
      <c r="BQ63" s="228"/>
      <c r="BR63" s="229"/>
      <c r="BS63" s="228"/>
      <c r="BT63" s="228"/>
      <c r="BU63" s="228"/>
      <c r="BV63" s="228"/>
      <c r="BW63" s="228"/>
      <c r="BX63" s="366"/>
      <c r="BY63" s="53">
        <f t="shared" si="3"/>
        <v>0</v>
      </c>
      <c r="BZ63" s="179" t="str">
        <f t="shared" si="0"/>
        <v>該当なし</v>
      </c>
    </row>
    <row r="64" spans="1:78" s="53" customFormat="1" ht="30" customHeight="1" thickTop="1">
      <c r="A64" s="230"/>
      <c r="B64" s="166"/>
      <c r="C64" s="166"/>
      <c r="D64" s="166"/>
      <c r="E64" s="166"/>
      <c r="F64" s="166"/>
      <c r="G64" s="166"/>
      <c r="H64" s="166"/>
      <c r="I64" s="166"/>
      <c r="J64" s="231"/>
      <c r="K64" s="775"/>
      <c r="L64" s="776"/>
      <c r="M64" s="776"/>
      <c r="N64" s="776"/>
      <c r="O64" s="776"/>
      <c r="P64" s="776"/>
      <c r="Q64" s="776"/>
      <c r="R64" s="232"/>
      <c r="S64" s="232"/>
      <c r="T64" s="233"/>
      <c r="U64" s="233"/>
      <c r="V64" s="233"/>
      <c r="W64" s="233"/>
      <c r="X64" s="233"/>
      <c r="Y64" s="233"/>
      <c r="Z64" s="233"/>
      <c r="AA64" s="233"/>
      <c r="AB64" s="233"/>
      <c r="AC64" s="233"/>
      <c r="AD64" s="233"/>
      <c r="AE64" s="233"/>
      <c r="AF64" s="233"/>
      <c r="AG64" s="233"/>
      <c r="AH64" s="232"/>
      <c r="AI64" s="232"/>
      <c r="AJ64" s="232"/>
      <c r="AK64" s="232"/>
      <c r="AL64" s="232"/>
      <c r="AM64" s="232"/>
      <c r="AN64" s="232"/>
      <c r="AO64" s="232"/>
      <c r="AP64" s="232"/>
      <c r="AQ64" s="232"/>
      <c r="AR64" s="232"/>
      <c r="AS64" s="232"/>
      <c r="AT64" s="232"/>
      <c r="AU64" s="232"/>
      <c r="AV64" s="232"/>
      <c r="AW64" s="232"/>
      <c r="AX64" s="232"/>
      <c r="AY64" s="232"/>
      <c r="AZ64" s="232"/>
      <c r="BA64" s="232"/>
      <c r="BB64" s="232"/>
      <c r="BC64" s="232"/>
      <c r="BD64" s="232"/>
      <c r="BE64" s="232"/>
      <c r="BF64" s="232"/>
      <c r="BG64" s="232"/>
      <c r="BH64" s="232"/>
      <c r="BI64" s="232"/>
      <c r="BJ64" s="232"/>
      <c r="BK64" s="232"/>
      <c r="BL64" s="232"/>
      <c r="BM64" s="232"/>
      <c r="BN64" s="232"/>
      <c r="BO64" s="233"/>
      <c r="BP64" s="232"/>
      <c r="BQ64" s="232"/>
      <c r="BR64" s="232"/>
      <c r="BS64" s="232"/>
      <c r="BT64" s="232"/>
      <c r="BU64" s="232"/>
      <c r="BV64" s="232"/>
      <c r="BW64" s="232"/>
      <c r="BX64" s="234"/>
    </row>
    <row r="65" spans="1:76" s="53" customFormat="1" ht="14.25">
      <c r="A65" s="764" t="s">
        <v>680</v>
      </c>
      <c r="B65" s="1193"/>
      <c r="C65" s="1194"/>
      <c r="D65" s="1171" t="s">
        <v>681</v>
      </c>
      <c r="E65" s="1195"/>
      <c r="F65" s="1195"/>
      <c r="G65" s="1195"/>
      <c r="H65" s="1195"/>
      <c r="I65" s="1195"/>
      <c r="J65" s="1196"/>
      <c r="K65" s="1197"/>
      <c r="L65" s="763"/>
      <c r="M65" s="763"/>
      <c r="N65" s="763"/>
      <c r="O65" s="763"/>
      <c r="P65" s="763"/>
      <c r="Q65" s="763"/>
      <c r="R65" s="235"/>
      <c r="S65" s="235"/>
      <c r="T65" s="235"/>
      <c r="U65" s="235"/>
      <c r="V65" s="235"/>
      <c r="W65" s="235"/>
      <c r="X65" s="235"/>
      <c r="Y65" s="235"/>
      <c r="Z65" s="235"/>
      <c r="AA65" s="235"/>
      <c r="AB65" s="235"/>
      <c r="AC65" s="235"/>
      <c r="AD65" s="235"/>
      <c r="AE65" s="235"/>
      <c r="AF65" s="235"/>
      <c r="AG65" s="235"/>
      <c r="AH65" s="235"/>
      <c r="AI65" s="235"/>
      <c r="AJ65" s="235"/>
      <c r="AK65" s="235"/>
      <c r="AL65" s="235"/>
      <c r="AM65" s="235"/>
      <c r="AN65" s="235"/>
      <c r="AO65" s="235"/>
      <c r="AP65" s="235"/>
      <c r="AQ65" s="235"/>
      <c r="AR65" s="235"/>
      <c r="AS65" s="235"/>
      <c r="AT65" s="235"/>
      <c r="AU65" s="235"/>
      <c r="AV65" s="235"/>
      <c r="AW65" s="235"/>
      <c r="AX65" s="235"/>
      <c r="AY65" s="235"/>
      <c r="AZ65" s="235"/>
      <c r="BA65" s="235"/>
      <c r="BB65" s="235"/>
      <c r="BC65" s="235"/>
      <c r="BD65" s="235"/>
      <c r="BE65" s="235"/>
      <c r="BF65" s="235"/>
      <c r="BG65" s="235"/>
      <c r="BH65" s="235"/>
      <c r="BI65" s="235"/>
      <c r="BJ65" s="235"/>
      <c r="BK65" s="235"/>
      <c r="BL65" s="235"/>
      <c r="BM65" s="235"/>
      <c r="BN65" s="235"/>
      <c r="BO65" s="235"/>
      <c r="BP65" s="235"/>
      <c r="BQ65" s="235"/>
      <c r="BR65" s="235"/>
      <c r="BS65" s="235"/>
      <c r="BT65" s="235"/>
      <c r="BU65" s="235"/>
      <c r="BV65" s="235"/>
      <c r="BW65" s="235"/>
      <c r="BX65" s="236"/>
    </row>
    <row r="66" spans="1:76" s="53" customFormat="1" ht="14.25">
      <c r="A66" s="1198"/>
      <c r="B66" s="1199"/>
      <c r="C66" s="1200"/>
      <c r="D66" s="1201" t="s">
        <v>682</v>
      </c>
      <c r="E66" s="1200"/>
      <c r="F66" s="1202" t="s">
        <v>683</v>
      </c>
      <c r="G66" s="1202"/>
      <c r="H66" s="1202"/>
      <c r="I66" s="1203">
        <f>SUMIF($Q$10:$Q$63,"N",$BY$10:$BY$63)</f>
        <v>182</v>
      </c>
      <c r="J66" s="1204"/>
      <c r="K66" s="1197"/>
      <c r="L66" s="763"/>
      <c r="M66" s="763"/>
      <c r="N66" s="763"/>
      <c r="O66" s="763"/>
      <c r="P66" s="763"/>
      <c r="Q66" s="763"/>
      <c r="R66" s="235"/>
      <c r="S66" s="235"/>
      <c r="T66" s="771"/>
      <c r="U66" s="771"/>
      <c r="V66" s="771"/>
      <c r="W66" s="771"/>
      <c r="X66" s="771"/>
      <c r="Y66" s="771"/>
      <c r="Z66" s="771"/>
      <c r="AA66" s="771"/>
      <c r="AB66" s="771"/>
      <c r="AC66" s="771"/>
      <c r="AD66" s="237"/>
      <c r="AE66" s="237"/>
      <c r="AF66" s="771"/>
      <c r="AG66" s="237"/>
      <c r="AH66" s="771"/>
      <c r="AI66" s="771"/>
      <c r="AJ66" s="237"/>
      <c r="AK66" s="237"/>
      <c r="AL66" s="237"/>
      <c r="AM66" s="237"/>
      <c r="AN66" s="237"/>
      <c r="AO66" s="237"/>
      <c r="AP66" s="237"/>
      <c r="AQ66" s="237"/>
      <c r="AR66" s="237"/>
      <c r="AS66" s="237"/>
      <c r="AT66" s="237"/>
      <c r="AU66" s="237"/>
      <c r="AV66" s="237"/>
      <c r="AW66" s="237"/>
      <c r="AX66" s="237"/>
      <c r="AY66" s="237"/>
      <c r="AZ66" s="237"/>
      <c r="BA66" s="237"/>
      <c r="BB66" s="237"/>
      <c r="BC66" s="237"/>
      <c r="BD66" s="237"/>
      <c r="BE66" s="237"/>
      <c r="BF66" s="237"/>
      <c r="BG66" s="237"/>
      <c r="BH66" s="237"/>
      <c r="BI66" s="237"/>
      <c r="BJ66" s="237"/>
      <c r="BK66" s="237"/>
      <c r="BL66" s="237"/>
      <c r="BM66" s="237"/>
      <c r="BN66" s="237"/>
      <c r="BO66" s="771"/>
      <c r="BP66" s="771"/>
      <c r="BQ66" s="237"/>
      <c r="BR66" s="237"/>
      <c r="BS66" s="237"/>
      <c r="BT66" s="771"/>
      <c r="BU66" s="771"/>
      <c r="BV66" s="237"/>
      <c r="BW66" s="237"/>
      <c r="BX66" s="777"/>
    </row>
    <row r="67" spans="1:76" s="53" customFormat="1">
      <c r="A67" s="761"/>
      <c r="B67" s="762"/>
      <c r="C67" s="1205"/>
      <c r="D67" s="1206"/>
      <c r="E67" s="1205"/>
      <c r="F67" s="618" t="s">
        <v>684</v>
      </c>
      <c r="G67" s="1207"/>
      <c r="H67" s="1207"/>
      <c r="I67" s="1203">
        <f>SUMIF($Q$10:$Q$63,"E",$BY$10:$BY$63)</f>
        <v>3</v>
      </c>
      <c r="J67" s="1204"/>
      <c r="K67" s="1197"/>
      <c r="L67" s="763"/>
      <c r="M67" s="763"/>
      <c r="N67" s="763"/>
      <c r="O67" s="763"/>
      <c r="P67" s="763"/>
      <c r="Q67" s="763"/>
      <c r="R67" s="238"/>
      <c r="S67" s="238"/>
      <c r="T67" s="771"/>
      <c r="U67" s="771"/>
      <c r="V67" s="771"/>
      <c r="W67" s="771"/>
      <c r="X67" s="771"/>
      <c r="Y67" s="771"/>
      <c r="Z67" s="771"/>
      <c r="AA67" s="771"/>
      <c r="AB67" s="771"/>
      <c r="AC67" s="771"/>
      <c r="AD67" s="237"/>
      <c r="AE67" s="237"/>
      <c r="AF67" s="771"/>
      <c r="AG67" s="237"/>
      <c r="AH67" s="771"/>
      <c r="AI67" s="771"/>
      <c r="AJ67" s="237"/>
      <c r="AK67" s="237"/>
      <c r="AL67" s="237"/>
      <c r="AM67" s="237"/>
      <c r="AN67" s="237"/>
      <c r="AO67" s="237"/>
      <c r="AP67" s="237"/>
      <c r="AQ67" s="237"/>
      <c r="AR67" s="237"/>
      <c r="AS67" s="237"/>
      <c r="AT67" s="237"/>
      <c r="AU67" s="237"/>
      <c r="AV67" s="237"/>
      <c r="AW67" s="237"/>
      <c r="AX67" s="237"/>
      <c r="AY67" s="237"/>
      <c r="AZ67" s="237"/>
      <c r="BA67" s="237"/>
      <c r="BB67" s="237"/>
      <c r="BC67" s="237"/>
      <c r="BD67" s="237"/>
      <c r="BE67" s="237"/>
      <c r="BF67" s="237"/>
      <c r="BG67" s="237"/>
      <c r="BH67" s="237"/>
      <c r="BI67" s="237"/>
      <c r="BJ67" s="237"/>
      <c r="BK67" s="237"/>
      <c r="BL67" s="237"/>
      <c r="BM67" s="237"/>
      <c r="BN67" s="237"/>
      <c r="BO67" s="771"/>
      <c r="BP67" s="771"/>
      <c r="BQ67" s="237"/>
      <c r="BR67" s="237"/>
      <c r="BS67" s="237"/>
      <c r="BT67" s="771"/>
      <c r="BU67" s="771"/>
      <c r="BV67" s="237"/>
      <c r="BW67" s="237"/>
      <c r="BX67" s="777"/>
    </row>
    <row r="68" spans="1:76" s="53" customFormat="1">
      <c r="A68" s="761"/>
      <c r="B68" s="762"/>
      <c r="C68" s="1205"/>
      <c r="D68" s="1206"/>
      <c r="E68" s="1205"/>
      <c r="F68" s="618" t="s">
        <v>685</v>
      </c>
      <c r="G68" s="1207"/>
      <c r="H68" s="1208"/>
      <c r="I68" s="1203">
        <f>SUMIF($Q$10:$Q$63,"L",$BY$10:$BY$63)</f>
        <v>10</v>
      </c>
      <c r="J68" s="1204"/>
      <c r="K68" s="1209"/>
      <c r="L68" s="238"/>
      <c r="M68" s="238"/>
      <c r="N68" s="238"/>
      <c r="O68" s="238"/>
      <c r="P68" s="238"/>
      <c r="Q68" s="238"/>
      <c r="R68" s="238"/>
      <c r="S68" s="238"/>
      <c r="T68" s="237"/>
      <c r="U68" s="237"/>
      <c r="V68" s="237"/>
      <c r="W68" s="237"/>
      <c r="X68" s="237"/>
      <c r="Y68" s="237"/>
      <c r="Z68" s="237"/>
      <c r="AA68" s="237"/>
      <c r="AB68" s="237"/>
      <c r="AC68" s="237"/>
      <c r="AD68" s="237"/>
      <c r="AE68" s="237"/>
      <c r="AF68" s="237"/>
      <c r="AG68" s="237"/>
      <c r="AH68" s="237"/>
      <c r="AI68" s="237"/>
      <c r="AJ68" s="237"/>
      <c r="AK68" s="237"/>
      <c r="AL68" s="237"/>
      <c r="AM68" s="237"/>
      <c r="AN68" s="237"/>
      <c r="AO68" s="237"/>
      <c r="AP68" s="237"/>
      <c r="AQ68" s="237"/>
      <c r="AR68" s="237"/>
      <c r="AS68" s="237"/>
      <c r="AT68" s="237"/>
      <c r="AU68" s="237"/>
      <c r="AV68" s="237"/>
      <c r="AW68" s="237"/>
      <c r="AX68" s="237"/>
      <c r="AY68" s="237"/>
      <c r="AZ68" s="237"/>
      <c r="BA68" s="237"/>
      <c r="BB68" s="237"/>
      <c r="BC68" s="237"/>
      <c r="BD68" s="237"/>
      <c r="BE68" s="237"/>
      <c r="BF68" s="237"/>
      <c r="BG68" s="237"/>
      <c r="BH68" s="237"/>
      <c r="BI68" s="237"/>
      <c r="BJ68" s="237"/>
      <c r="BK68" s="237"/>
      <c r="BL68" s="237"/>
      <c r="BM68" s="237"/>
      <c r="BN68" s="237"/>
      <c r="BO68" s="237"/>
      <c r="BP68" s="237"/>
      <c r="BQ68" s="237"/>
      <c r="BR68" s="237"/>
      <c r="BS68" s="237"/>
      <c r="BT68" s="237"/>
      <c r="BU68" s="237"/>
      <c r="BV68" s="237"/>
      <c r="BW68" s="237"/>
      <c r="BX68" s="239"/>
    </row>
    <row r="69" spans="1:76" s="53" customFormat="1" ht="14.25">
      <c r="A69" s="761"/>
      <c r="B69" s="762"/>
      <c r="C69" s="1205"/>
      <c r="D69" s="1210"/>
      <c r="E69" s="1211"/>
      <c r="F69" s="149" t="s">
        <v>686</v>
      </c>
      <c r="I69" s="1203">
        <f>SUMIF($Q$10:$Q$63,"I",$BY$10:$BY$63)</f>
        <v>1</v>
      </c>
      <c r="J69" s="1204"/>
      <c r="K69" s="1197"/>
      <c r="L69" s="763"/>
      <c r="M69" s="763"/>
      <c r="N69" s="763"/>
      <c r="O69" s="763"/>
      <c r="P69" s="763"/>
      <c r="Q69" s="763"/>
      <c r="R69" s="235"/>
      <c r="S69" s="235"/>
      <c r="T69" s="771"/>
      <c r="U69" s="771"/>
      <c r="V69" s="771"/>
      <c r="W69" s="771"/>
      <c r="X69" s="771"/>
      <c r="Y69" s="771"/>
      <c r="Z69" s="771"/>
      <c r="AA69" s="771"/>
      <c r="AB69" s="771"/>
      <c r="AC69" s="771"/>
      <c r="AD69" s="237"/>
      <c r="AE69" s="237"/>
      <c r="AF69" s="771"/>
      <c r="AG69" s="237"/>
      <c r="AH69" s="771"/>
      <c r="AI69" s="771"/>
      <c r="AJ69" s="237"/>
      <c r="AK69" s="237"/>
      <c r="AL69" s="237"/>
      <c r="AM69" s="237"/>
      <c r="AN69" s="237"/>
      <c r="AO69" s="237"/>
      <c r="AP69" s="237"/>
      <c r="AQ69" s="237"/>
      <c r="AR69" s="237"/>
      <c r="AS69" s="237"/>
      <c r="AT69" s="237"/>
      <c r="AU69" s="237"/>
      <c r="AV69" s="237"/>
      <c r="AW69" s="237"/>
      <c r="AX69" s="237"/>
      <c r="AY69" s="237"/>
      <c r="AZ69" s="237"/>
      <c r="BA69" s="237"/>
      <c r="BB69" s="237"/>
      <c r="BC69" s="237"/>
      <c r="BD69" s="237"/>
      <c r="BE69" s="237"/>
      <c r="BF69" s="237"/>
      <c r="BG69" s="237"/>
      <c r="BH69" s="237"/>
      <c r="BI69" s="237"/>
      <c r="BJ69" s="237"/>
      <c r="BK69" s="237"/>
      <c r="BL69" s="237"/>
      <c r="BM69" s="237"/>
      <c r="BN69" s="237"/>
      <c r="BO69" s="771"/>
      <c r="BP69" s="771"/>
      <c r="BQ69" s="237"/>
      <c r="BR69" s="237"/>
      <c r="BS69" s="237"/>
      <c r="BT69" s="771"/>
      <c r="BU69" s="771"/>
      <c r="BV69" s="237"/>
      <c r="BW69" s="237"/>
      <c r="BX69" s="777"/>
    </row>
    <row r="70" spans="1:76" s="53" customFormat="1">
      <c r="A70" s="761"/>
      <c r="B70" s="762"/>
      <c r="C70" s="1205"/>
      <c r="D70" s="1190"/>
      <c r="E70" s="1202"/>
      <c r="F70" s="1202" t="s">
        <v>687</v>
      </c>
      <c r="G70" s="1202"/>
      <c r="H70" s="1202"/>
      <c r="I70" s="1212">
        <f>SUM(I66:J69)</f>
        <v>196</v>
      </c>
      <c r="J70" s="1213"/>
      <c r="K70" s="1214"/>
      <c r="L70" s="1215"/>
      <c r="M70" s="1215"/>
      <c r="N70" s="1215"/>
      <c r="O70" s="1215"/>
      <c r="P70" s="1215"/>
      <c r="Q70" s="1215"/>
      <c r="R70" s="1216"/>
      <c r="S70" s="1216"/>
      <c r="T70" s="1217"/>
      <c r="U70" s="1217"/>
      <c r="V70" s="1217"/>
      <c r="W70" s="1217"/>
      <c r="X70" s="1217"/>
      <c r="Y70" s="1217"/>
      <c r="Z70" s="1217"/>
      <c r="AA70" s="1217"/>
      <c r="AB70" s="1217"/>
      <c r="AC70" s="1217"/>
      <c r="AD70" s="480"/>
      <c r="AE70" s="480"/>
      <c r="AF70" s="1217"/>
      <c r="AG70" s="480"/>
      <c r="AH70" s="1217"/>
      <c r="AI70" s="1217"/>
      <c r="AJ70" s="480"/>
      <c r="AK70" s="480"/>
      <c r="AL70" s="480"/>
      <c r="AM70" s="480"/>
      <c r="AN70" s="480"/>
      <c r="AO70" s="480"/>
      <c r="AP70" s="480"/>
      <c r="AQ70" s="480"/>
      <c r="AR70" s="480"/>
      <c r="AS70" s="480"/>
      <c r="AT70" s="480"/>
      <c r="AU70" s="480"/>
      <c r="AV70" s="480"/>
      <c r="AW70" s="480"/>
      <c r="AX70" s="480"/>
      <c r="AY70" s="480"/>
      <c r="AZ70" s="480"/>
      <c r="BA70" s="480"/>
      <c r="BB70" s="480"/>
      <c r="BC70" s="480"/>
      <c r="BD70" s="480"/>
      <c r="BE70" s="480"/>
      <c r="BF70" s="480"/>
      <c r="BG70" s="480"/>
      <c r="BH70" s="480"/>
      <c r="BI70" s="480"/>
      <c r="BJ70" s="480"/>
      <c r="BK70" s="480"/>
      <c r="BL70" s="480"/>
      <c r="BM70" s="480"/>
      <c r="BN70" s="480"/>
      <c r="BO70" s="1217"/>
      <c r="BP70" s="1217"/>
      <c r="BQ70" s="480"/>
      <c r="BR70" s="480"/>
      <c r="BS70" s="480"/>
      <c r="BT70" s="1217"/>
      <c r="BU70" s="1217"/>
      <c r="BV70" s="480"/>
      <c r="BW70" s="480"/>
      <c r="BX70" s="1218"/>
    </row>
    <row r="71" spans="1:76" s="53" customFormat="1" ht="14.25">
      <c r="A71" s="240"/>
      <c r="B71" s="5"/>
      <c r="J71" s="5"/>
      <c r="K71" s="5"/>
      <c r="L71" s="5"/>
      <c r="M71" s="159"/>
      <c r="N71" s="159"/>
      <c r="O71" s="159"/>
      <c r="P71" s="159"/>
      <c r="Q71" s="159"/>
      <c r="R71" s="159"/>
      <c r="S71" s="159"/>
      <c r="T71" s="159"/>
      <c r="U71" s="159"/>
      <c r="V71" s="159"/>
      <c r="W71" s="159"/>
      <c r="X71" s="159"/>
      <c r="Y71" s="159"/>
      <c r="Z71" s="159"/>
      <c r="AA71" s="159"/>
      <c r="AB71" s="159"/>
      <c r="AC71" s="159"/>
      <c r="AD71" s="159"/>
      <c r="AE71" s="159"/>
      <c r="AF71" s="159"/>
      <c r="AG71" s="159"/>
      <c r="AH71" s="159"/>
      <c r="AI71" s="159"/>
      <c r="AJ71" s="159"/>
      <c r="AK71" s="159"/>
      <c r="AL71" s="159"/>
      <c r="AM71" s="159"/>
      <c r="AN71" s="159"/>
      <c r="AO71" s="159"/>
      <c r="AP71" s="159"/>
      <c r="AQ71" s="159"/>
      <c r="AR71" s="159"/>
      <c r="AS71" s="159"/>
      <c r="AT71" s="159"/>
      <c r="AU71" s="159"/>
      <c r="AV71" s="159"/>
      <c r="AW71" s="159"/>
      <c r="AX71" s="159"/>
      <c r="AY71" s="159"/>
      <c r="AZ71" s="159"/>
      <c r="BA71" s="159"/>
      <c r="BB71" s="159"/>
      <c r="BC71" s="159"/>
      <c r="BD71" s="159"/>
      <c r="BE71" s="159"/>
      <c r="BF71" s="159"/>
      <c r="BG71" s="159"/>
      <c r="BH71" s="159"/>
      <c r="BI71" s="159"/>
      <c r="BJ71" s="159"/>
      <c r="BK71" s="159"/>
      <c r="BL71" s="159"/>
      <c r="BM71" s="159"/>
      <c r="BN71" s="159"/>
      <c r="BO71" s="159"/>
      <c r="BP71" s="159"/>
      <c r="BQ71" s="159"/>
      <c r="BR71" s="159"/>
      <c r="BS71" s="159"/>
      <c r="BT71" s="159"/>
    </row>
    <row r="72" spans="1:76">
      <c r="AH72" s="52"/>
      <c r="AI72" s="52"/>
      <c r="AJ72" s="52"/>
      <c r="AK72" s="52"/>
      <c r="AL72" s="52"/>
      <c r="AM72" s="52"/>
      <c r="AN72" s="52"/>
      <c r="AO72" s="52"/>
      <c r="AP72" s="52"/>
      <c r="AQ72" s="52"/>
      <c r="AR72" s="52"/>
      <c r="AS72" s="52"/>
      <c r="AT72" s="52"/>
      <c r="AU72" s="52"/>
      <c r="AV72" s="52"/>
      <c r="AW72" s="52"/>
      <c r="AX72" s="52"/>
      <c r="AY72" s="52"/>
      <c r="AZ72" s="52"/>
      <c r="BA72" s="52"/>
      <c r="BB72" s="52"/>
      <c r="BC72" s="52"/>
      <c r="BD72" s="52"/>
      <c r="BE72" s="52"/>
      <c r="BF72" s="52"/>
      <c r="BG72" s="52"/>
      <c r="BH72" s="52"/>
      <c r="BI72" s="52"/>
      <c r="BJ72" s="52"/>
      <c r="BK72" s="52"/>
      <c r="BL72" s="52"/>
      <c r="BM72" s="52"/>
      <c r="BN72" s="52"/>
      <c r="BO72" s="52"/>
      <c r="BP72" s="52"/>
      <c r="BQ72" s="52"/>
      <c r="BR72" s="52"/>
      <c r="BS72" s="52"/>
      <c r="BT72" s="52"/>
    </row>
    <row r="73" spans="1:76">
      <c r="AH73" s="52"/>
      <c r="AI73" s="52"/>
      <c r="AJ73" s="52"/>
      <c r="AK73" s="52"/>
      <c r="AL73" s="52"/>
      <c r="AM73" s="52"/>
      <c r="AN73" s="52"/>
      <c r="AO73" s="52"/>
      <c r="AP73" s="52"/>
      <c r="AQ73" s="52"/>
      <c r="AR73" s="52"/>
      <c r="AS73" s="52"/>
      <c r="AT73" s="52"/>
      <c r="AU73" s="52"/>
      <c r="AV73" s="52"/>
      <c r="AW73" s="52"/>
      <c r="AX73" s="52"/>
      <c r="AY73" s="52"/>
      <c r="AZ73" s="52"/>
      <c r="BA73" s="52"/>
      <c r="BB73" s="52"/>
      <c r="BC73" s="52"/>
      <c r="BD73" s="52"/>
      <c r="BE73" s="52"/>
      <c r="BF73" s="52"/>
      <c r="BG73" s="52"/>
      <c r="BH73" s="52"/>
      <c r="BI73" s="52"/>
      <c r="BJ73" s="52"/>
      <c r="BK73" s="52"/>
      <c r="BL73" s="52"/>
      <c r="BM73" s="52"/>
      <c r="BN73" s="52"/>
      <c r="BO73" s="52"/>
      <c r="BP73" s="52"/>
      <c r="BQ73" s="52"/>
      <c r="BR73" s="52"/>
      <c r="BS73" s="52"/>
      <c r="BT73" s="52"/>
    </row>
    <row r="74" spans="1:76">
      <c r="AH74" s="52"/>
      <c r="AI74" s="52"/>
      <c r="AJ74" s="52"/>
      <c r="AK74" s="52"/>
      <c r="AL74" s="52"/>
      <c r="AM74" s="52"/>
      <c r="AN74" s="52"/>
      <c r="AO74" s="52"/>
      <c r="AP74" s="52"/>
      <c r="AQ74" s="52"/>
      <c r="AR74" s="52"/>
      <c r="AS74" s="52"/>
      <c r="AT74" s="52"/>
      <c r="AU74" s="52"/>
      <c r="AV74" s="52"/>
      <c r="AW74" s="52"/>
      <c r="AX74" s="52"/>
      <c r="AY74" s="52"/>
      <c r="AZ74" s="52"/>
      <c r="BA74" s="52"/>
      <c r="BB74" s="52"/>
      <c r="BC74" s="52"/>
      <c r="BD74" s="52"/>
      <c r="BE74" s="52"/>
      <c r="BF74" s="52"/>
      <c r="BG74" s="52"/>
      <c r="BH74" s="52"/>
      <c r="BI74" s="52"/>
      <c r="BJ74" s="52"/>
      <c r="BK74" s="52"/>
      <c r="BL74" s="52"/>
      <c r="BM74" s="52"/>
      <c r="BN74" s="52"/>
      <c r="BO74" s="52"/>
      <c r="BP74" s="52"/>
      <c r="BQ74" s="52"/>
      <c r="BR74" s="52"/>
      <c r="BS74" s="52"/>
      <c r="BT74" s="52"/>
    </row>
    <row r="75" spans="1:76">
      <c r="AH75" s="52"/>
      <c r="AI75" s="52"/>
      <c r="AJ75" s="52"/>
      <c r="AK75" s="52"/>
      <c r="AL75" s="52"/>
      <c r="AM75" s="52"/>
      <c r="AN75" s="52"/>
      <c r="AO75" s="52"/>
      <c r="AP75" s="52"/>
      <c r="AQ75" s="52"/>
      <c r="AR75" s="52"/>
      <c r="AS75" s="52"/>
      <c r="AT75" s="52"/>
      <c r="AU75" s="52"/>
      <c r="AV75" s="52"/>
      <c r="AW75" s="52"/>
      <c r="AX75" s="52"/>
      <c r="AY75" s="52"/>
      <c r="AZ75" s="52"/>
      <c r="BA75" s="52"/>
      <c r="BB75" s="52"/>
      <c r="BC75" s="52"/>
      <c r="BD75" s="52"/>
      <c r="BE75" s="52"/>
      <c r="BF75" s="52"/>
      <c r="BG75" s="52"/>
      <c r="BH75" s="52"/>
      <c r="BI75" s="52"/>
      <c r="BJ75" s="52"/>
      <c r="BK75" s="52"/>
      <c r="BL75" s="52"/>
      <c r="BM75" s="52"/>
      <c r="BN75" s="52"/>
      <c r="BO75" s="52"/>
      <c r="BP75" s="52"/>
      <c r="BQ75" s="52"/>
      <c r="BR75" s="52"/>
      <c r="BS75" s="52"/>
      <c r="BT75" s="52"/>
    </row>
    <row r="76" spans="1:76">
      <c r="AH76" s="52"/>
      <c r="AI76" s="52"/>
      <c r="AJ76" s="52"/>
      <c r="AK76" s="52"/>
      <c r="AL76" s="52"/>
      <c r="AM76" s="52"/>
      <c r="AN76" s="52"/>
      <c r="AO76" s="52"/>
      <c r="AP76" s="52"/>
      <c r="AQ76" s="52"/>
      <c r="AR76" s="52"/>
      <c r="AS76" s="52"/>
      <c r="AT76" s="52"/>
      <c r="AU76" s="52"/>
      <c r="AV76" s="52"/>
      <c r="AW76" s="52"/>
      <c r="AX76" s="52"/>
      <c r="AY76" s="52"/>
      <c r="AZ76" s="52"/>
      <c r="BA76" s="52"/>
      <c r="BB76" s="52"/>
      <c r="BC76" s="52"/>
      <c r="BD76" s="52"/>
      <c r="BE76" s="52"/>
      <c r="BF76" s="52"/>
      <c r="BG76" s="52"/>
      <c r="BH76" s="52"/>
      <c r="BI76" s="52"/>
      <c r="BJ76" s="52"/>
      <c r="BK76" s="52"/>
      <c r="BL76" s="52"/>
      <c r="BM76" s="52"/>
      <c r="BN76" s="52"/>
      <c r="BO76" s="52"/>
      <c r="BP76" s="52"/>
      <c r="BQ76" s="52"/>
      <c r="BR76" s="52"/>
      <c r="BS76" s="52"/>
      <c r="BT76" s="52"/>
    </row>
    <row r="77" spans="1:76">
      <c r="AH77" s="52"/>
      <c r="AI77" s="52"/>
      <c r="AJ77" s="52"/>
      <c r="AK77" s="52"/>
      <c r="AL77" s="52"/>
      <c r="AM77" s="52"/>
      <c r="AN77" s="52"/>
      <c r="AO77" s="52"/>
      <c r="AP77" s="52"/>
      <c r="AQ77" s="52"/>
      <c r="AR77" s="52"/>
      <c r="AS77" s="52"/>
      <c r="AT77" s="52"/>
      <c r="AU77" s="52"/>
      <c r="AV77" s="52"/>
      <c r="AW77" s="52"/>
      <c r="AX77" s="52"/>
      <c r="AY77" s="52"/>
      <c r="AZ77" s="52"/>
      <c r="BA77" s="52"/>
      <c r="BB77" s="52"/>
      <c r="BC77" s="52"/>
      <c r="BD77" s="52"/>
      <c r="BE77" s="52"/>
      <c r="BF77" s="52"/>
      <c r="BG77" s="52"/>
      <c r="BH77" s="52"/>
      <c r="BI77" s="52"/>
      <c r="BJ77" s="52"/>
      <c r="BK77" s="52"/>
      <c r="BL77" s="52"/>
      <c r="BM77" s="52"/>
      <c r="BN77" s="52"/>
      <c r="BO77" s="52"/>
      <c r="BP77" s="52"/>
      <c r="BQ77" s="52"/>
      <c r="BR77" s="52"/>
      <c r="BS77" s="52"/>
      <c r="BT77" s="52"/>
    </row>
    <row r="78" spans="1:76">
      <c r="AH78" s="52"/>
      <c r="AI78" s="52"/>
      <c r="AJ78" s="52"/>
      <c r="AK78" s="52"/>
      <c r="AL78" s="52"/>
      <c r="AM78" s="52"/>
      <c r="AN78" s="52"/>
      <c r="AO78" s="52"/>
      <c r="AP78" s="52"/>
      <c r="AQ78" s="52"/>
      <c r="AR78" s="52"/>
      <c r="AS78" s="52"/>
      <c r="AT78" s="52"/>
      <c r="AU78" s="52"/>
      <c r="AV78" s="52"/>
      <c r="AW78" s="52"/>
      <c r="AX78" s="52"/>
      <c r="AY78" s="52"/>
      <c r="AZ78" s="52"/>
      <c r="BA78" s="52"/>
      <c r="BB78" s="52"/>
      <c r="BC78" s="52"/>
      <c r="BD78" s="52"/>
      <c r="BE78" s="52"/>
      <c r="BF78" s="52"/>
      <c r="BG78" s="52"/>
      <c r="BH78" s="52"/>
      <c r="BI78" s="52"/>
      <c r="BJ78" s="52"/>
      <c r="BK78" s="52"/>
      <c r="BL78" s="52"/>
      <c r="BM78" s="52"/>
      <c r="BN78" s="52"/>
      <c r="BO78" s="52"/>
      <c r="BP78" s="52"/>
      <c r="BQ78" s="52"/>
      <c r="BR78" s="52"/>
      <c r="BS78" s="52"/>
      <c r="BT78" s="52"/>
    </row>
    <row r="79" spans="1:76">
      <c r="AH79" s="52"/>
      <c r="AI79" s="52"/>
      <c r="AJ79" s="52"/>
      <c r="AK79" s="52"/>
      <c r="AL79" s="52"/>
      <c r="AM79" s="52"/>
      <c r="AN79" s="52"/>
      <c r="AO79" s="52"/>
      <c r="AP79" s="52"/>
      <c r="AQ79" s="52"/>
      <c r="AR79" s="52"/>
      <c r="AS79" s="52"/>
      <c r="AT79" s="52"/>
      <c r="AU79" s="52"/>
      <c r="AV79" s="52"/>
      <c r="AW79" s="52"/>
      <c r="AX79" s="52"/>
      <c r="AY79" s="52"/>
      <c r="AZ79" s="52"/>
      <c r="BA79" s="52"/>
      <c r="BB79" s="52"/>
      <c r="BC79" s="52"/>
      <c r="BD79" s="52"/>
      <c r="BE79" s="52"/>
      <c r="BF79" s="52"/>
      <c r="BG79" s="52"/>
      <c r="BH79" s="52"/>
      <c r="BI79" s="52"/>
      <c r="BJ79" s="52"/>
      <c r="BK79" s="52"/>
      <c r="BL79" s="52"/>
      <c r="BM79" s="52"/>
      <c r="BN79" s="52"/>
      <c r="BO79" s="52"/>
      <c r="BP79" s="52"/>
      <c r="BQ79" s="52"/>
      <c r="BR79" s="52"/>
      <c r="BS79" s="52"/>
      <c r="BT79" s="52"/>
    </row>
    <row r="80" spans="1:76">
      <c r="AH80" s="52"/>
      <c r="AI80" s="52"/>
      <c r="AJ80" s="52"/>
      <c r="AK80" s="52"/>
      <c r="AL80" s="52"/>
      <c r="AM80" s="52"/>
      <c r="AN80" s="52"/>
      <c r="AO80" s="52"/>
      <c r="AP80" s="52"/>
      <c r="AQ80" s="52"/>
      <c r="AR80" s="52"/>
      <c r="AS80" s="52"/>
      <c r="AT80" s="52"/>
      <c r="AU80" s="52"/>
      <c r="AV80" s="52"/>
      <c r="AW80" s="52"/>
      <c r="AX80" s="52"/>
      <c r="AY80" s="52"/>
      <c r="AZ80" s="52"/>
      <c r="BA80" s="52"/>
      <c r="BB80" s="52"/>
      <c r="BC80" s="52"/>
      <c r="BD80" s="52"/>
      <c r="BE80" s="52"/>
      <c r="BF80" s="52"/>
      <c r="BG80" s="52"/>
      <c r="BH80" s="52"/>
      <c r="BI80" s="52"/>
      <c r="BJ80" s="52"/>
      <c r="BK80" s="52"/>
      <c r="BL80" s="52"/>
      <c r="BM80" s="52"/>
      <c r="BN80" s="52"/>
      <c r="BO80" s="52"/>
      <c r="BP80" s="52"/>
      <c r="BQ80" s="52"/>
      <c r="BR80" s="52"/>
      <c r="BS80" s="52"/>
      <c r="BT80" s="52"/>
    </row>
    <row r="81" spans="34:72">
      <c r="AH81" s="52"/>
      <c r="AI81" s="52"/>
      <c r="AJ81" s="52"/>
      <c r="AK81" s="52"/>
      <c r="AL81" s="52"/>
      <c r="AM81" s="52"/>
      <c r="AN81" s="52"/>
      <c r="AO81" s="52"/>
      <c r="AP81" s="52"/>
      <c r="AQ81" s="52"/>
      <c r="AR81" s="52"/>
      <c r="AS81" s="52"/>
      <c r="AT81" s="52"/>
      <c r="AU81" s="52"/>
      <c r="AV81" s="52"/>
      <c r="AW81" s="52"/>
      <c r="AX81" s="52"/>
      <c r="AY81" s="52"/>
      <c r="AZ81" s="52"/>
      <c r="BA81" s="52"/>
      <c r="BB81" s="52"/>
      <c r="BC81" s="52"/>
      <c r="BD81" s="52"/>
      <c r="BE81" s="52"/>
      <c r="BF81" s="52"/>
      <c r="BG81" s="52"/>
      <c r="BH81" s="52"/>
      <c r="BI81" s="52"/>
      <c r="BJ81" s="52"/>
      <c r="BK81" s="52"/>
      <c r="BL81" s="52"/>
      <c r="BM81" s="52"/>
      <c r="BN81" s="52"/>
      <c r="BO81" s="52"/>
      <c r="BP81" s="52"/>
      <c r="BQ81" s="52"/>
      <c r="BR81" s="52"/>
      <c r="BS81" s="52"/>
      <c r="BT81" s="52"/>
    </row>
    <row r="82" spans="34:72">
      <c r="AH82" s="52"/>
      <c r="AI82" s="52"/>
      <c r="AJ82" s="52"/>
      <c r="AK82" s="52"/>
      <c r="AL82" s="52"/>
      <c r="AM82" s="52"/>
      <c r="AN82" s="52"/>
      <c r="AO82" s="52"/>
      <c r="AP82" s="52"/>
      <c r="AQ82" s="52"/>
      <c r="AR82" s="52"/>
      <c r="AS82" s="52"/>
      <c r="AT82" s="52"/>
      <c r="AU82" s="52"/>
      <c r="AV82" s="52"/>
      <c r="AW82" s="52"/>
      <c r="AX82" s="52"/>
      <c r="AY82" s="52"/>
      <c r="AZ82" s="52"/>
      <c r="BA82" s="52"/>
      <c r="BB82" s="52"/>
      <c r="BC82" s="52"/>
      <c r="BD82" s="52"/>
      <c r="BE82" s="52"/>
      <c r="BF82" s="52"/>
      <c r="BG82" s="52"/>
      <c r="BH82" s="52"/>
      <c r="BI82" s="52"/>
      <c r="BJ82" s="52"/>
      <c r="BK82" s="52"/>
      <c r="BL82" s="52"/>
      <c r="BM82" s="52"/>
      <c r="BN82" s="52"/>
      <c r="BO82" s="52"/>
      <c r="BP82" s="52"/>
      <c r="BQ82" s="52"/>
      <c r="BR82" s="52"/>
      <c r="BS82" s="52"/>
      <c r="BT82" s="52"/>
    </row>
    <row r="83" spans="34:72">
      <c r="AH83" s="52"/>
      <c r="AI83" s="52"/>
      <c r="AJ83" s="52"/>
      <c r="AK83" s="52"/>
      <c r="AL83" s="52"/>
      <c r="AM83" s="52"/>
      <c r="AN83" s="52"/>
      <c r="AO83" s="52"/>
      <c r="AP83" s="52"/>
      <c r="AQ83" s="52"/>
      <c r="AR83" s="52"/>
      <c r="AS83" s="52"/>
      <c r="AT83" s="52"/>
      <c r="AU83" s="52"/>
      <c r="AV83" s="52"/>
      <c r="AW83" s="52"/>
      <c r="AX83" s="52"/>
      <c r="AY83" s="52"/>
      <c r="AZ83" s="52"/>
      <c r="BA83" s="52"/>
      <c r="BB83" s="52"/>
      <c r="BC83" s="52"/>
      <c r="BD83" s="52"/>
      <c r="BE83" s="52"/>
      <c r="BF83" s="52"/>
      <c r="BG83" s="52"/>
      <c r="BH83" s="52"/>
      <c r="BI83" s="52"/>
      <c r="BJ83" s="52"/>
      <c r="BK83" s="52"/>
      <c r="BL83" s="52"/>
      <c r="BM83" s="52"/>
      <c r="BN83" s="52"/>
      <c r="BO83" s="52"/>
      <c r="BP83" s="52"/>
      <c r="BQ83" s="52"/>
      <c r="BR83" s="52"/>
      <c r="BS83" s="52"/>
      <c r="BT83" s="52"/>
    </row>
    <row r="84" spans="34:72">
      <c r="AH84" s="52"/>
      <c r="AI84" s="52"/>
      <c r="AJ84" s="52"/>
      <c r="AK84" s="52"/>
      <c r="AL84" s="52"/>
      <c r="AM84" s="52"/>
      <c r="AN84" s="52"/>
      <c r="AO84" s="52"/>
      <c r="AP84" s="52"/>
      <c r="AQ84" s="52"/>
      <c r="AR84" s="52"/>
      <c r="AS84" s="52"/>
      <c r="AT84" s="52"/>
      <c r="AU84" s="52"/>
      <c r="AV84" s="52"/>
      <c r="AW84" s="52"/>
      <c r="AX84" s="52"/>
      <c r="AY84" s="52"/>
      <c r="AZ84" s="52"/>
      <c r="BA84" s="52"/>
      <c r="BB84" s="52"/>
      <c r="BC84" s="52"/>
      <c r="BD84" s="52"/>
      <c r="BE84" s="52"/>
      <c r="BF84" s="52"/>
      <c r="BG84" s="52"/>
      <c r="BH84" s="52"/>
      <c r="BI84" s="52"/>
      <c r="BJ84" s="52"/>
      <c r="BK84" s="52"/>
      <c r="BL84" s="52"/>
      <c r="BM84" s="52"/>
      <c r="BN84" s="52"/>
      <c r="BO84" s="52"/>
      <c r="BP84" s="52"/>
      <c r="BQ84" s="52"/>
      <c r="BR84" s="52"/>
      <c r="BS84" s="52"/>
      <c r="BT84" s="52"/>
    </row>
    <row r="85" spans="34:72">
      <c r="AH85" s="52"/>
      <c r="AI85" s="52"/>
      <c r="AJ85" s="52"/>
      <c r="AK85" s="52"/>
      <c r="AL85" s="52"/>
      <c r="AM85" s="52"/>
      <c r="AN85" s="52"/>
      <c r="AO85" s="52"/>
      <c r="AP85" s="52"/>
      <c r="AQ85" s="52"/>
      <c r="AR85" s="52"/>
      <c r="AS85" s="52"/>
      <c r="AT85" s="52"/>
      <c r="AU85" s="52"/>
      <c r="AV85" s="52"/>
      <c r="AW85" s="52"/>
      <c r="AX85" s="52"/>
      <c r="AY85" s="52"/>
      <c r="AZ85" s="52"/>
      <c r="BA85" s="52"/>
      <c r="BB85" s="52"/>
      <c r="BC85" s="52"/>
      <c r="BD85" s="52"/>
      <c r="BE85" s="52"/>
      <c r="BF85" s="52"/>
      <c r="BG85" s="52"/>
      <c r="BH85" s="52"/>
      <c r="BI85" s="52"/>
      <c r="BJ85" s="52"/>
      <c r="BK85" s="52"/>
      <c r="BL85" s="52"/>
      <c r="BM85" s="52"/>
      <c r="BN85" s="52"/>
      <c r="BO85" s="52"/>
      <c r="BP85" s="52"/>
      <c r="BQ85" s="52"/>
      <c r="BR85" s="52"/>
      <c r="BS85" s="52"/>
      <c r="BT85" s="52"/>
    </row>
    <row r="86" spans="34:72">
      <c r="AH86" s="52"/>
      <c r="AI86" s="52"/>
      <c r="AJ86" s="52"/>
      <c r="AK86" s="52"/>
      <c r="AL86" s="52"/>
      <c r="AM86" s="52"/>
      <c r="AN86" s="52"/>
      <c r="AO86" s="52"/>
      <c r="AP86" s="52"/>
      <c r="AQ86" s="52"/>
      <c r="AR86" s="52"/>
      <c r="AS86" s="52"/>
      <c r="AT86" s="52"/>
      <c r="AU86" s="52"/>
      <c r="AV86" s="52"/>
      <c r="AW86" s="52"/>
      <c r="AX86" s="52"/>
      <c r="AY86" s="52"/>
      <c r="AZ86" s="52"/>
      <c r="BA86" s="52"/>
      <c r="BB86" s="52"/>
      <c r="BC86" s="52"/>
      <c r="BD86" s="52"/>
      <c r="BE86" s="52"/>
      <c r="BF86" s="52"/>
      <c r="BG86" s="52"/>
      <c r="BH86" s="52"/>
      <c r="BI86" s="52"/>
      <c r="BJ86" s="52"/>
      <c r="BK86" s="52"/>
      <c r="BL86" s="52"/>
      <c r="BM86" s="52"/>
      <c r="BN86" s="52"/>
      <c r="BO86" s="52"/>
      <c r="BP86" s="52"/>
      <c r="BQ86" s="52"/>
      <c r="BR86" s="52"/>
      <c r="BS86" s="52"/>
      <c r="BT86" s="52"/>
    </row>
    <row r="87" spans="34:72">
      <c r="AH87" s="52"/>
      <c r="AI87" s="52"/>
      <c r="AJ87" s="52"/>
      <c r="AK87" s="52"/>
      <c r="AL87" s="52"/>
      <c r="AM87" s="52"/>
      <c r="AN87" s="52"/>
      <c r="AO87" s="52"/>
      <c r="AP87" s="52"/>
      <c r="AQ87" s="52"/>
      <c r="AR87" s="52"/>
      <c r="AS87" s="52"/>
      <c r="AT87" s="52"/>
      <c r="AU87" s="52"/>
      <c r="AV87" s="52"/>
      <c r="AW87" s="52"/>
      <c r="AX87" s="52"/>
      <c r="AY87" s="52"/>
      <c r="AZ87" s="52"/>
      <c r="BA87" s="52"/>
      <c r="BB87" s="52"/>
      <c r="BC87" s="52"/>
      <c r="BD87" s="52"/>
      <c r="BE87" s="52"/>
      <c r="BF87" s="52"/>
      <c r="BG87" s="52"/>
      <c r="BH87" s="52"/>
      <c r="BI87" s="52"/>
      <c r="BJ87" s="52"/>
      <c r="BK87" s="52"/>
      <c r="BL87" s="52"/>
      <c r="BM87" s="52"/>
      <c r="BN87" s="52"/>
      <c r="BO87" s="52"/>
      <c r="BP87" s="52"/>
      <c r="BQ87" s="52"/>
      <c r="BR87" s="52"/>
      <c r="BS87" s="52"/>
      <c r="BT87" s="52"/>
    </row>
    <row r="88" spans="34:72">
      <c r="AH88" s="52"/>
      <c r="AI88" s="52"/>
      <c r="AJ88" s="52"/>
      <c r="AK88" s="52"/>
      <c r="AL88" s="52"/>
      <c r="AM88" s="52"/>
      <c r="AN88" s="52"/>
      <c r="AO88" s="52"/>
      <c r="AP88" s="52"/>
      <c r="AQ88" s="52"/>
      <c r="AR88" s="52"/>
      <c r="AS88" s="52"/>
      <c r="AT88" s="52"/>
      <c r="AU88" s="52"/>
      <c r="AV88" s="52"/>
      <c r="AW88" s="52"/>
      <c r="AX88" s="52"/>
      <c r="AY88" s="52"/>
      <c r="AZ88" s="52"/>
      <c r="BA88" s="52"/>
      <c r="BB88" s="52"/>
      <c r="BC88" s="52"/>
      <c r="BD88" s="52"/>
      <c r="BE88" s="52"/>
      <c r="BF88" s="52"/>
      <c r="BG88" s="52"/>
      <c r="BH88" s="52"/>
      <c r="BI88" s="52"/>
      <c r="BJ88" s="52"/>
      <c r="BK88" s="52"/>
      <c r="BL88" s="52"/>
      <c r="BM88" s="52"/>
      <c r="BN88" s="52"/>
      <c r="BO88" s="52"/>
      <c r="BP88" s="52"/>
      <c r="BQ88" s="52"/>
      <c r="BR88" s="52"/>
      <c r="BS88" s="52"/>
      <c r="BT88" s="52"/>
    </row>
    <row r="89" spans="34:72">
      <c r="AH89" s="52"/>
      <c r="AI89" s="52"/>
      <c r="AJ89" s="52"/>
      <c r="AK89" s="52"/>
      <c r="AL89" s="52"/>
      <c r="AM89" s="52"/>
      <c r="AN89" s="52"/>
      <c r="AO89" s="52"/>
      <c r="AP89" s="52"/>
      <c r="AQ89" s="52"/>
      <c r="AR89" s="52"/>
      <c r="AS89" s="52"/>
      <c r="AT89" s="52"/>
      <c r="AU89" s="52"/>
      <c r="AV89" s="52"/>
      <c r="AW89" s="52"/>
      <c r="AX89" s="52"/>
      <c r="AY89" s="52"/>
      <c r="AZ89" s="52"/>
      <c r="BA89" s="52"/>
      <c r="BB89" s="52"/>
      <c r="BC89" s="52"/>
      <c r="BD89" s="52"/>
      <c r="BE89" s="52"/>
      <c r="BF89" s="52"/>
      <c r="BG89" s="52"/>
      <c r="BH89" s="52"/>
      <c r="BI89" s="52"/>
      <c r="BJ89" s="52"/>
      <c r="BK89" s="52"/>
      <c r="BL89" s="52"/>
      <c r="BM89" s="52"/>
      <c r="BN89" s="52"/>
      <c r="BO89" s="52"/>
      <c r="BP89" s="52"/>
      <c r="BQ89" s="52"/>
      <c r="BR89" s="52"/>
      <c r="BS89" s="52"/>
      <c r="BT89" s="52"/>
    </row>
    <row r="90" spans="34:72">
      <c r="AH90" s="52"/>
      <c r="AI90" s="52"/>
      <c r="AJ90" s="52"/>
      <c r="AK90" s="52"/>
      <c r="AL90" s="52"/>
      <c r="AM90" s="52"/>
      <c r="AN90" s="52"/>
      <c r="AO90" s="52"/>
      <c r="AP90" s="52"/>
      <c r="AQ90" s="52"/>
      <c r="AR90" s="52"/>
      <c r="AS90" s="52"/>
      <c r="AT90" s="52"/>
      <c r="AU90" s="52"/>
      <c r="AV90" s="52"/>
      <c r="AW90" s="52"/>
      <c r="AX90" s="52"/>
      <c r="AY90" s="52"/>
      <c r="AZ90" s="52"/>
      <c r="BA90" s="52"/>
      <c r="BB90" s="52"/>
      <c r="BC90" s="52"/>
      <c r="BD90" s="52"/>
      <c r="BE90" s="52"/>
      <c r="BF90" s="52"/>
      <c r="BG90" s="52"/>
      <c r="BH90" s="52"/>
      <c r="BI90" s="52"/>
      <c r="BJ90" s="52"/>
      <c r="BK90" s="52"/>
      <c r="BL90" s="52"/>
      <c r="BM90" s="52"/>
      <c r="BN90" s="52"/>
      <c r="BO90" s="52"/>
      <c r="BP90" s="52"/>
      <c r="BQ90" s="52"/>
      <c r="BR90" s="52"/>
      <c r="BS90" s="52"/>
      <c r="BT90" s="52"/>
    </row>
    <row r="91" spans="34:72">
      <c r="AH91" s="52"/>
      <c r="AI91" s="52"/>
      <c r="AJ91" s="52"/>
      <c r="AK91" s="52"/>
      <c r="AL91" s="52"/>
      <c r="AM91" s="52"/>
      <c r="AN91" s="52"/>
      <c r="AO91" s="52"/>
      <c r="AP91" s="52"/>
      <c r="AQ91" s="52"/>
      <c r="AR91" s="52"/>
      <c r="AS91" s="52"/>
      <c r="AT91" s="52"/>
      <c r="AU91" s="52"/>
      <c r="AV91" s="52"/>
      <c r="AW91" s="52"/>
      <c r="AX91" s="52"/>
      <c r="AY91" s="52"/>
      <c r="AZ91" s="52"/>
      <c r="BA91" s="52"/>
      <c r="BB91" s="52"/>
      <c r="BC91" s="52"/>
      <c r="BD91" s="52"/>
      <c r="BE91" s="52"/>
      <c r="BF91" s="52"/>
      <c r="BG91" s="52"/>
      <c r="BH91" s="52"/>
      <c r="BI91" s="52"/>
      <c r="BJ91" s="52"/>
      <c r="BK91" s="52"/>
      <c r="BL91" s="52"/>
      <c r="BM91" s="52"/>
      <c r="BN91" s="52"/>
      <c r="BO91" s="52"/>
      <c r="BP91" s="52"/>
      <c r="BQ91" s="52"/>
      <c r="BR91" s="52"/>
      <c r="BS91" s="52"/>
      <c r="BT91" s="52"/>
    </row>
    <row r="92" spans="34:72">
      <c r="AH92" s="52"/>
      <c r="AI92" s="52"/>
      <c r="AJ92" s="52"/>
      <c r="AK92" s="52"/>
      <c r="AL92" s="52"/>
      <c r="AM92" s="52"/>
      <c r="AN92" s="52"/>
      <c r="AO92" s="52"/>
      <c r="AP92" s="52"/>
      <c r="AQ92" s="52"/>
      <c r="AR92" s="52"/>
      <c r="AS92" s="52"/>
      <c r="AT92" s="52"/>
      <c r="AU92" s="52"/>
      <c r="AV92" s="52"/>
      <c r="AW92" s="52"/>
      <c r="AX92" s="52"/>
      <c r="AY92" s="52"/>
      <c r="AZ92" s="52"/>
      <c r="BA92" s="52"/>
      <c r="BB92" s="52"/>
      <c r="BC92" s="52"/>
      <c r="BD92" s="52"/>
      <c r="BE92" s="52"/>
      <c r="BF92" s="52"/>
      <c r="BG92" s="52"/>
      <c r="BH92" s="52"/>
      <c r="BI92" s="52"/>
      <c r="BJ92" s="52"/>
      <c r="BK92" s="52"/>
      <c r="BL92" s="52"/>
      <c r="BM92" s="52"/>
      <c r="BN92" s="52"/>
      <c r="BO92" s="52"/>
      <c r="BP92" s="52"/>
      <c r="BQ92" s="52"/>
      <c r="BR92" s="52"/>
      <c r="BS92" s="52"/>
      <c r="BT92" s="52"/>
    </row>
    <row r="93" spans="34:72">
      <c r="AH93" s="52"/>
      <c r="AI93" s="52"/>
      <c r="AJ93" s="52"/>
      <c r="AK93" s="52"/>
      <c r="AL93" s="52"/>
      <c r="AM93" s="52"/>
      <c r="AN93" s="52"/>
      <c r="AO93" s="52"/>
      <c r="AP93" s="52"/>
      <c r="AQ93" s="52"/>
      <c r="AR93" s="52"/>
      <c r="AS93" s="52"/>
      <c r="AT93" s="52"/>
      <c r="AU93" s="52"/>
      <c r="AV93" s="52"/>
      <c r="AW93" s="52"/>
      <c r="AX93" s="52"/>
      <c r="AY93" s="52"/>
      <c r="AZ93" s="52"/>
      <c r="BA93" s="52"/>
      <c r="BB93" s="52"/>
      <c r="BC93" s="52"/>
      <c r="BD93" s="52"/>
      <c r="BE93" s="52"/>
      <c r="BF93" s="52"/>
      <c r="BG93" s="52"/>
      <c r="BH93" s="52"/>
      <c r="BI93" s="52"/>
      <c r="BJ93" s="52"/>
      <c r="BK93" s="52"/>
      <c r="BL93" s="52"/>
      <c r="BM93" s="52"/>
      <c r="BN93" s="52"/>
      <c r="BO93" s="52"/>
      <c r="BP93" s="52"/>
      <c r="BQ93" s="52"/>
      <c r="BR93" s="52"/>
      <c r="BS93" s="52"/>
      <c r="BT93" s="52"/>
    </row>
    <row r="94" spans="34:72">
      <c r="AH94" s="52"/>
      <c r="AI94" s="52"/>
      <c r="AJ94" s="52"/>
      <c r="AK94" s="52"/>
      <c r="AL94" s="52"/>
      <c r="AM94" s="52"/>
      <c r="AN94" s="52"/>
      <c r="AO94" s="52"/>
      <c r="AP94" s="52"/>
      <c r="AQ94" s="52"/>
      <c r="AR94" s="52"/>
      <c r="AS94" s="52"/>
      <c r="AT94" s="52"/>
      <c r="AU94" s="52"/>
      <c r="AV94" s="52"/>
      <c r="AW94" s="52"/>
      <c r="AX94" s="52"/>
      <c r="AY94" s="52"/>
      <c r="AZ94" s="52"/>
      <c r="BA94" s="52"/>
      <c r="BB94" s="52"/>
      <c r="BC94" s="52"/>
      <c r="BD94" s="52"/>
      <c r="BE94" s="52"/>
      <c r="BF94" s="52"/>
      <c r="BG94" s="52"/>
      <c r="BH94" s="52"/>
      <c r="BI94" s="52"/>
      <c r="BJ94" s="52"/>
      <c r="BK94" s="52"/>
      <c r="BL94" s="52"/>
      <c r="BM94" s="52"/>
      <c r="BN94" s="52"/>
      <c r="BO94" s="52"/>
      <c r="BP94" s="52"/>
      <c r="BQ94" s="52"/>
      <c r="BR94" s="52"/>
      <c r="BS94" s="52"/>
      <c r="BT94" s="52"/>
    </row>
    <row r="95" spans="34:72">
      <c r="AH95" s="52"/>
      <c r="AI95" s="52"/>
      <c r="AJ95" s="52"/>
      <c r="AK95" s="52"/>
      <c r="AL95" s="52"/>
      <c r="AM95" s="52"/>
      <c r="AN95" s="52"/>
      <c r="AO95" s="52"/>
      <c r="AP95" s="52"/>
      <c r="AQ95" s="52"/>
      <c r="AR95" s="52"/>
      <c r="AS95" s="52"/>
      <c r="AT95" s="52"/>
      <c r="AU95" s="52"/>
      <c r="AV95" s="52"/>
      <c r="AW95" s="52"/>
      <c r="AX95" s="52"/>
      <c r="AY95" s="52"/>
      <c r="AZ95" s="52"/>
      <c r="BA95" s="52"/>
      <c r="BB95" s="52"/>
      <c r="BC95" s="52"/>
      <c r="BD95" s="52"/>
      <c r="BE95" s="52"/>
      <c r="BF95" s="52"/>
      <c r="BG95" s="52"/>
      <c r="BH95" s="52"/>
      <c r="BI95" s="52"/>
      <c r="BJ95" s="52"/>
      <c r="BK95" s="52"/>
      <c r="BL95" s="52"/>
      <c r="BM95" s="52"/>
      <c r="BN95" s="52"/>
      <c r="BO95" s="52"/>
      <c r="BP95" s="52"/>
      <c r="BQ95" s="52"/>
      <c r="BR95" s="52"/>
      <c r="BS95" s="52"/>
      <c r="BT95" s="52"/>
    </row>
    <row r="96" spans="34:72">
      <c r="AH96" s="52"/>
      <c r="AI96" s="52"/>
      <c r="AJ96" s="52"/>
      <c r="AK96" s="52"/>
      <c r="AL96" s="52"/>
      <c r="AM96" s="52"/>
      <c r="AN96" s="52"/>
      <c r="AO96" s="52"/>
      <c r="AP96" s="52"/>
      <c r="AQ96" s="52"/>
      <c r="AR96" s="52"/>
      <c r="AS96" s="52"/>
      <c r="AT96" s="52"/>
      <c r="AU96" s="52"/>
      <c r="AV96" s="52"/>
      <c r="AW96" s="52"/>
      <c r="AX96" s="52"/>
      <c r="AY96" s="52"/>
      <c r="AZ96" s="52"/>
      <c r="BA96" s="52"/>
      <c r="BB96" s="52"/>
      <c r="BC96" s="52"/>
      <c r="BD96" s="52"/>
      <c r="BE96" s="52"/>
      <c r="BF96" s="52"/>
      <c r="BG96" s="52"/>
      <c r="BH96" s="52"/>
      <c r="BI96" s="52"/>
      <c r="BJ96" s="52"/>
      <c r="BK96" s="52"/>
      <c r="BL96" s="52"/>
      <c r="BM96" s="52"/>
      <c r="BN96" s="52"/>
      <c r="BO96" s="52"/>
      <c r="BP96" s="52"/>
      <c r="BQ96" s="52"/>
      <c r="BR96" s="52"/>
      <c r="BS96" s="52"/>
      <c r="BT96" s="52"/>
    </row>
    <row r="97" spans="34:72">
      <c r="AH97" s="52"/>
      <c r="AI97" s="52"/>
      <c r="AJ97" s="52"/>
      <c r="AK97" s="52"/>
      <c r="AL97" s="52"/>
      <c r="AM97" s="52"/>
      <c r="AN97" s="52"/>
      <c r="AO97" s="52"/>
      <c r="AP97" s="52"/>
      <c r="AQ97" s="52"/>
      <c r="AR97" s="52"/>
      <c r="AS97" s="52"/>
      <c r="AT97" s="52"/>
      <c r="AU97" s="52"/>
      <c r="AV97" s="52"/>
      <c r="AW97" s="52"/>
      <c r="AX97" s="52"/>
      <c r="AY97" s="52"/>
      <c r="AZ97" s="52"/>
      <c r="BA97" s="52"/>
      <c r="BB97" s="52"/>
      <c r="BC97" s="52"/>
      <c r="BD97" s="52"/>
      <c r="BE97" s="52"/>
      <c r="BF97" s="52"/>
      <c r="BG97" s="52"/>
      <c r="BH97" s="52"/>
      <c r="BI97" s="52"/>
      <c r="BJ97" s="52"/>
      <c r="BK97" s="52"/>
      <c r="BL97" s="52"/>
      <c r="BM97" s="52"/>
      <c r="BN97" s="52"/>
      <c r="BO97" s="52"/>
      <c r="BP97" s="52"/>
      <c r="BQ97" s="52"/>
      <c r="BR97" s="52"/>
      <c r="BS97" s="52"/>
      <c r="BT97" s="52"/>
    </row>
    <row r="98" spans="34:72">
      <c r="AH98" s="52"/>
      <c r="AI98" s="52"/>
      <c r="AJ98" s="52"/>
      <c r="AK98" s="52"/>
      <c r="AL98" s="52"/>
      <c r="AM98" s="52"/>
      <c r="AN98" s="52"/>
      <c r="AO98" s="52"/>
      <c r="AP98" s="52"/>
      <c r="AQ98" s="52"/>
      <c r="AR98" s="52"/>
      <c r="AS98" s="52"/>
      <c r="AT98" s="52"/>
      <c r="AU98" s="52"/>
      <c r="AV98" s="52"/>
      <c r="AW98" s="52"/>
      <c r="AX98" s="52"/>
      <c r="AY98" s="52"/>
      <c r="AZ98" s="52"/>
      <c r="BA98" s="52"/>
      <c r="BB98" s="52"/>
      <c r="BC98" s="52"/>
      <c r="BD98" s="52"/>
      <c r="BE98" s="52"/>
      <c r="BF98" s="52"/>
      <c r="BG98" s="52"/>
      <c r="BH98" s="52"/>
      <c r="BI98" s="52"/>
      <c r="BJ98" s="52"/>
      <c r="BK98" s="52"/>
      <c r="BL98" s="52"/>
      <c r="BM98" s="52"/>
      <c r="BN98" s="52"/>
      <c r="BO98" s="52"/>
      <c r="BP98" s="52"/>
      <c r="BQ98" s="52"/>
      <c r="BR98" s="52"/>
      <c r="BS98" s="52"/>
      <c r="BT98" s="52"/>
    </row>
    <row r="99" spans="34:72">
      <c r="AH99" s="52"/>
      <c r="AI99" s="52"/>
      <c r="AJ99" s="52"/>
      <c r="AK99" s="52"/>
      <c r="AL99" s="52"/>
      <c r="AM99" s="52"/>
      <c r="AN99" s="52"/>
      <c r="AO99" s="52"/>
      <c r="AP99" s="52"/>
      <c r="AQ99" s="52"/>
      <c r="AR99" s="52"/>
      <c r="AS99" s="52"/>
      <c r="AT99" s="52"/>
      <c r="AU99" s="52"/>
      <c r="AV99" s="52"/>
      <c r="AW99" s="52"/>
      <c r="AX99" s="52"/>
      <c r="AY99" s="52"/>
      <c r="AZ99" s="52"/>
      <c r="BA99" s="52"/>
      <c r="BB99" s="52"/>
      <c r="BC99" s="52"/>
      <c r="BD99" s="52"/>
      <c r="BE99" s="52"/>
      <c r="BF99" s="52"/>
      <c r="BG99" s="52"/>
      <c r="BH99" s="52"/>
      <c r="BI99" s="52"/>
      <c r="BJ99" s="52"/>
      <c r="BK99" s="52"/>
      <c r="BL99" s="52"/>
      <c r="BM99" s="52"/>
      <c r="BN99" s="52"/>
      <c r="BO99" s="52"/>
      <c r="BP99" s="52"/>
      <c r="BQ99" s="52"/>
      <c r="BR99" s="52"/>
      <c r="BS99" s="52"/>
      <c r="BT99" s="52"/>
    </row>
    <row r="100" spans="34:72">
      <c r="AH100" s="52"/>
      <c r="AI100" s="52"/>
      <c r="AJ100" s="52"/>
      <c r="AK100" s="52"/>
      <c r="AL100" s="52"/>
      <c r="AM100" s="52"/>
      <c r="AN100" s="52"/>
      <c r="AO100" s="52"/>
      <c r="AP100" s="52"/>
      <c r="AQ100" s="52"/>
      <c r="AR100" s="52"/>
      <c r="AS100" s="52"/>
      <c r="AT100" s="52"/>
      <c r="AU100" s="52"/>
      <c r="AV100" s="52"/>
      <c r="AW100" s="52"/>
      <c r="AX100" s="52"/>
      <c r="AY100" s="52"/>
      <c r="AZ100" s="52"/>
      <c r="BA100" s="52"/>
      <c r="BB100" s="52"/>
      <c r="BC100" s="52"/>
      <c r="BD100" s="52"/>
      <c r="BE100" s="52"/>
      <c r="BF100" s="52"/>
      <c r="BG100" s="52"/>
      <c r="BH100" s="52"/>
      <c r="BI100" s="52"/>
      <c r="BJ100" s="52"/>
      <c r="BK100" s="52"/>
      <c r="BL100" s="52"/>
      <c r="BM100" s="52"/>
      <c r="BN100" s="52"/>
      <c r="BO100" s="52"/>
      <c r="BP100" s="52"/>
      <c r="BQ100" s="52"/>
      <c r="BR100" s="52"/>
      <c r="BS100" s="52"/>
      <c r="BT100" s="52"/>
    </row>
    <row r="101" spans="34:72">
      <c r="AH101" s="52"/>
      <c r="AI101" s="52"/>
      <c r="AJ101" s="52"/>
      <c r="AK101" s="52"/>
      <c r="AL101" s="52"/>
      <c r="AM101" s="52"/>
      <c r="AN101" s="52"/>
      <c r="AO101" s="52"/>
      <c r="AP101" s="52"/>
      <c r="AQ101" s="52"/>
      <c r="AR101" s="52"/>
      <c r="AS101" s="52"/>
      <c r="AT101" s="52"/>
      <c r="AU101" s="52"/>
      <c r="AV101" s="52"/>
      <c r="AW101" s="52"/>
      <c r="AX101" s="52"/>
      <c r="AY101" s="52"/>
      <c r="AZ101" s="52"/>
      <c r="BA101" s="52"/>
      <c r="BB101" s="52"/>
      <c r="BC101" s="52"/>
      <c r="BD101" s="52"/>
      <c r="BE101" s="52"/>
      <c r="BF101" s="52"/>
      <c r="BG101" s="52"/>
      <c r="BH101" s="52"/>
      <c r="BI101" s="52"/>
      <c r="BJ101" s="52"/>
      <c r="BK101" s="52"/>
      <c r="BL101" s="52"/>
      <c r="BM101" s="52"/>
      <c r="BN101" s="52"/>
      <c r="BO101" s="52"/>
      <c r="BP101" s="52"/>
      <c r="BQ101" s="52"/>
      <c r="BR101" s="52"/>
      <c r="BS101" s="52"/>
      <c r="BT101" s="52"/>
    </row>
  </sheetData>
  <mergeCells count="91">
    <mergeCell ref="Y66:Y67"/>
    <mergeCell ref="T69:T70"/>
    <mergeCell ref="U69:U70"/>
    <mergeCell ref="BT69:BT70"/>
    <mergeCell ref="BU69:BU70"/>
    <mergeCell ref="W69:W70"/>
    <mergeCell ref="X69:X70"/>
    <mergeCell ref="Y69:Y70"/>
    <mergeCell ref="Z69:Z70"/>
    <mergeCell ref="AA69:AA70"/>
    <mergeCell ref="V69:V70"/>
    <mergeCell ref="AB69:AB70"/>
    <mergeCell ref="BU66:BU67"/>
    <mergeCell ref="T66:T67"/>
    <mergeCell ref="U66:U67"/>
    <mergeCell ref="V66:V67"/>
    <mergeCell ref="BX66:BX67"/>
    <mergeCell ref="Z66:Z67"/>
    <mergeCell ref="AA66:AA67"/>
    <mergeCell ref="AB66:AB67"/>
    <mergeCell ref="AC66:AC67"/>
    <mergeCell ref="AF66:AF67"/>
    <mergeCell ref="AH66:AH67"/>
    <mergeCell ref="AI66:AI67"/>
    <mergeCell ref="BP66:BP67"/>
    <mergeCell ref="BT66:BT67"/>
    <mergeCell ref="BO66:BO67"/>
    <mergeCell ref="BX69:BX70"/>
    <mergeCell ref="AC69:AC70"/>
    <mergeCell ref="AF69:AF70"/>
    <mergeCell ref="AH69:AH70"/>
    <mergeCell ref="AI69:AI70"/>
    <mergeCell ref="BP69:BP70"/>
    <mergeCell ref="BO69:BO70"/>
    <mergeCell ref="W66:W67"/>
    <mergeCell ref="X66:X67"/>
    <mergeCell ref="D61:P61"/>
    <mergeCell ref="D63:P63"/>
    <mergeCell ref="K64:Q64"/>
    <mergeCell ref="A65:C65"/>
    <mergeCell ref="K65:Q65"/>
    <mergeCell ref="A8:A63"/>
    <mergeCell ref="D10:P10"/>
    <mergeCell ref="D13:P13"/>
    <mergeCell ref="D14:P14"/>
    <mergeCell ref="D15:P15"/>
    <mergeCell ref="E18:P18"/>
    <mergeCell ref="E19:P19"/>
    <mergeCell ref="E21:P21"/>
    <mergeCell ref="E22:P22"/>
    <mergeCell ref="D60:P60"/>
    <mergeCell ref="E41:P41"/>
    <mergeCell ref="E53:P53"/>
    <mergeCell ref="C55:P55"/>
    <mergeCell ref="C56:P56"/>
    <mergeCell ref="A66:C70"/>
    <mergeCell ref="D66:E69"/>
    <mergeCell ref="I66:J66"/>
    <mergeCell ref="K66:Q67"/>
    <mergeCell ref="I67:J67"/>
    <mergeCell ref="I70:J70"/>
    <mergeCell ref="I68:J68"/>
    <mergeCell ref="I69:J69"/>
    <mergeCell ref="K69:Q70"/>
    <mergeCell ref="X1:Z1"/>
    <mergeCell ref="O1:Q1"/>
    <mergeCell ref="D4:P5"/>
    <mergeCell ref="E42:P42"/>
    <mergeCell ref="D58:P58"/>
    <mergeCell ref="E40:P40"/>
    <mergeCell ref="E23:P23"/>
    <mergeCell ref="E25:P25"/>
    <mergeCell ref="E26:P26"/>
    <mergeCell ref="E27:P27"/>
    <mergeCell ref="D29:P29"/>
    <mergeCell ref="D30:P30"/>
    <mergeCell ref="D31:P31"/>
    <mergeCell ref="D32:P32"/>
    <mergeCell ref="D33:P33"/>
    <mergeCell ref="E38:P38"/>
    <mergeCell ref="E52:P52"/>
    <mergeCell ref="E50:P50"/>
    <mergeCell ref="E49:P49"/>
    <mergeCell ref="D11:P11"/>
    <mergeCell ref="U1:W1"/>
    <mergeCell ref="E43:P43"/>
    <mergeCell ref="E45:P45"/>
    <mergeCell ref="E46:P46"/>
    <mergeCell ref="E47:P47"/>
    <mergeCell ref="D34:P34"/>
    <mergeCell ref="D35:P35"/>
  </mergeCells>
  <phoneticPr fontId="38"/>
  <conditionalFormatting sqref="A6:V6 AD6:XFD6">
    <cfRule type="containsText" dxfId="41" priority="61" operator="containsText" text="label">
      <formula>NOT(ISERROR(SEARCH("label",A6)))</formula>
    </cfRule>
    <cfRule type="containsText" dxfId="40" priority="62" operator="containsText" text="checkbox">
      <formula>NOT(ISERROR(SEARCH("checkbox",A6)))</formula>
    </cfRule>
    <cfRule type="containsText" dxfId="39" priority="63" operator="containsText" text="number">
      <formula>NOT(ISERROR(SEARCH("number",A6)))</formula>
    </cfRule>
    <cfRule type="containsText" dxfId="38" priority="64" operator="containsText" text="button">
      <formula>NOT(ISERROR(SEARCH("button",A6)))</formula>
    </cfRule>
    <cfRule type="containsText" dxfId="37" priority="65" operator="containsText" text="date">
      <formula>NOT(ISERROR(SEARCH("date",A6)))</formula>
    </cfRule>
    <cfRule type="containsText" dxfId="36" priority="66" operator="containsText" text="text">
      <formula>NOT(ISERROR(SEARCH("text",A6)))</formula>
    </cfRule>
    <cfRule type="cellIs" dxfId="35" priority="70" operator="equal">
      <formula>"dropdown"</formula>
    </cfRule>
  </conditionalFormatting>
  <conditionalFormatting sqref="A7:V7 AD7:XFD7">
    <cfRule type="containsText" dxfId="34" priority="67" operator="containsText" text="保税">
      <formula>NOT(ISERROR(SEARCH("保税",A7)))</formula>
    </cfRule>
    <cfRule type="containsText" dxfId="33" priority="68" operator="containsText" text="倉庫">
      <formula>NOT(ISERROR(SEARCH("倉庫",A7)))</formula>
    </cfRule>
    <cfRule type="containsText" dxfId="32" priority="69" operator="containsText" text="共通">
      <formula>NOT(ISERROR(SEARCH("共通",A7)))</formula>
    </cfRule>
  </conditionalFormatting>
  <conditionalFormatting sqref="AA6:AC6">
    <cfRule type="containsText" dxfId="31" priority="21" operator="containsText" text="label">
      <formula>NOT(ISERROR(SEARCH("label",AA6)))</formula>
    </cfRule>
    <cfRule type="containsText" dxfId="30" priority="22" operator="containsText" text="checkbox">
      <formula>NOT(ISERROR(SEARCH("checkbox",AA6)))</formula>
    </cfRule>
    <cfRule type="containsText" dxfId="29" priority="23" operator="containsText" text="number">
      <formula>NOT(ISERROR(SEARCH("number",AA6)))</formula>
    </cfRule>
    <cfRule type="containsText" dxfId="28" priority="24" operator="containsText" text="button">
      <formula>NOT(ISERROR(SEARCH("button",AA6)))</formula>
    </cfRule>
    <cfRule type="containsText" dxfId="27" priority="25" operator="containsText" text="date">
      <formula>NOT(ISERROR(SEARCH("date",AA6)))</formula>
    </cfRule>
    <cfRule type="containsText" dxfId="26" priority="26" operator="containsText" text="text">
      <formula>NOT(ISERROR(SEARCH("text",AA6)))</formula>
    </cfRule>
    <cfRule type="cellIs" dxfId="25" priority="30" operator="equal">
      <formula>"dropdown"</formula>
    </cfRule>
  </conditionalFormatting>
  <conditionalFormatting sqref="AA7:AC7">
    <cfRule type="containsText" dxfId="24" priority="27" operator="containsText" text="保税">
      <formula>NOT(ISERROR(SEARCH("保税",AA7)))</formula>
    </cfRule>
    <cfRule type="containsText" dxfId="23" priority="28" operator="containsText" text="倉庫">
      <formula>NOT(ISERROR(SEARCH("倉庫",AA7)))</formula>
    </cfRule>
    <cfRule type="containsText" dxfId="22" priority="29" operator="containsText" text="共通">
      <formula>NOT(ISERROR(SEARCH("共通",AA7)))</formula>
    </cfRule>
  </conditionalFormatting>
  <conditionalFormatting sqref="W6">
    <cfRule type="containsText" dxfId="21" priority="11" operator="containsText" text="label">
      <formula>NOT(ISERROR(SEARCH("label",W6)))</formula>
    </cfRule>
    <cfRule type="containsText" dxfId="20" priority="12" operator="containsText" text="checkbox">
      <formula>NOT(ISERROR(SEARCH("checkbox",W6)))</formula>
    </cfRule>
    <cfRule type="containsText" dxfId="19" priority="13" operator="containsText" text="number">
      <formula>NOT(ISERROR(SEARCH("number",W6)))</formula>
    </cfRule>
    <cfRule type="containsText" dxfId="18" priority="14" operator="containsText" text="button">
      <formula>NOT(ISERROR(SEARCH("button",W6)))</formula>
    </cfRule>
    <cfRule type="containsText" dxfId="17" priority="15" operator="containsText" text="date">
      <formula>NOT(ISERROR(SEARCH("date",W6)))</formula>
    </cfRule>
    <cfRule type="containsText" dxfId="16" priority="16" operator="containsText" text="text">
      <formula>NOT(ISERROR(SEARCH("text",W6)))</formula>
    </cfRule>
    <cfRule type="cellIs" dxfId="15" priority="20" operator="equal">
      <formula>"dropdown"</formula>
    </cfRule>
  </conditionalFormatting>
  <conditionalFormatting sqref="W7">
    <cfRule type="containsText" dxfId="14" priority="17" operator="containsText" text="保税">
      <formula>NOT(ISERROR(SEARCH("保税",W7)))</formula>
    </cfRule>
    <cfRule type="containsText" dxfId="13" priority="18" operator="containsText" text="倉庫">
      <formula>NOT(ISERROR(SEARCH("倉庫",W7)))</formula>
    </cfRule>
    <cfRule type="containsText" dxfId="12" priority="19" operator="containsText" text="共通">
      <formula>NOT(ISERROR(SEARCH("共通",W7)))</formula>
    </cfRule>
  </conditionalFormatting>
  <conditionalFormatting sqref="X6:Z6">
    <cfRule type="containsText" dxfId="11" priority="1" operator="containsText" text="label">
      <formula>NOT(ISERROR(SEARCH("label",X6)))</formula>
    </cfRule>
    <cfRule type="containsText" dxfId="10" priority="2" operator="containsText" text="checkbox">
      <formula>NOT(ISERROR(SEARCH("checkbox",X6)))</formula>
    </cfRule>
    <cfRule type="containsText" dxfId="9" priority="3" operator="containsText" text="number">
      <formula>NOT(ISERROR(SEARCH("number",X6)))</formula>
    </cfRule>
    <cfRule type="containsText" dxfId="8" priority="4" operator="containsText" text="button">
      <formula>NOT(ISERROR(SEARCH("button",X6)))</formula>
    </cfRule>
    <cfRule type="containsText" dxfId="7" priority="5" operator="containsText" text="date">
      <formula>NOT(ISERROR(SEARCH("date",X6)))</formula>
    </cfRule>
    <cfRule type="containsText" dxfId="6" priority="6" operator="containsText" text="text">
      <formula>NOT(ISERROR(SEARCH("text",X6)))</formula>
    </cfRule>
    <cfRule type="cellIs" dxfId="5" priority="10" operator="equal">
      <formula>"dropdown"</formula>
    </cfRule>
  </conditionalFormatting>
  <conditionalFormatting sqref="X7:Z7">
    <cfRule type="containsText" dxfId="4" priority="7" operator="containsText" text="保税">
      <formula>NOT(ISERROR(SEARCH("保税",X7)))</formula>
    </cfRule>
    <cfRule type="containsText" dxfId="3" priority="8" operator="containsText" text="倉庫">
      <formula>NOT(ISERROR(SEARCH("倉庫",X7)))</formula>
    </cfRule>
    <cfRule type="containsText" dxfId="2" priority="9" operator="containsText" text="共通">
      <formula>NOT(ISERROR(SEARCH("共通",X7)))</formula>
    </cfRule>
  </conditionalFormatting>
  <printOptions gridLinesSet="0"/>
  <pageMargins left="0.39370078740157483" right="0.39370078740157483" top="0.39370078740157483" bottom="0.39370078740157483" header="0" footer="0"/>
  <pageSetup paperSize="9" scale="37" fitToHeight="0" orientation="portrait" horizontalDpi="300" verticalDpi="300" r:id="rId1"/>
  <headerFooter alignWithMargins="0"/>
  <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DD97B5-7727-4F44-B009-DB5C2837EA05}">
  <sheetPr codeName="Sheet19"/>
  <dimension ref="A1:AR43"/>
  <sheetViews>
    <sheetView view="pageBreakPreview" topLeftCell="E1" zoomScale="85" zoomScaleNormal="70" zoomScaleSheetLayoutView="85" workbookViewId="0">
      <pane ySplit="2" topLeftCell="A3" activePane="bottomLeft" state="frozen"/>
      <selection pane="bottomLeft" activeCell="AQ36" sqref="AQ36"/>
      <selection activeCell="E1" sqref="E1"/>
    </sheetView>
  </sheetViews>
  <sheetFormatPr defaultColWidth="3" defaultRowHeight="16.5"/>
  <cols>
    <col min="1" max="4" width="3" style="63" hidden="1" customWidth="1"/>
    <col min="5" max="7" width="3" style="63"/>
    <col min="8" max="8" width="3.375" style="63" customWidth="1"/>
    <col min="9" max="10" width="3" style="63"/>
    <col min="11" max="11" width="4.875" style="63" customWidth="1"/>
    <col min="12" max="14" width="4.25" style="63" customWidth="1"/>
    <col min="15" max="15" width="3" style="63"/>
    <col min="16" max="16" width="3.75" style="63" customWidth="1"/>
    <col min="17" max="17" width="4.875" style="63" customWidth="1"/>
    <col min="18" max="18" width="6.25" style="63" customWidth="1"/>
    <col min="19" max="19" width="19.5" style="63" bestFit="1" customWidth="1"/>
    <col min="20" max="44" width="4.5" style="63" customWidth="1"/>
    <col min="45" max="279" width="3" style="63"/>
    <col min="280" max="280" width="15.25" style="63" customWidth="1"/>
    <col min="281" max="535" width="3" style="63"/>
    <col min="536" max="536" width="15.25" style="63" customWidth="1"/>
    <col min="537" max="791" width="3" style="63"/>
    <col min="792" max="792" width="15.25" style="63" customWidth="1"/>
    <col min="793" max="1047" width="3" style="63"/>
    <col min="1048" max="1048" width="15.25" style="63" customWidth="1"/>
    <col min="1049" max="1303" width="3" style="63"/>
    <col min="1304" max="1304" width="15.25" style="63" customWidth="1"/>
    <col min="1305" max="1559" width="3" style="63"/>
    <col min="1560" max="1560" width="15.25" style="63" customWidth="1"/>
    <col min="1561" max="1815" width="3" style="63"/>
    <col min="1816" max="1816" width="15.25" style="63" customWidth="1"/>
    <col min="1817" max="2071" width="3" style="63"/>
    <col min="2072" max="2072" width="15.25" style="63" customWidth="1"/>
    <col min="2073" max="2327" width="3" style="63"/>
    <col min="2328" max="2328" width="15.25" style="63" customWidth="1"/>
    <col min="2329" max="2583" width="3" style="63"/>
    <col min="2584" max="2584" width="15.25" style="63" customWidth="1"/>
    <col min="2585" max="2839" width="3" style="63"/>
    <col min="2840" max="2840" width="15.25" style="63" customWidth="1"/>
    <col min="2841" max="3095" width="3" style="63"/>
    <col min="3096" max="3096" width="15.25" style="63" customWidth="1"/>
    <col min="3097" max="3351" width="3" style="63"/>
    <col min="3352" max="3352" width="15.25" style="63" customWidth="1"/>
    <col min="3353" max="3607" width="3" style="63"/>
    <col min="3608" max="3608" width="15.25" style="63" customWidth="1"/>
    <col min="3609" max="3863" width="3" style="63"/>
    <col min="3864" max="3864" width="15.25" style="63" customWidth="1"/>
    <col min="3865" max="4119" width="3" style="63"/>
    <col min="4120" max="4120" width="15.25" style="63" customWidth="1"/>
    <col min="4121" max="4375" width="3" style="63"/>
    <col min="4376" max="4376" width="15.25" style="63" customWidth="1"/>
    <col min="4377" max="4631" width="3" style="63"/>
    <col min="4632" max="4632" width="15.25" style="63" customWidth="1"/>
    <col min="4633" max="4887" width="3" style="63"/>
    <col min="4888" max="4888" width="15.25" style="63" customWidth="1"/>
    <col min="4889" max="5143" width="3" style="63"/>
    <col min="5144" max="5144" width="15.25" style="63" customWidth="1"/>
    <col min="5145" max="5399" width="3" style="63"/>
    <col min="5400" max="5400" width="15.25" style="63" customWidth="1"/>
    <col min="5401" max="5655" width="3" style="63"/>
    <col min="5656" max="5656" width="15.25" style="63" customWidth="1"/>
    <col min="5657" max="5911" width="3" style="63"/>
    <col min="5912" max="5912" width="15.25" style="63" customWidth="1"/>
    <col min="5913" max="6167" width="3" style="63"/>
    <col min="6168" max="6168" width="15.25" style="63" customWidth="1"/>
    <col min="6169" max="6423" width="3" style="63"/>
    <col min="6424" max="6424" width="15.25" style="63" customWidth="1"/>
    <col min="6425" max="6679" width="3" style="63"/>
    <col min="6680" max="6680" width="15.25" style="63" customWidth="1"/>
    <col min="6681" max="6935" width="3" style="63"/>
    <col min="6936" max="6936" width="15.25" style="63" customWidth="1"/>
    <col min="6937" max="7191" width="3" style="63"/>
    <col min="7192" max="7192" width="15.25" style="63" customWidth="1"/>
    <col min="7193" max="7447" width="3" style="63"/>
    <col min="7448" max="7448" width="15.25" style="63" customWidth="1"/>
    <col min="7449" max="7703" width="3" style="63"/>
    <col min="7704" max="7704" width="15.25" style="63" customWidth="1"/>
    <col min="7705" max="7959" width="3" style="63"/>
    <col min="7960" max="7960" width="15.25" style="63" customWidth="1"/>
    <col min="7961" max="8215" width="3" style="63"/>
    <col min="8216" max="8216" width="15.25" style="63" customWidth="1"/>
    <col min="8217" max="8471" width="3" style="63"/>
    <col min="8472" max="8472" width="15.25" style="63" customWidth="1"/>
    <col min="8473" max="8727" width="3" style="63"/>
    <col min="8728" max="8728" width="15.25" style="63" customWidth="1"/>
    <col min="8729" max="8983" width="3" style="63"/>
    <col min="8984" max="8984" width="15.25" style="63" customWidth="1"/>
    <col min="8985" max="9239" width="3" style="63"/>
    <col min="9240" max="9240" width="15.25" style="63" customWidth="1"/>
    <col min="9241" max="9495" width="3" style="63"/>
    <col min="9496" max="9496" width="15.25" style="63" customWidth="1"/>
    <col min="9497" max="9751" width="3" style="63"/>
    <col min="9752" max="9752" width="15.25" style="63" customWidth="1"/>
    <col min="9753" max="10007" width="3" style="63"/>
    <col min="10008" max="10008" width="15.25" style="63" customWidth="1"/>
    <col min="10009" max="10263" width="3" style="63"/>
    <col min="10264" max="10264" width="15.25" style="63" customWidth="1"/>
    <col min="10265" max="10519" width="3" style="63"/>
    <col min="10520" max="10520" width="15.25" style="63" customWidth="1"/>
    <col min="10521" max="10775" width="3" style="63"/>
    <col min="10776" max="10776" width="15.25" style="63" customWidth="1"/>
    <col min="10777" max="11031" width="3" style="63"/>
    <col min="11032" max="11032" width="15.25" style="63" customWidth="1"/>
    <col min="11033" max="11287" width="3" style="63"/>
    <col min="11288" max="11288" width="15.25" style="63" customWidth="1"/>
    <col min="11289" max="11543" width="3" style="63"/>
    <col min="11544" max="11544" width="15.25" style="63" customWidth="1"/>
    <col min="11545" max="11799" width="3" style="63"/>
    <col min="11800" max="11800" width="15.25" style="63" customWidth="1"/>
    <col min="11801" max="12055" width="3" style="63"/>
    <col min="12056" max="12056" width="15.25" style="63" customWidth="1"/>
    <col min="12057" max="12311" width="3" style="63"/>
    <col min="12312" max="12312" width="15.25" style="63" customWidth="1"/>
    <col min="12313" max="12567" width="3" style="63"/>
    <col min="12568" max="12568" width="15.25" style="63" customWidth="1"/>
    <col min="12569" max="12823" width="3" style="63"/>
    <col min="12824" max="12824" width="15.25" style="63" customWidth="1"/>
    <col min="12825" max="13079" width="3" style="63"/>
    <col min="13080" max="13080" width="15.25" style="63" customWidth="1"/>
    <col min="13081" max="13335" width="3" style="63"/>
    <col min="13336" max="13336" width="15.25" style="63" customWidth="1"/>
    <col min="13337" max="13591" width="3" style="63"/>
    <col min="13592" max="13592" width="15.25" style="63" customWidth="1"/>
    <col min="13593" max="13847" width="3" style="63"/>
    <col min="13848" max="13848" width="15.25" style="63" customWidth="1"/>
    <col min="13849" max="14103" width="3" style="63"/>
    <col min="14104" max="14104" width="15.25" style="63" customWidth="1"/>
    <col min="14105" max="14359" width="3" style="63"/>
    <col min="14360" max="14360" width="15.25" style="63" customWidth="1"/>
    <col min="14361" max="14615" width="3" style="63"/>
    <col min="14616" max="14616" width="15.25" style="63" customWidth="1"/>
    <col min="14617" max="14871" width="3" style="63"/>
    <col min="14872" max="14872" width="15.25" style="63" customWidth="1"/>
    <col min="14873" max="15127" width="3" style="63"/>
    <col min="15128" max="15128" width="15.25" style="63" customWidth="1"/>
    <col min="15129" max="15383" width="3" style="63"/>
    <col min="15384" max="15384" width="15.25" style="63" customWidth="1"/>
    <col min="15385" max="15639" width="3" style="63"/>
    <col min="15640" max="15640" width="15.25" style="63" customWidth="1"/>
    <col min="15641" max="15895" width="3" style="63"/>
    <col min="15896" max="15896" width="15.25" style="63" customWidth="1"/>
    <col min="15897" max="16151" width="3" style="63"/>
    <col min="16152" max="16152" width="15.25" style="63" customWidth="1"/>
    <col min="16153" max="16384" width="3" style="63"/>
  </cols>
  <sheetData>
    <row r="1" spans="5:44">
      <c r="E1" s="784"/>
      <c r="F1" s="785"/>
      <c r="G1" s="785"/>
      <c r="H1" s="1219"/>
      <c r="I1" s="1220"/>
      <c r="J1" s="404" t="str">
        <f>ヘッダ!I2</f>
        <v>流通系システム群再構築プロジェクト</v>
      </c>
      <c r="K1" s="405"/>
      <c r="L1" s="405"/>
      <c r="M1" s="405"/>
      <c r="N1" s="405"/>
      <c r="O1" s="405"/>
      <c r="P1" s="405"/>
      <c r="Q1" s="405"/>
      <c r="R1" s="405"/>
      <c r="S1" s="405"/>
      <c r="T1" s="405"/>
      <c r="U1" s="405"/>
      <c r="V1" s="405"/>
      <c r="W1" s="405"/>
      <c r="X1" s="406"/>
      <c r="Y1" s="786" t="s">
        <v>563</v>
      </c>
      <c r="Z1" s="785"/>
      <c r="AA1" s="785"/>
      <c r="AB1" s="785"/>
      <c r="AC1" s="785"/>
      <c r="AD1" s="787"/>
      <c r="AE1" s="404" t="str">
        <f>ヘッダ!AS3</f>
        <v>WMS</v>
      </c>
      <c r="AF1" s="405"/>
      <c r="AG1" s="405"/>
      <c r="AH1" s="405"/>
      <c r="AI1" s="405"/>
      <c r="AJ1" s="786" t="s">
        <v>564</v>
      </c>
      <c r="AK1" s="785"/>
      <c r="AL1" s="785"/>
      <c r="AM1" s="785"/>
      <c r="AN1" s="785"/>
      <c r="AO1" s="787"/>
      <c r="AP1" s="407" t="str">
        <f>IF(ヘッダ!$BO$3="","",ヘッダ!$BO$3)</f>
        <v/>
      </c>
      <c r="AQ1" s="405"/>
      <c r="AR1" s="408"/>
    </row>
    <row r="2" spans="5:44">
      <c r="E2" s="788" t="s">
        <v>688</v>
      </c>
      <c r="F2" s="1221"/>
      <c r="G2" s="1221"/>
      <c r="H2" s="1222"/>
      <c r="I2" s="1223"/>
      <c r="J2" s="1224" t="str">
        <f>ヘッダ!I4</f>
        <v>特約店マスタメンテナンス(一覧)</v>
      </c>
      <c r="K2" s="1225"/>
      <c r="L2" s="1225"/>
      <c r="M2" s="1225"/>
      <c r="N2" s="1225"/>
      <c r="O2" s="1225"/>
      <c r="P2" s="1225"/>
      <c r="Q2" s="1225"/>
      <c r="R2" s="1225"/>
      <c r="S2" s="1225"/>
      <c r="T2" s="1225"/>
      <c r="U2" s="1225"/>
      <c r="V2" s="1225"/>
      <c r="W2" s="1225"/>
      <c r="X2" s="1226"/>
      <c r="Y2" s="1227" t="s">
        <v>689</v>
      </c>
      <c r="Z2" s="1221"/>
      <c r="AA2" s="1221"/>
      <c r="AB2" s="1221"/>
      <c r="AC2" s="1221"/>
      <c r="AD2" s="1228"/>
      <c r="AE2" s="1229" t="str">
        <f>ヘッダ!AS4</f>
        <v>KGL060106</v>
      </c>
      <c r="AF2" s="1225"/>
      <c r="AG2" s="1225"/>
      <c r="AH2" s="1225"/>
      <c r="AI2" s="1225"/>
      <c r="AJ2" s="1225"/>
      <c r="AK2" s="1225"/>
      <c r="AL2" s="1225"/>
      <c r="AM2" s="1225"/>
      <c r="AN2" s="1225"/>
      <c r="AO2" s="1225"/>
      <c r="AP2" s="1225"/>
      <c r="AQ2" s="1225"/>
      <c r="AR2" s="1230"/>
    </row>
    <row r="3" spans="5:44">
      <c r="E3" s="778"/>
      <c r="F3" s="779"/>
      <c r="G3" s="388"/>
      <c r="H3" s="388"/>
      <c r="I3" s="388"/>
      <c r="J3" s="388"/>
      <c r="K3" s="388"/>
      <c r="L3" s="388"/>
      <c r="M3" s="1231"/>
      <c r="N3" s="1232" t="s">
        <v>690</v>
      </c>
      <c r="O3" s="389"/>
      <c r="P3" s="389"/>
      <c r="Q3" s="389"/>
      <c r="R3" s="1231"/>
      <c r="S3" s="1233"/>
      <c r="T3" s="64" t="s">
        <v>691</v>
      </c>
      <c r="U3" s="64"/>
      <c r="V3" s="64"/>
      <c r="W3" s="64"/>
      <c r="X3" s="64"/>
      <c r="Y3" s="64"/>
      <c r="Z3" s="64"/>
      <c r="AA3" s="64"/>
      <c r="AB3" s="64"/>
      <c r="AC3" s="64"/>
      <c r="AD3" s="64"/>
      <c r="AE3" s="64"/>
      <c r="AF3" s="64"/>
      <c r="AG3" s="64"/>
      <c r="AH3" s="64"/>
      <c r="AI3" s="64"/>
      <c r="AJ3" s="64"/>
      <c r="AK3" s="64"/>
      <c r="AL3" s="64"/>
      <c r="AM3" s="64"/>
      <c r="AN3" s="64"/>
      <c r="AO3" s="64"/>
      <c r="AP3" s="64"/>
      <c r="AQ3" s="64"/>
      <c r="AR3" s="65"/>
    </row>
    <row r="4" spans="5:44">
      <c r="E4" s="780"/>
      <c r="F4" s="781"/>
      <c r="G4" s="66"/>
      <c r="H4" s="66"/>
      <c r="I4" s="66"/>
      <c r="J4" s="66"/>
      <c r="K4" s="66"/>
      <c r="L4" s="66"/>
      <c r="M4" s="1234"/>
      <c r="N4" s="1235" t="s">
        <v>692</v>
      </c>
      <c r="O4" s="1236"/>
      <c r="P4" s="1237" t="s">
        <v>693</v>
      </c>
      <c r="Q4" s="1237"/>
      <c r="R4" s="611">
        <f>SUM(A10:A1956)</f>
        <v>0</v>
      </c>
      <c r="S4" s="1233"/>
      <c r="T4" s="64" t="s">
        <v>694</v>
      </c>
      <c r="U4" s="64"/>
      <c r="V4" s="64"/>
      <c r="W4" s="64"/>
      <c r="X4" s="64"/>
      <c r="Y4" s="64"/>
      <c r="Z4" s="64"/>
      <c r="AA4" s="64"/>
      <c r="AB4" s="64"/>
      <c r="AC4" s="64"/>
      <c r="AD4" s="64"/>
      <c r="AE4" s="64"/>
      <c r="AF4" s="64"/>
      <c r="AG4" s="64"/>
      <c r="AH4" s="64"/>
      <c r="AI4" s="64"/>
      <c r="AJ4" s="64"/>
      <c r="AK4" s="64"/>
      <c r="AL4" s="64"/>
      <c r="AM4" s="64"/>
      <c r="AN4" s="64"/>
      <c r="AO4" s="64"/>
      <c r="AP4" s="64"/>
      <c r="AQ4" s="64"/>
      <c r="AR4" s="65"/>
    </row>
    <row r="5" spans="5:44">
      <c r="E5" s="780"/>
      <c r="F5" s="781"/>
      <c r="G5" s="66"/>
      <c r="H5" s="66"/>
      <c r="I5" s="66"/>
      <c r="J5" s="66"/>
      <c r="K5" s="66"/>
      <c r="L5" s="66"/>
      <c r="M5" s="1234"/>
      <c r="N5" s="1238"/>
      <c r="O5" s="1234"/>
      <c r="P5" s="1239" t="s">
        <v>695</v>
      </c>
      <c r="Q5" s="1239"/>
      <c r="R5" s="611">
        <f>SUM(B10:B1956)</f>
        <v>0</v>
      </c>
      <c r="S5" s="1233"/>
      <c r="T5" s="64" t="s">
        <v>696</v>
      </c>
      <c r="U5" s="64"/>
      <c r="V5" s="64"/>
      <c r="W5" s="64"/>
      <c r="X5" s="64"/>
      <c r="Y5" s="64"/>
      <c r="Z5" s="64"/>
      <c r="AA5" s="64"/>
      <c r="AB5" s="64"/>
      <c r="AC5" s="64"/>
      <c r="AD5" s="64"/>
      <c r="AE5" s="64"/>
      <c r="AF5" s="64"/>
      <c r="AG5" s="64"/>
      <c r="AH5" s="64"/>
      <c r="AI5" s="64"/>
      <c r="AJ5" s="64"/>
      <c r="AK5" s="64"/>
      <c r="AL5" s="64"/>
      <c r="AM5" s="64"/>
      <c r="AN5" s="64"/>
      <c r="AO5" s="64"/>
      <c r="AP5" s="64"/>
      <c r="AQ5" s="64"/>
      <c r="AR5" s="65"/>
    </row>
    <row r="6" spans="5:44">
      <c r="E6" s="780"/>
      <c r="F6" s="781"/>
      <c r="G6" s="66"/>
      <c r="H6" s="66"/>
      <c r="I6" s="66"/>
      <c r="J6" s="66"/>
      <c r="K6" s="66"/>
      <c r="L6" s="66"/>
      <c r="M6" s="1234"/>
      <c r="N6" s="1238"/>
      <c r="O6" s="1234"/>
      <c r="P6" s="607" t="s">
        <v>697</v>
      </c>
      <c r="Q6" s="1239"/>
      <c r="R6" s="611">
        <f>SUM(C10:C1956)</f>
        <v>0</v>
      </c>
      <c r="S6" s="1233"/>
      <c r="T6" s="64"/>
      <c r="U6" s="64"/>
      <c r="V6" s="64"/>
      <c r="W6" s="64"/>
      <c r="X6" s="64"/>
      <c r="Y6" s="64"/>
      <c r="Z6" s="64"/>
      <c r="AA6" s="64"/>
      <c r="AB6" s="64"/>
      <c r="AC6" s="64"/>
      <c r="AD6" s="64"/>
      <c r="AE6" s="64"/>
      <c r="AF6" s="64"/>
      <c r="AG6" s="64"/>
      <c r="AH6" s="64"/>
      <c r="AI6" s="64"/>
      <c r="AJ6" s="64"/>
      <c r="AK6" s="64"/>
      <c r="AL6" s="64"/>
      <c r="AM6" s="64"/>
      <c r="AN6" s="64"/>
      <c r="AO6" s="64"/>
      <c r="AP6" s="64"/>
      <c r="AQ6" s="64"/>
      <c r="AR6" s="65"/>
    </row>
    <row r="7" spans="5:44">
      <c r="E7" s="780"/>
      <c r="F7" s="781"/>
      <c r="G7" s="66"/>
      <c r="H7" s="66"/>
      <c r="I7" s="66"/>
      <c r="J7" s="66"/>
      <c r="K7" s="66"/>
      <c r="L7" s="66"/>
      <c r="M7" s="1234"/>
      <c r="N7" s="1240"/>
      <c r="O7" s="1241"/>
      <c r="P7" s="607" t="s">
        <v>698</v>
      </c>
      <c r="Q7" s="1239"/>
      <c r="R7" s="611">
        <f>SUM(C11:C1957)</f>
        <v>0</v>
      </c>
      <c r="S7" s="1233"/>
      <c r="T7" s="64" t="s">
        <v>699</v>
      </c>
      <c r="U7" s="64"/>
      <c r="V7" s="64"/>
      <c r="X7" s="1242" t="s">
        <v>700</v>
      </c>
      <c r="Y7" s="1243"/>
      <c r="Z7" s="1242" t="s">
        <v>701</v>
      </c>
      <c r="AA7" s="1243"/>
      <c r="AB7" s="64"/>
      <c r="AC7" s="64"/>
      <c r="AD7" s="64"/>
      <c r="AE7" s="64"/>
      <c r="AF7" s="64"/>
      <c r="AG7" s="64"/>
      <c r="AH7" s="64"/>
      <c r="AI7" s="64"/>
      <c r="AJ7" s="64"/>
      <c r="AK7" s="64"/>
      <c r="AL7" s="64"/>
      <c r="AM7" s="64"/>
      <c r="AN7" s="64"/>
      <c r="AO7" s="64"/>
      <c r="AP7" s="64"/>
      <c r="AQ7" s="64"/>
      <c r="AR7" s="65"/>
    </row>
    <row r="8" spans="5:44" ht="17.25" thickBot="1">
      <c r="E8" s="782"/>
      <c r="F8" s="783"/>
      <c r="G8" s="318"/>
      <c r="H8" s="318"/>
      <c r="I8" s="318"/>
      <c r="J8" s="318"/>
      <c r="K8" s="318"/>
      <c r="L8" s="318"/>
      <c r="M8" s="357"/>
      <c r="N8" s="67"/>
      <c r="O8" s="68"/>
      <c r="P8" s="68" t="s">
        <v>702</v>
      </c>
      <c r="Q8" s="68"/>
      <c r="R8" s="148">
        <f>SUM(R4:R7)</f>
        <v>0</v>
      </c>
      <c r="S8" s="1233"/>
      <c r="T8" s="64"/>
      <c r="U8" s="64"/>
      <c r="V8" s="64"/>
      <c r="W8" s="64"/>
      <c r="X8" s="64"/>
      <c r="Y8" s="64"/>
      <c r="Z8" s="64"/>
      <c r="AA8" s="64"/>
      <c r="AB8" s="64"/>
      <c r="AC8" s="64"/>
      <c r="AD8" s="64"/>
      <c r="AE8" s="64"/>
      <c r="AF8" s="64"/>
      <c r="AG8" s="64"/>
      <c r="AH8" s="64"/>
      <c r="AI8" s="64"/>
      <c r="AJ8" s="64"/>
      <c r="AK8" s="64"/>
      <c r="AL8" s="64"/>
      <c r="AM8" s="64"/>
      <c r="AN8" s="64"/>
      <c r="AO8" s="64"/>
      <c r="AP8" s="64"/>
      <c r="AQ8" s="64"/>
      <c r="AR8" s="65"/>
    </row>
    <row r="9" spans="5:44" ht="21.75" customHeight="1">
      <c r="E9" s="69"/>
      <c r="F9" s="70"/>
      <c r="G9" s="70"/>
      <c r="H9" s="71"/>
      <c r="I9" s="71"/>
      <c r="J9" s="71"/>
      <c r="K9" s="71"/>
      <c r="L9" s="71"/>
      <c r="M9" s="71"/>
      <c r="N9" s="71"/>
      <c r="O9" s="71"/>
      <c r="P9" s="71"/>
      <c r="Q9" s="71"/>
      <c r="R9" s="71"/>
      <c r="S9" s="71"/>
      <c r="T9" s="71"/>
      <c r="U9" s="71"/>
      <c r="V9" s="71"/>
      <c r="W9" s="71"/>
      <c r="X9" s="71"/>
      <c r="Y9" s="71"/>
      <c r="Z9" s="71"/>
      <c r="AA9" s="71"/>
      <c r="AB9" s="71"/>
      <c r="AC9" s="71"/>
      <c r="AD9" s="71"/>
      <c r="AE9" s="71"/>
      <c r="AF9" s="71"/>
      <c r="AG9" s="71"/>
      <c r="AH9" s="71"/>
      <c r="AI9" s="71"/>
      <c r="AJ9" s="71"/>
      <c r="AK9" s="71"/>
      <c r="AL9" s="71"/>
      <c r="AM9" s="71"/>
      <c r="AN9" s="71"/>
      <c r="AO9" s="71"/>
      <c r="AP9" s="71"/>
      <c r="AQ9" s="71"/>
      <c r="AR9" s="72"/>
    </row>
    <row r="10" spans="5:44" ht="21.75" customHeight="1" thickBot="1">
      <c r="E10" s="354" t="s">
        <v>703</v>
      </c>
      <c r="F10" s="390"/>
      <c r="G10" s="390"/>
      <c r="H10" s="391"/>
      <c r="I10" s="391"/>
      <c r="J10" s="391"/>
      <c r="K10" s="391"/>
      <c r="L10" s="391"/>
      <c r="M10" s="71"/>
      <c r="N10" s="71"/>
      <c r="O10" s="71"/>
      <c r="P10" s="71"/>
      <c r="Q10" s="71"/>
      <c r="R10" s="71"/>
      <c r="S10" s="71"/>
      <c r="T10" s="71"/>
      <c r="U10" s="71"/>
      <c r="V10" s="71"/>
      <c r="W10" s="71"/>
      <c r="X10" s="71"/>
      <c r="Y10" s="71"/>
      <c r="Z10" s="71"/>
      <c r="AA10" s="71"/>
      <c r="AB10" s="71"/>
      <c r="AC10" s="71"/>
      <c r="AD10" s="71"/>
      <c r="AE10" s="71"/>
      <c r="AF10" s="71"/>
      <c r="AG10" s="71"/>
      <c r="AH10" s="71"/>
      <c r="AI10" s="71"/>
      <c r="AJ10" s="71"/>
      <c r="AK10" s="71"/>
      <c r="AL10" s="71"/>
      <c r="AM10" s="71"/>
      <c r="AN10" s="71"/>
      <c r="AO10" s="71"/>
      <c r="AP10" s="71"/>
      <c r="AQ10" s="71"/>
      <c r="AR10" s="72"/>
    </row>
    <row r="11" spans="5:44">
      <c r="E11" s="789" t="s">
        <v>704</v>
      </c>
      <c r="F11" s="790"/>
      <c r="G11" s="790"/>
      <c r="H11" s="1244"/>
      <c r="I11" s="1244"/>
      <c r="J11" s="409" t="s">
        <v>705</v>
      </c>
      <c r="K11" s="74"/>
      <c r="L11" s="74"/>
      <c r="M11" s="74"/>
      <c r="N11" s="74"/>
      <c r="O11" s="74"/>
      <c r="P11" s="74"/>
      <c r="Q11" s="74"/>
      <c r="R11" s="74"/>
      <c r="S11" s="74"/>
      <c r="T11" s="74"/>
      <c r="U11" s="74"/>
      <c r="V11" s="74"/>
      <c r="W11" s="74"/>
      <c r="X11" s="74"/>
      <c r="Y11" s="791"/>
      <c r="Z11" s="791"/>
      <c r="AA11" s="791"/>
      <c r="AB11" s="791"/>
      <c r="AC11" s="791"/>
      <c r="AD11" s="791"/>
      <c r="AE11" s="74"/>
      <c r="AF11" s="74"/>
      <c r="AG11" s="74"/>
      <c r="AH11" s="74"/>
      <c r="AI11" s="74"/>
      <c r="AJ11" s="74"/>
      <c r="AK11" s="74"/>
      <c r="AL11" s="74"/>
      <c r="AM11" s="74"/>
      <c r="AN11" s="74"/>
      <c r="AO11" s="74"/>
      <c r="AP11" s="74"/>
      <c r="AQ11" s="74"/>
      <c r="AR11" s="75"/>
    </row>
    <row r="12" spans="5:44">
      <c r="E12" s="76"/>
      <c r="F12" s="64"/>
      <c r="G12" s="64"/>
      <c r="H12" s="64"/>
      <c r="I12" s="64"/>
      <c r="J12" s="64"/>
      <c r="K12" s="64"/>
      <c r="L12" s="64"/>
      <c r="M12" s="64"/>
      <c r="N12" s="64"/>
      <c r="O12" s="64"/>
      <c r="P12" s="64"/>
      <c r="Q12" s="64"/>
      <c r="R12" s="64"/>
      <c r="S12" s="64"/>
      <c r="T12" s="64"/>
      <c r="U12" s="64"/>
      <c r="V12" s="64"/>
      <c r="W12" s="64"/>
      <c r="X12" s="64"/>
      <c r="Y12" s="64"/>
      <c r="Z12" s="64"/>
      <c r="AA12" s="64"/>
      <c r="AB12" s="64"/>
      <c r="AC12" s="64"/>
      <c r="AD12" s="64"/>
      <c r="AE12" s="64"/>
      <c r="AF12" s="64"/>
      <c r="AG12" s="64"/>
      <c r="AH12" s="64"/>
      <c r="AI12" s="64"/>
      <c r="AJ12" s="64"/>
      <c r="AK12" s="64"/>
      <c r="AL12" s="64"/>
      <c r="AM12" s="64"/>
      <c r="AN12" s="64"/>
      <c r="AO12" s="64"/>
      <c r="AP12" s="64"/>
      <c r="AQ12" s="64"/>
      <c r="AR12" s="65"/>
    </row>
    <row r="13" spans="5:44" s="79" customFormat="1" ht="15.75">
      <c r="E13" s="77"/>
      <c r="F13" s="392"/>
      <c r="G13" s="392"/>
      <c r="H13" s="392"/>
      <c r="I13" s="392"/>
      <c r="J13" s="392"/>
      <c r="K13" s="392"/>
      <c r="L13" s="392"/>
      <c r="M13" s="392"/>
      <c r="N13" s="392"/>
      <c r="O13" s="392"/>
      <c r="P13" s="392"/>
      <c r="Q13" s="392"/>
      <c r="R13" s="392"/>
      <c r="S13" s="392"/>
      <c r="T13" s="392"/>
      <c r="U13" s="392"/>
      <c r="V13" s="392"/>
      <c r="W13" s="392"/>
      <c r="X13" s="392"/>
      <c r="Y13" s="392"/>
      <c r="Z13" s="392"/>
      <c r="AA13" s="392"/>
      <c r="AB13" s="392"/>
      <c r="AC13" s="392"/>
      <c r="AD13" s="392"/>
      <c r="AE13" s="392"/>
      <c r="AF13" s="392"/>
      <c r="AG13" s="392"/>
      <c r="AH13" s="392"/>
      <c r="AI13" s="392"/>
      <c r="AJ13" s="392"/>
      <c r="AK13" s="392"/>
      <c r="AL13" s="392"/>
      <c r="AM13" s="392"/>
      <c r="AN13" s="392"/>
      <c r="AO13" s="392"/>
      <c r="AP13" s="392"/>
      <c r="AQ13" s="392"/>
      <c r="AR13" s="78"/>
    </row>
    <row r="14" spans="5:44" s="79" customFormat="1" ht="15.75">
      <c r="E14" s="77"/>
      <c r="F14" s="392"/>
      <c r="G14" s="392"/>
      <c r="H14" s="392"/>
      <c r="I14" s="392"/>
      <c r="J14" s="392"/>
      <c r="K14" s="392"/>
      <c r="L14" s="392"/>
      <c r="M14" s="392"/>
      <c r="N14" s="392"/>
      <c r="O14" s="392"/>
      <c r="P14" s="392"/>
      <c r="Q14" s="392"/>
      <c r="R14" s="392"/>
      <c r="S14" s="392"/>
      <c r="T14" s="392"/>
      <c r="U14" s="392"/>
      <c r="V14" s="392"/>
      <c r="W14" s="392"/>
      <c r="X14" s="392"/>
      <c r="Y14" s="392"/>
      <c r="Z14" s="392"/>
      <c r="AA14" s="392"/>
      <c r="AB14" s="392"/>
      <c r="AC14" s="392"/>
      <c r="AD14" s="392"/>
      <c r="AE14" s="392"/>
      <c r="AF14" s="392"/>
      <c r="AG14" s="392"/>
      <c r="AH14" s="392"/>
      <c r="AI14" s="392"/>
      <c r="AJ14" s="392"/>
      <c r="AK14" s="392"/>
      <c r="AL14" s="392"/>
      <c r="AM14" s="392"/>
      <c r="AN14" s="392"/>
      <c r="AO14" s="392"/>
      <c r="AP14" s="392"/>
      <c r="AQ14" s="392"/>
      <c r="AR14" s="78"/>
    </row>
    <row r="15" spans="5:44">
      <c r="E15" s="76"/>
      <c r="F15" s="64"/>
      <c r="G15" s="64"/>
      <c r="H15" s="64"/>
      <c r="I15" s="64"/>
      <c r="J15" s="64"/>
      <c r="K15" s="64"/>
      <c r="L15" s="64"/>
      <c r="M15" s="64"/>
      <c r="N15" s="64"/>
      <c r="O15" s="64"/>
      <c r="P15" s="64"/>
      <c r="Q15" s="64"/>
      <c r="R15" s="64"/>
      <c r="S15" s="64"/>
      <c r="T15" s="64"/>
      <c r="U15" s="64"/>
      <c r="V15" s="64"/>
      <c r="W15" s="64"/>
      <c r="X15" s="64"/>
      <c r="Y15" s="64"/>
      <c r="Z15" s="64"/>
      <c r="AA15" s="64"/>
      <c r="AB15" s="64"/>
      <c r="AC15" s="64"/>
      <c r="AD15" s="64"/>
      <c r="AE15" s="64"/>
      <c r="AF15" s="64"/>
      <c r="AG15" s="64"/>
      <c r="AH15" s="64"/>
      <c r="AI15" s="64"/>
      <c r="AJ15" s="64"/>
      <c r="AK15" s="64"/>
      <c r="AL15" s="64"/>
      <c r="AM15" s="64"/>
      <c r="AN15" s="64"/>
      <c r="AO15" s="64"/>
      <c r="AP15" s="64"/>
      <c r="AQ15" s="64"/>
      <c r="AR15" s="65"/>
    </row>
    <row r="16" spans="5:44" ht="3" customHeight="1">
      <c r="E16" s="80"/>
      <c r="F16" s="70"/>
      <c r="G16" s="70"/>
      <c r="H16" s="393"/>
      <c r="I16" s="393"/>
      <c r="J16" s="393"/>
      <c r="K16" s="393"/>
      <c r="L16" s="393"/>
      <c r="M16" s="393"/>
      <c r="N16" s="393"/>
      <c r="O16" s="393"/>
      <c r="P16" s="393"/>
      <c r="Q16" s="393"/>
      <c r="R16" s="393"/>
      <c r="S16" s="393"/>
      <c r="T16" s="393"/>
      <c r="U16" s="393"/>
      <c r="V16" s="393"/>
      <c r="W16" s="393"/>
      <c r="X16" s="393"/>
      <c r="Y16" s="393"/>
      <c r="Z16" s="393"/>
      <c r="AA16" s="393"/>
      <c r="AB16" s="393"/>
      <c r="AC16" s="393"/>
      <c r="AD16" s="393"/>
      <c r="AE16" s="393"/>
      <c r="AF16" s="393"/>
      <c r="AG16" s="393"/>
      <c r="AH16" s="393"/>
      <c r="AI16" s="393"/>
      <c r="AJ16" s="393"/>
      <c r="AK16" s="393"/>
      <c r="AL16" s="393"/>
      <c r="AM16" s="393"/>
      <c r="AN16" s="393"/>
      <c r="AO16" s="393"/>
      <c r="AP16" s="393"/>
      <c r="AQ16" s="393"/>
      <c r="AR16" s="81"/>
    </row>
    <row r="17" spans="5:44">
      <c r="E17" s="800" t="s">
        <v>706</v>
      </c>
      <c r="F17" s="1245"/>
      <c r="G17" s="1245"/>
      <c r="H17" s="1246"/>
      <c r="I17" s="1246"/>
      <c r="J17" s="1247" t="s">
        <v>340</v>
      </c>
      <c r="K17" s="1248"/>
      <c r="L17" s="1248"/>
      <c r="M17" s="1248"/>
      <c r="N17" s="1248"/>
      <c r="O17" s="1249"/>
      <c r="P17" s="1250"/>
      <c r="Q17" s="1250"/>
      <c r="R17" s="1250"/>
      <c r="S17" s="1250"/>
      <c r="T17" s="1251" t="s">
        <v>707</v>
      </c>
      <c r="U17" s="1252"/>
      <c r="V17" s="1252"/>
      <c r="W17" s="1252"/>
      <c r="X17" s="1252"/>
      <c r="Y17" s="1252"/>
      <c r="Z17" s="1252"/>
      <c r="AA17" s="1253"/>
      <c r="AB17" s="1254"/>
      <c r="AC17" s="1250"/>
      <c r="AD17" s="1250"/>
      <c r="AE17" s="1255"/>
      <c r="AF17" s="1255"/>
      <c r="AG17" s="1256"/>
      <c r="AH17" s="1256"/>
      <c r="AI17" s="1256"/>
      <c r="AJ17" s="1256"/>
      <c r="AK17" s="1256"/>
      <c r="AL17" s="1256"/>
      <c r="AM17" s="1256"/>
      <c r="AN17" s="1256"/>
      <c r="AO17" s="1256"/>
      <c r="AP17" s="1256"/>
      <c r="AQ17" s="1256"/>
      <c r="AR17" s="1257"/>
    </row>
    <row r="18" spans="5:44" ht="62.45" customHeight="1" thickBot="1">
      <c r="E18" s="1258"/>
      <c r="F18" s="1237"/>
      <c r="G18" s="1237"/>
      <c r="H18" s="1237"/>
      <c r="I18" s="1237"/>
      <c r="J18" s="1237"/>
      <c r="K18" s="1237"/>
      <c r="L18" s="1237"/>
      <c r="M18" s="1237"/>
      <c r="N18" s="1237"/>
      <c r="O18" s="1237"/>
      <c r="P18" s="1237"/>
      <c r="Q18" s="1237"/>
      <c r="R18" s="1237"/>
      <c r="S18" s="1237"/>
      <c r="T18" s="1259"/>
      <c r="U18" s="1260"/>
      <c r="V18" s="1260"/>
      <c r="W18" s="1260"/>
      <c r="X18" s="1260"/>
      <c r="Y18" s="1260"/>
      <c r="Z18" s="1260"/>
      <c r="AA18" s="1260"/>
      <c r="AB18" s="1260"/>
      <c r="AC18" s="1261"/>
      <c r="AD18" s="1261"/>
      <c r="AE18" s="1261"/>
      <c r="AF18" s="1261"/>
      <c r="AG18" s="1261"/>
      <c r="AH18" s="1261"/>
      <c r="AI18" s="1261"/>
      <c r="AJ18" s="1261"/>
      <c r="AK18" s="1261"/>
      <c r="AL18" s="1261"/>
      <c r="AM18" s="1261"/>
      <c r="AN18" s="1261"/>
      <c r="AO18" s="1261"/>
      <c r="AP18" s="1261"/>
      <c r="AQ18" s="1261"/>
      <c r="AR18" s="1262"/>
    </row>
    <row r="19" spans="5:44" ht="21.75" customHeight="1" thickTop="1">
      <c r="E19" s="795" t="s">
        <v>708</v>
      </c>
      <c r="F19" s="82"/>
      <c r="G19" s="83"/>
      <c r="H19" s="83"/>
      <c r="I19" s="83"/>
      <c r="J19" s="83"/>
      <c r="K19" s="83"/>
      <c r="L19" s="84"/>
      <c r="M19" s="85"/>
      <c r="N19" s="86"/>
      <c r="O19" s="87"/>
      <c r="P19" s="87"/>
      <c r="Q19" s="87"/>
      <c r="R19" s="87"/>
      <c r="S19" s="88"/>
      <c r="T19" s="330"/>
      <c r="U19" s="89"/>
      <c r="V19" s="89"/>
      <c r="W19" s="89"/>
      <c r="X19" s="89"/>
      <c r="Y19" s="89"/>
      <c r="Z19" s="89"/>
      <c r="AA19" s="89"/>
      <c r="AB19" s="89"/>
      <c r="AC19" s="90"/>
      <c r="AD19" s="90"/>
      <c r="AE19" s="90"/>
      <c r="AF19" s="90"/>
      <c r="AG19" s="90"/>
      <c r="AH19" s="89"/>
      <c r="AI19" s="89"/>
      <c r="AJ19" s="89"/>
      <c r="AK19" s="89"/>
      <c r="AL19" s="89"/>
      <c r="AM19" s="89"/>
      <c r="AN19" s="89"/>
      <c r="AO19" s="89"/>
      <c r="AP19" s="89"/>
      <c r="AQ19" s="89"/>
      <c r="AR19" s="91"/>
    </row>
    <row r="20" spans="5:44" ht="21.75" customHeight="1">
      <c r="E20" s="796"/>
      <c r="F20" s="93"/>
      <c r="G20" s="1263"/>
      <c r="H20" s="1263"/>
      <c r="I20" s="1263"/>
      <c r="J20" s="1263"/>
      <c r="K20" s="1263"/>
      <c r="L20" s="1264"/>
      <c r="M20" s="1241"/>
      <c r="N20" s="94"/>
      <c r="O20" s="95"/>
      <c r="P20" s="95"/>
      <c r="Q20" s="96"/>
      <c r="R20" s="95"/>
      <c r="S20" s="97"/>
      <c r="T20" s="331"/>
      <c r="U20" s="98"/>
      <c r="V20" s="98"/>
      <c r="W20" s="98"/>
      <c r="X20" s="98"/>
      <c r="Y20" s="98"/>
      <c r="Z20" s="98"/>
      <c r="AA20" s="98"/>
      <c r="AB20" s="98"/>
      <c r="AC20" s="99"/>
      <c r="AD20" s="99"/>
      <c r="AE20" s="99"/>
      <c r="AF20" s="99"/>
      <c r="AG20" s="99"/>
      <c r="AH20" s="98"/>
      <c r="AI20" s="98"/>
      <c r="AJ20" s="98"/>
      <c r="AK20" s="98"/>
      <c r="AL20" s="98"/>
      <c r="AM20" s="98"/>
      <c r="AN20" s="98"/>
      <c r="AO20" s="98"/>
      <c r="AP20" s="98"/>
      <c r="AQ20" s="98"/>
      <c r="AR20" s="100"/>
    </row>
    <row r="21" spans="5:44" ht="21.75" customHeight="1">
      <c r="E21" s="796"/>
      <c r="F21" s="92"/>
      <c r="G21" s="66"/>
      <c r="H21" s="66"/>
      <c r="I21" s="66"/>
      <c r="J21" s="66"/>
      <c r="K21" s="66"/>
      <c r="L21" s="394"/>
      <c r="M21" s="1234"/>
      <c r="N21" s="101"/>
      <c r="O21" s="102"/>
      <c r="P21" s="102"/>
      <c r="Q21" s="102"/>
      <c r="R21" s="102"/>
      <c r="S21" s="103"/>
      <c r="T21" s="332"/>
      <c r="U21" s="104"/>
      <c r="V21" s="104"/>
      <c r="W21" s="104"/>
      <c r="X21" s="333"/>
      <c r="Y21" s="333"/>
      <c r="Z21" s="333"/>
      <c r="AA21" s="333"/>
      <c r="AB21" s="105"/>
      <c r="AC21" s="105"/>
      <c r="AD21" s="105"/>
      <c r="AE21" s="105"/>
      <c r="AF21" s="105"/>
      <c r="AG21" s="105"/>
      <c r="AH21" s="104"/>
      <c r="AI21" s="104"/>
      <c r="AJ21" s="104"/>
      <c r="AK21" s="104"/>
      <c r="AL21" s="104"/>
      <c r="AM21" s="104"/>
      <c r="AN21" s="104"/>
      <c r="AO21" s="104"/>
      <c r="AP21" s="104"/>
      <c r="AQ21" s="104"/>
      <c r="AR21" s="106"/>
    </row>
    <row r="22" spans="5:44" ht="21.75" customHeight="1" thickBot="1">
      <c r="E22" s="796"/>
      <c r="F22" s="93"/>
      <c r="G22" s="1263"/>
      <c r="H22" s="1263"/>
      <c r="I22" s="1263"/>
      <c r="J22" s="1263"/>
      <c r="K22" s="1263"/>
      <c r="L22" s="1265"/>
      <c r="M22" s="1241"/>
      <c r="N22" s="107"/>
      <c r="O22" s="95"/>
      <c r="P22" s="95"/>
      <c r="Q22" s="96"/>
      <c r="R22" s="95"/>
      <c r="S22" s="97"/>
      <c r="T22" s="331"/>
      <c r="U22" s="98"/>
      <c r="V22" s="98"/>
      <c r="W22" s="99"/>
      <c r="X22" s="99"/>
      <c r="Y22" s="99"/>
      <c r="Z22" s="99"/>
      <c r="AA22" s="99"/>
      <c r="AB22" s="99"/>
      <c r="AC22" s="99"/>
      <c r="AD22" s="99"/>
      <c r="AE22" s="99"/>
      <c r="AF22" s="99"/>
      <c r="AG22" s="99"/>
      <c r="AH22" s="98"/>
      <c r="AI22" s="98"/>
      <c r="AJ22" s="98"/>
      <c r="AK22" s="98"/>
      <c r="AL22" s="98"/>
      <c r="AM22" s="98"/>
      <c r="AN22" s="98"/>
      <c r="AO22" s="98"/>
      <c r="AP22" s="98"/>
      <c r="AQ22" s="98"/>
      <c r="AR22" s="100"/>
    </row>
    <row r="23" spans="5:44" ht="21" customHeight="1" thickBot="1">
      <c r="E23" s="796"/>
      <c r="F23" s="395" t="s">
        <v>709</v>
      </c>
      <c r="G23" s="386"/>
      <c r="H23" s="386"/>
      <c r="I23" s="386"/>
      <c r="J23" s="386"/>
      <c r="K23" s="386"/>
      <c r="L23" s="386"/>
      <c r="M23" s="387"/>
      <c r="N23" s="396"/>
      <c r="O23" s="397"/>
      <c r="P23" s="397"/>
      <c r="Q23" s="397"/>
      <c r="R23" s="397"/>
      <c r="S23" s="353"/>
      <c r="T23" s="398"/>
      <c r="U23" s="399"/>
      <c r="V23" s="399"/>
      <c r="W23" s="399"/>
      <c r="X23" s="399"/>
      <c r="Y23" s="399"/>
      <c r="Z23" s="399"/>
      <c r="AA23" s="399"/>
      <c r="AB23" s="399"/>
      <c r="AC23" s="400"/>
      <c r="AD23" s="400"/>
      <c r="AE23" s="400"/>
      <c r="AF23" s="400"/>
      <c r="AG23" s="400"/>
      <c r="AH23" s="400"/>
      <c r="AI23" s="400"/>
      <c r="AJ23" s="400"/>
      <c r="AK23" s="400"/>
      <c r="AL23" s="400"/>
      <c r="AM23" s="400"/>
      <c r="AN23" s="400"/>
      <c r="AO23" s="400"/>
      <c r="AP23" s="400"/>
      <c r="AQ23" s="400"/>
      <c r="AR23" s="108"/>
    </row>
    <row r="24" spans="5:44" ht="17.25" thickTop="1">
      <c r="E24" s="795" t="s">
        <v>710</v>
      </c>
      <c r="F24" s="797"/>
      <c r="G24" s="798"/>
      <c r="H24" s="798"/>
      <c r="I24" s="798"/>
      <c r="J24" s="798"/>
      <c r="K24" s="798"/>
      <c r="L24" s="798"/>
      <c r="M24" s="798"/>
      <c r="N24" s="798"/>
      <c r="O24" s="798"/>
      <c r="P24" s="798"/>
      <c r="Q24" s="798"/>
      <c r="R24" s="798"/>
      <c r="S24" s="799"/>
      <c r="T24" s="335"/>
      <c r="U24" s="90"/>
      <c r="V24" s="90"/>
      <c r="W24" s="90"/>
      <c r="X24" s="90"/>
      <c r="Y24" s="90"/>
      <c r="Z24" s="90"/>
      <c r="AA24" s="90"/>
      <c r="AB24" s="90"/>
      <c r="AC24" s="109"/>
      <c r="AD24" s="109"/>
      <c r="AE24" s="109"/>
      <c r="AF24" s="109"/>
      <c r="AG24" s="109"/>
      <c r="AH24" s="109"/>
      <c r="AI24" s="109"/>
      <c r="AJ24" s="109"/>
      <c r="AK24" s="109"/>
      <c r="AL24" s="109"/>
      <c r="AM24" s="109"/>
      <c r="AN24" s="109"/>
      <c r="AO24" s="109"/>
      <c r="AP24" s="109"/>
      <c r="AQ24" s="109"/>
      <c r="AR24" s="110"/>
    </row>
    <row r="25" spans="5:44">
      <c r="E25" s="801"/>
      <c r="F25" s="803"/>
      <c r="G25" s="804"/>
      <c r="H25" s="804"/>
      <c r="I25" s="804"/>
      <c r="J25" s="804"/>
      <c r="K25" s="804"/>
      <c r="L25" s="804"/>
      <c r="M25" s="804"/>
      <c r="N25" s="804"/>
      <c r="O25" s="804"/>
      <c r="P25" s="804"/>
      <c r="Q25" s="804"/>
      <c r="R25" s="804"/>
      <c r="S25" s="805"/>
      <c r="T25" s="336"/>
      <c r="U25" s="334"/>
      <c r="V25" s="334"/>
      <c r="W25" s="334"/>
      <c r="X25" s="334"/>
      <c r="Y25" s="334"/>
      <c r="Z25" s="334"/>
      <c r="AA25" s="334"/>
      <c r="AB25" s="334"/>
      <c r="AC25" s="111"/>
      <c r="AD25" s="111"/>
      <c r="AE25" s="111"/>
      <c r="AF25" s="111"/>
      <c r="AG25" s="111"/>
      <c r="AH25" s="111"/>
      <c r="AI25" s="111"/>
      <c r="AJ25" s="111"/>
      <c r="AK25" s="111"/>
      <c r="AL25" s="111"/>
      <c r="AM25" s="111"/>
      <c r="AN25" s="111"/>
      <c r="AO25" s="111"/>
      <c r="AP25" s="111"/>
      <c r="AQ25" s="111"/>
      <c r="AR25" s="112"/>
    </row>
    <row r="26" spans="5:44">
      <c r="E26" s="801"/>
      <c r="F26" s="113"/>
      <c r="G26" s="114"/>
      <c r="H26" s="114"/>
      <c r="I26" s="114"/>
      <c r="J26" s="114"/>
      <c r="K26" s="114"/>
      <c r="L26" s="114"/>
      <c r="M26" s="114"/>
      <c r="N26" s="114"/>
      <c r="O26" s="114"/>
      <c r="P26" s="114"/>
      <c r="Q26" s="114"/>
      <c r="R26" s="114"/>
      <c r="S26" s="115"/>
      <c r="T26" s="336"/>
      <c r="U26" s="334"/>
      <c r="V26" s="334"/>
      <c r="W26" s="334"/>
      <c r="X26" s="334"/>
      <c r="Y26" s="334"/>
      <c r="Z26" s="334"/>
      <c r="AA26" s="334"/>
      <c r="AB26" s="334"/>
      <c r="AC26" s="111"/>
      <c r="AD26" s="111"/>
      <c r="AE26" s="111"/>
      <c r="AF26" s="111"/>
      <c r="AG26" s="111"/>
      <c r="AH26" s="111"/>
      <c r="AI26" s="111"/>
      <c r="AJ26" s="111"/>
      <c r="AK26" s="111"/>
      <c r="AL26" s="111"/>
      <c r="AM26" s="111"/>
      <c r="AN26" s="111"/>
      <c r="AO26" s="111"/>
      <c r="AP26" s="111"/>
      <c r="AQ26" s="111"/>
      <c r="AR26" s="112"/>
    </row>
    <row r="27" spans="5:44">
      <c r="E27" s="801"/>
      <c r="F27" s="113"/>
      <c r="G27" s="114"/>
      <c r="H27" s="114"/>
      <c r="I27" s="114"/>
      <c r="J27" s="114"/>
      <c r="K27" s="114"/>
      <c r="L27" s="114"/>
      <c r="M27" s="114"/>
      <c r="N27" s="114"/>
      <c r="O27" s="114"/>
      <c r="P27" s="114"/>
      <c r="Q27" s="114"/>
      <c r="R27" s="114"/>
      <c r="S27" s="115"/>
      <c r="T27" s="336"/>
      <c r="U27" s="334"/>
      <c r="V27" s="334"/>
      <c r="W27" s="334"/>
      <c r="X27" s="334"/>
      <c r="Y27" s="334"/>
      <c r="Z27" s="334"/>
      <c r="AA27" s="334"/>
      <c r="AB27" s="334"/>
      <c r="AC27" s="111"/>
      <c r="AD27" s="111"/>
      <c r="AE27" s="111"/>
      <c r="AF27" s="111"/>
      <c r="AG27" s="111"/>
      <c r="AH27" s="111"/>
      <c r="AI27" s="111"/>
      <c r="AJ27" s="111"/>
      <c r="AK27" s="111"/>
      <c r="AL27" s="111"/>
      <c r="AM27" s="111"/>
      <c r="AN27" s="111"/>
      <c r="AO27" s="111"/>
      <c r="AP27" s="111"/>
      <c r="AQ27" s="111"/>
      <c r="AR27" s="112"/>
    </row>
    <row r="28" spans="5:44">
      <c r="E28" s="801"/>
      <c r="F28" s="113"/>
      <c r="G28" s="114"/>
      <c r="H28" s="114"/>
      <c r="I28" s="114"/>
      <c r="J28" s="114"/>
      <c r="K28" s="114"/>
      <c r="L28" s="114"/>
      <c r="M28" s="114"/>
      <c r="N28" s="114"/>
      <c r="O28" s="114"/>
      <c r="P28" s="114"/>
      <c r="Q28" s="114"/>
      <c r="R28" s="114"/>
      <c r="S28" s="115"/>
      <c r="T28" s="336"/>
      <c r="U28" s="334"/>
      <c r="V28" s="334"/>
      <c r="W28" s="334"/>
      <c r="X28" s="334"/>
      <c r="Y28" s="334"/>
      <c r="Z28" s="334"/>
      <c r="AA28" s="334"/>
      <c r="AB28" s="334"/>
      <c r="AC28" s="111"/>
      <c r="AD28" s="111"/>
      <c r="AE28" s="111"/>
      <c r="AF28" s="111"/>
      <c r="AG28" s="111"/>
      <c r="AH28" s="111"/>
      <c r="AI28" s="111"/>
      <c r="AJ28" s="111"/>
      <c r="AK28" s="111"/>
      <c r="AL28" s="111"/>
      <c r="AM28" s="111"/>
      <c r="AN28" s="111"/>
      <c r="AO28" s="111"/>
      <c r="AP28" s="111"/>
      <c r="AQ28" s="111"/>
      <c r="AR28" s="112"/>
    </row>
    <row r="29" spans="5:44">
      <c r="E29" s="801"/>
      <c r="F29" s="113"/>
      <c r="G29" s="114"/>
      <c r="H29" s="114"/>
      <c r="I29" s="114"/>
      <c r="J29" s="114"/>
      <c r="K29" s="114"/>
      <c r="L29" s="114"/>
      <c r="M29" s="114"/>
      <c r="N29" s="114"/>
      <c r="O29" s="114"/>
      <c r="P29" s="114"/>
      <c r="Q29" s="114"/>
      <c r="R29" s="114"/>
      <c r="S29" s="115"/>
      <c r="T29" s="336"/>
      <c r="U29" s="334"/>
      <c r="V29" s="334"/>
      <c r="W29" s="334"/>
      <c r="X29" s="334"/>
      <c r="Y29" s="334"/>
      <c r="Z29" s="334"/>
      <c r="AA29" s="334"/>
      <c r="AB29" s="334"/>
      <c r="AC29" s="111"/>
      <c r="AD29" s="111"/>
      <c r="AE29" s="111"/>
      <c r="AF29" s="111"/>
      <c r="AG29" s="111"/>
      <c r="AH29" s="111"/>
      <c r="AI29" s="111"/>
      <c r="AJ29" s="111"/>
      <c r="AK29" s="111"/>
      <c r="AL29" s="111"/>
      <c r="AM29" s="111"/>
      <c r="AN29" s="111"/>
      <c r="AO29" s="111"/>
      <c r="AP29" s="111"/>
      <c r="AQ29" s="111"/>
      <c r="AR29" s="112"/>
    </row>
    <row r="30" spans="5:44">
      <c r="E30" s="801"/>
      <c r="F30" s="113"/>
      <c r="G30" s="114"/>
      <c r="H30" s="114"/>
      <c r="I30" s="114"/>
      <c r="J30" s="114"/>
      <c r="K30" s="114"/>
      <c r="L30" s="114"/>
      <c r="M30" s="114"/>
      <c r="N30" s="114"/>
      <c r="O30" s="114"/>
      <c r="P30" s="114"/>
      <c r="Q30" s="114"/>
      <c r="R30" s="114"/>
      <c r="S30" s="115"/>
      <c r="T30" s="336"/>
      <c r="U30" s="334"/>
      <c r="V30" s="334"/>
      <c r="W30" s="334"/>
      <c r="X30" s="334"/>
      <c r="Y30" s="334"/>
      <c r="Z30" s="334"/>
      <c r="AA30" s="334"/>
      <c r="AB30" s="334"/>
      <c r="AC30" s="111"/>
      <c r="AD30" s="111"/>
      <c r="AE30" s="111"/>
      <c r="AF30" s="111"/>
      <c r="AG30" s="111"/>
      <c r="AH30" s="111"/>
      <c r="AI30" s="111"/>
      <c r="AJ30" s="111"/>
      <c r="AK30" s="111"/>
      <c r="AL30" s="111"/>
      <c r="AM30" s="111"/>
      <c r="AN30" s="111"/>
      <c r="AO30" s="111"/>
      <c r="AP30" s="111"/>
      <c r="AQ30" s="111"/>
      <c r="AR30" s="112"/>
    </row>
    <row r="31" spans="5:44" ht="16.5" customHeight="1">
      <c r="E31" s="801"/>
      <c r="F31" s="806"/>
      <c r="G31" s="807"/>
      <c r="H31" s="807"/>
      <c r="I31" s="807"/>
      <c r="J31" s="807"/>
      <c r="K31" s="807"/>
      <c r="L31" s="807"/>
      <c r="M31" s="807"/>
      <c r="N31" s="807"/>
      <c r="O31" s="807"/>
      <c r="P31" s="807"/>
      <c r="Q31" s="807"/>
      <c r="R31" s="807"/>
      <c r="S31" s="808"/>
      <c r="T31" s="336"/>
      <c r="U31" s="334"/>
      <c r="V31" s="334"/>
      <c r="W31" s="334"/>
      <c r="X31" s="334"/>
      <c r="Y31" s="334"/>
      <c r="Z31" s="334"/>
      <c r="AA31" s="334"/>
      <c r="AB31" s="334"/>
      <c r="AC31" s="111"/>
      <c r="AD31" s="111"/>
      <c r="AE31" s="111"/>
      <c r="AF31" s="111"/>
      <c r="AG31" s="111"/>
      <c r="AH31" s="111"/>
      <c r="AI31" s="111"/>
      <c r="AJ31" s="111"/>
      <c r="AK31" s="111"/>
      <c r="AL31" s="111"/>
      <c r="AM31" s="111"/>
      <c r="AN31" s="111"/>
      <c r="AO31" s="111"/>
      <c r="AP31" s="111"/>
      <c r="AQ31" s="111"/>
      <c r="AR31" s="112"/>
    </row>
    <row r="32" spans="5:44" ht="16.5" customHeight="1" thickBot="1">
      <c r="E32" s="801"/>
      <c r="F32" s="116"/>
      <c r="G32" s="117"/>
      <c r="H32" s="117"/>
      <c r="I32" s="117"/>
      <c r="J32" s="117"/>
      <c r="K32" s="117"/>
      <c r="L32" s="117"/>
      <c r="M32" s="117"/>
      <c r="N32" s="117"/>
      <c r="O32" s="117"/>
      <c r="P32" s="117"/>
      <c r="Q32" s="117"/>
      <c r="R32" s="117"/>
      <c r="S32" s="118"/>
      <c r="T32" s="337"/>
      <c r="U32" s="338"/>
      <c r="V32" s="338"/>
      <c r="W32" s="338"/>
      <c r="X32" s="338"/>
      <c r="Y32" s="338"/>
      <c r="Z32" s="338"/>
      <c r="AA32" s="338"/>
      <c r="AB32" s="338"/>
      <c r="AC32" s="119"/>
      <c r="AD32" s="119"/>
      <c r="AE32" s="119"/>
      <c r="AF32" s="119"/>
      <c r="AG32" s="119"/>
      <c r="AH32" s="119"/>
      <c r="AI32" s="119"/>
      <c r="AJ32" s="119"/>
      <c r="AK32" s="119"/>
      <c r="AL32" s="119"/>
      <c r="AM32" s="119"/>
      <c r="AN32" s="119"/>
      <c r="AO32" s="119"/>
      <c r="AP32" s="119"/>
      <c r="AQ32" s="119"/>
      <c r="AR32" s="120"/>
    </row>
    <row r="33" spans="1:44" ht="17.25" thickBot="1">
      <c r="A33" s="63">
        <f>COUNTIF(34:34,"N")</f>
        <v>0</v>
      </c>
      <c r="B33" s="63">
        <f>COUNTIF(34:34,"E")</f>
        <v>0</v>
      </c>
      <c r="C33" s="63">
        <f>COUNTIF(34:34,"L")</f>
        <v>0</v>
      </c>
      <c r="D33" s="63">
        <f>COUNTIF(34:34,"I")</f>
        <v>0</v>
      </c>
      <c r="E33" s="802"/>
      <c r="F33" s="121"/>
      <c r="G33" s="122"/>
      <c r="H33" s="122"/>
      <c r="I33" s="122"/>
      <c r="J33" s="122"/>
      <c r="K33" s="122"/>
      <c r="L33" s="122"/>
      <c r="M33" s="122"/>
      <c r="N33" s="122"/>
      <c r="O33" s="122"/>
      <c r="P33" s="122"/>
      <c r="Q33" s="122"/>
      <c r="R33" s="123"/>
      <c r="S33" s="123"/>
      <c r="T33" s="339"/>
      <c r="U33" s="340"/>
      <c r="V33" s="341"/>
      <c r="W33" s="342"/>
      <c r="X33" s="340"/>
      <c r="Y33" s="340"/>
      <c r="Z33" s="340"/>
      <c r="AA33" s="340"/>
      <c r="AB33" s="340"/>
      <c r="AC33" s="124"/>
      <c r="AD33" s="124"/>
      <c r="AE33" s="124"/>
      <c r="AF33" s="124"/>
      <c r="AG33" s="125"/>
      <c r="AH33" s="125"/>
      <c r="AI33" s="125"/>
      <c r="AJ33" s="125"/>
      <c r="AK33" s="125"/>
      <c r="AL33" s="125"/>
      <c r="AM33" s="125"/>
      <c r="AN33" s="125"/>
      <c r="AO33" s="125"/>
      <c r="AP33" s="125"/>
      <c r="AQ33" s="125"/>
      <c r="AR33" s="126"/>
    </row>
    <row r="34" spans="1:44" ht="17.25" thickTop="1">
      <c r="E34" s="127" t="s">
        <v>711</v>
      </c>
      <c r="F34" s="401"/>
      <c r="G34" s="401"/>
      <c r="H34" s="401"/>
      <c r="I34" s="401"/>
      <c r="J34" s="401"/>
      <c r="K34" s="401"/>
      <c r="L34" s="401"/>
      <c r="M34" s="401"/>
      <c r="N34" s="401"/>
      <c r="O34" s="401"/>
      <c r="P34" s="401"/>
      <c r="Q34" s="401"/>
      <c r="R34" s="401"/>
      <c r="S34" s="1266" t="s">
        <v>78</v>
      </c>
      <c r="T34" s="343"/>
      <c r="U34" s="1267"/>
      <c r="V34" s="1267"/>
      <c r="W34" s="1267"/>
      <c r="X34" s="1267"/>
      <c r="Y34" s="1267"/>
      <c r="Z34" s="1267"/>
      <c r="AA34" s="1267"/>
      <c r="AB34" s="1267"/>
      <c r="AC34" s="1268"/>
      <c r="AD34" s="1268"/>
      <c r="AE34" s="1268"/>
      <c r="AF34" s="1268"/>
      <c r="AG34" s="1268"/>
      <c r="AH34" s="129"/>
      <c r="AI34" s="129"/>
      <c r="AJ34" s="129"/>
      <c r="AK34" s="129"/>
      <c r="AL34" s="129"/>
      <c r="AM34" s="129"/>
      <c r="AN34" s="129"/>
      <c r="AO34" s="129"/>
      <c r="AP34" s="129"/>
      <c r="AQ34" s="129"/>
      <c r="AR34" s="130"/>
    </row>
    <row r="35" spans="1:44">
      <c r="E35" s="128"/>
      <c r="F35" s="401"/>
      <c r="G35" s="401"/>
      <c r="H35" s="401"/>
      <c r="I35" s="401"/>
      <c r="J35" s="401"/>
      <c r="K35" s="401"/>
      <c r="L35" s="401"/>
      <c r="M35" s="401"/>
      <c r="N35" s="401"/>
      <c r="O35" s="401"/>
      <c r="P35" s="401"/>
      <c r="Q35" s="401"/>
      <c r="R35" s="401"/>
      <c r="S35" s="1269" t="s">
        <v>712</v>
      </c>
      <c r="T35" s="344"/>
      <c r="U35" s="1270"/>
      <c r="V35" s="345"/>
      <c r="W35" s="346"/>
      <c r="X35" s="346"/>
      <c r="Y35" s="346"/>
      <c r="Z35" s="346"/>
      <c r="AA35" s="346"/>
      <c r="AB35" s="346"/>
      <c r="AC35" s="131"/>
      <c r="AD35" s="131"/>
      <c r="AE35" s="131"/>
      <c r="AF35" s="131"/>
      <c r="AG35" s="131"/>
      <c r="AH35" s="131"/>
      <c r="AI35" s="131"/>
      <c r="AJ35" s="131"/>
      <c r="AK35" s="131"/>
      <c r="AL35" s="131"/>
      <c r="AM35" s="131"/>
      <c r="AN35" s="131"/>
      <c r="AO35" s="131"/>
      <c r="AP35" s="131"/>
      <c r="AQ35" s="131"/>
      <c r="AR35" s="132"/>
    </row>
    <row r="36" spans="1:44">
      <c r="E36" s="128"/>
      <c r="F36" s="401"/>
      <c r="G36" s="401"/>
      <c r="H36" s="401"/>
      <c r="I36" s="401"/>
      <c r="J36" s="401"/>
      <c r="K36" s="401"/>
      <c r="L36" s="401"/>
      <c r="M36" s="401"/>
      <c r="N36" s="401"/>
      <c r="O36" s="401"/>
      <c r="P36" s="401"/>
      <c r="Q36" s="401"/>
      <c r="R36" s="401"/>
      <c r="S36" s="133" t="s">
        <v>713</v>
      </c>
      <c r="T36" s="347"/>
      <c r="U36" s="348"/>
      <c r="V36" s="349"/>
      <c r="W36" s="348"/>
      <c r="X36" s="348"/>
      <c r="Y36" s="348"/>
      <c r="Z36" s="348"/>
      <c r="AA36" s="348"/>
      <c r="AB36" s="348"/>
      <c r="AC36" s="134"/>
      <c r="AD36" s="134"/>
      <c r="AE36" s="134"/>
      <c r="AF36" s="134"/>
      <c r="AG36" s="134"/>
      <c r="AH36" s="134"/>
      <c r="AI36" s="134"/>
      <c r="AJ36" s="134"/>
      <c r="AK36" s="134"/>
      <c r="AL36" s="134"/>
      <c r="AM36" s="134"/>
      <c r="AN36" s="134"/>
      <c r="AO36" s="134"/>
      <c r="AP36" s="134"/>
      <c r="AQ36" s="134"/>
      <c r="AR36" s="135"/>
    </row>
    <row r="37" spans="1:44" ht="17.25" thickBot="1">
      <c r="E37" s="136"/>
      <c r="F37" s="137"/>
      <c r="G37" s="137"/>
      <c r="H37" s="137"/>
      <c r="I37" s="137"/>
      <c r="J37" s="137"/>
      <c r="K37" s="137"/>
      <c r="L37" s="137"/>
      <c r="M37" s="137"/>
      <c r="N37" s="137"/>
      <c r="O37" s="137"/>
      <c r="P37" s="137"/>
      <c r="Q37" s="137"/>
      <c r="R37" s="137"/>
      <c r="S37" s="138" t="s">
        <v>714</v>
      </c>
      <c r="T37" s="350"/>
      <c r="U37" s="351"/>
      <c r="V37" s="351"/>
      <c r="W37" s="352"/>
      <c r="X37" s="351"/>
      <c r="Y37" s="351"/>
      <c r="Z37" s="352"/>
      <c r="AA37" s="351"/>
      <c r="AB37" s="351"/>
      <c r="AC37" s="139"/>
      <c r="AD37" s="139"/>
      <c r="AE37" s="139"/>
      <c r="AF37" s="139"/>
      <c r="AG37" s="139"/>
      <c r="AH37" s="139"/>
      <c r="AI37" s="139"/>
      <c r="AJ37" s="139"/>
      <c r="AK37" s="139"/>
      <c r="AL37" s="139"/>
      <c r="AM37" s="139"/>
      <c r="AN37" s="139"/>
      <c r="AO37" s="139"/>
      <c r="AP37" s="139"/>
      <c r="AQ37" s="139"/>
      <c r="AR37" s="385"/>
    </row>
    <row r="38" spans="1:44" ht="18" customHeight="1">
      <c r="E38" s="402"/>
      <c r="F38" s="140"/>
      <c r="G38" s="140"/>
      <c r="H38" s="140"/>
      <c r="I38" s="140"/>
      <c r="J38" s="140"/>
      <c r="K38" s="140"/>
      <c r="L38" s="140"/>
      <c r="M38" s="140"/>
      <c r="N38" s="140"/>
      <c r="O38" s="140"/>
      <c r="P38" s="140"/>
      <c r="Q38" s="140"/>
      <c r="R38" s="141"/>
      <c r="S38" s="1271" t="s">
        <v>715</v>
      </c>
      <c r="T38" s="793"/>
      <c r="U38" s="1272"/>
      <c r="V38" s="1272"/>
      <c r="W38" s="1272"/>
      <c r="X38" s="1272"/>
      <c r="Y38" s="1272"/>
      <c r="Z38" s="1272"/>
      <c r="AA38" s="1272"/>
      <c r="AB38" s="1272"/>
      <c r="AC38" s="1273"/>
      <c r="AD38" s="1273"/>
      <c r="AE38" s="1273"/>
      <c r="AF38" s="1273"/>
      <c r="AG38" s="1273"/>
      <c r="AH38" s="1273"/>
      <c r="AI38" s="1273"/>
      <c r="AJ38" s="1273"/>
      <c r="AK38" s="1273"/>
      <c r="AL38" s="1273"/>
      <c r="AM38" s="1273"/>
      <c r="AN38" s="1273"/>
      <c r="AO38" s="1273"/>
      <c r="AP38" s="1273"/>
      <c r="AQ38" s="1273"/>
      <c r="AR38" s="809"/>
    </row>
    <row r="39" spans="1:44" ht="18" customHeight="1">
      <c r="E39" s="128"/>
      <c r="F39" s="401"/>
      <c r="G39" s="401"/>
      <c r="H39" s="401"/>
      <c r="I39" s="401"/>
      <c r="J39" s="401"/>
      <c r="K39" s="401"/>
      <c r="L39" s="401"/>
      <c r="M39" s="401"/>
      <c r="N39" s="401"/>
      <c r="O39" s="401"/>
      <c r="P39" s="401"/>
      <c r="Q39" s="401"/>
      <c r="R39" s="1274"/>
      <c r="S39" s="1238"/>
      <c r="T39" s="793"/>
      <c r="U39" s="1272"/>
      <c r="V39" s="1272"/>
      <c r="W39" s="1272"/>
      <c r="X39" s="1272"/>
      <c r="Y39" s="1272"/>
      <c r="Z39" s="1272"/>
      <c r="AA39" s="1272"/>
      <c r="AB39" s="1272"/>
      <c r="AC39" s="1273"/>
      <c r="AD39" s="1273"/>
      <c r="AE39" s="1273"/>
      <c r="AF39" s="1273"/>
      <c r="AG39" s="1273"/>
      <c r="AH39" s="1273"/>
      <c r="AI39" s="1273"/>
      <c r="AJ39" s="1273"/>
      <c r="AK39" s="1273"/>
      <c r="AL39" s="1273"/>
      <c r="AM39" s="1273"/>
      <c r="AN39" s="1273"/>
      <c r="AO39" s="1273"/>
      <c r="AP39" s="1273"/>
      <c r="AQ39" s="1273"/>
      <c r="AR39" s="809"/>
    </row>
    <row r="40" spans="1:44" ht="18" customHeight="1">
      <c r="E40" s="128"/>
      <c r="F40" s="401"/>
      <c r="G40" s="401"/>
      <c r="H40" s="401"/>
      <c r="I40" s="401"/>
      <c r="J40" s="401"/>
      <c r="K40" s="401"/>
      <c r="L40" s="401"/>
      <c r="M40" s="401"/>
      <c r="N40" s="401"/>
      <c r="O40" s="401"/>
      <c r="P40" s="401"/>
      <c r="Q40" s="401"/>
      <c r="R40" s="1274"/>
      <c r="S40" s="1275" t="s">
        <v>716</v>
      </c>
      <c r="T40" s="793"/>
      <c r="U40" s="1272"/>
      <c r="V40" s="1272"/>
      <c r="W40" s="1272"/>
      <c r="X40" s="1272"/>
      <c r="Y40" s="1272"/>
      <c r="Z40" s="1272"/>
      <c r="AA40" s="1272"/>
      <c r="AB40" s="1272"/>
      <c r="AC40" s="1273"/>
      <c r="AD40" s="1273"/>
      <c r="AE40" s="1273"/>
      <c r="AF40" s="1273"/>
      <c r="AG40" s="1273"/>
      <c r="AH40" s="1273"/>
      <c r="AI40" s="1273"/>
      <c r="AJ40" s="1273"/>
      <c r="AK40" s="1273"/>
      <c r="AL40" s="1273"/>
      <c r="AM40" s="1273"/>
      <c r="AN40" s="1273"/>
      <c r="AO40" s="1273"/>
      <c r="AP40" s="1273"/>
      <c r="AQ40" s="1273"/>
      <c r="AR40" s="809"/>
    </row>
    <row r="41" spans="1:44" ht="18" customHeight="1">
      <c r="E41" s="128"/>
      <c r="F41" s="401"/>
      <c r="G41" s="401"/>
      <c r="H41" s="401"/>
      <c r="I41" s="401"/>
      <c r="J41" s="401"/>
      <c r="K41" s="401"/>
      <c r="L41" s="401"/>
      <c r="M41" s="401"/>
      <c r="N41" s="401"/>
      <c r="O41" s="401"/>
      <c r="P41" s="401"/>
      <c r="Q41" s="401"/>
      <c r="R41" s="1274"/>
      <c r="S41" s="1275" t="s">
        <v>717</v>
      </c>
      <c r="T41" s="793"/>
      <c r="U41" s="1272"/>
      <c r="V41" s="1272"/>
      <c r="W41" s="1272"/>
      <c r="X41" s="1272"/>
      <c r="Y41" s="1272"/>
      <c r="Z41" s="1272"/>
      <c r="AA41" s="1272"/>
      <c r="AB41" s="1272"/>
      <c r="AC41" s="1273"/>
      <c r="AD41" s="1273"/>
      <c r="AE41" s="1273"/>
      <c r="AF41" s="1273"/>
      <c r="AG41" s="1273"/>
      <c r="AH41" s="1273"/>
      <c r="AI41" s="1273"/>
      <c r="AJ41" s="1273"/>
      <c r="AK41" s="1273"/>
      <c r="AL41" s="1273"/>
      <c r="AM41" s="1273"/>
      <c r="AN41" s="1273"/>
      <c r="AO41" s="1273"/>
      <c r="AP41" s="1273"/>
      <c r="AQ41" s="1273"/>
      <c r="AR41" s="809"/>
    </row>
    <row r="42" spans="1:44" ht="18" customHeight="1" thickBot="1">
      <c r="E42" s="403"/>
      <c r="F42" s="142"/>
      <c r="G42" s="142"/>
      <c r="H42" s="143"/>
      <c r="I42" s="143"/>
      <c r="J42" s="143"/>
      <c r="K42" s="143"/>
      <c r="L42" s="143"/>
      <c r="M42" s="143"/>
      <c r="N42" s="143"/>
      <c r="O42" s="143"/>
      <c r="P42" s="143"/>
      <c r="Q42" s="143"/>
      <c r="R42" s="144"/>
      <c r="S42" s="145"/>
      <c r="T42" s="794"/>
      <c r="U42" s="792"/>
      <c r="V42" s="792"/>
      <c r="W42" s="792"/>
      <c r="X42" s="792"/>
      <c r="Y42" s="792"/>
      <c r="Z42" s="792"/>
      <c r="AA42" s="792"/>
      <c r="AB42" s="792"/>
      <c r="AC42" s="811"/>
      <c r="AD42" s="811"/>
      <c r="AE42" s="811"/>
      <c r="AF42" s="811"/>
      <c r="AG42" s="811"/>
      <c r="AH42" s="811"/>
      <c r="AI42" s="811"/>
      <c r="AJ42" s="811"/>
      <c r="AK42" s="811"/>
      <c r="AL42" s="811"/>
      <c r="AM42" s="811"/>
      <c r="AN42" s="811"/>
      <c r="AO42" s="811"/>
      <c r="AP42" s="811"/>
      <c r="AQ42" s="811"/>
      <c r="AR42" s="810"/>
    </row>
    <row r="43" spans="1:44" ht="10.5" customHeight="1">
      <c r="E43" s="69"/>
      <c r="F43" s="70"/>
      <c r="G43" s="70"/>
      <c r="H43" s="71"/>
      <c r="I43" s="71"/>
      <c r="J43" s="71"/>
      <c r="K43" s="71"/>
      <c r="L43" s="71"/>
      <c r="M43" s="71"/>
      <c r="N43" s="71"/>
      <c r="O43" s="71"/>
      <c r="P43" s="71"/>
      <c r="Q43" s="71"/>
      <c r="R43" s="71"/>
      <c r="S43" s="66"/>
      <c r="T43" s="146"/>
      <c r="U43" s="146"/>
      <c r="V43" s="146"/>
      <c r="W43" s="146"/>
      <c r="X43" s="146"/>
      <c r="Y43" s="146"/>
      <c r="Z43" s="146"/>
      <c r="AA43" s="146"/>
      <c r="AB43" s="146"/>
      <c r="AC43" s="146"/>
      <c r="AD43" s="146"/>
      <c r="AE43" s="146"/>
      <c r="AF43" s="146"/>
      <c r="AG43" s="146"/>
      <c r="AH43" s="146"/>
      <c r="AI43" s="146"/>
      <c r="AJ43" s="146"/>
      <c r="AK43" s="146"/>
      <c r="AL43" s="146"/>
      <c r="AM43" s="146"/>
      <c r="AN43" s="146"/>
      <c r="AO43" s="146"/>
      <c r="AP43" s="146"/>
      <c r="AQ43" s="146"/>
      <c r="AR43" s="147"/>
    </row>
  </sheetData>
  <mergeCells count="41">
    <mergeCell ref="AI38:AI42"/>
    <mergeCell ref="AJ38:AJ42"/>
    <mergeCell ref="AK38:AK42"/>
    <mergeCell ref="Z38:Z42"/>
    <mergeCell ref="AA38:AA42"/>
    <mergeCell ref="AB38:AB42"/>
    <mergeCell ref="AC38:AC42"/>
    <mergeCell ref="AD38:AD42"/>
    <mergeCell ref="AE38:AE42"/>
    <mergeCell ref="AF38:AF42"/>
    <mergeCell ref="AG38:AG42"/>
    <mergeCell ref="AH38:AH42"/>
    <mergeCell ref="AR38:AR42"/>
    <mergeCell ref="AL38:AL42"/>
    <mergeCell ref="AM38:AM42"/>
    <mergeCell ref="AN38:AN42"/>
    <mergeCell ref="AO38:AO42"/>
    <mergeCell ref="AP38:AP42"/>
    <mergeCell ref="AQ38:AQ42"/>
    <mergeCell ref="AJ1:AO1"/>
    <mergeCell ref="E11:I11"/>
    <mergeCell ref="Y11:AD11"/>
    <mergeCell ref="T17:AA17"/>
    <mergeCell ref="W38:W42"/>
    <mergeCell ref="X38:X42"/>
    <mergeCell ref="U38:U42"/>
    <mergeCell ref="V38:V42"/>
    <mergeCell ref="Y38:Y42"/>
    <mergeCell ref="T38:T42"/>
    <mergeCell ref="E19:E23"/>
    <mergeCell ref="F24:S24"/>
    <mergeCell ref="E17:I17"/>
    <mergeCell ref="E24:E33"/>
    <mergeCell ref="F25:S25"/>
    <mergeCell ref="F31:S31"/>
    <mergeCell ref="E3:F3"/>
    <mergeCell ref="E4:F8"/>
    <mergeCell ref="E1:I1"/>
    <mergeCell ref="Y1:AD1"/>
    <mergeCell ref="E2:I2"/>
    <mergeCell ref="Y2:AD2"/>
  </mergeCells>
  <phoneticPr fontId="7"/>
  <conditionalFormatting sqref="X7 Z7">
    <cfRule type="expression" dxfId="1" priority="5" stopIfTrue="1">
      <formula>$U7&lt;&gt;""</formula>
    </cfRule>
    <cfRule type="expression" dxfId="0" priority="6" stopIfTrue="1">
      <formula>$U10&lt;&gt;""</formula>
    </cfRule>
  </conditionalFormatting>
  <pageMargins left="0.75" right="0.75" top="1" bottom="1" header="0.5" footer="0.5"/>
  <pageSetup paperSize="9" scale="38" orientation="portrait"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391173" r:id="rId4" name="Check Box 5">
              <controlPr defaultSize="0" autoFill="0" autoLine="0" autoPict="0">
                <anchor moveWithCells="1">
                  <from>
                    <xdr:col>23</xdr:col>
                    <xdr:colOff>0</xdr:colOff>
                    <xdr:row>6</xdr:row>
                    <xdr:rowOff>28575</xdr:rowOff>
                  </from>
                  <to>
                    <xdr:col>23</xdr:col>
                    <xdr:colOff>171450</xdr:colOff>
                    <xdr:row>6</xdr:row>
                    <xdr:rowOff>171450</xdr:rowOff>
                  </to>
                </anchor>
              </controlPr>
            </control>
          </mc:Choice>
        </mc:AlternateContent>
        <mc:AlternateContent xmlns:mc="http://schemas.openxmlformats.org/markup-compatibility/2006">
          <mc:Choice Requires="x14">
            <control shapeId="391174" r:id="rId5" name="Check Box 6">
              <controlPr defaultSize="0" autoFill="0" autoLine="0" autoPict="0">
                <anchor moveWithCells="1">
                  <from>
                    <xdr:col>25</xdr:col>
                    <xdr:colOff>0</xdr:colOff>
                    <xdr:row>6</xdr:row>
                    <xdr:rowOff>28575</xdr:rowOff>
                  </from>
                  <to>
                    <xdr:col>25</xdr:col>
                    <xdr:colOff>180975</xdr:colOff>
                    <xdr:row>6</xdr:row>
                    <xdr:rowOff>171450</xdr:rowOff>
                  </to>
                </anchor>
              </controlPr>
            </control>
          </mc:Choice>
        </mc:AlternateContent>
      </controls>
    </mc:Choice>
  </mc:AlternateConten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BF1A70-90FC-45FD-8106-8187523BEAE6}">
  <sheetPr codeName="Sheet21"/>
  <dimension ref="A1:AC40"/>
  <sheetViews>
    <sheetView topLeftCell="G1" zoomScale="85" zoomScaleNormal="85" workbookViewId="0">
      <selection activeCell="K32" sqref="K32"/>
    </sheetView>
  </sheetViews>
  <sheetFormatPr defaultRowHeight="14.25"/>
  <cols>
    <col min="1" max="1" width="4.625" style="53" customWidth="1"/>
    <col min="2" max="2" width="16.625" style="53" customWidth="1"/>
    <col min="3" max="3" width="2.625" style="53" customWidth="1"/>
    <col min="4" max="4" width="4.625" style="53" customWidth="1"/>
    <col min="5" max="5" width="16.625" style="53" customWidth="1"/>
    <col min="6" max="6" width="2.625" style="53" customWidth="1"/>
    <col min="7" max="7" width="4.625" style="53" customWidth="1"/>
    <col min="8" max="8" width="16.625" style="53" customWidth="1"/>
    <col min="9" max="9" width="2.625" style="53" customWidth="1"/>
    <col min="10" max="10" width="4.625" style="53" customWidth="1"/>
    <col min="11" max="11" width="16.625" style="53" customWidth="1"/>
    <col min="12" max="12" width="2.625" style="53" customWidth="1"/>
    <col min="13" max="13" width="4.625" style="53" customWidth="1"/>
    <col min="14" max="14" width="16.625" style="53" customWidth="1"/>
    <col min="15" max="15" width="2.625" style="53" customWidth="1"/>
    <col min="16" max="16" width="4.625" style="53" customWidth="1"/>
    <col min="17" max="17" width="16.625" style="53" customWidth="1"/>
    <col min="18" max="18" width="2.625" style="53" customWidth="1"/>
    <col min="19" max="19" width="4.625" style="53" customWidth="1"/>
    <col min="20" max="20" width="16.625" style="53" customWidth="1"/>
    <col min="21" max="21" width="2.625" style="53" customWidth="1"/>
    <col min="22" max="22" width="0" style="53" hidden="1" customWidth="1"/>
    <col min="23" max="29" width="8.875" style="53" hidden="1" customWidth="1"/>
    <col min="30" max="30" width="0" style="53" hidden="1" customWidth="1"/>
    <col min="31" max="251" width="9" style="53"/>
    <col min="252" max="252" width="4.625" style="53" customWidth="1"/>
    <col min="253" max="253" width="16.625" style="53" customWidth="1"/>
    <col min="254" max="254" width="2.625" style="53" customWidth="1"/>
    <col min="255" max="255" width="4.625" style="53" customWidth="1"/>
    <col min="256" max="256" width="16.625" style="53" customWidth="1"/>
    <col min="257" max="257" width="2.625" style="53" customWidth="1"/>
    <col min="258" max="258" width="4.625" style="53" customWidth="1"/>
    <col min="259" max="259" width="16.625" style="53" customWidth="1"/>
    <col min="260" max="260" width="2.625" style="53" customWidth="1"/>
    <col min="261" max="261" width="4.625" style="53" customWidth="1"/>
    <col min="262" max="262" width="16.625" style="53" customWidth="1"/>
    <col min="263" max="263" width="2.625" style="53" customWidth="1"/>
    <col min="264" max="264" width="4.625" style="53" customWidth="1"/>
    <col min="265" max="265" width="16.625" style="53" customWidth="1"/>
    <col min="266" max="266" width="2.625" style="53" customWidth="1"/>
    <col min="267" max="267" width="4.625" style="53" customWidth="1"/>
    <col min="268" max="268" width="16.625" style="53" customWidth="1"/>
    <col min="269" max="269" width="9.375" style="53" customWidth="1"/>
    <col min="270" max="272" width="9" style="53"/>
    <col min="273" max="273" width="2.625" style="53" customWidth="1"/>
    <col min="274" max="274" width="4.625" style="53" customWidth="1"/>
    <col min="275" max="275" width="16.625" style="53" customWidth="1"/>
    <col min="276" max="276" width="2.625" style="53" customWidth="1"/>
    <col min="277" max="507" width="9" style="53"/>
    <col min="508" max="508" width="4.625" style="53" customWidth="1"/>
    <col min="509" max="509" width="16.625" style="53" customWidth="1"/>
    <col min="510" max="510" width="2.625" style="53" customWidth="1"/>
    <col min="511" max="511" width="4.625" style="53" customWidth="1"/>
    <col min="512" max="512" width="16.625" style="53" customWidth="1"/>
    <col min="513" max="513" width="2.625" style="53" customWidth="1"/>
    <col min="514" max="514" width="4.625" style="53" customWidth="1"/>
    <col min="515" max="515" width="16.625" style="53" customWidth="1"/>
    <col min="516" max="516" width="2.625" style="53" customWidth="1"/>
    <col min="517" max="517" width="4.625" style="53" customWidth="1"/>
    <col min="518" max="518" width="16.625" style="53" customWidth="1"/>
    <col min="519" max="519" width="2.625" style="53" customWidth="1"/>
    <col min="520" max="520" width="4.625" style="53" customWidth="1"/>
    <col min="521" max="521" width="16.625" style="53" customWidth="1"/>
    <col min="522" max="522" width="2.625" style="53" customWidth="1"/>
    <col min="523" max="523" width="4.625" style="53" customWidth="1"/>
    <col min="524" max="524" width="16.625" style="53" customWidth="1"/>
    <col min="525" max="525" width="9.375" style="53" customWidth="1"/>
    <col min="526" max="528" width="9" style="53"/>
    <col min="529" max="529" width="2.625" style="53" customWidth="1"/>
    <col min="530" max="530" width="4.625" style="53" customWidth="1"/>
    <col min="531" max="531" width="16.625" style="53" customWidth="1"/>
    <col min="532" max="532" width="2.625" style="53" customWidth="1"/>
    <col min="533" max="763" width="9" style="53"/>
    <col min="764" max="764" width="4.625" style="53" customWidth="1"/>
    <col min="765" max="765" width="16.625" style="53" customWidth="1"/>
    <col min="766" max="766" width="2.625" style="53" customWidth="1"/>
    <col min="767" max="767" width="4.625" style="53" customWidth="1"/>
    <col min="768" max="768" width="16.625" style="53" customWidth="1"/>
    <col min="769" max="769" width="2.625" style="53" customWidth="1"/>
    <col min="770" max="770" width="4.625" style="53" customWidth="1"/>
    <col min="771" max="771" width="16.625" style="53" customWidth="1"/>
    <col min="772" max="772" width="2.625" style="53" customWidth="1"/>
    <col min="773" max="773" width="4.625" style="53" customWidth="1"/>
    <col min="774" max="774" width="16.625" style="53" customWidth="1"/>
    <col min="775" max="775" width="2.625" style="53" customWidth="1"/>
    <col min="776" max="776" width="4.625" style="53" customWidth="1"/>
    <col min="777" max="777" width="16.625" style="53" customWidth="1"/>
    <col min="778" max="778" width="2.625" style="53" customWidth="1"/>
    <col min="779" max="779" width="4.625" style="53" customWidth="1"/>
    <col min="780" max="780" width="16.625" style="53" customWidth="1"/>
    <col min="781" max="781" width="9.375" style="53" customWidth="1"/>
    <col min="782" max="784" width="9" style="53"/>
    <col min="785" max="785" width="2.625" style="53" customWidth="1"/>
    <col min="786" max="786" width="4.625" style="53" customWidth="1"/>
    <col min="787" max="787" width="16.625" style="53" customWidth="1"/>
    <col min="788" max="788" width="2.625" style="53" customWidth="1"/>
    <col min="789" max="1019" width="9" style="53"/>
    <col min="1020" max="1020" width="4.625" style="53" customWidth="1"/>
    <col min="1021" max="1021" width="16.625" style="53" customWidth="1"/>
    <col min="1022" max="1022" width="2.625" style="53" customWidth="1"/>
    <col min="1023" max="1023" width="4.625" style="53" customWidth="1"/>
    <col min="1024" max="1024" width="16.625" style="53" customWidth="1"/>
    <col min="1025" max="1025" width="2.625" style="53" customWidth="1"/>
    <col min="1026" max="1026" width="4.625" style="53" customWidth="1"/>
    <col min="1027" max="1027" width="16.625" style="53" customWidth="1"/>
    <col min="1028" max="1028" width="2.625" style="53" customWidth="1"/>
    <col min="1029" max="1029" width="4.625" style="53" customWidth="1"/>
    <col min="1030" max="1030" width="16.625" style="53" customWidth="1"/>
    <col min="1031" max="1031" width="2.625" style="53" customWidth="1"/>
    <col min="1032" max="1032" width="4.625" style="53" customWidth="1"/>
    <col min="1033" max="1033" width="16.625" style="53" customWidth="1"/>
    <col min="1034" max="1034" width="2.625" style="53" customWidth="1"/>
    <col min="1035" max="1035" width="4.625" style="53" customWidth="1"/>
    <col min="1036" max="1036" width="16.625" style="53" customWidth="1"/>
    <col min="1037" max="1037" width="9.375" style="53" customWidth="1"/>
    <col min="1038" max="1040" width="9" style="53"/>
    <col min="1041" max="1041" width="2.625" style="53" customWidth="1"/>
    <col min="1042" max="1042" width="4.625" style="53" customWidth="1"/>
    <col min="1043" max="1043" width="16.625" style="53" customWidth="1"/>
    <col min="1044" max="1044" width="2.625" style="53" customWidth="1"/>
    <col min="1045" max="1275" width="9" style="53"/>
    <col min="1276" max="1276" width="4.625" style="53" customWidth="1"/>
    <col min="1277" max="1277" width="16.625" style="53" customWidth="1"/>
    <col min="1278" max="1278" width="2.625" style="53" customWidth="1"/>
    <col min="1279" max="1279" width="4.625" style="53" customWidth="1"/>
    <col min="1280" max="1280" width="16.625" style="53" customWidth="1"/>
    <col min="1281" max="1281" width="2.625" style="53" customWidth="1"/>
    <col min="1282" max="1282" width="4.625" style="53" customWidth="1"/>
    <col min="1283" max="1283" width="16.625" style="53" customWidth="1"/>
    <col min="1284" max="1284" width="2.625" style="53" customWidth="1"/>
    <col min="1285" max="1285" width="4.625" style="53" customWidth="1"/>
    <col min="1286" max="1286" width="16.625" style="53" customWidth="1"/>
    <col min="1287" max="1287" width="2.625" style="53" customWidth="1"/>
    <col min="1288" max="1288" width="4.625" style="53" customWidth="1"/>
    <col min="1289" max="1289" width="16.625" style="53" customWidth="1"/>
    <col min="1290" max="1290" width="2.625" style="53" customWidth="1"/>
    <col min="1291" max="1291" width="4.625" style="53" customWidth="1"/>
    <col min="1292" max="1292" width="16.625" style="53" customWidth="1"/>
    <col min="1293" max="1293" width="9.375" style="53" customWidth="1"/>
    <col min="1294" max="1296" width="9" style="53"/>
    <col min="1297" max="1297" width="2.625" style="53" customWidth="1"/>
    <col min="1298" max="1298" width="4.625" style="53" customWidth="1"/>
    <col min="1299" max="1299" width="16.625" style="53" customWidth="1"/>
    <col min="1300" max="1300" width="2.625" style="53" customWidth="1"/>
    <col min="1301" max="1531" width="9" style="53"/>
    <col min="1532" max="1532" width="4.625" style="53" customWidth="1"/>
    <col min="1533" max="1533" width="16.625" style="53" customWidth="1"/>
    <col min="1534" max="1534" width="2.625" style="53" customWidth="1"/>
    <col min="1535" max="1535" width="4.625" style="53" customWidth="1"/>
    <col min="1536" max="1536" width="16.625" style="53" customWidth="1"/>
    <col min="1537" max="1537" width="2.625" style="53" customWidth="1"/>
    <col min="1538" max="1538" width="4.625" style="53" customWidth="1"/>
    <col min="1539" max="1539" width="16.625" style="53" customWidth="1"/>
    <col min="1540" max="1540" width="2.625" style="53" customWidth="1"/>
    <col min="1541" max="1541" width="4.625" style="53" customWidth="1"/>
    <col min="1542" max="1542" width="16.625" style="53" customWidth="1"/>
    <col min="1543" max="1543" width="2.625" style="53" customWidth="1"/>
    <col min="1544" max="1544" width="4.625" style="53" customWidth="1"/>
    <col min="1545" max="1545" width="16.625" style="53" customWidth="1"/>
    <col min="1546" max="1546" width="2.625" style="53" customWidth="1"/>
    <col min="1547" max="1547" width="4.625" style="53" customWidth="1"/>
    <col min="1548" max="1548" width="16.625" style="53" customWidth="1"/>
    <col min="1549" max="1549" width="9.375" style="53" customWidth="1"/>
    <col min="1550" max="1552" width="9" style="53"/>
    <col min="1553" max="1553" width="2.625" style="53" customWidth="1"/>
    <col min="1554" max="1554" width="4.625" style="53" customWidth="1"/>
    <col min="1555" max="1555" width="16.625" style="53" customWidth="1"/>
    <col min="1556" max="1556" width="2.625" style="53" customWidth="1"/>
    <col min="1557" max="1787" width="9" style="53"/>
    <col min="1788" max="1788" width="4.625" style="53" customWidth="1"/>
    <col min="1789" max="1789" width="16.625" style="53" customWidth="1"/>
    <col min="1790" max="1790" width="2.625" style="53" customWidth="1"/>
    <col min="1791" max="1791" width="4.625" style="53" customWidth="1"/>
    <col min="1792" max="1792" width="16.625" style="53" customWidth="1"/>
    <col min="1793" max="1793" width="2.625" style="53" customWidth="1"/>
    <col min="1794" max="1794" width="4.625" style="53" customWidth="1"/>
    <col min="1795" max="1795" width="16.625" style="53" customWidth="1"/>
    <col min="1796" max="1796" width="2.625" style="53" customWidth="1"/>
    <col min="1797" max="1797" width="4.625" style="53" customWidth="1"/>
    <col min="1798" max="1798" width="16.625" style="53" customWidth="1"/>
    <col min="1799" max="1799" width="2.625" style="53" customWidth="1"/>
    <col min="1800" max="1800" width="4.625" style="53" customWidth="1"/>
    <col min="1801" max="1801" width="16.625" style="53" customWidth="1"/>
    <col min="1802" max="1802" width="2.625" style="53" customWidth="1"/>
    <col min="1803" max="1803" width="4.625" style="53" customWidth="1"/>
    <col min="1804" max="1804" width="16.625" style="53" customWidth="1"/>
    <col min="1805" max="1805" width="9.375" style="53" customWidth="1"/>
    <col min="1806" max="1808" width="9" style="53"/>
    <col min="1809" max="1809" width="2.625" style="53" customWidth="1"/>
    <col min="1810" max="1810" width="4.625" style="53" customWidth="1"/>
    <col min="1811" max="1811" width="16.625" style="53" customWidth="1"/>
    <col min="1812" max="1812" width="2.625" style="53" customWidth="1"/>
    <col min="1813" max="2043" width="9" style="53"/>
    <col min="2044" max="2044" width="4.625" style="53" customWidth="1"/>
    <col min="2045" max="2045" width="16.625" style="53" customWidth="1"/>
    <col min="2046" max="2046" width="2.625" style="53" customWidth="1"/>
    <col min="2047" max="2047" width="4.625" style="53" customWidth="1"/>
    <col min="2048" max="2048" width="16.625" style="53" customWidth="1"/>
    <col min="2049" max="2049" width="2.625" style="53" customWidth="1"/>
    <col min="2050" max="2050" width="4.625" style="53" customWidth="1"/>
    <col min="2051" max="2051" width="16.625" style="53" customWidth="1"/>
    <col min="2052" max="2052" width="2.625" style="53" customWidth="1"/>
    <col min="2053" max="2053" width="4.625" style="53" customWidth="1"/>
    <col min="2054" max="2054" width="16.625" style="53" customWidth="1"/>
    <col min="2055" max="2055" width="2.625" style="53" customWidth="1"/>
    <col min="2056" max="2056" width="4.625" style="53" customWidth="1"/>
    <col min="2057" max="2057" width="16.625" style="53" customWidth="1"/>
    <col min="2058" max="2058" width="2.625" style="53" customWidth="1"/>
    <col min="2059" max="2059" width="4.625" style="53" customWidth="1"/>
    <col min="2060" max="2060" width="16.625" style="53" customWidth="1"/>
    <col min="2061" max="2061" width="9.375" style="53" customWidth="1"/>
    <col min="2062" max="2064" width="9" style="53"/>
    <col min="2065" max="2065" width="2.625" style="53" customWidth="1"/>
    <col min="2066" max="2066" width="4.625" style="53" customWidth="1"/>
    <col min="2067" max="2067" width="16.625" style="53" customWidth="1"/>
    <col min="2068" max="2068" width="2.625" style="53" customWidth="1"/>
    <col min="2069" max="2299" width="9" style="53"/>
    <col min="2300" max="2300" width="4.625" style="53" customWidth="1"/>
    <col min="2301" max="2301" width="16.625" style="53" customWidth="1"/>
    <col min="2302" max="2302" width="2.625" style="53" customWidth="1"/>
    <col min="2303" max="2303" width="4.625" style="53" customWidth="1"/>
    <col min="2304" max="2304" width="16.625" style="53" customWidth="1"/>
    <col min="2305" max="2305" width="2.625" style="53" customWidth="1"/>
    <col min="2306" max="2306" width="4.625" style="53" customWidth="1"/>
    <col min="2307" max="2307" width="16.625" style="53" customWidth="1"/>
    <col min="2308" max="2308" width="2.625" style="53" customWidth="1"/>
    <col min="2309" max="2309" width="4.625" style="53" customWidth="1"/>
    <col min="2310" max="2310" width="16.625" style="53" customWidth="1"/>
    <col min="2311" max="2311" width="2.625" style="53" customWidth="1"/>
    <col min="2312" max="2312" width="4.625" style="53" customWidth="1"/>
    <col min="2313" max="2313" width="16.625" style="53" customWidth="1"/>
    <col min="2314" max="2314" width="2.625" style="53" customWidth="1"/>
    <col min="2315" max="2315" width="4.625" style="53" customWidth="1"/>
    <col min="2316" max="2316" width="16.625" style="53" customWidth="1"/>
    <col min="2317" max="2317" width="9.375" style="53" customWidth="1"/>
    <col min="2318" max="2320" width="9" style="53"/>
    <col min="2321" max="2321" width="2.625" style="53" customWidth="1"/>
    <col min="2322" max="2322" width="4.625" style="53" customWidth="1"/>
    <col min="2323" max="2323" width="16.625" style="53" customWidth="1"/>
    <col min="2324" max="2324" width="2.625" style="53" customWidth="1"/>
    <col min="2325" max="2555" width="9" style="53"/>
    <col min="2556" max="2556" width="4.625" style="53" customWidth="1"/>
    <col min="2557" max="2557" width="16.625" style="53" customWidth="1"/>
    <col min="2558" max="2558" width="2.625" style="53" customWidth="1"/>
    <col min="2559" max="2559" width="4.625" style="53" customWidth="1"/>
    <col min="2560" max="2560" width="16.625" style="53" customWidth="1"/>
    <col min="2561" max="2561" width="2.625" style="53" customWidth="1"/>
    <col min="2562" max="2562" width="4.625" style="53" customWidth="1"/>
    <col min="2563" max="2563" width="16.625" style="53" customWidth="1"/>
    <col min="2564" max="2564" width="2.625" style="53" customWidth="1"/>
    <col min="2565" max="2565" width="4.625" style="53" customWidth="1"/>
    <col min="2566" max="2566" width="16.625" style="53" customWidth="1"/>
    <col min="2567" max="2567" width="2.625" style="53" customWidth="1"/>
    <col min="2568" max="2568" width="4.625" style="53" customWidth="1"/>
    <col min="2569" max="2569" width="16.625" style="53" customWidth="1"/>
    <col min="2570" max="2570" width="2.625" style="53" customWidth="1"/>
    <col min="2571" max="2571" width="4.625" style="53" customWidth="1"/>
    <col min="2572" max="2572" width="16.625" style="53" customWidth="1"/>
    <col min="2573" max="2573" width="9.375" style="53" customWidth="1"/>
    <col min="2574" max="2576" width="9" style="53"/>
    <col min="2577" max="2577" width="2.625" style="53" customWidth="1"/>
    <col min="2578" max="2578" width="4.625" style="53" customWidth="1"/>
    <col min="2579" max="2579" width="16.625" style="53" customWidth="1"/>
    <col min="2580" max="2580" width="2.625" style="53" customWidth="1"/>
    <col min="2581" max="2811" width="9" style="53"/>
    <col min="2812" max="2812" width="4.625" style="53" customWidth="1"/>
    <col min="2813" max="2813" width="16.625" style="53" customWidth="1"/>
    <col min="2814" max="2814" width="2.625" style="53" customWidth="1"/>
    <col min="2815" max="2815" width="4.625" style="53" customWidth="1"/>
    <col min="2816" max="2816" width="16.625" style="53" customWidth="1"/>
    <col min="2817" max="2817" width="2.625" style="53" customWidth="1"/>
    <col min="2818" max="2818" width="4.625" style="53" customWidth="1"/>
    <col min="2819" max="2819" width="16.625" style="53" customWidth="1"/>
    <col min="2820" max="2820" width="2.625" style="53" customWidth="1"/>
    <col min="2821" max="2821" width="4.625" style="53" customWidth="1"/>
    <col min="2822" max="2822" width="16.625" style="53" customWidth="1"/>
    <col min="2823" max="2823" width="2.625" style="53" customWidth="1"/>
    <col min="2824" max="2824" width="4.625" style="53" customWidth="1"/>
    <col min="2825" max="2825" width="16.625" style="53" customWidth="1"/>
    <col min="2826" max="2826" width="2.625" style="53" customWidth="1"/>
    <col min="2827" max="2827" width="4.625" style="53" customWidth="1"/>
    <col min="2828" max="2828" width="16.625" style="53" customWidth="1"/>
    <col min="2829" max="2829" width="9.375" style="53" customWidth="1"/>
    <col min="2830" max="2832" width="9" style="53"/>
    <col min="2833" max="2833" width="2.625" style="53" customWidth="1"/>
    <col min="2834" max="2834" width="4.625" style="53" customWidth="1"/>
    <col min="2835" max="2835" width="16.625" style="53" customWidth="1"/>
    <col min="2836" max="2836" width="2.625" style="53" customWidth="1"/>
    <col min="2837" max="3067" width="9" style="53"/>
    <col min="3068" max="3068" width="4.625" style="53" customWidth="1"/>
    <col min="3069" max="3069" width="16.625" style="53" customWidth="1"/>
    <col min="3070" max="3070" width="2.625" style="53" customWidth="1"/>
    <col min="3071" max="3071" width="4.625" style="53" customWidth="1"/>
    <col min="3072" max="3072" width="16.625" style="53" customWidth="1"/>
    <col min="3073" max="3073" width="2.625" style="53" customWidth="1"/>
    <col min="3074" max="3074" width="4.625" style="53" customWidth="1"/>
    <col min="3075" max="3075" width="16.625" style="53" customWidth="1"/>
    <col min="3076" max="3076" width="2.625" style="53" customWidth="1"/>
    <col min="3077" max="3077" width="4.625" style="53" customWidth="1"/>
    <col min="3078" max="3078" width="16.625" style="53" customWidth="1"/>
    <col min="3079" max="3079" width="2.625" style="53" customWidth="1"/>
    <col min="3080" max="3080" width="4.625" style="53" customWidth="1"/>
    <col min="3081" max="3081" width="16.625" style="53" customWidth="1"/>
    <col min="3082" max="3082" width="2.625" style="53" customWidth="1"/>
    <col min="3083" max="3083" width="4.625" style="53" customWidth="1"/>
    <col min="3084" max="3084" width="16.625" style="53" customWidth="1"/>
    <col min="3085" max="3085" width="9.375" style="53" customWidth="1"/>
    <col min="3086" max="3088" width="9" style="53"/>
    <col min="3089" max="3089" width="2.625" style="53" customWidth="1"/>
    <col min="3090" max="3090" width="4.625" style="53" customWidth="1"/>
    <col min="3091" max="3091" width="16.625" style="53" customWidth="1"/>
    <col min="3092" max="3092" width="2.625" style="53" customWidth="1"/>
    <col min="3093" max="3323" width="9" style="53"/>
    <col min="3324" max="3324" width="4.625" style="53" customWidth="1"/>
    <col min="3325" max="3325" width="16.625" style="53" customWidth="1"/>
    <col min="3326" max="3326" width="2.625" style="53" customWidth="1"/>
    <col min="3327" max="3327" width="4.625" style="53" customWidth="1"/>
    <col min="3328" max="3328" width="16.625" style="53" customWidth="1"/>
    <col min="3329" max="3329" width="2.625" style="53" customWidth="1"/>
    <col min="3330" max="3330" width="4.625" style="53" customWidth="1"/>
    <col min="3331" max="3331" width="16.625" style="53" customWidth="1"/>
    <col min="3332" max="3332" width="2.625" style="53" customWidth="1"/>
    <col min="3333" max="3333" width="4.625" style="53" customWidth="1"/>
    <col min="3334" max="3334" width="16.625" style="53" customWidth="1"/>
    <col min="3335" max="3335" width="2.625" style="53" customWidth="1"/>
    <col min="3336" max="3336" width="4.625" style="53" customWidth="1"/>
    <col min="3337" max="3337" width="16.625" style="53" customWidth="1"/>
    <col min="3338" max="3338" width="2.625" style="53" customWidth="1"/>
    <col min="3339" max="3339" width="4.625" style="53" customWidth="1"/>
    <col min="3340" max="3340" width="16.625" style="53" customWidth="1"/>
    <col min="3341" max="3341" width="9.375" style="53" customWidth="1"/>
    <col min="3342" max="3344" width="9" style="53"/>
    <col min="3345" max="3345" width="2.625" style="53" customWidth="1"/>
    <col min="3346" max="3346" width="4.625" style="53" customWidth="1"/>
    <col min="3347" max="3347" width="16.625" style="53" customWidth="1"/>
    <col min="3348" max="3348" width="2.625" style="53" customWidth="1"/>
    <col min="3349" max="3579" width="9" style="53"/>
    <col min="3580" max="3580" width="4.625" style="53" customWidth="1"/>
    <col min="3581" max="3581" width="16.625" style="53" customWidth="1"/>
    <col min="3582" max="3582" width="2.625" style="53" customWidth="1"/>
    <col min="3583" max="3583" width="4.625" style="53" customWidth="1"/>
    <col min="3584" max="3584" width="16.625" style="53" customWidth="1"/>
    <col min="3585" max="3585" width="2.625" style="53" customWidth="1"/>
    <col min="3586" max="3586" width="4.625" style="53" customWidth="1"/>
    <col min="3587" max="3587" width="16.625" style="53" customWidth="1"/>
    <col min="3588" max="3588" width="2.625" style="53" customWidth="1"/>
    <col min="3589" max="3589" width="4.625" style="53" customWidth="1"/>
    <col min="3590" max="3590" width="16.625" style="53" customWidth="1"/>
    <col min="3591" max="3591" width="2.625" style="53" customWidth="1"/>
    <col min="3592" max="3592" width="4.625" style="53" customWidth="1"/>
    <col min="3593" max="3593" width="16.625" style="53" customWidth="1"/>
    <col min="3594" max="3594" width="2.625" style="53" customWidth="1"/>
    <col min="3595" max="3595" width="4.625" style="53" customWidth="1"/>
    <col min="3596" max="3596" width="16.625" style="53" customWidth="1"/>
    <col min="3597" max="3597" width="9.375" style="53" customWidth="1"/>
    <col min="3598" max="3600" width="9" style="53"/>
    <col min="3601" max="3601" width="2.625" style="53" customWidth="1"/>
    <col min="3602" max="3602" width="4.625" style="53" customWidth="1"/>
    <col min="3603" max="3603" width="16.625" style="53" customWidth="1"/>
    <col min="3604" max="3604" width="2.625" style="53" customWidth="1"/>
    <col min="3605" max="3835" width="9" style="53"/>
    <col min="3836" max="3836" width="4.625" style="53" customWidth="1"/>
    <col min="3837" max="3837" width="16.625" style="53" customWidth="1"/>
    <col min="3838" max="3838" width="2.625" style="53" customWidth="1"/>
    <col min="3839" max="3839" width="4.625" style="53" customWidth="1"/>
    <col min="3840" max="3840" width="16.625" style="53" customWidth="1"/>
    <col min="3841" max="3841" width="2.625" style="53" customWidth="1"/>
    <col min="3842" max="3842" width="4.625" style="53" customWidth="1"/>
    <col min="3843" max="3843" width="16.625" style="53" customWidth="1"/>
    <col min="3844" max="3844" width="2.625" style="53" customWidth="1"/>
    <col min="3845" max="3845" width="4.625" style="53" customWidth="1"/>
    <col min="3846" max="3846" width="16.625" style="53" customWidth="1"/>
    <col min="3847" max="3847" width="2.625" style="53" customWidth="1"/>
    <col min="3848" max="3848" width="4.625" style="53" customWidth="1"/>
    <col min="3849" max="3849" width="16.625" style="53" customWidth="1"/>
    <col min="3850" max="3850" width="2.625" style="53" customWidth="1"/>
    <col min="3851" max="3851" width="4.625" style="53" customWidth="1"/>
    <col min="3852" max="3852" width="16.625" style="53" customWidth="1"/>
    <col min="3853" max="3853" width="9.375" style="53" customWidth="1"/>
    <col min="3854" max="3856" width="9" style="53"/>
    <col min="3857" max="3857" width="2.625" style="53" customWidth="1"/>
    <col min="3858" max="3858" width="4.625" style="53" customWidth="1"/>
    <col min="3859" max="3859" width="16.625" style="53" customWidth="1"/>
    <col min="3860" max="3860" width="2.625" style="53" customWidth="1"/>
    <col min="3861" max="4091" width="9" style="53"/>
    <col min="4092" max="4092" width="4.625" style="53" customWidth="1"/>
    <col min="4093" max="4093" width="16.625" style="53" customWidth="1"/>
    <col min="4094" max="4094" width="2.625" style="53" customWidth="1"/>
    <col min="4095" max="4095" width="4.625" style="53" customWidth="1"/>
    <col min="4096" max="4096" width="16.625" style="53" customWidth="1"/>
    <col min="4097" max="4097" width="2.625" style="53" customWidth="1"/>
    <col min="4098" max="4098" width="4.625" style="53" customWidth="1"/>
    <col min="4099" max="4099" width="16.625" style="53" customWidth="1"/>
    <col min="4100" max="4100" width="2.625" style="53" customWidth="1"/>
    <col min="4101" max="4101" width="4.625" style="53" customWidth="1"/>
    <col min="4102" max="4102" width="16.625" style="53" customWidth="1"/>
    <col min="4103" max="4103" width="2.625" style="53" customWidth="1"/>
    <col min="4104" max="4104" width="4.625" style="53" customWidth="1"/>
    <col min="4105" max="4105" width="16.625" style="53" customWidth="1"/>
    <col min="4106" max="4106" width="2.625" style="53" customWidth="1"/>
    <col min="4107" max="4107" width="4.625" style="53" customWidth="1"/>
    <col min="4108" max="4108" width="16.625" style="53" customWidth="1"/>
    <col min="4109" max="4109" width="9.375" style="53" customWidth="1"/>
    <col min="4110" max="4112" width="9" style="53"/>
    <col min="4113" max="4113" width="2.625" style="53" customWidth="1"/>
    <col min="4114" max="4114" width="4.625" style="53" customWidth="1"/>
    <col min="4115" max="4115" width="16.625" style="53" customWidth="1"/>
    <col min="4116" max="4116" width="2.625" style="53" customWidth="1"/>
    <col min="4117" max="4347" width="9" style="53"/>
    <col min="4348" max="4348" width="4.625" style="53" customWidth="1"/>
    <col min="4349" max="4349" width="16.625" style="53" customWidth="1"/>
    <col min="4350" max="4350" width="2.625" style="53" customWidth="1"/>
    <col min="4351" max="4351" width="4.625" style="53" customWidth="1"/>
    <col min="4352" max="4352" width="16.625" style="53" customWidth="1"/>
    <col min="4353" max="4353" width="2.625" style="53" customWidth="1"/>
    <col min="4354" max="4354" width="4.625" style="53" customWidth="1"/>
    <col min="4355" max="4355" width="16.625" style="53" customWidth="1"/>
    <col min="4356" max="4356" width="2.625" style="53" customWidth="1"/>
    <col min="4357" max="4357" width="4.625" style="53" customWidth="1"/>
    <col min="4358" max="4358" width="16.625" style="53" customWidth="1"/>
    <col min="4359" max="4359" width="2.625" style="53" customWidth="1"/>
    <col min="4360" max="4360" width="4.625" style="53" customWidth="1"/>
    <col min="4361" max="4361" width="16.625" style="53" customWidth="1"/>
    <col min="4362" max="4362" width="2.625" style="53" customWidth="1"/>
    <col min="4363" max="4363" width="4.625" style="53" customWidth="1"/>
    <col min="4364" max="4364" width="16.625" style="53" customWidth="1"/>
    <col min="4365" max="4365" width="9.375" style="53" customWidth="1"/>
    <col min="4366" max="4368" width="9" style="53"/>
    <col min="4369" max="4369" width="2.625" style="53" customWidth="1"/>
    <col min="4370" max="4370" width="4.625" style="53" customWidth="1"/>
    <col min="4371" max="4371" width="16.625" style="53" customWidth="1"/>
    <col min="4372" max="4372" width="2.625" style="53" customWidth="1"/>
    <col min="4373" max="4603" width="9" style="53"/>
    <col min="4604" max="4604" width="4.625" style="53" customWidth="1"/>
    <col min="4605" max="4605" width="16.625" style="53" customWidth="1"/>
    <col min="4606" max="4606" width="2.625" style="53" customWidth="1"/>
    <col min="4607" max="4607" width="4.625" style="53" customWidth="1"/>
    <col min="4608" max="4608" width="16.625" style="53" customWidth="1"/>
    <col min="4609" max="4609" width="2.625" style="53" customWidth="1"/>
    <col min="4610" max="4610" width="4.625" style="53" customWidth="1"/>
    <col min="4611" max="4611" width="16.625" style="53" customWidth="1"/>
    <col min="4612" max="4612" width="2.625" style="53" customWidth="1"/>
    <col min="4613" max="4613" width="4.625" style="53" customWidth="1"/>
    <col min="4614" max="4614" width="16.625" style="53" customWidth="1"/>
    <col min="4615" max="4615" width="2.625" style="53" customWidth="1"/>
    <col min="4616" max="4616" width="4.625" style="53" customWidth="1"/>
    <col min="4617" max="4617" width="16.625" style="53" customWidth="1"/>
    <col min="4618" max="4618" width="2.625" style="53" customWidth="1"/>
    <col min="4619" max="4619" width="4.625" style="53" customWidth="1"/>
    <col min="4620" max="4620" width="16.625" style="53" customWidth="1"/>
    <col min="4621" max="4621" width="9.375" style="53" customWidth="1"/>
    <col min="4622" max="4624" width="9" style="53"/>
    <col min="4625" max="4625" width="2.625" style="53" customWidth="1"/>
    <col min="4626" max="4626" width="4.625" style="53" customWidth="1"/>
    <col min="4627" max="4627" width="16.625" style="53" customWidth="1"/>
    <col min="4628" max="4628" width="2.625" style="53" customWidth="1"/>
    <col min="4629" max="4859" width="9" style="53"/>
    <col min="4860" max="4860" width="4.625" style="53" customWidth="1"/>
    <col min="4861" max="4861" width="16.625" style="53" customWidth="1"/>
    <col min="4862" max="4862" width="2.625" style="53" customWidth="1"/>
    <col min="4863" max="4863" width="4.625" style="53" customWidth="1"/>
    <col min="4864" max="4864" width="16.625" style="53" customWidth="1"/>
    <col min="4865" max="4865" width="2.625" style="53" customWidth="1"/>
    <col min="4866" max="4866" width="4.625" style="53" customWidth="1"/>
    <col min="4867" max="4867" width="16.625" style="53" customWidth="1"/>
    <col min="4868" max="4868" width="2.625" style="53" customWidth="1"/>
    <col min="4869" max="4869" width="4.625" style="53" customWidth="1"/>
    <col min="4870" max="4870" width="16.625" style="53" customWidth="1"/>
    <col min="4871" max="4871" width="2.625" style="53" customWidth="1"/>
    <col min="4872" max="4872" width="4.625" style="53" customWidth="1"/>
    <col min="4873" max="4873" width="16.625" style="53" customWidth="1"/>
    <col min="4874" max="4874" width="2.625" style="53" customWidth="1"/>
    <col min="4875" max="4875" width="4.625" style="53" customWidth="1"/>
    <col min="4876" max="4876" width="16.625" style="53" customWidth="1"/>
    <col min="4877" max="4877" width="9.375" style="53" customWidth="1"/>
    <col min="4878" max="4880" width="9" style="53"/>
    <col min="4881" max="4881" width="2.625" style="53" customWidth="1"/>
    <col min="4882" max="4882" width="4.625" style="53" customWidth="1"/>
    <col min="4883" max="4883" width="16.625" style="53" customWidth="1"/>
    <col min="4884" max="4884" width="2.625" style="53" customWidth="1"/>
    <col min="4885" max="5115" width="9" style="53"/>
    <col min="5116" max="5116" width="4.625" style="53" customWidth="1"/>
    <col min="5117" max="5117" width="16.625" style="53" customWidth="1"/>
    <col min="5118" max="5118" width="2.625" style="53" customWidth="1"/>
    <col min="5119" max="5119" width="4.625" style="53" customWidth="1"/>
    <col min="5120" max="5120" width="16.625" style="53" customWidth="1"/>
    <col min="5121" max="5121" width="2.625" style="53" customWidth="1"/>
    <col min="5122" max="5122" width="4.625" style="53" customWidth="1"/>
    <col min="5123" max="5123" width="16.625" style="53" customWidth="1"/>
    <col min="5124" max="5124" width="2.625" style="53" customWidth="1"/>
    <col min="5125" max="5125" width="4.625" style="53" customWidth="1"/>
    <col min="5126" max="5126" width="16.625" style="53" customWidth="1"/>
    <col min="5127" max="5127" width="2.625" style="53" customWidth="1"/>
    <col min="5128" max="5128" width="4.625" style="53" customWidth="1"/>
    <col min="5129" max="5129" width="16.625" style="53" customWidth="1"/>
    <col min="5130" max="5130" width="2.625" style="53" customWidth="1"/>
    <col min="5131" max="5131" width="4.625" style="53" customWidth="1"/>
    <col min="5132" max="5132" width="16.625" style="53" customWidth="1"/>
    <col min="5133" max="5133" width="9.375" style="53" customWidth="1"/>
    <col min="5134" max="5136" width="9" style="53"/>
    <col min="5137" max="5137" width="2.625" style="53" customWidth="1"/>
    <col min="5138" max="5138" width="4.625" style="53" customWidth="1"/>
    <col min="5139" max="5139" width="16.625" style="53" customWidth="1"/>
    <col min="5140" max="5140" width="2.625" style="53" customWidth="1"/>
    <col min="5141" max="5371" width="9" style="53"/>
    <col min="5372" max="5372" width="4.625" style="53" customWidth="1"/>
    <col min="5373" max="5373" width="16.625" style="53" customWidth="1"/>
    <col min="5374" max="5374" width="2.625" style="53" customWidth="1"/>
    <col min="5375" max="5375" width="4.625" style="53" customWidth="1"/>
    <col min="5376" max="5376" width="16.625" style="53" customWidth="1"/>
    <col min="5377" max="5377" width="2.625" style="53" customWidth="1"/>
    <col min="5378" max="5378" width="4.625" style="53" customWidth="1"/>
    <col min="5379" max="5379" width="16.625" style="53" customWidth="1"/>
    <col min="5380" max="5380" width="2.625" style="53" customWidth="1"/>
    <col min="5381" max="5381" width="4.625" style="53" customWidth="1"/>
    <col min="5382" max="5382" width="16.625" style="53" customWidth="1"/>
    <col min="5383" max="5383" width="2.625" style="53" customWidth="1"/>
    <col min="5384" max="5384" width="4.625" style="53" customWidth="1"/>
    <col min="5385" max="5385" width="16.625" style="53" customWidth="1"/>
    <col min="5386" max="5386" width="2.625" style="53" customWidth="1"/>
    <col min="5387" max="5387" width="4.625" style="53" customWidth="1"/>
    <col min="5388" max="5388" width="16.625" style="53" customWidth="1"/>
    <col min="5389" max="5389" width="9.375" style="53" customWidth="1"/>
    <col min="5390" max="5392" width="9" style="53"/>
    <col min="5393" max="5393" width="2.625" style="53" customWidth="1"/>
    <col min="5394" max="5394" width="4.625" style="53" customWidth="1"/>
    <col min="5395" max="5395" width="16.625" style="53" customWidth="1"/>
    <col min="5396" max="5396" width="2.625" style="53" customWidth="1"/>
    <col min="5397" max="5627" width="9" style="53"/>
    <col min="5628" max="5628" width="4.625" style="53" customWidth="1"/>
    <col min="5629" max="5629" width="16.625" style="53" customWidth="1"/>
    <col min="5630" max="5630" width="2.625" style="53" customWidth="1"/>
    <col min="5631" max="5631" width="4.625" style="53" customWidth="1"/>
    <col min="5632" max="5632" width="16.625" style="53" customWidth="1"/>
    <col min="5633" max="5633" width="2.625" style="53" customWidth="1"/>
    <col min="5634" max="5634" width="4.625" style="53" customWidth="1"/>
    <col min="5635" max="5635" width="16.625" style="53" customWidth="1"/>
    <col min="5636" max="5636" width="2.625" style="53" customWidth="1"/>
    <col min="5637" max="5637" width="4.625" style="53" customWidth="1"/>
    <col min="5638" max="5638" width="16.625" style="53" customWidth="1"/>
    <col min="5639" max="5639" width="2.625" style="53" customWidth="1"/>
    <col min="5640" max="5640" width="4.625" style="53" customWidth="1"/>
    <col min="5641" max="5641" width="16.625" style="53" customWidth="1"/>
    <col min="5642" max="5642" width="2.625" style="53" customWidth="1"/>
    <col min="5643" max="5643" width="4.625" style="53" customWidth="1"/>
    <col min="5644" max="5644" width="16.625" style="53" customWidth="1"/>
    <col min="5645" max="5645" width="9.375" style="53" customWidth="1"/>
    <col min="5646" max="5648" width="9" style="53"/>
    <col min="5649" max="5649" width="2.625" style="53" customWidth="1"/>
    <col min="5650" max="5650" width="4.625" style="53" customWidth="1"/>
    <col min="5651" max="5651" width="16.625" style="53" customWidth="1"/>
    <col min="5652" max="5652" width="2.625" style="53" customWidth="1"/>
    <col min="5653" max="5883" width="9" style="53"/>
    <col min="5884" max="5884" width="4.625" style="53" customWidth="1"/>
    <col min="5885" max="5885" width="16.625" style="53" customWidth="1"/>
    <col min="5886" max="5886" width="2.625" style="53" customWidth="1"/>
    <col min="5887" max="5887" width="4.625" style="53" customWidth="1"/>
    <col min="5888" max="5888" width="16.625" style="53" customWidth="1"/>
    <col min="5889" max="5889" width="2.625" style="53" customWidth="1"/>
    <col min="5890" max="5890" width="4.625" style="53" customWidth="1"/>
    <col min="5891" max="5891" width="16.625" style="53" customWidth="1"/>
    <col min="5892" max="5892" width="2.625" style="53" customWidth="1"/>
    <col min="5893" max="5893" width="4.625" style="53" customWidth="1"/>
    <col min="5894" max="5894" width="16.625" style="53" customWidth="1"/>
    <col min="5895" max="5895" width="2.625" style="53" customWidth="1"/>
    <col min="5896" max="5896" width="4.625" style="53" customWidth="1"/>
    <col min="5897" max="5897" width="16.625" style="53" customWidth="1"/>
    <col min="5898" max="5898" width="2.625" style="53" customWidth="1"/>
    <col min="5899" max="5899" width="4.625" style="53" customWidth="1"/>
    <col min="5900" max="5900" width="16.625" style="53" customWidth="1"/>
    <col min="5901" max="5901" width="9.375" style="53" customWidth="1"/>
    <col min="5902" max="5904" width="9" style="53"/>
    <col min="5905" max="5905" width="2.625" style="53" customWidth="1"/>
    <col min="5906" max="5906" width="4.625" style="53" customWidth="1"/>
    <col min="5907" max="5907" width="16.625" style="53" customWidth="1"/>
    <col min="5908" max="5908" width="2.625" style="53" customWidth="1"/>
    <col min="5909" max="6139" width="9" style="53"/>
    <col min="6140" max="6140" width="4.625" style="53" customWidth="1"/>
    <col min="6141" max="6141" width="16.625" style="53" customWidth="1"/>
    <col min="6142" max="6142" width="2.625" style="53" customWidth="1"/>
    <col min="6143" max="6143" width="4.625" style="53" customWidth="1"/>
    <col min="6144" max="6144" width="16.625" style="53" customWidth="1"/>
    <col min="6145" max="6145" width="2.625" style="53" customWidth="1"/>
    <col min="6146" max="6146" width="4.625" style="53" customWidth="1"/>
    <col min="6147" max="6147" width="16.625" style="53" customWidth="1"/>
    <col min="6148" max="6148" width="2.625" style="53" customWidth="1"/>
    <col min="6149" max="6149" width="4.625" style="53" customWidth="1"/>
    <col min="6150" max="6150" width="16.625" style="53" customWidth="1"/>
    <col min="6151" max="6151" width="2.625" style="53" customWidth="1"/>
    <col min="6152" max="6152" width="4.625" style="53" customWidth="1"/>
    <col min="6153" max="6153" width="16.625" style="53" customWidth="1"/>
    <col min="6154" max="6154" width="2.625" style="53" customWidth="1"/>
    <col min="6155" max="6155" width="4.625" style="53" customWidth="1"/>
    <col min="6156" max="6156" width="16.625" style="53" customWidth="1"/>
    <col min="6157" max="6157" width="9.375" style="53" customWidth="1"/>
    <col min="6158" max="6160" width="9" style="53"/>
    <col min="6161" max="6161" width="2.625" style="53" customWidth="1"/>
    <col min="6162" max="6162" width="4.625" style="53" customWidth="1"/>
    <col min="6163" max="6163" width="16.625" style="53" customWidth="1"/>
    <col min="6164" max="6164" width="2.625" style="53" customWidth="1"/>
    <col min="6165" max="6395" width="9" style="53"/>
    <col min="6396" max="6396" width="4.625" style="53" customWidth="1"/>
    <col min="6397" max="6397" width="16.625" style="53" customWidth="1"/>
    <col min="6398" max="6398" width="2.625" style="53" customWidth="1"/>
    <col min="6399" max="6399" width="4.625" style="53" customWidth="1"/>
    <col min="6400" max="6400" width="16.625" style="53" customWidth="1"/>
    <col min="6401" max="6401" width="2.625" style="53" customWidth="1"/>
    <col min="6402" max="6402" width="4.625" style="53" customWidth="1"/>
    <col min="6403" max="6403" width="16.625" style="53" customWidth="1"/>
    <col min="6404" max="6404" width="2.625" style="53" customWidth="1"/>
    <col min="6405" max="6405" width="4.625" style="53" customWidth="1"/>
    <col min="6406" max="6406" width="16.625" style="53" customWidth="1"/>
    <col min="6407" max="6407" width="2.625" style="53" customWidth="1"/>
    <col min="6408" max="6408" width="4.625" style="53" customWidth="1"/>
    <col min="6409" max="6409" width="16.625" style="53" customWidth="1"/>
    <col min="6410" max="6410" width="2.625" style="53" customWidth="1"/>
    <col min="6411" max="6411" width="4.625" style="53" customWidth="1"/>
    <col min="6412" max="6412" width="16.625" style="53" customWidth="1"/>
    <col min="6413" max="6413" width="9.375" style="53" customWidth="1"/>
    <col min="6414" max="6416" width="9" style="53"/>
    <col min="6417" max="6417" width="2.625" style="53" customWidth="1"/>
    <col min="6418" max="6418" width="4.625" style="53" customWidth="1"/>
    <col min="6419" max="6419" width="16.625" style="53" customWidth="1"/>
    <col min="6420" max="6420" width="2.625" style="53" customWidth="1"/>
    <col min="6421" max="6651" width="9" style="53"/>
    <col min="6652" max="6652" width="4.625" style="53" customWidth="1"/>
    <col min="6653" max="6653" width="16.625" style="53" customWidth="1"/>
    <col min="6654" max="6654" width="2.625" style="53" customWidth="1"/>
    <col min="6655" max="6655" width="4.625" style="53" customWidth="1"/>
    <col min="6656" max="6656" width="16.625" style="53" customWidth="1"/>
    <col min="6657" max="6657" width="2.625" style="53" customWidth="1"/>
    <col min="6658" max="6658" width="4.625" style="53" customWidth="1"/>
    <col min="6659" max="6659" width="16.625" style="53" customWidth="1"/>
    <col min="6660" max="6660" width="2.625" style="53" customWidth="1"/>
    <col min="6661" max="6661" width="4.625" style="53" customWidth="1"/>
    <col min="6662" max="6662" width="16.625" style="53" customWidth="1"/>
    <col min="6663" max="6663" width="2.625" style="53" customWidth="1"/>
    <col min="6664" max="6664" width="4.625" style="53" customWidth="1"/>
    <col min="6665" max="6665" width="16.625" style="53" customWidth="1"/>
    <col min="6666" max="6666" width="2.625" style="53" customWidth="1"/>
    <col min="6667" max="6667" width="4.625" style="53" customWidth="1"/>
    <col min="6668" max="6668" width="16.625" style="53" customWidth="1"/>
    <col min="6669" max="6669" width="9.375" style="53" customWidth="1"/>
    <col min="6670" max="6672" width="9" style="53"/>
    <col min="6673" max="6673" width="2.625" style="53" customWidth="1"/>
    <col min="6674" max="6674" width="4.625" style="53" customWidth="1"/>
    <col min="6675" max="6675" width="16.625" style="53" customWidth="1"/>
    <col min="6676" max="6676" width="2.625" style="53" customWidth="1"/>
    <col min="6677" max="6907" width="9" style="53"/>
    <col min="6908" max="6908" width="4.625" style="53" customWidth="1"/>
    <col min="6909" max="6909" width="16.625" style="53" customWidth="1"/>
    <col min="6910" max="6910" width="2.625" style="53" customWidth="1"/>
    <col min="6911" max="6911" width="4.625" style="53" customWidth="1"/>
    <col min="6912" max="6912" width="16.625" style="53" customWidth="1"/>
    <col min="6913" max="6913" width="2.625" style="53" customWidth="1"/>
    <col min="6914" max="6914" width="4.625" style="53" customWidth="1"/>
    <col min="6915" max="6915" width="16.625" style="53" customWidth="1"/>
    <col min="6916" max="6916" width="2.625" style="53" customWidth="1"/>
    <col min="6917" max="6917" width="4.625" style="53" customWidth="1"/>
    <col min="6918" max="6918" width="16.625" style="53" customWidth="1"/>
    <col min="6919" max="6919" width="2.625" style="53" customWidth="1"/>
    <col min="6920" max="6920" width="4.625" style="53" customWidth="1"/>
    <col min="6921" max="6921" width="16.625" style="53" customWidth="1"/>
    <col min="6922" max="6922" width="2.625" style="53" customWidth="1"/>
    <col min="6923" max="6923" width="4.625" style="53" customWidth="1"/>
    <col min="6924" max="6924" width="16.625" style="53" customWidth="1"/>
    <col min="6925" max="6925" width="9.375" style="53" customWidth="1"/>
    <col min="6926" max="6928" width="9" style="53"/>
    <col min="6929" max="6929" width="2.625" style="53" customWidth="1"/>
    <col min="6930" max="6930" width="4.625" style="53" customWidth="1"/>
    <col min="6931" max="6931" width="16.625" style="53" customWidth="1"/>
    <col min="6932" max="6932" width="2.625" style="53" customWidth="1"/>
    <col min="6933" max="7163" width="9" style="53"/>
    <col min="7164" max="7164" width="4.625" style="53" customWidth="1"/>
    <col min="7165" max="7165" width="16.625" style="53" customWidth="1"/>
    <col min="7166" max="7166" width="2.625" style="53" customWidth="1"/>
    <col min="7167" max="7167" width="4.625" style="53" customWidth="1"/>
    <col min="7168" max="7168" width="16.625" style="53" customWidth="1"/>
    <col min="7169" max="7169" width="2.625" style="53" customWidth="1"/>
    <col min="7170" max="7170" width="4.625" style="53" customWidth="1"/>
    <col min="7171" max="7171" width="16.625" style="53" customWidth="1"/>
    <col min="7172" max="7172" width="2.625" style="53" customWidth="1"/>
    <col min="7173" max="7173" width="4.625" style="53" customWidth="1"/>
    <col min="7174" max="7174" width="16.625" style="53" customWidth="1"/>
    <col min="7175" max="7175" width="2.625" style="53" customWidth="1"/>
    <col min="7176" max="7176" width="4.625" style="53" customWidth="1"/>
    <col min="7177" max="7177" width="16.625" style="53" customWidth="1"/>
    <col min="7178" max="7178" width="2.625" style="53" customWidth="1"/>
    <col min="7179" max="7179" width="4.625" style="53" customWidth="1"/>
    <col min="7180" max="7180" width="16.625" style="53" customWidth="1"/>
    <col min="7181" max="7181" width="9.375" style="53" customWidth="1"/>
    <col min="7182" max="7184" width="9" style="53"/>
    <col min="7185" max="7185" width="2.625" style="53" customWidth="1"/>
    <col min="7186" max="7186" width="4.625" style="53" customWidth="1"/>
    <col min="7187" max="7187" width="16.625" style="53" customWidth="1"/>
    <col min="7188" max="7188" width="2.625" style="53" customWidth="1"/>
    <col min="7189" max="7419" width="9" style="53"/>
    <col min="7420" max="7420" width="4.625" style="53" customWidth="1"/>
    <col min="7421" max="7421" width="16.625" style="53" customWidth="1"/>
    <col min="7422" max="7422" width="2.625" style="53" customWidth="1"/>
    <col min="7423" max="7423" width="4.625" style="53" customWidth="1"/>
    <col min="7424" max="7424" width="16.625" style="53" customWidth="1"/>
    <col min="7425" max="7425" width="2.625" style="53" customWidth="1"/>
    <col min="7426" max="7426" width="4.625" style="53" customWidth="1"/>
    <col min="7427" max="7427" width="16.625" style="53" customWidth="1"/>
    <col min="7428" max="7428" width="2.625" style="53" customWidth="1"/>
    <col min="7429" max="7429" width="4.625" style="53" customWidth="1"/>
    <col min="7430" max="7430" width="16.625" style="53" customWidth="1"/>
    <col min="7431" max="7431" width="2.625" style="53" customWidth="1"/>
    <col min="7432" max="7432" width="4.625" style="53" customWidth="1"/>
    <col min="7433" max="7433" width="16.625" style="53" customWidth="1"/>
    <col min="7434" max="7434" width="2.625" style="53" customWidth="1"/>
    <col min="7435" max="7435" width="4.625" style="53" customWidth="1"/>
    <col min="7436" max="7436" width="16.625" style="53" customWidth="1"/>
    <col min="7437" max="7437" width="9.375" style="53" customWidth="1"/>
    <col min="7438" max="7440" width="9" style="53"/>
    <col min="7441" max="7441" width="2.625" style="53" customWidth="1"/>
    <col min="7442" max="7442" width="4.625" style="53" customWidth="1"/>
    <col min="7443" max="7443" width="16.625" style="53" customWidth="1"/>
    <col min="7444" max="7444" width="2.625" style="53" customWidth="1"/>
    <col min="7445" max="7675" width="9" style="53"/>
    <col min="7676" max="7676" width="4.625" style="53" customWidth="1"/>
    <col min="7677" max="7677" width="16.625" style="53" customWidth="1"/>
    <col min="7678" max="7678" width="2.625" style="53" customWidth="1"/>
    <col min="7679" max="7679" width="4.625" style="53" customWidth="1"/>
    <col min="7680" max="7680" width="16.625" style="53" customWidth="1"/>
    <col min="7681" max="7681" width="2.625" style="53" customWidth="1"/>
    <col min="7682" max="7682" width="4.625" style="53" customWidth="1"/>
    <col min="7683" max="7683" width="16.625" style="53" customWidth="1"/>
    <col min="7684" max="7684" width="2.625" style="53" customWidth="1"/>
    <col min="7685" max="7685" width="4.625" style="53" customWidth="1"/>
    <col min="7686" max="7686" width="16.625" style="53" customWidth="1"/>
    <col min="7687" max="7687" width="2.625" style="53" customWidth="1"/>
    <col min="7688" max="7688" width="4.625" style="53" customWidth="1"/>
    <col min="7689" max="7689" width="16.625" style="53" customWidth="1"/>
    <col min="7690" max="7690" width="2.625" style="53" customWidth="1"/>
    <col min="7691" max="7691" width="4.625" style="53" customWidth="1"/>
    <col min="7692" max="7692" width="16.625" style="53" customWidth="1"/>
    <col min="7693" max="7693" width="9.375" style="53" customWidth="1"/>
    <col min="7694" max="7696" width="9" style="53"/>
    <col min="7697" max="7697" width="2.625" style="53" customWidth="1"/>
    <col min="7698" max="7698" width="4.625" style="53" customWidth="1"/>
    <col min="7699" max="7699" width="16.625" style="53" customWidth="1"/>
    <col min="7700" max="7700" width="2.625" style="53" customWidth="1"/>
    <col min="7701" max="7931" width="9" style="53"/>
    <col min="7932" max="7932" width="4.625" style="53" customWidth="1"/>
    <col min="7933" max="7933" width="16.625" style="53" customWidth="1"/>
    <col min="7934" max="7934" width="2.625" style="53" customWidth="1"/>
    <col min="7935" max="7935" width="4.625" style="53" customWidth="1"/>
    <col min="7936" max="7936" width="16.625" style="53" customWidth="1"/>
    <col min="7937" max="7937" width="2.625" style="53" customWidth="1"/>
    <col min="7938" max="7938" width="4.625" style="53" customWidth="1"/>
    <col min="7939" max="7939" width="16.625" style="53" customWidth="1"/>
    <col min="7940" max="7940" width="2.625" style="53" customWidth="1"/>
    <col min="7941" max="7941" width="4.625" style="53" customWidth="1"/>
    <col min="7942" max="7942" width="16.625" style="53" customWidth="1"/>
    <col min="7943" max="7943" width="2.625" style="53" customWidth="1"/>
    <col min="7944" max="7944" width="4.625" style="53" customWidth="1"/>
    <col min="7945" max="7945" width="16.625" style="53" customWidth="1"/>
    <col min="7946" max="7946" width="2.625" style="53" customWidth="1"/>
    <col min="7947" max="7947" width="4.625" style="53" customWidth="1"/>
    <col min="7948" max="7948" width="16.625" style="53" customWidth="1"/>
    <col min="7949" max="7949" width="9.375" style="53" customWidth="1"/>
    <col min="7950" max="7952" width="9" style="53"/>
    <col min="7953" max="7953" width="2.625" style="53" customWidth="1"/>
    <col min="7954" max="7954" width="4.625" style="53" customWidth="1"/>
    <col min="7955" max="7955" width="16.625" style="53" customWidth="1"/>
    <col min="7956" max="7956" width="2.625" style="53" customWidth="1"/>
    <col min="7957" max="8187" width="9" style="53"/>
    <col min="8188" max="8188" width="4.625" style="53" customWidth="1"/>
    <col min="8189" max="8189" width="16.625" style="53" customWidth="1"/>
    <col min="8190" max="8190" width="2.625" style="53" customWidth="1"/>
    <col min="8191" max="8191" width="4.625" style="53" customWidth="1"/>
    <col min="8192" max="8192" width="16.625" style="53" customWidth="1"/>
    <col min="8193" max="8193" width="2.625" style="53" customWidth="1"/>
    <col min="8194" max="8194" width="4.625" style="53" customWidth="1"/>
    <col min="8195" max="8195" width="16.625" style="53" customWidth="1"/>
    <col min="8196" max="8196" width="2.625" style="53" customWidth="1"/>
    <col min="8197" max="8197" width="4.625" style="53" customWidth="1"/>
    <col min="8198" max="8198" width="16.625" style="53" customWidth="1"/>
    <col min="8199" max="8199" width="2.625" style="53" customWidth="1"/>
    <col min="8200" max="8200" width="4.625" style="53" customWidth="1"/>
    <col min="8201" max="8201" width="16.625" style="53" customWidth="1"/>
    <col min="8202" max="8202" width="2.625" style="53" customWidth="1"/>
    <col min="8203" max="8203" width="4.625" style="53" customWidth="1"/>
    <col min="8204" max="8204" width="16.625" style="53" customWidth="1"/>
    <col min="8205" max="8205" width="9.375" style="53" customWidth="1"/>
    <col min="8206" max="8208" width="9" style="53"/>
    <col min="8209" max="8209" width="2.625" style="53" customWidth="1"/>
    <col min="8210" max="8210" width="4.625" style="53" customWidth="1"/>
    <col min="8211" max="8211" width="16.625" style="53" customWidth="1"/>
    <col min="8212" max="8212" width="2.625" style="53" customWidth="1"/>
    <col min="8213" max="8443" width="9" style="53"/>
    <col min="8444" max="8444" width="4.625" style="53" customWidth="1"/>
    <col min="8445" max="8445" width="16.625" style="53" customWidth="1"/>
    <col min="8446" max="8446" width="2.625" style="53" customWidth="1"/>
    <col min="8447" max="8447" width="4.625" style="53" customWidth="1"/>
    <col min="8448" max="8448" width="16.625" style="53" customWidth="1"/>
    <col min="8449" max="8449" width="2.625" style="53" customWidth="1"/>
    <col min="8450" max="8450" width="4.625" style="53" customWidth="1"/>
    <col min="8451" max="8451" width="16.625" style="53" customWidth="1"/>
    <col min="8452" max="8452" width="2.625" style="53" customWidth="1"/>
    <col min="8453" max="8453" width="4.625" style="53" customWidth="1"/>
    <col min="8454" max="8454" width="16.625" style="53" customWidth="1"/>
    <col min="8455" max="8455" width="2.625" style="53" customWidth="1"/>
    <col min="8456" max="8456" width="4.625" style="53" customWidth="1"/>
    <col min="8457" max="8457" width="16.625" style="53" customWidth="1"/>
    <col min="8458" max="8458" width="2.625" style="53" customWidth="1"/>
    <col min="8459" max="8459" width="4.625" style="53" customWidth="1"/>
    <col min="8460" max="8460" width="16.625" style="53" customWidth="1"/>
    <col min="8461" max="8461" width="9.375" style="53" customWidth="1"/>
    <col min="8462" max="8464" width="9" style="53"/>
    <col min="8465" max="8465" width="2.625" style="53" customWidth="1"/>
    <col min="8466" max="8466" width="4.625" style="53" customWidth="1"/>
    <col min="8467" max="8467" width="16.625" style="53" customWidth="1"/>
    <col min="8468" max="8468" width="2.625" style="53" customWidth="1"/>
    <col min="8469" max="8699" width="9" style="53"/>
    <col min="8700" max="8700" width="4.625" style="53" customWidth="1"/>
    <col min="8701" max="8701" width="16.625" style="53" customWidth="1"/>
    <col min="8702" max="8702" width="2.625" style="53" customWidth="1"/>
    <col min="8703" max="8703" width="4.625" style="53" customWidth="1"/>
    <col min="8704" max="8704" width="16.625" style="53" customWidth="1"/>
    <col min="8705" max="8705" width="2.625" style="53" customWidth="1"/>
    <col min="8706" max="8706" width="4.625" style="53" customWidth="1"/>
    <col min="8707" max="8707" width="16.625" style="53" customWidth="1"/>
    <col min="8708" max="8708" width="2.625" style="53" customWidth="1"/>
    <col min="8709" max="8709" width="4.625" style="53" customWidth="1"/>
    <col min="8710" max="8710" width="16.625" style="53" customWidth="1"/>
    <col min="8711" max="8711" width="2.625" style="53" customWidth="1"/>
    <col min="8712" max="8712" width="4.625" style="53" customWidth="1"/>
    <col min="8713" max="8713" width="16.625" style="53" customWidth="1"/>
    <col min="8714" max="8714" width="2.625" style="53" customWidth="1"/>
    <col min="8715" max="8715" width="4.625" style="53" customWidth="1"/>
    <col min="8716" max="8716" width="16.625" style="53" customWidth="1"/>
    <col min="8717" max="8717" width="9.375" style="53" customWidth="1"/>
    <col min="8718" max="8720" width="9" style="53"/>
    <col min="8721" max="8721" width="2.625" style="53" customWidth="1"/>
    <col min="8722" max="8722" width="4.625" style="53" customWidth="1"/>
    <col min="8723" max="8723" width="16.625" style="53" customWidth="1"/>
    <col min="8724" max="8724" width="2.625" style="53" customWidth="1"/>
    <col min="8725" max="8955" width="9" style="53"/>
    <col min="8956" max="8956" width="4.625" style="53" customWidth="1"/>
    <col min="8957" max="8957" width="16.625" style="53" customWidth="1"/>
    <col min="8958" max="8958" width="2.625" style="53" customWidth="1"/>
    <col min="8959" max="8959" width="4.625" style="53" customWidth="1"/>
    <col min="8960" max="8960" width="16.625" style="53" customWidth="1"/>
    <col min="8961" max="8961" width="2.625" style="53" customWidth="1"/>
    <col min="8962" max="8962" width="4.625" style="53" customWidth="1"/>
    <col min="8963" max="8963" width="16.625" style="53" customWidth="1"/>
    <col min="8964" max="8964" width="2.625" style="53" customWidth="1"/>
    <col min="8965" max="8965" width="4.625" style="53" customWidth="1"/>
    <col min="8966" max="8966" width="16.625" style="53" customWidth="1"/>
    <col min="8967" max="8967" width="2.625" style="53" customWidth="1"/>
    <col min="8968" max="8968" width="4.625" style="53" customWidth="1"/>
    <col min="8969" max="8969" width="16.625" style="53" customWidth="1"/>
    <col min="8970" max="8970" width="2.625" style="53" customWidth="1"/>
    <col min="8971" max="8971" width="4.625" style="53" customWidth="1"/>
    <col min="8972" max="8972" width="16.625" style="53" customWidth="1"/>
    <col min="8973" max="8973" width="9.375" style="53" customWidth="1"/>
    <col min="8974" max="8976" width="9" style="53"/>
    <col min="8977" max="8977" width="2.625" style="53" customWidth="1"/>
    <col min="8978" max="8978" width="4.625" style="53" customWidth="1"/>
    <col min="8979" max="8979" width="16.625" style="53" customWidth="1"/>
    <col min="8980" max="8980" width="2.625" style="53" customWidth="1"/>
    <col min="8981" max="9211" width="9" style="53"/>
    <col min="9212" max="9212" width="4.625" style="53" customWidth="1"/>
    <col min="9213" max="9213" width="16.625" style="53" customWidth="1"/>
    <col min="9214" max="9214" width="2.625" style="53" customWidth="1"/>
    <col min="9215" max="9215" width="4.625" style="53" customWidth="1"/>
    <col min="9216" max="9216" width="16.625" style="53" customWidth="1"/>
    <col min="9217" max="9217" width="2.625" style="53" customWidth="1"/>
    <col min="9218" max="9218" width="4.625" style="53" customWidth="1"/>
    <col min="9219" max="9219" width="16.625" style="53" customWidth="1"/>
    <col min="9220" max="9220" width="2.625" style="53" customWidth="1"/>
    <col min="9221" max="9221" width="4.625" style="53" customWidth="1"/>
    <col min="9222" max="9222" width="16.625" style="53" customWidth="1"/>
    <col min="9223" max="9223" width="2.625" style="53" customWidth="1"/>
    <col min="9224" max="9224" width="4.625" style="53" customWidth="1"/>
    <col min="9225" max="9225" width="16.625" style="53" customWidth="1"/>
    <col min="9226" max="9226" width="2.625" style="53" customWidth="1"/>
    <col min="9227" max="9227" width="4.625" style="53" customWidth="1"/>
    <col min="9228" max="9228" width="16.625" style="53" customWidth="1"/>
    <col min="9229" max="9229" width="9.375" style="53" customWidth="1"/>
    <col min="9230" max="9232" width="9" style="53"/>
    <col min="9233" max="9233" width="2.625" style="53" customWidth="1"/>
    <col min="9234" max="9234" width="4.625" style="53" customWidth="1"/>
    <col min="9235" max="9235" width="16.625" style="53" customWidth="1"/>
    <col min="9236" max="9236" width="2.625" style="53" customWidth="1"/>
    <col min="9237" max="9467" width="9" style="53"/>
    <col min="9468" max="9468" width="4.625" style="53" customWidth="1"/>
    <col min="9469" max="9469" width="16.625" style="53" customWidth="1"/>
    <col min="9470" max="9470" width="2.625" style="53" customWidth="1"/>
    <col min="9471" max="9471" width="4.625" style="53" customWidth="1"/>
    <col min="9472" max="9472" width="16.625" style="53" customWidth="1"/>
    <col min="9473" max="9473" width="2.625" style="53" customWidth="1"/>
    <col min="9474" max="9474" width="4.625" style="53" customWidth="1"/>
    <col min="9475" max="9475" width="16.625" style="53" customWidth="1"/>
    <col min="9476" max="9476" width="2.625" style="53" customWidth="1"/>
    <col min="9477" max="9477" width="4.625" style="53" customWidth="1"/>
    <col min="9478" max="9478" width="16.625" style="53" customWidth="1"/>
    <col min="9479" max="9479" width="2.625" style="53" customWidth="1"/>
    <col min="9480" max="9480" width="4.625" style="53" customWidth="1"/>
    <col min="9481" max="9481" width="16.625" style="53" customWidth="1"/>
    <col min="9482" max="9482" width="2.625" style="53" customWidth="1"/>
    <col min="9483" max="9483" width="4.625" style="53" customWidth="1"/>
    <col min="9484" max="9484" width="16.625" style="53" customWidth="1"/>
    <col min="9485" max="9485" width="9.375" style="53" customWidth="1"/>
    <col min="9486" max="9488" width="9" style="53"/>
    <col min="9489" max="9489" width="2.625" style="53" customWidth="1"/>
    <col min="9490" max="9490" width="4.625" style="53" customWidth="1"/>
    <col min="9491" max="9491" width="16.625" style="53" customWidth="1"/>
    <col min="9492" max="9492" width="2.625" style="53" customWidth="1"/>
    <col min="9493" max="9723" width="9" style="53"/>
    <col min="9724" max="9724" width="4.625" style="53" customWidth="1"/>
    <col min="9725" max="9725" width="16.625" style="53" customWidth="1"/>
    <col min="9726" max="9726" width="2.625" style="53" customWidth="1"/>
    <col min="9727" max="9727" width="4.625" style="53" customWidth="1"/>
    <col min="9728" max="9728" width="16.625" style="53" customWidth="1"/>
    <col min="9729" max="9729" width="2.625" style="53" customWidth="1"/>
    <col min="9730" max="9730" width="4.625" style="53" customWidth="1"/>
    <col min="9731" max="9731" width="16.625" style="53" customWidth="1"/>
    <col min="9732" max="9732" width="2.625" style="53" customWidth="1"/>
    <col min="9733" max="9733" width="4.625" style="53" customWidth="1"/>
    <col min="9734" max="9734" width="16.625" style="53" customWidth="1"/>
    <col min="9735" max="9735" width="2.625" style="53" customWidth="1"/>
    <col min="9736" max="9736" width="4.625" style="53" customWidth="1"/>
    <col min="9737" max="9737" width="16.625" style="53" customWidth="1"/>
    <col min="9738" max="9738" width="2.625" style="53" customWidth="1"/>
    <col min="9739" max="9739" width="4.625" style="53" customWidth="1"/>
    <col min="9740" max="9740" width="16.625" style="53" customWidth="1"/>
    <col min="9741" max="9741" width="9.375" style="53" customWidth="1"/>
    <col min="9742" max="9744" width="9" style="53"/>
    <col min="9745" max="9745" width="2.625" style="53" customWidth="1"/>
    <col min="9746" max="9746" width="4.625" style="53" customWidth="1"/>
    <col min="9747" max="9747" width="16.625" style="53" customWidth="1"/>
    <col min="9748" max="9748" width="2.625" style="53" customWidth="1"/>
    <col min="9749" max="9979" width="9" style="53"/>
    <col min="9980" max="9980" width="4.625" style="53" customWidth="1"/>
    <col min="9981" max="9981" width="16.625" style="53" customWidth="1"/>
    <col min="9982" max="9982" width="2.625" style="53" customWidth="1"/>
    <col min="9983" max="9983" width="4.625" style="53" customWidth="1"/>
    <col min="9984" max="9984" width="16.625" style="53" customWidth="1"/>
    <col min="9985" max="9985" width="2.625" style="53" customWidth="1"/>
    <col min="9986" max="9986" width="4.625" style="53" customWidth="1"/>
    <col min="9987" max="9987" width="16.625" style="53" customWidth="1"/>
    <col min="9988" max="9988" width="2.625" style="53" customWidth="1"/>
    <col min="9989" max="9989" width="4.625" style="53" customWidth="1"/>
    <col min="9990" max="9990" width="16.625" style="53" customWidth="1"/>
    <col min="9991" max="9991" width="2.625" style="53" customWidth="1"/>
    <col min="9992" max="9992" width="4.625" style="53" customWidth="1"/>
    <col min="9993" max="9993" width="16.625" style="53" customWidth="1"/>
    <col min="9994" max="9994" width="2.625" style="53" customWidth="1"/>
    <col min="9995" max="9995" width="4.625" style="53" customWidth="1"/>
    <col min="9996" max="9996" width="16.625" style="53" customWidth="1"/>
    <col min="9997" max="9997" width="9.375" style="53" customWidth="1"/>
    <col min="9998" max="10000" width="9" style="53"/>
    <col min="10001" max="10001" width="2.625" style="53" customWidth="1"/>
    <col min="10002" max="10002" width="4.625" style="53" customWidth="1"/>
    <col min="10003" max="10003" width="16.625" style="53" customWidth="1"/>
    <col min="10004" max="10004" width="2.625" style="53" customWidth="1"/>
    <col min="10005" max="10235" width="9" style="53"/>
    <col min="10236" max="10236" width="4.625" style="53" customWidth="1"/>
    <col min="10237" max="10237" width="16.625" style="53" customWidth="1"/>
    <col min="10238" max="10238" width="2.625" style="53" customWidth="1"/>
    <col min="10239" max="10239" width="4.625" style="53" customWidth="1"/>
    <col min="10240" max="10240" width="16.625" style="53" customWidth="1"/>
    <col min="10241" max="10241" width="2.625" style="53" customWidth="1"/>
    <col min="10242" max="10242" width="4.625" style="53" customWidth="1"/>
    <col min="10243" max="10243" width="16.625" style="53" customWidth="1"/>
    <col min="10244" max="10244" width="2.625" style="53" customWidth="1"/>
    <col min="10245" max="10245" width="4.625" style="53" customWidth="1"/>
    <col min="10246" max="10246" width="16.625" style="53" customWidth="1"/>
    <col min="10247" max="10247" width="2.625" style="53" customWidth="1"/>
    <col min="10248" max="10248" width="4.625" style="53" customWidth="1"/>
    <col min="10249" max="10249" width="16.625" style="53" customWidth="1"/>
    <col min="10250" max="10250" width="2.625" style="53" customWidth="1"/>
    <col min="10251" max="10251" width="4.625" style="53" customWidth="1"/>
    <col min="10252" max="10252" width="16.625" style="53" customWidth="1"/>
    <col min="10253" max="10253" width="9.375" style="53" customWidth="1"/>
    <col min="10254" max="10256" width="9" style="53"/>
    <col min="10257" max="10257" width="2.625" style="53" customWidth="1"/>
    <col min="10258" max="10258" width="4.625" style="53" customWidth="1"/>
    <col min="10259" max="10259" width="16.625" style="53" customWidth="1"/>
    <col min="10260" max="10260" width="2.625" style="53" customWidth="1"/>
    <col min="10261" max="10491" width="9" style="53"/>
    <col min="10492" max="10492" width="4.625" style="53" customWidth="1"/>
    <col min="10493" max="10493" width="16.625" style="53" customWidth="1"/>
    <col min="10494" max="10494" width="2.625" style="53" customWidth="1"/>
    <col min="10495" max="10495" width="4.625" style="53" customWidth="1"/>
    <col min="10496" max="10496" width="16.625" style="53" customWidth="1"/>
    <col min="10497" max="10497" width="2.625" style="53" customWidth="1"/>
    <col min="10498" max="10498" width="4.625" style="53" customWidth="1"/>
    <col min="10499" max="10499" width="16.625" style="53" customWidth="1"/>
    <col min="10500" max="10500" width="2.625" style="53" customWidth="1"/>
    <col min="10501" max="10501" width="4.625" style="53" customWidth="1"/>
    <col min="10502" max="10502" width="16.625" style="53" customWidth="1"/>
    <col min="10503" max="10503" width="2.625" style="53" customWidth="1"/>
    <col min="10504" max="10504" width="4.625" style="53" customWidth="1"/>
    <col min="10505" max="10505" width="16.625" style="53" customWidth="1"/>
    <col min="10506" max="10506" width="2.625" style="53" customWidth="1"/>
    <col min="10507" max="10507" width="4.625" style="53" customWidth="1"/>
    <col min="10508" max="10508" width="16.625" style="53" customWidth="1"/>
    <col min="10509" max="10509" width="9.375" style="53" customWidth="1"/>
    <col min="10510" max="10512" width="9" style="53"/>
    <col min="10513" max="10513" width="2.625" style="53" customWidth="1"/>
    <col min="10514" max="10514" width="4.625" style="53" customWidth="1"/>
    <col min="10515" max="10515" width="16.625" style="53" customWidth="1"/>
    <col min="10516" max="10516" width="2.625" style="53" customWidth="1"/>
    <col min="10517" max="10747" width="9" style="53"/>
    <col min="10748" max="10748" width="4.625" style="53" customWidth="1"/>
    <col min="10749" max="10749" width="16.625" style="53" customWidth="1"/>
    <col min="10750" max="10750" width="2.625" style="53" customWidth="1"/>
    <col min="10751" max="10751" width="4.625" style="53" customWidth="1"/>
    <col min="10752" max="10752" width="16.625" style="53" customWidth="1"/>
    <col min="10753" max="10753" width="2.625" style="53" customWidth="1"/>
    <col min="10754" max="10754" width="4.625" style="53" customWidth="1"/>
    <col min="10755" max="10755" width="16.625" style="53" customWidth="1"/>
    <col min="10756" max="10756" width="2.625" style="53" customWidth="1"/>
    <col min="10757" max="10757" width="4.625" style="53" customWidth="1"/>
    <col min="10758" max="10758" width="16.625" style="53" customWidth="1"/>
    <col min="10759" max="10759" width="2.625" style="53" customWidth="1"/>
    <col min="10760" max="10760" width="4.625" style="53" customWidth="1"/>
    <col min="10761" max="10761" width="16.625" style="53" customWidth="1"/>
    <col min="10762" max="10762" width="2.625" style="53" customWidth="1"/>
    <col min="10763" max="10763" width="4.625" style="53" customWidth="1"/>
    <col min="10764" max="10764" width="16.625" style="53" customWidth="1"/>
    <col min="10765" max="10765" width="9.375" style="53" customWidth="1"/>
    <col min="10766" max="10768" width="9" style="53"/>
    <col min="10769" max="10769" width="2.625" style="53" customWidth="1"/>
    <col min="10770" max="10770" width="4.625" style="53" customWidth="1"/>
    <col min="10771" max="10771" width="16.625" style="53" customWidth="1"/>
    <col min="10772" max="10772" width="2.625" style="53" customWidth="1"/>
    <col min="10773" max="11003" width="9" style="53"/>
    <col min="11004" max="11004" width="4.625" style="53" customWidth="1"/>
    <col min="11005" max="11005" width="16.625" style="53" customWidth="1"/>
    <col min="11006" max="11006" width="2.625" style="53" customWidth="1"/>
    <col min="11007" max="11007" width="4.625" style="53" customWidth="1"/>
    <col min="11008" max="11008" width="16.625" style="53" customWidth="1"/>
    <col min="11009" max="11009" width="2.625" style="53" customWidth="1"/>
    <col min="11010" max="11010" width="4.625" style="53" customWidth="1"/>
    <col min="11011" max="11011" width="16.625" style="53" customWidth="1"/>
    <col min="11012" max="11012" width="2.625" style="53" customWidth="1"/>
    <col min="11013" max="11013" width="4.625" style="53" customWidth="1"/>
    <col min="11014" max="11014" width="16.625" style="53" customWidth="1"/>
    <col min="11015" max="11015" width="2.625" style="53" customWidth="1"/>
    <col min="11016" max="11016" width="4.625" style="53" customWidth="1"/>
    <col min="11017" max="11017" width="16.625" style="53" customWidth="1"/>
    <col min="11018" max="11018" width="2.625" style="53" customWidth="1"/>
    <col min="11019" max="11019" width="4.625" style="53" customWidth="1"/>
    <col min="11020" max="11020" width="16.625" style="53" customWidth="1"/>
    <col min="11021" max="11021" width="9.375" style="53" customWidth="1"/>
    <col min="11022" max="11024" width="9" style="53"/>
    <col min="11025" max="11025" width="2.625" style="53" customWidth="1"/>
    <col min="11026" max="11026" width="4.625" style="53" customWidth="1"/>
    <col min="11027" max="11027" width="16.625" style="53" customWidth="1"/>
    <col min="11028" max="11028" width="2.625" style="53" customWidth="1"/>
    <col min="11029" max="11259" width="9" style="53"/>
    <col min="11260" max="11260" width="4.625" style="53" customWidth="1"/>
    <col min="11261" max="11261" width="16.625" style="53" customWidth="1"/>
    <col min="11262" max="11262" width="2.625" style="53" customWidth="1"/>
    <col min="11263" max="11263" width="4.625" style="53" customWidth="1"/>
    <col min="11264" max="11264" width="16.625" style="53" customWidth="1"/>
    <col min="11265" max="11265" width="2.625" style="53" customWidth="1"/>
    <col min="11266" max="11266" width="4.625" style="53" customWidth="1"/>
    <col min="11267" max="11267" width="16.625" style="53" customWidth="1"/>
    <col min="11268" max="11268" width="2.625" style="53" customWidth="1"/>
    <col min="11269" max="11269" width="4.625" style="53" customWidth="1"/>
    <col min="11270" max="11270" width="16.625" style="53" customWidth="1"/>
    <col min="11271" max="11271" width="2.625" style="53" customWidth="1"/>
    <col min="11272" max="11272" width="4.625" style="53" customWidth="1"/>
    <col min="11273" max="11273" width="16.625" style="53" customWidth="1"/>
    <col min="11274" max="11274" width="2.625" style="53" customWidth="1"/>
    <col min="11275" max="11275" width="4.625" style="53" customWidth="1"/>
    <col min="11276" max="11276" width="16.625" style="53" customWidth="1"/>
    <col min="11277" max="11277" width="9.375" style="53" customWidth="1"/>
    <col min="11278" max="11280" width="9" style="53"/>
    <col min="11281" max="11281" width="2.625" style="53" customWidth="1"/>
    <col min="11282" max="11282" width="4.625" style="53" customWidth="1"/>
    <col min="11283" max="11283" width="16.625" style="53" customWidth="1"/>
    <col min="11284" max="11284" width="2.625" style="53" customWidth="1"/>
    <col min="11285" max="11515" width="9" style="53"/>
    <col min="11516" max="11516" width="4.625" style="53" customWidth="1"/>
    <col min="11517" max="11517" width="16.625" style="53" customWidth="1"/>
    <col min="11518" max="11518" width="2.625" style="53" customWidth="1"/>
    <col min="11519" max="11519" width="4.625" style="53" customWidth="1"/>
    <col min="11520" max="11520" width="16.625" style="53" customWidth="1"/>
    <col min="11521" max="11521" width="2.625" style="53" customWidth="1"/>
    <col min="11522" max="11522" width="4.625" style="53" customWidth="1"/>
    <col min="11523" max="11523" width="16.625" style="53" customWidth="1"/>
    <col min="11524" max="11524" width="2.625" style="53" customWidth="1"/>
    <col min="11525" max="11525" width="4.625" style="53" customWidth="1"/>
    <col min="11526" max="11526" width="16.625" style="53" customWidth="1"/>
    <col min="11527" max="11527" width="2.625" style="53" customWidth="1"/>
    <col min="11528" max="11528" width="4.625" style="53" customWidth="1"/>
    <col min="11529" max="11529" width="16.625" style="53" customWidth="1"/>
    <col min="11530" max="11530" width="2.625" style="53" customWidth="1"/>
    <col min="11531" max="11531" width="4.625" style="53" customWidth="1"/>
    <col min="11532" max="11532" width="16.625" style="53" customWidth="1"/>
    <col min="11533" max="11533" width="9.375" style="53" customWidth="1"/>
    <col min="11534" max="11536" width="9" style="53"/>
    <col min="11537" max="11537" width="2.625" style="53" customWidth="1"/>
    <col min="11538" max="11538" width="4.625" style="53" customWidth="1"/>
    <col min="11539" max="11539" width="16.625" style="53" customWidth="1"/>
    <col min="11540" max="11540" width="2.625" style="53" customWidth="1"/>
    <col min="11541" max="11771" width="9" style="53"/>
    <col min="11772" max="11772" width="4.625" style="53" customWidth="1"/>
    <col min="11773" max="11773" width="16.625" style="53" customWidth="1"/>
    <col min="11774" max="11774" width="2.625" style="53" customWidth="1"/>
    <col min="11775" max="11775" width="4.625" style="53" customWidth="1"/>
    <col min="11776" max="11776" width="16.625" style="53" customWidth="1"/>
    <col min="11777" max="11777" width="2.625" style="53" customWidth="1"/>
    <col min="11778" max="11778" width="4.625" style="53" customWidth="1"/>
    <col min="11779" max="11779" width="16.625" style="53" customWidth="1"/>
    <col min="11780" max="11780" width="2.625" style="53" customWidth="1"/>
    <col min="11781" max="11781" width="4.625" style="53" customWidth="1"/>
    <col min="11782" max="11782" width="16.625" style="53" customWidth="1"/>
    <col min="11783" max="11783" width="2.625" style="53" customWidth="1"/>
    <col min="11784" max="11784" width="4.625" style="53" customWidth="1"/>
    <col min="11785" max="11785" width="16.625" style="53" customWidth="1"/>
    <col min="11786" max="11786" width="2.625" style="53" customWidth="1"/>
    <col min="11787" max="11787" width="4.625" style="53" customWidth="1"/>
    <col min="11788" max="11788" width="16.625" style="53" customWidth="1"/>
    <col min="11789" max="11789" width="9.375" style="53" customWidth="1"/>
    <col min="11790" max="11792" width="9" style="53"/>
    <col min="11793" max="11793" width="2.625" style="53" customWidth="1"/>
    <col min="11794" max="11794" width="4.625" style="53" customWidth="1"/>
    <col min="11795" max="11795" width="16.625" style="53" customWidth="1"/>
    <col min="11796" max="11796" width="2.625" style="53" customWidth="1"/>
    <col min="11797" max="12027" width="9" style="53"/>
    <col min="12028" max="12028" width="4.625" style="53" customWidth="1"/>
    <col min="12029" max="12029" width="16.625" style="53" customWidth="1"/>
    <col min="12030" max="12030" width="2.625" style="53" customWidth="1"/>
    <col min="12031" max="12031" width="4.625" style="53" customWidth="1"/>
    <col min="12032" max="12032" width="16.625" style="53" customWidth="1"/>
    <col min="12033" max="12033" width="2.625" style="53" customWidth="1"/>
    <col min="12034" max="12034" width="4.625" style="53" customWidth="1"/>
    <col min="12035" max="12035" width="16.625" style="53" customWidth="1"/>
    <col min="12036" max="12036" width="2.625" style="53" customWidth="1"/>
    <col min="12037" max="12037" width="4.625" style="53" customWidth="1"/>
    <col min="12038" max="12038" width="16.625" style="53" customWidth="1"/>
    <col min="12039" max="12039" width="2.625" style="53" customWidth="1"/>
    <col min="12040" max="12040" width="4.625" style="53" customWidth="1"/>
    <col min="12041" max="12041" width="16.625" style="53" customWidth="1"/>
    <col min="12042" max="12042" width="2.625" style="53" customWidth="1"/>
    <col min="12043" max="12043" width="4.625" style="53" customWidth="1"/>
    <col min="12044" max="12044" width="16.625" style="53" customWidth="1"/>
    <col min="12045" max="12045" width="9.375" style="53" customWidth="1"/>
    <col min="12046" max="12048" width="9" style="53"/>
    <col min="12049" max="12049" width="2.625" style="53" customWidth="1"/>
    <col min="12050" max="12050" width="4.625" style="53" customWidth="1"/>
    <col min="12051" max="12051" width="16.625" style="53" customWidth="1"/>
    <col min="12052" max="12052" width="2.625" style="53" customWidth="1"/>
    <col min="12053" max="12283" width="9" style="53"/>
    <col min="12284" max="12284" width="4.625" style="53" customWidth="1"/>
    <col min="12285" max="12285" width="16.625" style="53" customWidth="1"/>
    <col min="12286" max="12286" width="2.625" style="53" customWidth="1"/>
    <col min="12287" max="12287" width="4.625" style="53" customWidth="1"/>
    <col min="12288" max="12288" width="16.625" style="53" customWidth="1"/>
    <col min="12289" max="12289" width="2.625" style="53" customWidth="1"/>
    <col min="12290" max="12290" width="4.625" style="53" customWidth="1"/>
    <col min="12291" max="12291" width="16.625" style="53" customWidth="1"/>
    <col min="12292" max="12292" width="2.625" style="53" customWidth="1"/>
    <col min="12293" max="12293" width="4.625" style="53" customWidth="1"/>
    <col min="12294" max="12294" width="16.625" style="53" customWidth="1"/>
    <col min="12295" max="12295" width="2.625" style="53" customWidth="1"/>
    <col min="12296" max="12296" width="4.625" style="53" customWidth="1"/>
    <col min="12297" max="12297" width="16.625" style="53" customWidth="1"/>
    <col min="12298" max="12298" width="2.625" style="53" customWidth="1"/>
    <col min="12299" max="12299" width="4.625" style="53" customWidth="1"/>
    <col min="12300" max="12300" width="16.625" style="53" customWidth="1"/>
    <col min="12301" max="12301" width="9.375" style="53" customWidth="1"/>
    <col min="12302" max="12304" width="9" style="53"/>
    <col min="12305" max="12305" width="2.625" style="53" customWidth="1"/>
    <col min="12306" max="12306" width="4.625" style="53" customWidth="1"/>
    <col min="12307" max="12307" width="16.625" style="53" customWidth="1"/>
    <col min="12308" max="12308" width="2.625" style="53" customWidth="1"/>
    <col min="12309" max="12539" width="9" style="53"/>
    <col min="12540" max="12540" width="4.625" style="53" customWidth="1"/>
    <col min="12541" max="12541" width="16.625" style="53" customWidth="1"/>
    <col min="12542" max="12542" width="2.625" style="53" customWidth="1"/>
    <col min="12543" max="12543" width="4.625" style="53" customWidth="1"/>
    <col min="12544" max="12544" width="16.625" style="53" customWidth="1"/>
    <col min="12545" max="12545" width="2.625" style="53" customWidth="1"/>
    <col min="12546" max="12546" width="4.625" style="53" customWidth="1"/>
    <col min="12547" max="12547" width="16.625" style="53" customWidth="1"/>
    <col min="12548" max="12548" width="2.625" style="53" customWidth="1"/>
    <col min="12549" max="12549" width="4.625" style="53" customWidth="1"/>
    <col min="12550" max="12550" width="16.625" style="53" customWidth="1"/>
    <col min="12551" max="12551" width="2.625" style="53" customWidth="1"/>
    <col min="12552" max="12552" width="4.625" style="53" customWidth="1"/>
    <col min="12553" max="12553" width="16.625" style="53" customWidth="1"/>
    <col min="12554" max="12554" width="2.625" style="53" customWidth="1"/>
    <col min="12555" max="12555" width="4.625" style="53" customWidth="1"/>
    <col min="12556" max="12556" width="16.625" style="53" customWidth="1"/>
    <col min="12557" max="12557" width="9.375" style="53" customWidth="1"/>
    <col min="12558" max="12560" width="9" style="53"/>
    <col min="12561" max="12561" width="2.625" style="53" customWidth="1"/>
    <col min="12562" max="12562" width="4.625" style="53" customWidth="1"/>
    <col min="12563" max="12563" width="16.625" style="53" customWidth="1"/>
    <col min="12564" max="12564" width="2.625" style="53" customWidth="1"/>
    <col min="12565" max="12795" width="9" style="53"/>
    <col min="12796" max="12796" width="4.625" style="53" customWidth="1"/>
    <col min="12797" max="12797" width="16.625" style="53" customWidth="1"/>
    <col min="12798" max="12798" width="2.625" style="53" customWidth="1"/>
    <col min="12799" max="12799" width="4.625" style="53" customWidth="1"/>
    <col min="12800" max="12800" width="16.625" style="53" customWidth="1"/>
    <col min="12801" max="12801" width="2.625" style="53" customWidth="1"/>
    <col min="12802" max="12802" width="4.625" style="53" customWidth="1"/>
    <col min="12803" max="12803" width="16.625" style="53" customWidth="1"/>
    <col min="12804" max="12804" width="2.625" style="53" customWidth="1"/>
    <col min="12805" max="12805" width="4.625" style="53" customWidth="1"/>
    <col min="12806" max="12806" width="16.625" style="53" customWidth="1"/>
    <col min="12807" max="12807" width="2.625" style="53" customWidth="1"/>
    <col min="12808" max="12808" width="4.625" style="53" customWidth="1"/>
    <col min="12809" max="12809" width="16.625" style="53" customWidth="1"/>
    <col min="12810" max="12810" width="2.625" style="53" customWidth="1"/>
    <col min="12811" max="12811" width="4.625" style="53" customWidth="1"/>
    <col min="12812" max="12812" width="16.625" style="53" customWidth="1"/>
    <col min="12813" max="12813" width="9.375" style="53" customWidth="1"/>
    <col min="12814" max="12816" width="9" style="53"/>
    <col min="12817" max="12817" width="2.625" style="53" customWidth="1"/>
    <col min="12818" max="12818" width="4.625" style="53" customWidth="1"/>
    <col min="12819" max="12819" width="16.625" style="53" customWidth="1"/>
    <col min="12820" max="12820" width="2.625" style="53" customWidth="1"/>
    <col min="12821" max="13051" width="9" style="53"/>
    <col min="13052" max="13052" width="4.625" style="53" customWidth="1"/>
    <col min="13053" max="13053" width="16.625" style="53" customWidth="1"/>
    <col min="13054" max="13054" width="2.625" style="53" customWidth="1"/>
    <col min="13055" max="13055" width="4.625" style="53" customWidth="1"/>
    <col min="13056" max="13056" width="16.625" style="53" customWidth="1"/>
    <col min="13057" max="13057" width="2.625" style="53" customWidth="1"/>
    <col min="13058" max="13058" width="4.625" style="53" customWidth="1"/>
    <col min="13059" max="13059" width="16.625" style="53" customWidth="1"/>
    <col min="13060" max="13060" width="2.625" style="53" customWidth="1"/>
    <col min="13061" max="13061" width="4.625" style="53" customWidth="1"/>
    <col min="13062" max="13062" width="16.625" style="53" customWidth="1"/>
    <col min="13063" max="13063" width="2.625" style="53" customWidth="1"/>
    <col min="13064" max="13064" width="4.625" style="53" customWidth="1"/>
    <col min="13065" max="13065" width="16.625" style="53" customWidth="1"/>
    <col min="13066" max="13066" width="2.625" style="53" customWidth="1"/>
    <col min="13067" max="13067" width="4.625" style="53" customWidth="1"/>
    <col min="13068" max="13068" width="16.625" style="53" customWidth="1"/>
    <col min="13069" max="13069" width="9.375" style="53" customWidth="1"/>
    <col min="13070" max="13072" width="9" style="53"/>
    <col min="13073" max="13073" width="2.625" style="53" customWidth="1"/>
    <col min="13074" max="13074" width="4.625" style="53" customWidth="1"/>
    <col min="13075" max="13075" width="16.625" style="53" customWidth="1"/>
    <col min="13076" max="13076" width="2.625" style="53" customWidth="1"/>
    <col min="13077" max="13307" width="9" style="53"/>
    <col min="13308" max="13308" width="4.625" style="53" customWidth="1"/>
    <col min="13309" max="13309" width="16.625" style="53" customWidth="1"/>
    <col min="13310" max="13310" width="2.625" style="53" customWidth="1"/>
    <col min="13311" max="13311" width="4.625" style="53" customWidth="1"/>
    <col min="13312" max="13312" width="16.625" style="53" customWidth="1"/>
    <col min="13313" max="13313" width="2.625" style="53" customWidth="1"/>
    <col min="13314" max="13314" width="4.625" style="53" customWidth="1"/>
    <col min="13315" max="13315" width="16.625" style="53" customWidth="1"/>
    <col min="13316" max="13316" width="2.625" style="53" customWidth="1"/>
    <col min="13317" max="13317" width="4.625" style="53" customWidth="1"/>
    <col min="13318" max="13318" width="16.625" style="53" customWidth="1"/>
    <col min="13319" max="13319" width="2.625" style="53" customWidth="1"/>
    <col min="13320" max="13320" width="4.625" style="53" customWidth="1"/>
    <col min="13321" max="13321" width="16.625" style="53" customWidth="1"/>
    <col min="13322" max="13322" width="2.625" style="53" customWidth="1"/>
    <col min="13323" max="13323" width="4.625" style="53" customWidth="1"/>
    <col min="13324" max="13324" width="16.625" style="53" customWidth="1"/>
    <col min="13325" max="13325" width="9.375" style="53" customWidth="1"/>
    <col min="13326" max="13328" width="9" style="53"/>
    <col min="13329" max="13329" width="2.625" style="53" customWidth="1"/>
    <col min="13330" max="13330" width="4.625" style="53" customWidth="1"/>
    <col min="13331" max="13331" width="16.625" style="53" customWidth="1"/>
    <col min="13332" max="13332" width="2.625" style="53" customWidth="1"/>
    <col min="13333" max="13563" width="9" style="53"/>
    <col min="13564" max="13564" width="4.625" style="53" customWidth="1"/>
    <col min="13565" max="13565" width="16.625" style="53" customWidth="1"/>
    <col min="13566" max="13566" width="2.625" style="53" customWidth="1"/>
    <col min="13567" max="13567" width="4.625" style="53" customWidth="1"/>
    <col min="13568" max="13568" width="16.625" style="53" customWidth="1"/>
    <col min="13569" max="13569" width="2.625" style="53" customWidth="1"/>
    <col min="13570" max="13570" width="4.625" style="53" customWidth="1"/>
    <col min="13571" max="13571" width="16.625" style="53" customWidth="1"/>
    <col min="13572" max="13572" width="2.625" style="53" customWidth="1"/>
    <col min="13573" max="13573" width="4.625" style="53" customWidth="1"/>
    <col min="13574" max="13574" width="16.625" style="53" customWidth="1"/>
    <col min="13575" max="13575" width="2.625" style="53" customWidth="1"/>
    <col min="13576" max="13576" width="4.625" style="53" customWidth="1"/>
    <col min="13577" max="13577" width="16.625" style="53" customWidth="1"/>
    <col min="13578" max="13578" width="2.625" style="53" customWidth="1"/>
    <col min="13579" max="13579" width="4.625" style="53" customWidth="1"/>
    <col min="13580" max="13580" width="16.625" style="53" customWidth="1"/>
    <col min="13581" max="13581" width="9.375" style="53" customWidth="1"/>
    <col min="13582" max="13584" width="9" style="53"/>
    <col min="13585" max="13585" width="2.625" style="53" customWidth="1"/>
    <col min="13586" max="13586" width="4.625" style="53" customWidth="1"/>
    <col min="13587" max="13587" width="16.625" style="53" customWidth="1"/>
    <col min="13588" max="13588" width="2.625" style="53" customWidth="1"/>
    <col min="13589" max="13819" width="9" style="53"/>
    <col min="13820" max="13820" width="4.625" style="53" customWidth="1"/>
    <col min="13821" max="13821" width="16.625" style="53" customWidth="1"/>
    <col min="13822" max="13822" width="2.625" style="53" customWidth="1"/>
    <col min="13823" max="13823" width="4.625" style="53" customWidth="1"/>
    <col min="13824" max="13824" width="16.625" style="53" customWidth="1"/>
    <col min="13825" max="13825" width="2.625" style="53" customWidth="1"/>
    <col min="13826" max="13826" width="4.625" style="53" customWidth="1"/>
    <col min="13827" max="13827" width="16.625" style="53" customWidth="1"/>
    <col min="13828" max="13828" width="2.625" style="53" customWidth="1"/>
    <col min="13829" max="13829" width="4.625" style="53" customWidth="1"/>
    <col min="13830" max="13830" width="16.625" style="53" customWidth="1"/>
    <col min="13831" max="13831" width="2.625" style="53" customWidth="1"/>
    <col min="13832" max="13832" width="4.625" style="53" customWidth="1"/>
    <col min="13833" max="13833" width="16.625" style="53" customWidth="1"/>
    <col min="13834" max="13834" width="2.625" style="53" customWidth="1"/>
    <col min="13835" max="13835" width="4.625" style="53" customWidth="1"/>
    <col min="13836" max="13836" width="16.625" style="53" customWidth="1"/>
    <col min="13837" max="13837" width="9.375" style="53" customWidth="1"/>
    <col min="13838" max="13840" width="9" style="53"/>
    <col min="13841" max="13841" width="2.625" style="53" customWidth="1"/>
    <col min="13842" max="13842" width="4.625" style="53" customWidth="1"/>
    <col min="13843" max="13843" width="16.625" style="53" customWidth="1"/>
    <col min="13844" max="13844" width="2.625" style="53" customWidth="1"/>
    <col min="13845" max="14075" width="9" style="53"/>
    <col min="14076" max="14076" width="4.625" style="53" customWidth="1"/>
    <col min="14077" max="14077" width="16.625" style="53" customWidth="1"/>
    <col min="14078" max="14078" width="2.625" style="53" customWidth="1"/>
    <col min="14079" max="14079" width="4.625" style="53" customWidth="1"/>
    <col min="14080" max="14080" width="16.625" style="53" customWidth="1"/>
    <col min="14081" max="14081" width="2.625" style="53" customWidth="1"/>
    <col min="14082" max="14082" width="4.625" style="53" customWidth="1"/>
    <col min="14083" max="14083" width="16.625" style="53" customWidth="1"/>
    <col min="14084" max="14084" width="2.625" style="53" customWidth="1"/>
    <col min="14085" max="14085" width="4.625" style="53" customWidth="1"/>
    <col min="14086" max="14086" width="16.625" style="53" customWidth="1"/>
    <col min="14087" max="14087" width="2.625" style="53" customWidth="1"/>
    <col min="14088" max="14088" width="4.625" style="53" customWidth="1"/>
    <col min="14089" max="14089" width="16.625" style="53" customWidth="1"/>
    <col min="14090" max="14090" width="2.625" style="53" customWidth="1"/>
    <col min="14091" max="14091" width="4.625" style="53" customWidth="1"/>
    <col min="14092" max="14092" width="16.625" style="53" customWidth="1"/>
    <col min="14093" max="14093" width="9.375" style="53" customWidth="1"/>
    <col min="14094" max="14096" width="9" style="53"/>
    <col min="14097" max="14097" width="2.625" style="53" customWidth="1"/>
    <col min="14098" max="14098" width="4.625" style="53" customWidth="1"/>
    <col min="14099" max="14099" width="16.625" style="53" customWidth="1"/>
    <col min="14100" max="14100" width="2.625" style="53" customWidth="1"/>
    <col min="14101" max="14331" width="9" style="53"/>
    <col min="14332" max="14332" width="4.625" style="53" customWidth="1"/>
    <col min="14333" max="14333" width="16.625" style="53" customWidth="1"/>
    <col min="14334" max="14334" width="2.625" style="53" customWidth="1"/>
    <col min="14335" max="14335" width="4.625" style="53" customWidth="1"/>
    <col min="14336" max="14336" width="16.625" style="53" customWidth="1"/>
    <col min="14337" max="14337" width="2.625" style="53" customWidth="1"/>
    <col min="14338" max="14338" width="4.625" style="53" customWidth="1"/>
    <col min="14339" max="14339" width="16.625" style="53" customWidth="1"/>
    <col min="14340" max="14340" width="2.625" style="53" customWidth="1"/>
    <col min="14341" max="14341" width="4.625" style="53" customWidth="1"/>
    <col min="14342" max="14342" width="16.625" style="53" customWidth="1"/>
    <col min="14343" max="14343" width="2.625" style="53" customWidth="1"/>
    <col min="14344" max="14344" width="4.625" style="53" customWidth="1"/>
    <col min="14345" max="14345" width="16.625" style="53" customWidth="1"/>
    <col min="14346" max="14346" width="2.625" style="53" customWidth="1"/>
    <col min="14347" max="14347" width="4.625" style="53" customWidth="1"/>
    <col min="14348" max="14348" width="16.625" style="53" customWidth="1"/>
    <col min="14349" max="14349" width="9.375" style="53" customWidth="1"/>
    <col min="14350" max="14352" width="9" style="53"/>
    <col min="14353" max="14353" width="2.625" style="53" customWidth="1"/>
    <col min="14354" max="14354" width="4.625" style="53" customWidth="1"/>
    <col min="14355" max="14355" width="16.625" style="53" customWidth="1"/>
    <col min="14356" max="14356" width="2.625" style="53" customWidth="1"/>
    <col min="14357" max="14587" width="9" style="53"/>
    <col min="14588" max="14588" width="4.625" style="53" customWidth="1"/>
    <col min="14589" max="14589" width="16.625" style="53" customWidth="1"/>
    <col min="14590" max="14590" width="2.625" style="53" customWidth="1"/>
    <col min="14591" max="14591" width="4.625" style="53" customWidth="1"/>
    <col min="14592" max="14592" width="16.625" style="53" customWidth="1"/>
    <col min="14593" max="14593" width="2.625" style="53" customWidth="1"/>
    <col min="14594" max="14594" width="4.625" style="53" customWidth="1"/>
    <col min="14595" max="14595" width="16.625" style="53" customWidth="1"/>
    <col min="14596" max="14596" width="2.625" style="53" customWidth="1"/>
    <col min="14597" max="14597" width="4.625" style="53" customWidth="1"/>
    <col min="14598" max="14598" width="16.625" style="53" customWidth="1"/>
    <col min="14599" max="14599" width="2.625" style="53" customWidth="1"/>
    <col min="14600" max="14600" width="4.625" style="53" customWidth="1"/>
    <col min="14601" max="14601" width="16.625" style="53" customWidth="1"/>
    <col min="14602" max="14602" width="2.625" style="53" customWidth="1"/>
    <col min="14603" max="14603" width="4.625" style="53" customWidth="1"/>
    <col min="14604" max="14604" width="16.625" style="53" customWidth="1"/>
    <col min="14605" max="14605" width="9.375" style="53" customWidth="1"/>
    <col min="14606" max="14608" width="9" style="53"/>
    <col min="14609" max="14609" width="2.625" style="53" customWidth="1"/>
    <col min="14610" max="14610" width="4.625" style="53" customWidth="1"/>
    <col min="14611" max="14611" width="16.625" style="53" customWidth="1"/>
    <col min="14612" max="14612" width="2.625" style="53" customWidth="1"/>
    <col min="14613" max="14843" width="9" style="53"/>
    <col min="14844" max="14844" width="4.625" style="53" customWidth="1"/>
    <col min="14845" max="14845" width="16.625" style="53" customWidth="1"/>
    <col min="14846" max="14846" width="2.625" style="53" customWidth="1"/>
    <col min="14847" max="14847" width="4.625" style="53" customWidth="1"/>
    <col min="14848" max="14848" width="16.625" style="53" customWidth="1"/>
    <col min="14849" max="14849" width="2.625" style="53" customWidth="1"/>
    <col min="14850" max="14850" width="4.625" style="53" customWidth="1"/>
    <col min="14851" max="14851" width="16.625" style="53" customWidth="1"/>
    <col min="14852" max="14852" width="2.625" style="53" customWidth="1"/>
    <col min="14853" max="14853" width="4.625" style="53" customWidth="1"/>
    <col min="14854" max="14854" width="16.625" style="53" customWidth="1"/>
    <col min="14855" max="14855" width="2.625" style="53" customWidth="1"/>
    <col min="14856" max="14856" width="4.625" style="53" customWidth="1"/>
    <col min="14857" max="14857" width="16.625" style="53" customWidth="1"/>
    <col min="14858" max="14858" width="2.625" style="53" customWidth="1"/>
    <col min="14859" max="14859" width="4.625" style="53" customWidth="1"/>
    <col min="14860" max="14860" width="16.625" style="53" customWidth="1"/>
    <col min="14861" max="14861" width="9.375" style="53" customWidth="1"/>
    <col min="14862" max="14864" width="9" style="53"/>
    <col min="14865" max="14865" width="2.625" style="53" customWidth="1"/>
    <col min="14866" max="14866" width="4.625" style="53" customWidth="1"/>
    <col min="14867" max="14867" width="16.625" style="53" customWidth="1"/>
    <col min="14868" max="14868" width="2.625" style="53" customWidth="1"/>
    <col min="14869" max="15099" width="9" style="53"/>
    <col min="15100" max="15100" width="4.625" style="53" customWidth="1"/>
    <col min="15101" max="15101" width="16.625" style="53" customWidth="1"/>
    <col min="15102" max="15102" width="2.625" style="53" customWidth="1"/>
    <col min="15103" max="15103" width="4.625" style="53" customWidth="1"/>
    <col min="15104" max="15104" width="16.625" style="53" customWidth="1"/>
    <col min="15105" max="15105" width="2.625" style="53" customWidth="1"/>
    <col min="15106" max="15106" width="4.625" style="53" customWidth="1"/>
    <col min="15107" max="15107" width="16.625" style="53" customWidth="1"/>
    <col min="15108" max="15108" width="2.625" style="53" customWidth="1"/>
    <col min="15109" max="15109" width="4.625" style="53" customWidth="1"/>
    <col min="15110" max="15110" width="16.625" style="53" customWidth="1"/>
    <col min="15111" max="15111" width="2.625" style="53" customWidth="1"/>
    <col min="15112" max="15112" width="4.625" style="53" customWidth="1"/>
    <col min="15113" max="15113" width="16.625" style="53" customWidth="1"/>
    <col min="15114" max="15114" width="2.625" style="53" customWidth="1"/>
    <col min="15115" max="15115" width="4.625" style="53" customWidth="1"/>
    <col min="15116" max="15116" width="16.625" style="53" customWidth="1"/>
    <col min="15117" max="15117" width="9.375" style="53" customWidth="1"/>
    <col min="15118" max="15120" width="9" style="53"/>
    <col min="15121" max="15121" width="2.625" style="53" customWidth="1"/>
    <col min="15122" max="15122" width="4.625" style="53" customWidth="1"/>
    <col min="15123" max="15123" width="16.625" style="53" customWidth="1"/>
    <col min="15124" max="15124" width="2.625" style="53" customWidth="1"/>
    <col min="15125" max="15355" width="9" style="53"/>
    <col min="15356" max="15356" width="4.625" style="53" customWidth="1"/>
    <col min="15357" max="15357" width="16.625" style="53" customWidth="1"/>
    <col min="15358" max="15358" width="2.625" style="53" customWidth="1"/>
    <col min="15359" max="15359" width="4.625" style="53" customWidth="1"/>
    <col min="15360" max="15360" width="16.625" style="53" customWidth="1"/>
    <col min="15361" max="15361" width="2.625" style="53" customWidth="1"/>
    <col min="15362" max="15362" width="4.625" style="53" customWidth="1"/>
    <col min="15363" max="15363" width="16.625" style="53" customWidth="1"/>
    <col min="15364" max="15364" width="2.625" style="53" customWidth="1"/>
    <col min="15365" max="15365" width="4.625" style="53" customWidth="1"/>
    <col min="15366" max="15366" width="16.625" style="53" customWidth="1"/>
    <col min="15367" max="15367" width="2.625" style="53" customWidth="1"/>
    <col min="15368" max="15368" width="4.625" style="53" customWidth="1"/>
    <col min="15369" max="15369" width="16.625" style="53" customWidth="1"/>
    <col min="15370" max="15370" width="2.625" style="53" customWidth="1"/>
    <col min="15371" max="15371" width="4.625" style="53" customWidth="1"/>
    <col min="15372" max="15372" width="16.625" style="53" customWidth="1"/>
    <col min="15373" max="15373" width="9.375" style="53" customWidth="1"/>
    <col min="15374" max="15376" width="9" style="53"/>
    <col min="15377" max="15377" width="2.625" style="53" customWidth="1"/>
    <col min="15378" max="15378" width="4.625" style="53" customWidth="1"/>
    <col min="15379" max="15379" width="16.625" style="53" customWidth="1"/>
    <col min="15380" max="15380" width="2.625" style="53" customWidth="1"/>
    <col min="15381" max="15611" width="9" style="53"/>
    <col min="15612" max="15612" width="4.625" style="53" customWidth="1"/>
    <col min="15613" max="15613" width="16.625" style="53" customWidth="1"/>
    <col min="15614" max="15614" width="2.625" style="53" customWidth="1"/>
    <col min="15615" max="15615" width="4.625" style="53" customWidth="1"/>
    <col min="15616" max="15616" width="16.625" style="53" customWidth="1"/>
    <col min="15617" max="15617" width="2.625" style="53" customWidth="1"/>
    <col min="15618" max="15618" width="4.625" style="53" customWidth="1"/>
    <col min="15619" max="15619" width="16.625" style="53" customWidth="1"/>
    <col min="15620" max="15620" width="2.625" style="53" customWidth="1"/>
    <col min="15621" max="15621" width="4.625" style="53" customWidth="1"/>
    <col min="15622" max="15622" width="16.625" style="53" customWidth="1"/>
    <col min="15623" max="15623" width="2.625" style="53" customWidth="1"/>
    <col min="15624" max="15624" width="4.625" style="53" customWidth="1"/>
    <col min="15625" max="15625" width="16.625" style="53" customWidth="1"/>
    <col min="15626" max="15626" width="2.625" style="53" customWidth="1"/>
    <col min="15627" max="15627" width="4.625" style="53" customWidth="1"/>
    <col min="15628" max="15628" width="16.625" style="53" customWidth="1"/>
    <col min="15629" max="15629" width="9.375" style="53" customWidth="1"/>
    <col min="15630" max="15632" width="9" style="53"/>
    <col min="15633" max="15633" width="2.625" style="53" customWidth="1"/>
    <col min="15634" max="15634" width="4.625" style="53" customWidth="1"/>
    <col min="15635" max="15635" width="16.625" style="53" customWidth="1"/>
    <col min="15636" max="15636" width="2.625" style="53" customWidth="1"/>
    <col min="15637" max="15867" width="9" style="53"/>
    <col min="15868" max="15868" width="4.625" style="53" customWidth="1"/>
    <col min="15869" max="15869" width="16.625" style="53" customWidth="1"/>
    <col min="15870" max="15870" width="2.625" style="53" customWidth="1"/>
    <col min="15871" max="15871" width="4.625" style="53" customWidth="1"/>
    <col min="15872" max="15872" width="16.625" style="53" customWidth="1"/>
    <col min="15873" max="15873" width="2.625" style="53" customWidth="1"/>
    <col min="15874" max="15874" width="4.625" style="53" customWidth="1"/>
    <col min="15875" max="15875" width="16.625" style="53" customWidth="1"/>
    <col min="15876" max="15876" width="2.625" style="53" customWidth="1"/>
    <col min="15877" max="15877" width="4.625" style="53" customWidth="1"/>
    <col min="15878" max="15878" width="16.625" style="53" customWidth="1"/>
    <col min="15879" max="15879" width="2.625" style="53" customWidth="1"/>
    <col min="15880" max="15880" width="4.625" style="53" customWidth="1"/>
    <col min="15881" max="15881" width="16.625" style="53" customWidth="1"/>
    <col min="15882" max="15882" width="2.625" style="53" customWidth="1"/>
    <col min="15883" max="15883" width="4.625" style="53" customWidth="1"/>
    <col min="15884" max="15884" width="16.625" style="53" customWidth="1"/>
    <col min="15885" max="15885" width="9.375" style="53" customWidth="1"/>
    <col min="15886" max="15888" width="9" style="53"/>
    <col min="15889" max="15889" width="2.625" style="53" customWidth="1"/>
    <col min="15890" max="15890" width="4.625" style="53" customWidth="1"/>
    <col min="15891" max="15891" width="16.625" style="53" customWidth="1"/>
    <col min="15892" max="15892" width="2.625" style="53" customWidth="1"/>
    <col min="15893" max="16123" width="9" style="53"/>
    <col min="16124" max="16124" width="4.625" style="53" customWidth="1"/>
    <col min="16125" max="16125" width="16.625" style="53" customWidth="1"/>
    <col min="16126" max="16126" width="2.625" style="53" customWidth="1"/>
    <col min="16127" max="16127" width="4.625" style="53" customWidth="1"/>
    <col min="16128" max="16128" width="16.625" style="53" customWidth="1"/>
    <col min="16129" max="16129" width="2.625" style="53" customWidth="1"/>
    <col min="16130" max="16130" width="4.625" style="53" customWidth="1"/>
    <col min="16131" max="16131" width="16.625" style="53" customWidth="1"/>
    <col min="16132" max="16132" width="2.625" style="53" customWidth="1"/>
    <col min="16133" max="16133" width="4.625" style="53" customWidth="1"/>
    <col min="16134" max="16134" width="16.625" style="53" customWidth="1"/>
    <col min="16135" max="16135" width="2.625" style="53" customWidth="1"/>
    <col min="16136" max="16136" width="4.625" style="53" customWidth="1"/>
    <col min="16137" max="16137" width="16.625" style="53" customWidth="1"/>
    <col min="16138" max="16138" width="2.625" style="53" customWidth="1"/>
    <col min="16139" max="16139" width="4.625" style="53" customWidth="1"/>
    <col min="16140" max="16140" width="16.625" style="53" customWidth="1"/>
    <col min="16141" max="16141" width="9.375" style="53" customWidth="1"/>
    <col min="16142" max="16144" width="9" style="53"/>
    <col min="16145" max="16145" width="2.625" style="53" customWidth="1"/>
    <col min="16146" max="16146" width="4.625" style="53" customWidth="1"/>
    <col min="16147" max="16147" width="16.625" style="53" customWidth="1"/>
    <col min="16148" max="16148" width="2.625" style="53" customWidth="1"/>
    <col min="16149" max="16379" width="9" style="53"/>
    <col min="16380" max="16384" width="9" style="53" customWidth="1"/>
  </cols>
  <sheetData>
    <row r="1" spans="1:28">
      <c r="A1" s="1276" t="s">
        <v>718</v>
      </c>
      <c r="B1" s="1277"/>
      <c r="D1" s="1276" t="s">
        <v>719</v>
      </c>
      <c r="E1" s="1277"/>
      <c r="G1" s="1276" t="s">
        <v>720</v>
      </c>
      <c r="H1" s="1277"/>
      <c r="J1" s="1276" t="s">
        <v>721</v>
      </c>
      <c r="K1" s="1277"/>
      <c r="M1" s="1276" t="s">
        <v>722</v>
      </c>
      <c r="N1" s="1277"/>
      <c r="P1" s="1276"/>
      <c r="Q1" s="1277" t="s">
        <v>723</v>
      </c>
      <c r="S1" s="1276"/>
      <c r="T1" s="1277" t="s">
        <v>724</v>
      </c>
    </row>
    <row r="2" spans="1:28">
      <c r="A2" s="1278" t="s">
        <v>78</v>
      </c>
      <c r="B2" s="1279" t="s">
        <v>725</v>
      </c>
      <c r="D2" s="1278" t="s">
        <v>78</v>
      </c>
      <c r="E2" s="1279" t="s">
        <v>725</v>
      </c>
      <c r="G2" s="1278" t="s">
        <v>78</v>
      </c>
      <c r="H2" s="1279" t="s">
        <v>725</v>
      </c>
      <c r="J2" s="1278" t="s">
        <v>78</v>
      </c>
      <c r="K2" s="1280" t="s">
        <v>725</v>
      </c>
      <c r="M2" s="1278" t="s">
        <v>78</v>
      </c>
      <c r="N2" s="1280" t="s">
        <v>725</v>
      </c>
      <c r="P2" s="1278" t="s">
        <v>78</v>
      </c>
      <c r="Q2" s="1280" t="s">
        <v>725</v>
      </c>
      <c r="S2" s="1278" t="s">
        <v>78</v>
      </c>
      <c r="T2" s="1280" t="s">
        <v>725</v>
      </c>
    </row>
    <row r="3" spans="1:28">
      <c r="A3" s="1281">
        <v>1</v>
      </c>
      <c r="B3" s="1282" t="s">
        <v>726</v>
      </c>
      <c r="D3" s="1281">
        <v>1</v>
      </c>
      <c r="E3" s="1282" t="s">
        <v>727</v>
      </c>
      <c r="G3" s="1283">
        <v>1</v>
      </c>
      <c r="H3" s="1282" t="s">
        <v>728</v>
      </c>
      <c r="J3" s="1281" t="s">
        <v>729</v>
      </c>
      <c r="K3" s="1284" t="s">
        <v>730</v>
      </c>
      <c r="M3" s="1283">
        <v>1</v>
      </c>
      <c r="N3" s="1285" t="s">
        <v>731</v>
      </c>
      <c r="P3" s="1281" t="s">
        <v>729</v>
      </c>
      <c r="Q3" s="1281" t="s">
        <v>729</v>
      </c>
      <c r="S3" s="1281">
        <v>1</v>
      </c>
      <c r="T3" s="1281" t="s">
        <v>732</v>
      </c>
      <c r="W3" s="53" t="str">
        <f t="shared" ref="W3:W13" si="0">A3&amp;":"&amp;B3</f>
        <v>1:ｳｪｲﾄ</v>
      </c>
      <c r="X3" s="53" t="str">
        <f t="shared" ref="X3:X31" si="1">D3&amp;":"&amp;E3</f>
        <v xml:space="preserve">1:処理抜け </v>
      </c>
      <c r="Y3" s="53" t="str">
        <f t="shared" ref="Y3:Y10" si="2">G3&amp;":"&amp;H3</f>
        <v>1:仕様不明確</v>
      </c>
      <c r="Z3" s="53" t="str">
        <f>J3&amp;":"&amp;K3</f>
        <v xml:space="preserve">A:ﾃﾞｸﾞﾚｰﾄ </v>
      </c>
      <c r="AA3" s="53" t="str">
        <f>M3&amp;":"&amp;N3</f>
        <v>1:机上</v>
      </c>
      <c r="AB3" s="53" t="str">
        <f>S3&amp;":"&amp;T3</f>
        <v>1:要件定義</v>
      </c>
    </row>
    <row r="4" spans="1:28">
      <c r="A4" s="1281">
        <v>2</v>
      </c>
      <c r="B4" s="1282" t="s">
        <v>733</v>
      </c>
      <c r="D4" s="1281">
        <v>2</v>
      </c>
      <c r="E4" s="1282" t="s">
        <v>734</v>
      </c>
      <c r="G4" s="1283">
        <v>2</v>
      </c>
      <c r="H4" s="1282" t="s">
        <v>735</v>
      </c>
      <c r="J4" s="1281" t="s">
        <v>736</v>
      </c>
      <c r="K4" s="1284" t="s">
        <v>737</v>
      </c>
      <c r="M4" s="1283">
        <v>2</v>
      </c>
      <c r="N4" s="1285" t="s">
        <v>738</v>
      </c>
      <c r="P4" s="1281" t="s">
        <v>736</v>
      </c>
      <c r="Q4" s="1281" t="s">
        <v>736</v>
      </c>
      <c r="S4" s="1281">
        <v>2</v>
      </c>
      <c r="T4" s="1281" t="s">
        <v>739</v>
      </c>
      <c r="W4" s="53" t="str">
        <f t="shared" si="0"/>
        <v>2:ABEND</v>
      </c>
      <c r="X4" s="53" t="str">
        <f t="shared" si="1"/>
        <v>2:ｲﾝﾀｰﾌｪｰｽ不良</v>
      </c>
      <c r="Y4" s="53" t="str">
        <f t="shared" si="2"/>
        <v>2:ﾌﾟﾗｯﾄﾌｫｰﾑ理解不足</v>
      </c>
      <c r="Z4" s="53" t="str">
        <f>J4&amp;":"&amp;K4</f>
        <v xml:space="preserve">B:新規不良 </v>
      </c>
      <c r="AA4" s="53" t="str">
        <f>M4&amp;":"&amp;N4</f>
        <v>2:ﾏｼﾝ</v>
      </c>
      <c r="AB4" s="53" t="str">
        <f t="shared" ref="AB4:AB10" si="3">S4&amp;":"&amp;T4</f>
        <v>2:基本設計</v>
      </c>
    </row>
    <row r="5" spans="1:28">
      <c r="A5" s="1281">
        <v>3</v>
      </c>
      <c r="B5" s="1282" t="s">
        <v>740</v>
      </c>
      <c r="D5" s="1281">
        <v>3</v>
      </c>
      <c r="E5" s="1282" t="s">
        <v>741</v>
      </c>
      <c r="G5" s="1283">
        <v>3</v>
      </c>
      <c r="H5" s="1282" t="s">
        <v>742</v>
      </c>
      <c r="J5" s="1281" t="s">
        <v>361</v>
      </c>
      <c r="K5" s="1284" t="s">
        <v>743</v>
      </c>
      <c r="P5" s="1281" t="s">
        <v>361</v>
      </c>
      <c r="Q5" s="1281" t="s">
        <v>361</v>
      </c>
      <c r="S5" s="1281">
        <v>3</v>
      </c>
      <c r="T5" s="1281" t="s">
        <v>744</v>
      </c>
      <c r="W5" s="53" t="str">
        <f t="shared" si="0"/>
        <v>3:ﾌﾟﾗｯﾄﾌｫｰﾑｴﾗｰ</v>
      </c>
      <c r="X5" s="53" t="str">
        <f t="shared" si="1"/>
        <v>3:初期設定不良</v>
      </c>
      <c r="Y5" s="53" t="str">
        <f t="shared" si="2"/>
        <v>3:業務仕様理解不足</v>
      </c>
      <c r="Z5" s="53" t="str">
        <f>J5&amp;":"&amp;K5</f>
        <v xml:space="preserve">C:修正不十分 </v>
      </c>
      <c r="AB5" s="53" t="str">
        <f t="shared" si="3"/>
        <v>3:詳細設計</v>
      </c>
    </row>
    <row r="6" spans="1:28">
      <c r="A6" s="1281">
        <v>4</v>
      </c>
      <c r="B6" s="1282" t="s">
        <v>745</v>
      </c>
      <c r="D6" s="1281">
        <v>4</v>
      </c>
      <c r="E6" s="1282" t="s">
        <v>746</v>
      </c>
      <c r="G6" s="1283">
        <v>4</v>
      </c>
      <c r="H6" s="1282" t="s">
        <v>747</v>
      </c>
      <c r="J6" s="1281" t="s">
        <v>748</v>
      </c>
      <c r="K6" s="1284" t="s">
        <v>749</v>
      </c>
      <c r="S6" s="1286">
        <v>4</v>
      </c>
      <c r="T6" s="1286" t="s">
        <v>750</v>
      </c>
      <c r="W6" s="53" t="str">
        <f t="shared" si="0"/>
        <v>4:ﾌｧｲﾙ/DB破壊</v>
      </c>
      <c r="X6" s="53" t="str">
        <f t="shared" si="1"/>
        <v>4:演算処理不良</v>
      </c>
      <c r="Y6" s="53" t="str">
        <f t="shared" si="2"/>
        <v>4:共通ﾓｼﾞｭｰﾙ理解不足</v>
      </c>
      <c r="Z6" s="53" t="str">
        <f>J6&amp;":"&amp;K6</f>
        <v>D:潜在不良</v>
      </c>
      <c r="AB6" s="53" t="str">
        <f t="shared" si="3"/>
        <v>4:ｺｰﾃﾞｨﾝｸﾞ</v>
      </c>
    </row>
    <row r="7" spans="1:28">
      <c r="A7" s="1281">
        <v>5</v>
      </c>
      <c r="B7" s="1282" t="s">
        <v>751</v>
      </c>
      <c r="D7" s="1281">
        <v>5</v>
      </c>
      <c r="E7" s="1282" t="s">
        <v>752</v>
      </c>
      <c r="G7" s="1283">
        <v>5</v>
      </c>
      <c r="H7" s="1284" t="s">
        <v>753</v>
      </c>
      <c r="J7" s="1281" t="s">
        <v>74</v>
      </c>
      <c r="K7" s="1284" t="s">
        <v>754</v>
      </c>
      <c r="Q7" s="53" t="s">
        <v>755</v>
      </c>
      <c r="S7" s="1286">
        <v>5</v>
      </c>
      <c r="T7" s="1286" t="s">
        <v>756</v>
      </c>
      <c r="W7" s="53" t="str">
        <f t="shared" si="0"/>
        <v>5:ﾃﾞｰﾀ不正</v>
      </c>
      <c r="X7" s="53" t="str">
        <f t="shared" si="1"/>
        <v>5:ｲﾍﾞﾝﾄ処理不良</v>
      </c>
      <c r="Y7" s="53" t="str">
        <f t="shared" si="2"/>
        <v>5:運用面考慮不足</v>
      </c>
      <c r="Z7" s="53" t="str">
        <f>J7&amp;":"&amp;K7</f>
        <v>E:その他</v>
      </c>
      <c r="AB7" s="53" t="str">
        <f t="shared" si="3"/>
        <v>5:単体試験</v>
      </c>
    </row>
    <row r="8" spans="1:28">
      <c r="A8" s="1281">
        <v>6</v>
      </c>
      <c r="B8" s="1282" t="s">
        <v>757</v>
      </c>
      <c r="D8" s="1281">
        <v>6</v>
      </c>
      <c r="E8" s="1284" t="s">
        <v>758</v>
      </c>
      <c r="G8" s="1283">
        <v>6</v>
      </c>
      <c r="H8" s="1284" t="s">
        <v>759</v>
      </c>
      <c r="Q8" s="53" t="s">
        <v>760</v>
      </c>
      <c r="S8" s="1286">
        <v>6</v>
      </c>
      <c r="T8" s="1286" t="s">
        <v>761</v>
      </c>
      <c r="W8" s="53" t="str">
        <f t="shared" si="0"/>
        <v>6:ﾘｽﾄ出力不正　</v>
      </c>
      <c r="X8" s="53" t="str">
        <f t="shared" si="1"/>
        <v xml:space="preserve">6:ﾃｰﾌﾞﾙ処理不良 </v>
      </c>
      <c r="Y8" s="53" t="str">
        <f t="shared" si="2"/>
        <v>6:規格・基準理解不足</v>
      </c>
      <c r="AB8" s="53" t="str">
        <f t="shared" si="3"/>
        <v>6:結合試験</v>
      </c>
    </row>
    <row r="9" spans="1:28">
      <c r="A9" s="1281">
        <v>7</v>
      </c>
      <c r="B9" s="1282" t="s">
        <v>762</v>
      </c>
      <c r="D9" s="1281">
        <v>7</v>
      </c>
      <c r="E9" s="1284" t="s">
        <v>763</v>
      </c>
      <c r="G9" s="1283">
        <v>7</v>
      </c>
      <c r="H9" s="1284" t="s">
        <v>764</v>
      </c>
      <c r="Q9" s="53" t="s">
        <v>765</v>
      </c>
      <c r="S9" s="1286">
        <v>7</v>
      </c>
      <c r="T9" s="1286" t="s">
        <v>766</v>
      </c>
      <c r="W9" s="53" t="str">
        <f t="shared" si="0"/>
        <v>7:ｴﾗｰﾁｪｯｸ不正</v>
      </c>
      <c r="X9" s="53" t="str">
        <f t="shared" si="1"/>
        <v xml:space="preserve">7:ﾎﾟｲﾝﾀ処理不良 </v>
      </c>
      <c r="Y9" s="53" t="str">
        <f t="shared" si="2"/>
        <v>7:修正確認不足</v>
      </c>
      <c r="AB9" s="53" t="str">
        <f t="shared" si="3"/>
        <v>7:総合試験</v>
      </c>
    </row>
    <row r="10" spans="1:28">
      <c r="A10" s="1281">
        <v>8</v>
      </c>
      <c r="B10" s="1282" t="s">
        <v>767</v>
      </c>
      <c r="D10" s="1281">
        <v>8</v>
      </c>
      <c r="E10" s="1284" t="s">
        <v>768</v>
      </c>
      <c r="G10" s="1283">
        <v>8</v>
      </c>
      <c r="H10" s="1284" t="s">
        <v>769</v>
      </c>
      <c r="S10" s="1286">
        <v>8</v>
      </c>
      <c r="T10" s="1286" t="s">
        <v>770</v>
      </c>
      <c r="W10" s="53" t="str">
        <f t="shared" si="0"/>
        <v>8:画面表示/編集不正</v>
      </c>
      <c r="X10" s="53" t="str">
        <f t="shared" si="1"/>
        <v>8:ｶｳﾝﾀ処理不良</v>
      </c>
      <c r="Y10" s="53" t="str">
        <f t="shared" si="2"/>
        <v>8:単純誤り</v>
      </c>
      <c r="AB10" s="53" t="str">
        <f t="shared" si="3"/>
        <v>8:顧客試験</v>
      </c>
    </row>
    <row r="11" spans="1:28">
      <c r="A11" s="1281">
        <v>9</v>
      </c>
      <c r="B11" s="1282" t="s">
        <v>771</v>
      </c>
      <c r="D11" s="1281">
        <v>9</v>
      </c>
      <c r="E11" s="1284" t="s">
        <v>772</v>
      </c>
      <c r="W11" s="53" t="str">
        <f t="shared" si="0"/>
        <v>9:ﾒｯｾｰｼﾞ不正</v>
      </c>
      <c r="X11" s="53" t="str">
        <f t="shared" si="1"/>
        <v>9:ﾌﾗｸﾞ処理不良</v>
      </c>
    </row>
    <row r="12" spans="1:28">
      <c r="A12" s="1281">
        <v>10</v>
      </c>
      <c r="B12" s="1284" t="s">
        <v>773</v>
      </c>
      <c r="D12" s="1281">
        <v>10</v>
      </c>
      <c r="E12" s="1284" t="s">
        <v>774</v>
      </c>
      <c r="W12" s="53" t="str">
        <f t="shared" si="0"/>
        <v>10:性能</v>
      </c>
      <c r="X12" s="53" t="str">
        <f t="shared" si="1"/>
        <v>10:判定処理不良</v>
      </c>
    </row>
    <row r="13" spans="1:28">
      <c r="A13" s="1286">
        <v>11</v>
      </c>
      <c r="B13" s="1284" t="s">
        <v>775</v>
      </c>
      <c r="D13" s="1281">
        <v>11</v>
      </c>
      <c r="E13" s="1284" t="s">
        <v>776</v>
      </c>
      <c r="W13" s="53" t="str">
        <f t="shared" si="0"/>
        <v>11:操作性</v>
      </c>
      <c r="X13" s="53" t="str">
        <f t="shared" si="1"/>
        <v>11:編集処理不良</v>
      </c>
    </row>
    <row r="14" spans="1:28">
      <c r="D14" s="1281">
        <v>12</v>
      </c>
      <c r="E14" s="1282" t="s">
        <v>777</v>
      </c>
      <c r="X14" s="53" t="str">
        <f t="shared" si="1"/>
        <v>12:処理順序性不良</v>
      </c>
    </row>
    <row r="15" spans="1:28">
      <c r="D15" s="1281">
        <v>13</v>
      </c>
      <c r="E15" s="1284" t="s">
        <v>778</v>
      </c>
      <c r="X15" s="53" t="str">
        <f t="shared" si="1"/>
        <v>13:共通ﾓｼﾞｭｰﾙ使用誤り</v>
      </c>
    </row>
    <row r="16" spans="1:28">
      <c r="D16" s="1281">
        <v>14</v>
      </c>
      <c r="E16" s="1284" t="s">
        <v>779</v>
      </c>
      <c r="X16" s="53" t="str">
        <f t="shared" si="1"/>
        <v>14:ﾌﾟﾛﾊﾟﾃｨ設定誤り</v>
      </c>
    </row>
    <row r="17" spans="4:24">
      <c r="D17" s="1281">
        <v>15</v>
      </c>
      <c r="E17" s="1284" t="s">
        <v>780</v>
      </c>
      <c r="X17" s="53" t="str">
        <f t="shared" si="1"/>
        <v>15:変数属性設定誤り</v>
      </c>
    </row>
    <row r="18" spans="4:24">
      <c r="D18" s="1281">
        <v>16</v>
      </c>
      <c r="E18" s="1282" t="s">
        <v>781</v>
      </c>
      <c r="X18" s="53" t="str">
        <f t="shared" si="1"/>
        <v xml:space="preserve">16:参照先誤り </v>
      </c>
    </row>
    <row r="19" spans="4:24">
      <c r="D19" s="1281">
        <v>17</v>
      </c>
      <c r="E19" s="1282" t="s">
        <v>782</v>
      </c>
      <c r="X19" s="53" t="str">
        <f t="shared" si="1"/>
        <v>17:関数使用誤り</v>
      </c>
    </row>
    <row r="20" spans="4:24">
      <c r="D20" s="1281">
        <v>18</v>
      </c>
      <c r="E20" s="1284" t="s">
        <v>783</v>
      </c>
      <c r="X20" s="53" t="str">
        <f t="shared" si="1"/>
        <v>18:ｽﾃｰﾄﾒﾝﾄ使用誤り</v>
      </c>
    </row>
    <row r="21" spans="4:24">
      <c r="D21" s="1281">
        <v>19</v>
      </c>
      <c r="E21" s="1282" t="s">
        <v>784</v>
      </c>
      <c r="X21" s="53" t="str">
        <f t="shared" si="1"/>
        <v>19:ﾒｿｯﾄﾞ使用誤り</v>
      </c>
    </row>
    <row r="22" spans="4:24">
      <c r="D22" s="1281">
        <v>20</v>
      </c>
      <c r="E22" s="1284" t="s">
        <v>785</v>
      </c>
      <c r="X22" s="53" t="str">
        <f t="shared" si="1"/>
        <v>20:ﾏｸﾛ使用誤り</v>
      </c>
    </row>
    <row r="23" spans="4:24">
      <c r="D23" s="1281">
        <v>21</v>
      </c>
      <c r="E23" s="1284" t="s">
        <v>786</v>
      </c>
      <c r="X23" s="53" t="str">
        <f t="shared" si="1"/>
        <v>21:ﾄﾞｷｭﾒﾝﾄ不良</v>
      </c>
    </row>
    <row r="24" spans="4:24">
      <c r="D24" s="1281">
        <v>22</v>
      </c>
      <c r="E24" s="1284" t="s">
        <v>787</v>
      </c>
      <c r="X24" s="53" t="str">
        <f t="shared" si="1"/>
        <v>22:ﾌﾟﾗｯﾄﾌｫｰﾑ不良</v>
      </c>
    </row>
    <row r="25" spans="4:24">
      <c r="D25" s="1281">
        <v>23</v>
      </c>
      <c r="E25" s="1284" t="s">
        <v>788</v>
      </c>
      <c r="X25" s="53" t="str">
        <f t="shared" si="1"/>
        <v>23:ｼｽﾃﾑ/ﾃﾞｰﾀ環境誤り</v>
      </c>
    </row>
    <row r="26" spans="4:24">
      <c r="D26" s="1281">
        <v>24</v>
      </c>
      <c r="E26" s="1284" t="s">
        <v>789</v>
      </c>
      <c r="X26" s="53" t="str">
        <f t="shared" si="1"/>
        <v>24:ﾒﾓﾘ不足</v>
      </c>
    </row>
    <row r="27" spans="4:24">
      <c r="D27" s="1281">
        <v>25</v>
      </c>
      <c r="E27" s="1284" t="s">
        <v>790</v>
      </c>
      <c r="X27" s="53" t="str">
        <f t="shared" si="1"/>
        <v>25:ﾊｰﾄﾞ異常</v>
      </c>
    </row>
    <row r="28" spans="4:24">
      <c r="D28" s="1281">
        <v>26</v>
      </c>
      <c r="E28" s="1284" t="s">
        <v>791</v>
      </c>
      <c r="X28" s="53" t="str">
        <f t="shared" si="1"/>
        <v>26:再現待ち</v>
      </c>
    </row>
    <row r="29" spans="4:24">
      <c r="D29" s="1281">
        <v>27</v>
      </c>
      <c r="E29" s="1284" t="s">
        <v>792</v>
      </c>
      <c r="X29" s="53" t="str">
        <f t="shared" si="1"/>
        <v>27:同件不良</v>
      </c>
    </row>
    <row r="30" spans="4:24">
      <c r="D30" s="1281">
        <v>28</v>
      </c>
      <c r="E30" s="1284" t="s">
        <v>793</v>
      </c>
      <c r="X30" s="53" t="str">
        <f t="shared" si="1"/>
        <v>28:SIﾐｽ</v>
      </c>
    </row>
    <row r="31" spans="4:24">
      <c r="D31" s="1286">
        <v>99</v>
      </c>
      <c r="E31" s="1284" t="s">
        <v>794</v>
      </c>
      <c r="X31" s="53" t="str">
        <f t="shared" si="1"/>
        <v>99:仕様通り</v>
      </c>
    </row>
    <row r="33" spans="5:5">
      <c r="E33" s="53" t="s">
        <v>795</v>
      </c>
    </row>
    <row r="34" spans="5:5">
      <c r="E34" s="53" t="s">
        <v>796</v>
      </c>
    </row>
    <row r="35" spans="5:5">
      <c r="E35" s="53" t="s">
        <v>797</v>
      </c>
    </row>
    <row r="36" spans="5:5">
      <c r="E36" s="53" t="s">
        <v>798</v>
      </c>
    </row>
    <row r="37" spans="5:5">
      <c r="E37" s="53" t="s">
        <v>799</v>
      </c>
    </row>
    <row r="38" spans="5:5">
      <c r="E38" s="53" t="s">
        <v>800</v>
      </c>
    </row>
    <row r="40" spans="5:5">
      <c r="E40" s="53" t="s">
        <v>801</v>
      </c>
    </row>
  </sheetData>
  <phoneticPr fontId="7"/>
  <pageMargins left="0.39370078740157483" right="0.39370078740157483" top="0.59055118110236227" bottom="0.59055118110236227" header="0.31496062992125984" footer="0.31496062992125984"/>
  <pageSetup paperSize="9" scale="61" orientation="landscape" horizontalDpi="4294967292" verticalDpi="300" r:id="rId1"/>
  <headerFooter alignWithMargins="0">
    <oddHeader>&amp;C&amp;"ＭＳ ゴシック,太字"&amp;12&amp;A</oddHeader>
    <oddFooter>- &amp;P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485050-9399-45B7-819A-369293243C54}">
  <sheetPr codeName="Sheet20"/>
  <dimension ref="A1:M31"/>
  <sheetViews>
    <sheetView showGridLines="0" zoomScale="85" zoomScaleNormal="85" zoomScaleSheetLayoutView="85" workbookViewId="0">
      <pane ySplit="6" topLeftCell="A7" activePane="bottomLeft" state="frozen"/>
      <selection pane="bottomLeft" activeCell="E20" sqref="E20"/>
    </sheetView>
  </sheetViews>
  <sheetFormatPr defaultRowHeight="15.75"/>
  <cols>
    <col min="1" max="1" width="6.625" style="17" customWidth="1"/>
    <col min="2" max="3" width="9.625" style="17" customWidth="1"/>
    <col min="4" max="5" width="42.375" style="17" customWidth="1"/>
    <col min="6" max="13" width="13.875" style="50" customWidth="1"/>
    <col min="14" max="248" width="9" style="17"/>
    <col min="249" max="249" width="6.625" style="17" customWidth="1"/>
    <col min="250" max="251" width="9.625" style="17" customWidth="1"/>
    <col min="252" max="253" width="31" style="17" customWidth="1"/>
    <col min="254" max="254" width="3.125" style="17" customWidth="1"/>
    <col min="255" max="255" width="9.875" style="17" customWidth="1"/>
    <col min="256" max="256" width="3.125" style="17" customWidth="1"/>
    <col min="257" max="257" width="8.375" style="17" customWidth="1"/>
    <col min="258" max="258" width="3.125" style="17" customWidth="1"/>
    <col min="259" max="259" width="9.875" style="17" customWidth="1"/>
    <col min="260" max="260" width="3.125" style="17" customWidth="1"/>
    <col min="261" max="261" width="9.875" style="17" customWidth="1"/>
    <col min="262" max="262" width="3.125" style="17" customWidth="1"/>
    <col min="263" max="263" width="9.875" style="17" customWidth="1"/>
    <col min="264" max="264" width="3.125" style="17" customWidth="1"/>
    <col min="265" max="265" width="9.875" style="17" customWidth="1"/>
    <col min="266" max="266" width="3.125" style="17" customWidth="1"/>
    <col min="267" max="267" width="9.875" style="17" customWidth="1"/>
    <col min="268" max="268" width="3.125" style="17" customWidth="1"/>
    <col min="269" max="269" width="9.875" style="17" customWidth="1"/>
    <col min="270" max="504" width="9" style="17"/>
    <col min="505" max="505" width="6.625" style="17" customWidth="1"/>
    <col min="506" max="507" width="9.625" style="17" customWidth="1"/>
    <col min="508" max="509" width="31" style="17" customWidth="1"/>
    <col min="510" max="510" width="3.125" style="17" customWidth="1"/>
    <col min="511" max="511" width="9.875" style="17" customWidth="1"/>
    <col min="512" max="512" width="3.125" style="17" customWidth="1"/>
    <col min="513" max="513" width="8.375" style="17" customWidth="1"/>
    <col min="514" max="514" width="3.125" style="17" customWidth="1"/>
    <col min="515" max="515" width="9.875" style="17" customWidth="1"/>
    <col min="516" max="516" width="3.125" style="17" customWidth="1"/>
    <col min="517" max="517" width="9.875" style="17" customWidth="1"/>
    <col min="518" max="518" width="3.125" style="17" customWidth="1"/>
    <col min="519" max="519" width="9.875" style="17" customWidth="1"/>
    <col min="520" max="520" width="3.125" style="17" customWidth="1"/>
    <col min="521" max="521" width="9.875" style="17" customWidth="1"/>
    <col min="522" max="522" width="3.125" style="17" customWidth="1"/>
    <col min="523" max="523" width="9.875" style="17" customWidth="1"/>
    <col min="524" max="524" width="3.125" style="17" customWidth="1"/>
    <col min="525" max="525" width="9.875" style="17" customWidth="1"/>
    <col min="526" max="760" width="9" style="17"/>
    <col min="761" max="761" width="6.625" style="17" customWidth="1"/>
    <col min="762" max="763" width="9.625" style="17" customWidth="1"/>
    <col min="764" max="765" width="31" style="17" customWidth="1"/>
    <col min="766" max="766" width="3.125" style="17" customWidth="1"/>
    <col min="767" max="767" width="9.875" style="17" customWidth="1"/>
    <col min="768" max="768" width="3.125" style="17" customWidth="1"/>
    <col min="769" max="769" width="8.375" style="17" customWidth="1"/>
    <col min="770" max="770" width="3.125" style="17" customWidth="1"/>
    <col min="771" max="771" width="9.875" style="17" customWidth="1"/>
    <col min="772" max="772" width="3.125" style="17" customWidth="1"/>
    <col min="773" max="773" width="9.875" style="17" customWidth="1"/>
    <col min="774" max="774" width="3.125" style="17" customWidth="1"/>
    <col min="775" max="775" width="9.875" style="17" customWidth="1"/>
    <col min="776" max="776" width="3.125" style="17" customWidth="1"/>
    <col min="777" max="777" width="9.875" style="17" customWidth="1"/>
    <col min="778" max="778" width="3.125" style="17" customWidth="1"/>
    <col min="779" max="779" width="9.875" style="17" customWidth="1"/>
    <col min="780" max="780" width="3.125" style="17" customWidth="1"/>
    <col min="781" max="781" width="9.875" style="17" customWidth="1"/>
    <col min="782" max="1016" width="9" style="17"/>
    <col min="1017" max="1017" width="6.625" style="17" customWidth="1"/>
    <col min="1018" max="1019" width="9.625" style="17" customWidth="1"/>
    <col min="1020" max="1021" width="31" style="17" customWidth="1"/>
    <col min="1022" max="1022" width="3.125" style="17" customWidth="1"/>
    <col min="1023" max="1023" width="9.875" style="17" customWidth="1"/>
    <col min="1024" max="1024" width="3.125" style="17" customWidth="1"/>
    <col min="1025" max="1025" width="8.375" style="17" customWidth="1"/>
    <col min="1026" max="1026" width="3.125" style="17" customWidth="1"/>
    <col min="1027" max="1027" width="9.875" style="17" customWidth="1"/>
    <col min="1028" max="1028" width="3.125" style="17" customWidth="1"/>
    <col min="1029" max="1029" width="9.875" style="17" customWidth="1"/>
    <col min="1030" max="1030" width="3.125" style="17" customWidth="1"/>
    <col min="1031" max="1031" width="9.875" style="17" customWidth="1"/>
    <col min="1032" max="1032" width="3.125" style="17" customWidth="1"/>
    <col min="1033" max="1033" width="9.875" style="17" customWidth="1"/>
    <col min="1034" max="1034" width="3.125" style="17" customWidth="1"/>
    <col min="1035" max="1035" width="9.875" style="17" customWidth="1"/>
    <col min="1036" max="1036" width="3.125" style="17" customWidth="1"/>
    <col min="1037" max="1037" width="9.875" style="17" customWidth="1"/>
    <col min="1038" max="1272" width="9" style="17"/>
    <col min="1273" max="1273" width="6.625" style="17" customWidth="1"/>
    <col min="1274" max="1275" width="9.625" style="17" customWidth="1"/>
    <col min="1276" max="1277" width="31" style="17" customWidth="1"/>
    <col min="1278" max="1278" width="3.125" style="17" customWidth="1"/>
    <col min="1279" max="1279" width="9.875" style="17" customWidth="1"/>
    <col min="1280" max="1280" width="3.125" style="17" customWidth="1"/>
    <col min="1281" max="1281" width="8.375" style="17" customWidth="1"/>
    <col min="1282" max="1282" width="3.125" style="17" customWidth="1"/>
    <col min="1283" max="1283" width="9.875" style="17" customWidth="1"/>
    <col min="1284" max="1284" width="3.125" style="17" customWidth="1"/>
    <col min="1285" max="1285" width="9.875" style="17" customWidth="1"/>
    <col min="1286" max="1286" width="3.125" style="17" customWidth="1"/>
    <col min="1287" max="1287" width="9.875" style="17" customWidth="1"/>
    <col min="1288" max="1288" width="3.125" style="17" customWidth="1"/>
    <col min="1289" max="1289" width="9.875" style="17" customWidth="1"/>
    <col min="1290" max="1290" width="3.125" style="17" customWidth="1"/>
    <col min="1291" max="1291" width="9.875" style="17" customWidth="1"/>
    <col min="1292" max="1292" width="3.125" style="17" customWidth="1"/>
    <col min="1293" max="1293" width="9.875" style="17" customWidth="1"/>
    <col min="1294" max="1528" width="9" style="17"/>
    <col min="1529" max="1529" width="6.625" style="17" customWidth="1"/>
    <col min="1530" max="1531" width="9.625" style="17" customWidth="1"/>
    <col min="1532" max="1533" width="31" style="17" customWidth="1"/>
    <col min="1534" max="1534" width="3.125" style="17" customWidth="1"/>
    <col min="1535" max="1535" width="9.875" style="17" customWidth="1"/>
    <col min="1536" max="1536" width="3.125" style="17" customWidth="1"/>
    <col min="1537" max="1537" width="8.375" style="17" customWidth="1"/>
    <col min="1538" max="1538" width="3.125" style="17" customWidth="1"/>
    <col min="1539" max="1539" width="9.875" style="17" customWidth="1"/>
    <col min="1540" max="1540" width="3.125" style="17" customWidth="1"/>
    <col min="1541" max="1541" width="9.875" style="17" customWidth="1"/>
    <col min="1542" max="1542" width="3.125" style="17" customWidth="1"/>
    <col min="1543" max="1543" width="9.875" style="17" customWidth="1"/>
    <col min="1544" max="1544" width="3.125" style="17" customWidth="1"/>
    <col min="1545" max="1545" width="9.875" style="17" customWidth="1"/>
    <col min="1546" max="1546" width="3.125" style="17" customWidth="1"/>
    <col min="1547" max="1547" width="9.875" style="17" customWidth="1"/>
    <col min="1548" max="1548" width="3.125" style="17" customWidth="1"/>
    <col min="1549" max="1549" width="9.875" style="17" customWidth="1"/>
    <col min="1550" max="1784" width="9" style="17"/>
    <col min="1785" max="1785" width="6.625" style="17" customWidth="1"/>
    <col min="1786" max="1787" width="9.625" style="17" customWidth="1"/>
    <col min="1788" max="1789" width="31" style="17" customWidth="1"/>
    <col min="1790" max="1790" width="3.125" style="17" customWidth="1"/>
    <col min="1791" max="1791" width="9.875" style="17" customWidth="1"/>
    <col min="1792" max="1792" width="3.125" style="17" customWidth="1"/>
    <col min="1793" max="1793" width="8.375" style="17" customWidth="1"/>
    <col min="1794" max="1794" width="3.125" style="17" customWidth="1"/>
    <col min="1795" max="1795" width="9.875" style="17" customWidth="1"/>
    <col min="1796" max="1796" width="3.125" style="17" customWidth="1"/>
    <col min="1797" max="1797" width="9.875" style="17" customWidth="1"/>
    <col min="1798" max="1798" width="3.125" style="17" customWidth="1"/>
    <col min="1799" max="1799" width="9.875" style="17" customWidth="1"/>
    <col min="1800" max="1800" width="3.125" style="17" customWidth="1"/>
    <col min="1801" max="1801" width="9.875" style="17" customWidth="1"/>
    <col min="1802" max="1802" width="3.125" style="17" customWidth="1"/>
    <col min="1803" max="1803" width="9.875" style="17" customWidth="1"/>
    <col min="1804" max="1804" width="3.125" style="17" customWidth="1"/>
    <col min="1805" max="1805" width="9.875" style="17" customWidth="1"/>
    <col min="1806" max="2040" width="9" style="17"/>
    <col min="2041" max="2041" width="6.625" style="17" customWidth="1"/>
    <col min="2042" max="2043" width="9.625" style="17" customWidth="1"/>
    <col min="2044" max="2045" width="31" style="17" customWidth="1"/>
    <col min="2046" max="2046" width="3.125" style="17" customWidth="1"/>
    <col min="2047" max="2047" width="9.875" style="17" customWidth="1"/>
    <col min="2048" max="2048" width="3.125" style="17" customWidth="1"/>
    <col min="2049" max="2049" width="8.375" style="17" customWidth="1"/>
    <col min="2050" max="2050" width="3.125" style="17" customWidth="1"/>
    <col min="2051" max="2051" width="9.875" style="17" customWidth="1"/>
    <col min="2052" max="2052" width="3.125" style="17" customWidth="1"/>
    <col min="2053" max="2053" width="9.875" style="17" customWidth="1"/>
    <col min="2054" max="2054" width="3.125" style="17" customWidth="1"/>
    <col min="2055" max="2055" width="9.875" style="17" customWidth="1"/>
    <col min="2056" max="2056" width="3.125" style="17" customWidth="1"/>
    <col min="2057" max="2057" width="9.875" style="17" customWidth="1"/>
    <col min="2058" max="2058" width="3.125" style="17" customWidth="1"/>
    <col min="2059" max="2059" width="9.875" style="17" customWidth="1"/>
    <col min="2060" max="2060" width="3.125" style="17" customWidth="1"/>
    <col min="2061" max="2061" width="9.875" style="17" customWidth="1"/>
    <col min="2062" max="2296" width="9" style="17"/>
    <col min="2297" max="2297" width="6.625" style="17" customWidth="1"/>
    <col min="2298" max="2299" width="9.625" style="17" customWidth="1"/>
    <col min="2300" max="2301" width="31" style="17" customWidth="1"/>
    <col min="2302" max="2302" width="3.125" style="17" customWidth="1"/>
    <col min="2303" max="2303" width="9.875" style="17" customWidth="1"/>
    <col min="2304" max="2304" width="3.125" style="17" customWidth="1"/>
    <col min="2305" max="2305" width="8.375" style="17" customWidth="1"/>
    <col min="2306" max="2306" width="3.125" style="17" customWidth="1"/>
    <col min="2307" max="2307" width="9.875" style="17" customWidth="1"/>
    <col min="2308" max="2308" width="3.125" style="17" customWidth="1"/>
    <col min="2309" max="2309" width="9.875" style="17" customWidth="1"/>
    <col min="2310" max="2310" width="3.125" style="17" customWidth="1"/>
    <col min="2311" max="2311" width="9.875" style="17" customWidth="1"/>
    <col min="2312" max="2312" width="3.125" style="17" customWidth="1"/>
    <col min="2313" max="2313" width="9.875" style="17" customWidth="1"/>
    <col min="2314" max="2314" width="3.125" style="17" customWidth="1"/>
    <col min="2315" max="2315" width="9.875" style="17" customWidth="1"/>
    <col min="2316" max="2316" width="3.125" style="17" customWidth="1"/>
    <col min="2317" max="2317" width="9.875" style="17" customWidth="1"/>
    <col min="2318" max="2552" width="9" style="17"/>
    <col min="2553" max="2553" width="6.625" style="17" customWidth="1"/>
    <col min="2554" max="2555" width="9.625" style="17" customWidth="1"/>
    <col min="2556" max="2557" width="31" style="17" customWidth="1"/>
    <col min="2558" max="2558" width="3.125" style="17" customWidth="1"/>
    <col min="2559" max="2559" width="9.875" style="17" customWidth="1"/>
    <col min="2560" max="2560" width="3.125" style="17" customWidth="1"/>
    <col min="2561" max="2561" width="8.375" style="17" customWidth="1"/>
    <col min="2562" max="2562" width="3.125" style="17" customWidth="1"/>
    <col min="2563" max="2563" width="9.875" style="17" customWidth="1"/>
    <col min="2564" max="2564" width="3.125" style="17" customWidth="1"/>
    <col min="2565" max="2565" width="9.875" style="17" customWidth="1"/>
    <col min="2566" max="2566" width="3.125" style="17" customWidth="1"/>
    <col min="2567" max="2567" width="9.875" style="17" customWidth="1"/>
    <col min="2568" max="2568" width="3.125" style="17" customWidth="1"/>
    <col min="2569" max="2569" width="9.875" style="17" customWidth="1"/>
    <col min="2570" max="2570" width="3.125" style="17" customWidth="1"/>
    <col min="2571" max="2571" width="9.875" style="17" customWidth="1"/>
    <col min="2572" max="2572" width="3.125" style="17" customWidth="1"/>
    <col min="2573" max="2573" width="9.875" style="17" customWidth="1"/>
    <col min="2574" max="2808" width="9" style="17"/>
    <col min="2809" max="2809" width="6.625" style="17" customWidth="1"/>
    <col min="2810" max="2811" width="9.625" style="17" customWidth="1"/>
    <col min="2812" max="2813" width="31" style="17" customWidth="1"/>
    <col min="2814" max="2814" width="3.125" style="17" customWidth="1"/>
    <col min="2815" max="2815" width="9.875" style="17" customWidth="1"/>
    <col min="2816" max="2816" width="3.125" style="17" customWidth="1"/>
    <col min="2817" max="2817" width="8.375" style="17" customWidth="1"/>
    <col min="2818" max="2818" width="3.125" style="17" customWidth="1"/>
    <col min="2819" max="2819" width="9.875" style="17" customWidth="1"/>
    <col min="2820" max="2820" width="3.125" style="17" customWidth="1"/>
    <col min="2821" max="2821" width="9.875" style="17" customWidth="1"/>
    <col min="2822" max="2822" width="3.125" style="17" customWidth="1"/>
    <col min="2823" max="2823" width="9.875" style="17" customWidth="1"/>
    <col min="2824" max="2824" width="3.125" style="17" customWidth="1"/>
    <col min="2825" max="2825" width="9.875" style="17" customWidth="1"/>
    <col min="2826" max="2826" width="3.125" style="17" customWidth="1"/>
    <col min="2827" max="2827" width="9.875" style="17" customWidth="1"/>
    <col min="2828" max="2828" width="3.125" style="17" customWidth="1"/>
    <col min="2829" max="2829" width="9.875" style="17" customWidth="1"/>
    <col min="2830" max="3064" width="9" style="17"/>
    <col min="3065" max="3065" width="6.625" style="17" customWidth="1"/>
    <col min="3066" max="3067" width="9.625" style="17" customWidth="1"/>
    <col min="3068" max="3069" width="31" style="17" customWidth="1"/>
    <col min="3070" max="3070" width="3.125" style="17" customWidth="1"/>
    <col min="3071" max="3071" width="9.875" style="17" customWidth="1"/>
    <col min="3072" max="3072" width="3.125" style="17" customWidth="1"/>
    <col min="3073" max="3073" width="8.375" style="17" customWidth="1"/>
    <col min="3074" max="3074" width="3.125" style="17" customWidth="1"/>
    <col min="3075" max="3075" width="9.875" style="17" customWidth="1"/>
    <col min="3076" max="3076" width="3.125" style="17" customWidth="1"/>
    <col min="3077" max="3077" width="9.875" style="17" customWidth="1"/>
    <col min="3078" max="3078" width="3.125" style="17" customWidth="1"/>
    <col min="3079" max="3079" width="9.875" style="17" customWidth="1"/>
    <col min="3080" max="3080" width="3.125" style="17" customWidth="1"/>
    <col min="3081" max="3081" width="9.875" style="17" customWidth="1"/>
    <col min="3082" max="3082" width="3.125" style="17" customWidth="1"/>
    <col min="3083" max="3083" width="9.875" style="17" customWidth="1"/>
    <col min="3084" max="3084" width="3.125" style="17" customWidth="1"/>
    <col min="3085" max="3085" width="9.875" style="17" customWidth="1"/>
    <col min="3086" max="3320" width="9" style="17"/>
    <col min="3321" max="3321" width="6.625" style="17" customWidth="1"/>
    <col min="3322" max="3323" width="9.625" style="17" customWidth="1"/>
    <col min="3324" max="3325" width="31" style="17" customWidth="1"/>
    <col min="3326" max="3326" width="3.125" style="17" customWidth="1"/>
    <col min="3327" max="3327" width="9.875" style="17" customWidth="1"/>
    <col min="3328" max="3328" width="3.125" style="17" customWidth="1"/>
    <col min="3329" max="3329" width="8.375" style="17" customWidth="1"/>
    <col min="3330" max="3330" width="3.125" style="17" customWidth="1"/>
    <col min="3331" max="3331" width="9.875" style="17" customWidth="1"/>
    <col min="3332" max="3332" width="3.125" style="17" customWidth="1"/>
    <col min="3333" max="3333" width="9.875" style="17" customWidth="1"/>
    <col min="3334" max="3334" width="3.125" style="17" customWidth="1"/>
    <col min="3335" max="3335" width="9.875" style="17" customWidth="1"/>
    <col min="3336" max="3336" width="3.125" style="17" customWidth="1"/>
    <col min="3337" max="3337" width="9.875" style="17" customWidth="1"/>
    <col min="3338" max="3338" width="3.125" style="17" customWidth="1"/>
    <col min="3339" max="3339" width="9.875" style="17" customWidth="1"/>
    <col min="3340" max="3340" width="3.125" style="17" customWidth="1"/>
    <col min="3341" max="3341" width="9.875" style="17" customWidth="1"/>
    <col min="3342" max="3576" width="9" style="17"/>
    <col min="3577" max="3577" width="6.625" style="17" customWidth="1"/>
    <col min="3578" max="3579" width="9.625" style="17" customWidth="1"/>
    <col min="3580" max="3581" width="31" style="17" customWidth="1"/>
    <col min="3582" max="3582" width="3.125" style="17" customWidth="1"/>
    <col min="3583" max="3583" width="9.875" style="17" customWidth="1"/>
    <col min="3584" max="3584" width="3.125" style="17" customWidth="1"/>
    <col min="3585" max="3585" width="8.375" style="17" customWidth="1"/>
    <col min="3586" max="3586" width="3.125" style="17" customWidth="1"/>
    <col min="3587" max="3587" width="9.875" style="17" customWidth="1"/>
    <col min="3588" max="3588" width="3.125" style="17" customWidth="1"/>
    <col min="3589" max="3589" width="9.875" style="17" customWidth="1"/>
    <col min="3590" max="3590" width="3.125" style="17" customWidth="1"/>
    <col min="3591" max="3591" width="9.875" style="17" customWidth="1"/>
    <col min="3592" max="3592" width="3.125" style="17" customWidth="1"/>
    <col min="3593" max="3593" width="9.875" style="17" customWidth="1"/>
    <col min="3594" max="3594" width="3.125" style="17" customWidth="1"/>
    <col min="3595" max="3595" width="9.875" style="17" customWidth="1"/>
    <col min="3596" max="3596" width="3.125" style="17" customWidth="1"/>
    <col min="3597" max="3597" width="9.875" style="17" customWidth="1"/>
    <col min="3598" max="3832" width="9" style="17"/>
    <col min="3833" max="3833" width="6.625" style="17" customWidth="1"/>
    <col min="3834" max="3835" width="9.625" style="17" customWidth="1"/>
    <col min="3836" max="3837" width="31" style="17" customWidth="1"/>
    <col min="3838" max="3838" width="3.125" style="17" customWidth="1"/>
    <col min="3839" max="3839" width="9.875" style="17" customWidth="1"/>
    <col min="3840" max="3840" width="3.125" style="17" customWidth="1"/>
    <col min="3841" max="3841" width="8.375" style="17" customWidth="1"/>
    <col min="3842" max="3842" width="3.125" style="17" customWidth="1"/>
    <col min="3843" max="3843" width="9.875" style="17" customWidth="1"/>
    <col min="3844" max="3844" width="3.125" style="17" customWidth="1"/>
    <col min="3845" max="3845" width="9.875" style="17" customWidth="1"/>
    <col min="3846" max="3846" width="3.125" style="17" customWidth="1"/>
    <col min="3847" max="3847" width="9.875" style="17" customWidth="1"/>
    <col min="3848" max="3848" width="3.125" style="17" customWidth="1"/>
    <col min="3849" max="3849" width="9.875" style="17" customWidth="1"/>
    <col min="3850" max="3850" width="3.125" style="17" customWidth="1"/>
    <col min="3851" max="3851" width="9.875" style="17" customWidth="1"/>
    <col min="3852" max="3852" width="3.125" style="17" customWidth="1"/>
    <col min="3853" max="3853" width="9.875" style="17" customWidth="1"/>
    <col min="3854" max="4088" width="9" style="17"/>
    <col min="4089" max="4089" width="6.625" style="17" customWidth="1"/>
    <col min="4090" max="4091" width="9.625" style="17" customWidth="1"/>
    <col min="4092" max="4093" width="31" style="17" customWidth="1"/>
    <col min="4094" max="4094" width="3.125" style="17" customWidth="1"/>
    <col min="4095" max="4095" width="9.875" style="17" customWidth="1"/>
    <col min="4096" max="4096" width="3.125" style="17" customWidth="1"/>
    <col min="4097" max="4097" width="8.375" style="17" customWidth="1"/>
    <col min="4098" max="4098" width="3.125" style="17" customWidth="1"/>
    <col min="4099" max="4099" width="9.875" style="17" customWidth="1"/>
    <col min="4100" max="4100" width="3.125" style="17" customWidth="1"/>
    <col min="4101" max="4101" width="9.875" style="17" customWidth="1"/>
    <col min="4102" max="4102" width="3.125" style="17" customWidth="1"/>
    <col min="4103" max="4103" width="9.875" style="17" customWidth="1"/>
    <col min="4104" max="4104" width="3.125" style="17" customWidth="1"/>
    <col min="4105" max="4105" width="9.875" style="17" customWidth="1"/>
    <col min="4106" max="4106" width="3.125" style="17" customWidth="1"/>
    <col min="4107" max="4107" width="9.875" style="17" customWidth="1"/>
    <col min="4108" max="4108" width="3.125" style="17" customWidth="1"/>
    <col min="4109" max="4109" width="9.875" style="17" customWidth="1"/>
    <col min="4110" max="4344" width="9" style="17"/>
    <col min="4345" max="4345" width="6.625" style="17" customWidth="1"/>
    <col min="4346" max="4347" width="9.625" style="17" customWidth="1"/>
    <col min="4348" max="4349" width="31" style="17" customWidth="1"/>
    <col min="4350" max="4350" width="3.125" style="17" customWidth="1"/>
    <col min="4351" max="4351" width="9.875" style="17" customWidth="1"/>
    <col min="4352" max="4352" width="3.125" style="17" customWidth="1"/>
    <col min="4353" max="4353" width="8.375" style="17" customWidth="1"/>
    <col min="4354" max="4354" width="3.125" style="17" customWidth="1"/>
    <col min="4355" max="4355" width="9.875" style="17" customWidth="1"/>
    <col min="4356" max="4356" width="3.125" style="17" customWidth="1"/>
    <col min="4357" max="4357" width="9.875" style="17" customWidth="1"/>
    <col min="4358" max="4358" width="3.125" style="17" customWidth="1"/>
    <col min="4359" max="4359" width="9.875" style="17" customWidth="1"/>
    <col min="4360" max="4360" width="3.125" style="17" customWidth="1"/>
    <col min="4361" max="4361" width="9.875" style="17" customWidth="1"/>
    <col min="4362" max="4362" width="3.125" style="17" customWidth="1"/>
    <col min="4363" max="4363" width="9.875" style="17" customWidth="1"/>
    <col min="4364" max="4364" width="3.125" style="17" customWidth="1"/>
    <col min="4365" max="4365" width="9.875" style="17" customWidth="1"/>
    <col min="4366" max="4600" width="9" style="17"/>
    <col min="4601" max="4601" width="6.625" style="17" customWidth="1"/>
    <col min="4602" max="4603" width="9.625" style="17" customWidth="1"/>
    <col min="4604" max="4605" width="31" style="17" customWidth="1"/>
    <col min="4606" max="4606" width="3.125" style="17" customWidth="1"/>
    <col min="4607" max="4607" width="9.875" style="17" customWidth="1"/>
    <col min="4608" max="4608" width="3.125" style="17" customWidth="1"/>
    <col min="4609" max="4609" width="8.375" style="17" customWidth="1"/>
    <col min="4610" max="4610" width="3.125" style="17" customWidth="1"/>
    <col min="4611" max="4611" width="9.875" style="17" customWidth="1"/>
    <col min="4612" max="4612" width="3.125" style="17" customWidth="1"/>
    <col min="4613" max="4613" width="9.875" style="17" customWidth="1"/>
    <col min="4614" max="4614" width="3.125" style="17" customWidth="1"/>
    <col min="4615" max="4615" width="9.875" style="17" customWidth="1"/>
    <col min="4616" max="4616" width="3.125" style="17" customWidth="1"/>
    <col min="4617" max="4617" width="9.875" style="17" customWidth="1"/>
    <col min="4618" max="4618" width="3.125" style="17" customWidth="1"/>
    <col min="4619" max="4619" width="9.875" style="17" customWidth="1"/>
    <col min="4620" max="4620" width="3.125" style="17" customWidth="1"/>
    <col min="4621" max="4621" width="9.875" style="17" customWidth="1"/>
    <col min="4622" max="4856" width="9" style="17"/>
    <col min="4857" max="4857" width="6.625" style="17" customWidth="1"/>
    <col min="4858" max="4859" width="9.625" style="17" customWidth="1"/>
    <col min="4860" max="4861" width="31" style="17" customWidth="1"/>
    <col min="4862" max="4862" width="3.125" style="17" customWidth="1"/>
    <col min="4863" max="4863" width="9.875" style="17" customWidth="1"/>
    <col min="4864" max="4864" width="3.125" style="17" customWidth="1"/>
    <col min="4865" max="4865" width="8.375" style="17" customWidth="1"/>
    <col min="4866" max="4866" width="3.125" style="17" customWidth="1"/>
    <col min="4867" max="4867" width="9.875" style="17" customWidth="1"/>
    <col min="4868" max="4868" width="3.125" style="17" customWidth="1"/>
    <col min="4869" max="4869" width="9.875" style="17" customWidth="1"/>
    <col min="4870" max="4870" width="3.125" style="17" customWidth="1"/>
    <col min="4871" max="4871" width="9.875" style="17" customWidth="1"/>
    <col min="4872" max="4872" width="3.125" style="17" customWidth="1"/>
    <col min="4873" max="4873" width="9.875" style="17" customWidth="1"/>
    <col min="4874" max="4874" width="3.125" style="17" customWidth="1"/>
    <col min="4875" max="4875" width="9.875" style="17" customWidth="1"/>
    <col min="4876" max="4876" width="3.125" style="17" customWidth="1"/>
    <col min="4877" max="4877" width="9.875" style="17" customWidth="1"/>
    <col min="4878" max="5112" width="9" style="17"/>
    <col min="5113" max="5113" width="6.625" style="17" customWidth="1"/>
    <col min="5114" max="5115" width="9.625" style="17" customWidth="1"/>
    <col min="5116" max="5117" width="31" style="17" customWidth="1"/>
    <col min="5118" max="5118" width="3.125" style="17" customWidth="1"/>
    <col min="5119" max="5119" width="9.875" style="17" customWidth="1"/>
    <col min="5120" max="5120" width="3.125" style="17" customWidth="1"/>
    <col min="5121" max="5121" width="8.375" style="17" customWidth="1"/>
    <col min="5122" max="5122" width="3.125" style="17" customWidth="1"/>
    <col min="5123" max="5123" width="9.875" style="17" customWidth="1"/>
    <col min="5124" max="5124" width="3.125" style="17" customWidth="1"/>
    <col min="5125" max="5125" width="9.875" style="17" customWidth="1"/>
    <col min="5126" max="5126" width="3.125" style="17" customWidth="1"/>
    <col min="5127" max="5127" width="9.875" style="17" customWidth="1"/>
    <col min="5128" max="5128" width="3.125" style="17" customWidth="1"/>
    <col min="5129" max="5129" width="9.875" style="17" customWidth="1"/>
    <col min="5130" max="5130" width="3.125" style="17" customWidth="1"/>
    <col min="5131" max="5131" width="9.875" style="17" customWidth="1"/>
    <col min="5132" max="5132" width="3.125" style="17" customWidth="1"/>
    <col min="5133" max="5133" width="9.875" style="17" customWidth="1"/>
    <col min="5134" max="5368" width="9" style="17"/>
    <col min="5369" max="5369" width="6.625" style="17" customWidth="1"/>
    <col min="5370" max="5371" width="9.625" style="17" customWidth="1"/>
    <col min="5372" max="5373" width="31" style="17" customWidth="1"/>
    <col min="5374" max="5374" width="3.125" style="17" customWidth="1"/>
    <col min="5375" max="5375" width="9.875" style="17" customWidth="1"/>
    <col min="5376" max="5376" width="3.125" style="17" customWidth="1"/>
    <col min="5377" max="5377" width="8.375" style="17" customWidth="1"/>
    <col min="5378" max="5378" width="3.125" style="17" customWidth="1"/>
    <col min="5379" max="5379" width="9.875" style="17" customWidth="1"/>
    <col min="5380" max="5380" width="3.125" style="17" customWidth="1"/>
    <col min="5381" max="5381" width="9.875" style="17" customWidth="1"/>
    <col min="5382" max="5382" width="3.125" style="17" customWidth="1"/>
    <col min="5383" max="5383" width="9.875" style="17" customWidth="1"/>
    <col min="5384" max="5384" width="3.125" style="17" customWidth="1"/>
    <col min="5385" max="5385" width="9.875" style="17" customWidth="1"/>
    <col min="5386" max="5386" width="3.125" style="17" customWidth="1"/>
    <col min="5387" max="5387" width="9.875" style="17" customWidth="1"/>
    <col min="5388" max="5388" width="3.125" style="17" customWidth="1"/>
    <col min="5389" max="5389" width="9.875" style="17" customWidth="1"/>
    <col min="5390" max="5624" width="9" style="17"/>
    <col min="5625" max="5625" width="6.625" style="17" customWidth="1"/>
    <col min="5626" max="5627" width="9.625" style="17" customWidth="1"/>
    <col min="5628" max="5629" width="31" style="17" customWidth="1"/>
    <col min="5630" max="5630" width="3.125" style="17" customWidth="1"/>
    <col min="5631" max="5631" width="9.875" style="17" customWidth="1"/>
    <col min="5632" max="5632" width="3.125" style="17" customWidth="1"/>
    <col min="5633" max="5633" width="8.375" style="17" customWidth="1"/>
    <col min="5634" max="5634" width="3.125" style="17" customWidth="1"/>
    <col min="5635" max="5635" width="9.875" style="17" customWidth="1"/>
    <col min="5636" max="5636" width="3.125" style="17" customWidth="1"/>
    <col min="5637" max="5637" width="9.875" style="17" customWidth="1"/>
    <col min="5638" max="5638" width="3.125" style="17" customWidth="1"/>
    <col min="5639" max="5639" width="9.875" style="17" customWidth="1"/>
    <col min="5640" max="5640" width="3.125" style="17" customWidth="1"/>
    <col min="5641" max="5641" width="9.875" style="17" customWidth="1"/>
    <col min="5642" max="5642" width="3.125" style="17" customWidth="1"/>
    <col min="5643" max="5643" width="9.875" style="17" customWidth="1"/>
    <col min="5644" max="5644" width="3.125" style="17" customWidth="1"/>
    <col min="5645" max="5645" width="9.875" style="17" customWidth="1"/>
    <col min="5646" max="5880" width="9" style="17"/>
    <col min="5881" max="5881" width="6.625" style="17" customWidth="1"/>
    <col min="5882" max="5883" width="9.625" style="17" customWidth="1"/>
    <col min="5884" max="5885" width="31" style="17" customWidth="1"/>
    <col min="5886" max="5886" width="3.125" style="17" customWidth="1"/>
    <col min="5887" max="5887" width="9.875" style="17" customWidth="1"/>
    <col min="5888" max="5888" width="3.125" style="17" customWidth="1"/>
    <col min="5889" max="5889" width="8.375" style="17" customWidth="1"/>
    <col min="5890" max="5890" width="3.125" style="17" customWidth="1"/>
    <col min="5891" max="5891" width="9.875" style="17" customWidth="1"/>
    <col min="5892" max="5892" width="3.125" style="17" customWidth="1"/>
    <col min="5893" max="5893" width="9.875" style="17" customWidth="1"/>
    <col min="5894" max="5894" width="3.125" style="17" customWidth="1"/>
    <col min="5895" max="5895" width="9.875" style="17" customWidth="1"/>
    <col min="5896" max="5896" width="3.125" style="17" customWidth="1"/>
    <col min="5897" max="5897" width="9.875" style="17" customWidth="1"/>
    <col min="5898" max="5898" width="3.125" style="17" customWidth="1"/>
    <col min="5899" max="5899" width="9.875" style="17" customWidth="1"/>
    <col min="5900" max="5900" width="3.125" style="17" customWidth="1"/>
    <col min="5901" max="5901" width="9.875" style="17" customWidth="1"/>
    <col min="5902" max="6136" width="9" style="17"/>
    <col min="6137" max="6137" width="6.625" style="17" customWidth="1"/>
    <col min="6138" max="6139" width="9.625" style="17" customWidth="1"/>
    <col min="6140" max="6141" width="31" style="17" customWidth="1"/>
    <col min="6142" max="6142" width="3.125" style="17" customWidth="1"/>
    <col min="6143" max="6143" width="9.875" style="17" customWidth="1"/>
    <col min="6144" max="6144" width="3.125" style="17" customWidth="1"/>
    <col min="6145" max="6145" width="8.375" style="17" customWidth="1"/>
    <col min="6146" max="6146" width="3.125" style="17" customWidth="1"/>
    <col min="6147" max="6147" width="9.875" style="17" customWidth="1"/>
    <col min="6148" max="6148" width="3.125" style="17" customWidth="1"/>
    <col min="6149" max="6149" width="9.875" style="17" customWidth="1"/>
    <col min="6150" max="6150" width="3.125" style="17" customWidth="1"/>
    <col min="6151" max="6151" width="9.875" style="17" customWidth="1"/>
    <col min="6152" max="6152" width="3.125" style="17" customWidth="1"/>
    <col min="6153" max="6153" width="9.875" style="17" customWidth="1"/>
    <col min="6154" max="6154" width="3.125" style="17" customWidth="1"/>
    <col min="6155" max="6155" width="9.875" style="17" customWidth="1"/>
    <col min="6156" max="6156" width="3.125" style="17" customWidth="1"/>
    <col min="6157" max="6157" width="9.875" style="17" customWidth="1"/>
    <col min="6158" max="6392" width="9" style="17"/>
    <col min="6393" max="6393" width="6.625" style="17" customWidth="1"/>
    <col min="6394" max="6395" width="9.625" style="17" customWidth="1"/>
    <col min="6396" max="6397" width="31" style="17" customWidth="1"/>
    <col min="6398" max="6398" width="3.125" style="17" customWidth="1"/>
    <col min="6399" max="6399" width="9.875" style="17" customWidth="1"/>
    <col min="6400" max="6400" width="3.125" style="17" customWidth="1"/>
    <col min="6401" max="6401" width="8.375" style="17" customWidth="1"/>
    <col min="6402" max="6402" width="3.125" style="17" customWidth="1"/>
    <col min="6403" max="6403" width="9.875" style="17" customWidth="1"/>
    <col min="6404" max="6404" width="3.125" style="17" customWidth="1"/>
    <col min="6405" max="6405" width="9.875" style="17" customWidth="1"/>
    <col min="6406" max="6406" width="3.125" style="17" customWidth="1"/>
    <col min="6407" max="6407" width="9.875" style="17" customWidth="1"/>
    <col min="6408" max="6408" width="3.125" style="17" customWidth="1"/>
    <col min="6409" max="6409" width="9.875" style="17" customWidth="1"/>
    <col min="6410" max="6410" width="3.125" style="17" customWidth="1"/>
    <col min="6411" max="6411" width="9.875" style="17" customWidth="1"/>
    <col min="6412" max="6412" width="3.125" style="17" customWidth="1"/>
    <col min="6413" max="6413" width="9.875" style="17" customWidth="1"/>
    <col min="6414" max="6648" width="9" style="17"/>
    <col min="6649" max="6649" width="6.625" style="17" customWidth="1"/>
    <col min="6650" max="6651" width="9.625" style="17" customWidth="1"/>
    <col min="6652" max="6653" width="31" style="17" customWidth="1"/>
    <col min="6654" max="6654" width="3.125" style="17" customWidth="1"/>
    <col min="6655" max="6655" width="9.875" style="17" customWidth="1"/>
    <col min="6656" max="6656" width="3.125" style="17" customWidth="1"/>
    <col min="6657" max="6657" width="8.375" style="17" customWidth="1"/>
    <col min="6658" max="6658" width="3.125" style="17" customWidth="1"/>
    <col min="6659" max="6659" width="9.875" style="17" customWidth="1"/>
    <col min="6660" max="6660" width="3.125" style="17" customWidth="1"/>
    <col min="6661" max="6661" width="9.875" style="17" customWidth="1"/>
    <col min="6662" max="6662" width="3.125" style="17" customWidth="1"/>
    <col min="6663" max="6663" width="9.875" style="17" customWidth="1"/>
    <col min="6664" max="6664" width="3.125" style="17" customWidth="1"/>
    <col min="6665" max="6665" width="9.875" style="17" customWidth="1"/>
    <col min="6666" max="6666" width="3.125" style="17" customWidth="1"/>
    <col min="6667" max="6667" width="9.875" style="17" customWidth="1"/>
    <col min="6668" max="6668" width="3.125" style="17" customWidth="1"/>
    <col min="6669" max="6669" width="9.875" style="17" customWidth="1"/>
    <col min="6670" max="6904" width="9" style="17"/>
    <col min="6905" max="6905" width="6.625" style="17" customWidth="1"/>
    <col min="6906" max="6907" width="9.625" style="17" customWidth="1"/>
    <col min="6908" max="6909" width="31" style="17" customWidth="1"/>
    <col min="6910" max="6910" width="3.125" style="17" customWidth="1"/>
    <col min="6911" max="6911" width="9.875" style="17" customWidth="1"/>
    <col min="6912" max="6912" width="3.125" style="17" customWidth="1"/>
    <col min="6913" max="6913" width="8.375" style="17" customWidth="1"/>
    <col min="6914" max="6914" width="3.125" style="17" customWidth="1"/>
    <col min="6915" max="6915" width="9.875" style="17" customWidth="1"/>
    <col min="6916" max="6916" width="3.125" style="17" customWidth="1"/>
    <col min="6917" max="6917" width="9.875" style="17" customWidth="1"/>
    <col min="6918" max="6918" width="3.125" style="17" customWidth="1"/>
    <col min="6919" max="6919" width="9.875" style="17" customWidth="1"/>
    <col min="6920" max="6920" width="3.125" style="17" customWidth="1"/>
    <col min="6921" max="6921" width="9.875" style="17" customWidth="1"/>
    <col min="6922" max="6922" width="3.125" style="17" customWidth="1"/>
    <col min="6923" max="6923" width="9.875" style="17" customWidth="1"/>
    <col min="6924" max="6924" width="3.125" style="17" customWidth="1"/>
    <col min="6925" max="6925" width="9.875" style="17" customWidth="1"/>
    <col min="6926" max="7160" width="9" style="17"/>
    <col min="7161" max="7161" width="6.625" style="17" customWidth="1"/>
    <col min="7162" max="7163" width="9.625" style="17" customWidth="1"/>
    <col min="7164" max="7165" width="31" style="17" customWidth="1"/>
    <col min="7166" max="7166" width="3.125" style="17" customWidth="1"/>
    <col min="7167" max="7167" width="9.875" style="17" customWidth="1"/>
    <col min="7168" max="7168" width="3.125" style="17" customWidth="1"/>
    <col min="7169" max="7169" width="8.375" style="17" customWidth="1"/>
    <col min="7170" max="7170" width="3.125" style="17" customWidth="1"/>
    <col min="7171" max="7171" width="9.875" style="17" customWidth="1"/>
    <col min="7172" max="7172" width="3.125" style="17" customWidth="1"/>
    <col min="7173" max="7173" width="9.875" style="17" customWidth="1"/>
    <col min="7174" max="7174" width="3.125" style="17" customWidth="1"/>
    <col min="7175" max="7175" width="9.875" style="17" customWidth="1"/>
    <col min="7176" max="7176" width="3.125" style="17" customWidth="1"/>
    <col min="7177" max="7177" width="9.875" style="17" customWidth="1"/>
    <col min="7178" max="7178" width="3.125" style="17" customWidth="1"/>
    <col min="7179" max="7179" width="9.875" style="17" customWidth="1"/>
    <col min="7180" max="7180" width="3.125" style="17" customWidth="1"/>
    <col min="7181" max="7181" width="9.875" style="17" customWidth="1"/>
    <col min="7182" max="7416" width="9" style="17"/>
    <col min="7417" max="7417" width="6.625" style="17" customWidth="1"/>
    <col min="7418" max="7419" width="9.625" style="17" customWidth="1"/>
    <col min="7420" max="7421" width="31" style="17" customWidth="1"/>
    <col min="7422" max="7422" width="3.125" style="17" customWidth="1"/>
    <col min="7423" max="7423" width="9.875" style="17" customWidth="1"/>
    <col min="7424" max="7424" width="3.125" style="17" customWidth="1"/>
    <col min="7425" max="7425" width="8.375" style="17" customWidth="1"/>
    <col min="7426" max="7426" width="3.125" style="17" customWidth="1"/>
    <col min="7427" max="7427" width="9.875" style="17" customWidth="1"/>
    <col min="7428" max="7428" width="3.125" style="17" customWidth="1"/>
    <col min="7429" max="7429" width="9.875" style="17" customWidth="1"/>
    <col min="7430" max="7430" width="3.125" style="17" customWidth="1"/>
    <col min="7431" max="7431" width="9.875" style="17" customWidth="1"/>
    <col min="7432" max="7432" width="3.125" style="17" customWidth="1"/>
    <col min="7433" max="7433" width="9.875" style="17" customWidth="1"/>
    <col min="7434" max="7434" width="3.125" style="17" customWidth="1"/>
    <col min="7435" max="7435" width="9.875" style="17" customWidth="1"/>
    <col min="7436" max="7436" width="3.125" style="17" customWidth="1"/>
    <col min="7437" max="7437" width="9.875" style="17" customWidth="1"/>
    <col min="7438" max="7672" width="9" style="17"/>
    <col min="7673" max="7673" width="6.625" style="17" customWidth="1"/>
    <col min="7674" max="7675" width="9.625" style="17" customWidth="1"/>
    <col min="7676" max="7677" width="31" style="17" customWidth="1"/>
    <col min="7678" max="7678" width="3.125" style="17" customWidth="1"/>
    <col min="7679" max="7679" width="9.875" style="17" customWidth="1"/>
    <col min="7680" max="7680" width="3.125" style="17" customWidth="1"/>
    <col min="7681" max="7681" width="8.375" style="17" customWidth="1"/>
    <col min="7682" max="7682" width="3.125" style="17" customWidth="1"/>
    <col min="7683" max="7683" width="9.875" style="17" customWidth="1"/>
    <col min="7684" max="7684" width="3.125" style="17" customWidth="1"/>
    <col min="7685" max="7685" width="9.875" style="17" customWidth="1"/>
    <col min="7686" max="7686" width="3.125" style="17" customWidth="1"/>
    <col min="7687" max="7687" width="9.875" style="17" customWidth="1"/>
    <col min="7688" max="7688" width="3.125" style="17" customWidth="1"/>
    <col min="7689" max="7689" width="9.875" style="17" customWidth="1"/>
    <col min="7690" max="7690" width="3.125" style="17" customWidth="1"/>
    <col min="7691" max="7691" width="9.875" style="17" customWidth="1"/>
    <col min="7692" max="7692" width="3.125" style="17" customWidth="1"/>
    <col min="7693" max="7693" width="9.875" style="17" customWidth="1"/>
    <col min="7694" max="7928" width="9" style="17"/>
    <col min="7929" max="7929" width="6.625" style="17" customWidth="1"/>
    <col min="7930" max="7931" width="9.625" style="17" customWidth="1"/>
    <col min="7932" max="7933" width="31" style="17" customWidth="1"/>
    <col min="7934" max="7934" width="3.125" style="17" customWidth="1"/>
    <col min="7935" max="7935" width="9.875" style="17" customWidth="1"/>
    <col min="7936" max="7936" width="3.125" style="17" customWidth="1"/>
    <col min="7937" max="7937" width="8.375" style="17" customWidth="1"/>
    <col min="7938" max="7938" width="3.125" style="17" customWidth="1"/>
    <col min="7939" max="7939" width="9.875" style="17" customWidth="1"/>
    <col min="7940" max="7940" width="3.125" style="17" customWidth="1"/>
    <col min="7941" max="7941" width="9.875" style="17" customWidth="1"/>
    <col min="7942" max="7942" width="3.125" style="17" customWidth="1"/>
    <col min="7943" max="7943" width="9.875" style="17" customWidth="1"/>
    <col min="7944" max="7944" width="3.125" style="17" customWidth="1"/>
    <col min="7945" max="7945" width="9.875" style="17" customWidth="1"/>
    <col min="7946" max="7946" width="3.125" style="17" customWidth="1"/>
    <col min="7947" max="7947" width="9.875" style="17" customWidth="1"/>
    <col min="7948" max="7948" width="3.125" style="17" customWidth="1"/>
    <col min="7949" max="7949" width="9.875" style="17" customWidth="1"/>
    <col min="7950" max="8184" width="9" style="17"/>
    <col min="8185" max="8185" width="6.625" style="17" customWidth="1"/>
    <col min="8186" max="8187" width="9.625" style="17" customWidth="1"/>
    <col min="8188" max="8189" width="31" style="17" customWidth="1"/>
    <col min="8190" max="8190" width="3.125" style="17" customWidth="1"/>
    <col min="8191" max="8191" width="9.875" style="17" customWidth="1"/>
    <col min="8192" max="8192" width="3.125" style="17" customWidth="1"/>
    <col min="8193" max="8193" width="8.375" style="17" customWidth="1"/>
    <col min="8194" max="8194" width="3.125" style="17" customWidth="1"/>
    <col min="8195" max="8195" width="9.875" style="17" customWidth="1"/>
    <col min="8196" max="8196" width="3.125" style="17" customWidth="1"/>
    <col min="8197" max="8197" width="9.875" style="17" customWidth="1"/>
    <col min="8198" max="8198" width="3.125" style="17" customWidth="1"/>
    <col min="8199" max="8199" width="9.875" style="17" customWidth="1"/>
    <col min="8200" max="8200" width="3.125" style="17" customWidth="1"/>
    <col min="8201" max="8201" width="9.875" style="17" customWidth="1"/>
    <col min="8202" max="8202" width="3.125" style="17" customWidth="1"/>
    <col min="8203" max="8203" width="9.875" style="17" customWidth="1"/>
    <col min="8204" max="8204" width="3.125" style="17" customWidth="1"/>
    <col min="8205" max="8205" width="9.875" style="17" customWidth="1"/>
    <col min="8206" max="8440" width="9" style="17"/>
    <col min="8441" max="8441" width="6.625" style="17" customWidth="1"/>
    <col min="8442" max="8443" width="9.625" style="17" customWidth="1"/>
    <col min="8444" max="8445" width="31" style="17" customWidth="1"/>
    <col min="8446" max="8446" width="3.125" style="17" customWidth="1"/>
    <col min="8447" max="8447" width="9.875" style="17" customWidth="1"/>
    <col min="8448" max="8448" width="3.125" style="17" customWidth="1"/>
    <col min="8449" max="8449" width="8.375" style="17" customWidth="1"/>
    <col min="8450" max="8450" width="3.125" style="17" customWidth="1"/>
    <col min="8451" max="8451" width="9.875" style="17" customWidth="1"/>
    <col min="8452" max="8452" width="3.125" style="17" customWidth="1"/>
    <col min="8453" max="8453" width="9.875" style="17" customWidth="1"/>
    <col min="8454" max="8454" width="3.125" style="17" customWidth="1"/>
    <col min="8455" max="8455" width="9.875" style="17" customWidth="1"/>
    <col min="8456" max="8456" width="3.125" style="17" customWidth="1"/>
    <col min="8457" max="8457" width="9.875" style="17" customWidth="1"/>
    <col min="8458" max="8458" width="3.125" style="17" customWidth="1"/>
    <col min="8459" max="8459" width="9.875" style="17" customWidth="1"/>
    <col min="8460" max="8460" width="3.125" style="17" customWidth="1"/>
    <col min="8461" max="8461" width="9.875" style="17" customWidth="1"/>
    <col min="8462" max="8696" width="9" style="17"/>
    <col min="8697" max="8697" width="6.625" style="17" customWidth="1"/>
    <col min="8698" max="8699" width="9.625" style="17" customWidth="1"/>
    <col min="8700" max="8701" width="31" style="17" customWidth="1"/>
    <col min="8702" max="8702" width="3.125" style="17" customWidth="1"/>
    <col min="8703" max="8703" width="9.875" style="17" customWidth="1"/>
    <col min="8704" max="8704" width="3.125" style="17" customWidth="1"/>
    <col min="8705" max="8705" width="8.375" style="17" customWidth="1"/>
    <col min="8706" max="8706" width="3.125" style="17" customWidth="1"/>
    <col min="8707" max="8707" width="9.875" style="17" customWidth="1"/>
    <col min="8708" max="8708" width="3.125" style="17" customWidth="1"/>
    <col min="8709" max="8709" width="9.875" style="17" customWidth="1"/>
    <col min="8710" max="8710" width="3.125" style="17" customWidth="1"/>
    <col min="8711" max="8711" width="9.875" style="17" customWidth="1"/>
    <col min="8712" max="8712" width="3.125" style="17" customWidth="1"/>
    <col min="8713" max="8713" width="9.875" style="17" customWidth="1"/>
    <col min="8714" max="8714" width="3.125" style="17" customWidth="1"/>
    <col min="8715" max="8715" width="9.875" style="17" customWidth="1"/>
    <col min="8716" max="8716" width="3.125" style="17" customWidth="1"/>
    <col min="8717" max="8717" width="9.875" style="17" customWidth="1"/>
    <col min="8718" max="8952" width="9" style="17"/>
    <col min="8953" max="8953" width="6.625" style="17" customWidth="1"/>
    <col min="8954" max="8955" width="9.625" style="17" customWidth="1"/>
    <col min="8956" max="8957" width="31" style="17" customWidth="1"/>
    <col min="8958" max="8958" width="3.125" style="17" customWidth="1"/>
    <col min="8959" max="8959" width="9.875" style="17" customWidth="1"/>
    <col min="8960" max="8960" width="3.125" style="17" customWidth="1"/>
    <col min="8961" max="8961" width="8.375" style="17" customWidth="1"/>
    <col min="8962" max="8962" width="3.125" style="17" customWidth="1"/>
    <col min="8963" max="8963" width="9.875" style="17" customWidth="1"/>
    <col min="8964" max="8964" width="3.125" style="17" customWidth="1"/>
    <col min="8965" max="8965" width="9.875" style="17" customWidth="1"/>
    <col min="8966" max="8966" width="3.125" style="17" customWidth="1"/>
    <col min="8967" max="8967" width="9.875" style="17" customWidth="1"/>
    <col min="8968" max="8968" width="3.125" style="17" customWidth="1"/>
    <col min="8969" max="8969" width="9.875" style="17" customWidth="1"/>
    <col min="8970" max="8970" width="3.125" style="17" customWidth="1"/>
    <col min="8971" max="8971" width="9.875" style="17" customWidth="1"/>
    <col min="8972" max="8972" width="3.125" style="17" customWidth="1"/>
    <col min="8973" max="8973" width="9.875" style="17" customWidth="1"/>
    <col min="8974" max="9208" width="9" style="17"/>
    <col min="9209" max="9209" width="6.625" style="17" customWidth="1"/>
    <col min="9210" max="9211" width="9.625" style="17" customWidth="1"/>
    <col min="9212" max="9213" width="31" style="17" customWidth="1"/>
    <col min="9214" max="9214" width="3.125" style="17" customWidth="1"/>
    <col min="9215" max="9215" width="9.875" style="17" customWidth="1"/>
    <col min="9216" max="9216" width="3.125" style="17" customWidth="1"/>
    <col min="9217" max="9217" width="8.375" style="17" customWidth="1"/>
    <col min="9218" max="9218" width="3.125" style="17" customWidth="1"/>
    <col min="9219" max="9219" width="9.875" style="17" customWidth="1"/>
    <col min="9220" max="9220" width="3.125" style="17" customWidth="1"/>
    <col min="9221" max="9221" width="9.875" style="17" customWidth="1"/>
    <col min="9222" max="9222" width="3.125" style="17" customWidth="1"/>
    <col min="9223" max="9223" width="9.875" style="17" customWidth="1"/>
    <col min="9224" max="9224" width="3.125" style="17" customWidth="1"/>
    <col min="9225" max="9225" width="9.875" style="17" customWidth="1"/>
    <col min="9226" max="9226" width="3.125" style="17" customWidth="1"/>
    <col min="9227" max="9227" width="9.875" style="17" customWidth="1"/>
    <col min="9228" max="9228" width="3.125" style="17" customWidth="1"/>
    <col min="9229" max="9229" width="9.875" style="17" customWidth="1"/>
    <col min="9230" max="9464" width="9" style="17"/>
    <col min="9465" max="9465" width="6.625" style="17" customWidth="1"/>
    <col min="9466" max="9467" width="9.625" style="17" customWidth="1"/>
    <col min="9468" max="9469" width="31" style="17" customWidth="1"/>
    <col min="9470" max="9470" width="3.125" style="17" customWidth="1"/>
    <col min="9471" max="9471" width="9.875" style="17" customWidth="1"/>
    <col min="9472" max="9472" width="3.125" style="17" customWidth="1"/>
    <col min="9473" max="9473" width="8.375" style="17" customWidth="1"/>
    <col min="9474" max="9474" width="3.125" style="17" customWidth="1"/>
    <col min="9475" max="9475" width="9.875" style="17" customWidth="1"/>
    <col min="9476" max="9476" width="3.125" style="17" customWidth="1"/>
    <col min="9477" max="9477" width="9.875" style="17" customWidth="1"/>
    <col min="9478" max="9478" width="3.125" style="17" customWidth="1"/>
    <col min="9479" max="9479" width="9.875" style="17" customWidth="1"/>
    <col min="9480" max="9480" width="3.125" style="17" customWidth="1"/>
    <col min="9481" max="9481" width="9.875" style="17" customWidth="1"/>
    <col min="9482" max="9482" width="3.125" style="17" customWidth="1"/>
    <col min="9483" max="9483" width="9.875" style="17" customWidth="1"/>
    <col min="9484" max="9484" width="3.125" style="17" customWidth="1"/>
    <col min="9485" max="9485" width="9.875" style="17" customWidth="1"/>
    <col min="9486" max="9720" width="9" style="17"/>
    <col min="9721" max="9721" width="6.625" style="17" customWidth="1"/>
    <col min="9722" max="9723" width="9.625" style="17" customWidth="1"/>
    <col min="9724" max="9725" width="31" style="17" customWidth="1"/>
    <col min="9726" max="9726" width="3.125" style="17" customWidth="1"/>
    <col min="9727" max="9727" width="9.875" style="17" customWidth="1"/>
    <col min="9728" max="9728" width="3.125" style="17" customWidth="1"/>
    <col min="9729" max="9729" width="8.375" style="17" customWidth="1"/>
    <col min="9730" max="9730" width="3.125" style="17" customWidth="1"/>
    <col min="9731" max="9731" width="9.875" style="17" customWidth="1"/>
    <col min="9732" max="9732" width="3.125" style="17" customWidth="1"/>
    <col min="9733" max="9733" width="9.875" style="17" customWidth="1"/>
    <col min="9734" max="9734" width="3.125" style="17" customWidth="1"/>
    <col min="9735" max="9735" width="9.875" style="17" customWidth="1"/>
    <col min="9736" max="9736" width="3.125" style="17" customWidth="1"/>
    <col min="9737" max="9737" width="9.875" style="17" customWidth="1"/>
    <col min="9738" max="9738" width="3.125" style="17" customWidth="1"/>
    <col min="9739" max="9739" width="9.875" style="17" customWidth="1"/>
    <col min="9740" max="9740" width="3.125" style="17" customWidth="1"/>
    <col min="9741" max="9741" width="9.875" style="17" customWidth="1"/>
    <col min="9742" max="9976" width="9" style="17"/>
    <col min="9977" max="9977" width="6.625" style="17" customWidth="1"/>
    <col min="9978" max="9979" width="9.625" style="17" customWidth="1"/>
    <col min="9980" max="9981" width="31" style="17" customWidth="1"/>
    <col min="9982" max="9982" width="3.125" style="17" customWidth="1"/>
    <col min="9983" max="9983" width="9.875" style="17" customWidth="1"/>
    <col min="9984" max="9984" width="3.125" style="17" customWidth="1"/>
    <col min="9985" max="9985" width="8.375" style="17" customWidth="1"/>
    <col min="9986" max="9986" width="3.125" style="17" customWidth="1"/>
    <col min="9987" max="9987" width="9.875" style="17" customWidth="1"/>
    <col min="9988" max="9988" width="3.125" style="17" customWidth="1"/>
    <col min="9989" max="9989" width="9.875" style="17" customWidth="1"/>
    <col min="9990" max="9990" width="3.125" style="17" customWidth="1"/>
    <col min="9991" max="9991" width="9.875" style="17" customWidth="1"/>
    <col min="9992" max="9992" width="3.125" style="17" customWidth="1"/>
    <col min="9993" max="9993" width="9.875" style="17" customWidth="1"/>
    <col min="9994" max="9994" width="3.125" style="17" customWidth="1"/>
    <col min="9995" max="9995" width="9.875" style="17" customWidth="1"/>
    <col min="9996" max="9996" width="3.125" style="17" customWidth="1"/>
    <col min="9997" max="9997" width="9.875" style="17" customWidth="1"/>
    <col min="9998" max="10232" width="9" style="17"/>
    <col min="10233" max="10233" width="6.625" style="17" customWidth="1"/>
    <col min="10234" max="10235" width="9.625" style="17" customWidth="1"/>
    <col min="10236" max="10237" width="31" style="17" customWidth="1"/>
    <col min="10238" max="10238" width="3.125" style="17" customWidth="1"/>
    <col min="10239" max="10239" width="9.875" style="17" customWidth="1"/>
    <col min="10240" max="10240" width="3.125" style="17" customWidth="1"/>
    <col min="10241" max="10241" width="8.375" style="17" customWidth="1"/>
    <col min="10242" max="10242" width="3.125" style="17" customWidth="1"/>
    <col min="10243" max="10243" width="9.875" style="17" customWidth="1"/>
    <col min="10244" max="10244" width="3.125" style="17" customWidth="1"/>
    <col min="10245" max="10245" width="9.875" style="17" customWidth="1"/>
    <col min="10246" max="10246" width="3.125" style="17" customWidth="1"/>
    <col min="10247" max="10247" width="9.875" style="17" customWidth="1"/>
    <col min="10248" max="10248" width="3.125" style="17" customWidth="1"/>
    <col min="10249" max="10249" width="9.875" style="17" customWidth="1"/>
    <col min="10250" max="10250" width="3.125" style="17" customWidth="1"/>
    <col min="10251" max="10251" width="9.875" style="17" customWidth="1"/>
    <col min="10252" max="10252" width="3.125" style="17" customWidth="1"/>
    <col min="10253" max="10253" width="9.875" style="17" customWidth="1"/>
    <col min="10254" max="10488" width="9" style="17"/>
    <col min="10489" max="10489" width="6.625" style="17" customWidth="1"/>
    <col min="10490" max="10491" width="9.625" style="17" customWidth="1"/>
    <col min="10492" max="10493" width="31" style="17" customWidth="1"/>
    <col min="10494" max="10494" width="3.125" style="17" customWidth="1"/>
    <col min="10495" max="10495" width="9.875" style="17" customWidth="1"/>
    <col min="10496" max="10496" width="3.125" style="17" customWidth="1"/>
    <col min="10497" max="10497" width="8.375" style="17" customWidth="1"/>
    <col min="10498" max="10498" width="3.125" style="17" customWidth="1"/>
    <col min="10499" max="10499" width="9.875" style="17" customWidth="1"/>
    <col min="10500" max="10500" width="3.125" style="17" customWidth="1"/>
    <col min="10501" max="10501" width="9.875" style="17" customWidth="1"/>
    <col min="10502" max="10502" width="3.125" style="17" customWidth="1"/>
    <col min="10503" max="10503" width="9.875" style="17" customWidth="1"/>
    <col min="10504" max="10504" width="3.125" style="17" customWidth="1"/>
    <col min="10505" max="10505" width="9.875" style="17" customWidth="1"/>
    <col min="10506" max="10506" width="3.125" style="17" customWidth="1"/>
    <col min="10507" max="10507" width="9.875" style="17" customWidth="1"/>
    <col min="10508" max="10508" width="3.125" style="17" customWidth="1"/>
    <col min="10509" max="10509" width="9.875" style="17" customWidth="1"/>
    <col min="10510" max="10744" width="9" style="17"/>
    <col min="10745" max="10745" width="6.625" style="17" customWidth="1"/>
    <col min="10746" max="10747" width="9.625" style="17" customWidth="1"/>
    <col min="10748" max="10749" width="31" style="17" customWidth="1"/>
    <col min="10750" max="10750" width="3.125" style="17" customWidth="1"/>
    <col min="10751" max="10751" width="9.875" style="17" customWidth="1"/>
    <col min="10752" max="10752" width="3.125" style="17" customWidth="1"/>
    <col min="10753" max="10753" width="8.375" style="17" customWidth="1"/>
    <col min="10754" max="10754" width="3.125" style="17" customWidth="1"/>
    <col min="10755" max="10755" width="9.875" style="17" customWidth="1"/>
    <col min="10756" max="10756" width="3.125" style="17" customWidth="1"/>
    <col min="10757" max="10757" width="9.875" style="17" customWidth="1"/>
    <col min="10758" max="10758" width="3.125" style="17" customWidth="1"/>
    <col min="10759" max="10759" width="9.875" style="17" customWidth="1"/>
    <col min="10760" max="10760" width="3.125" style="17" customWidth="1"/>
    <col min="10761" max="10761" width="9.875" style="17" customWidth="1"/>
    <col min="10762" max="10762" width="3.125" style="17" customWidth="1"/>
    <col min="10763" max="10763" width="9.875" style="17" customWidth="1"/>
    <col min="10764" max="10764" width="3.125" style="17" customWidth="1"/>
    <col min="10765" max="10765" width="9.875" style="17" customWidth="1"/>
    <col min="10766" max="11000" width="9" style="17"/>
    <col min="11001" max="11001" width="6.625" style="17" customWidth="1"/>
    <col min="11002" max="11003" width="9.625" style="17" customWidth="1"/>
    <col min="11004" max="11005" width="31" style="17" customWidth="1"/>
    <col min="11006" max="11006" width="3.125" style="17" customWidth="1"/>
    <col min="11007" max="11007" width="9.875" style="17" customWidth="1"/>
    <col min="11008" max="11008" width="3.125" style="17" customWidth="1"/>
    <col min="11009" max="11009" width="8.375" style="17" customWidth="1"/>
    <col min="11010" max="11010" width="3.125" style="17" customWidth="1"/>
    <col min="11011" max="11011" width="9.875" style="17" customWidth="1"/>
    <col min="11012" max="11012" width="3.125" style="17" customWidth="1"/>
    <col min="11013" max="11013" width="9.875" style="17" customWidth="1"/>
    <col min="11014" max="11014" width="3.125" style="17" customWidth="1"/>
    <col min="11015" max="11015" width="9.875" style="17" customWidth="1"/>
    <col min="11016" max="11016" width="3.125" style="17" customWidth="1"/>
    <col min="11017" max="11017" width="9.875" style="17" customWidth="1"/>
    <col min="11018" max="11018" width="3.125" style="17" customWidth="1"/>
    <col min="11019" max="11019" width="9.875" style="17" customWidth="1"/>
    <col min="11020" max="11020" width="3.125" style="17" customWidth="1"/>
    <col min="11021" max="11021" width="9.875" style="17" customWidth="1"/>
    <col min="11022" max="11256" width="9" style="17"/>
    <col min="11257" max="11257" width="6.625" style="17" customWidth="1"/>
    <col min="11258" max="11259" width="9.625" style="17" customWidth="1"/>
    <col min="11260" max="11261" width="31" style="17" customWidth="1"/>
    <col min="11262" max="11262" width="3.125" style="17" customWidth="1"/>
    <col min="11263" max="11263" width="9.875" style="17" customWidth="1"/>
    <col min="11264" max="11264" width="3.125" style="17" customWidth="1"/>
    <col min="11265" max="11265" width="8.375" style="17" customWidth="1"/>
    <col min="11266" max="11266" width="3.125" style="17" customWidth="1"/>
    <col min="11267" max="11267" width="9.875" style="17" customWidth="1"/>
    <col min="11268" max="11268" width="3.125" style="17" customWidth="1"/>
    <col min="11269" max="11269" width="9.875" style="17" customWidth="1"/>
    <col min="11270" max="11270" width="3.125" style="17" customWidth="1"/>
    <col min="11271" max="11271" width="9.875" style="17" customWidth="1"/>
    <col min="11272" max="11272" width="3.125" style="17" customWidth="1"/>
    <col min="11273" max="11273" width="9.875" style="17" customWidth="1"/>
    <col min="11274" max="11274" width="3.125" style="17" customWidth="1"/>
    <col min="11275" max="11275" width="9.875" style="17" customWidth="1"/>
    <col min="11276" max="11276" width="3.125" style="17" customWidth="1"/>
    <col min="11277" max="11277" width="9.875" style="17" customWidth="1"/>
    <col min="11278" max="11512" width="9" style="17"/>
    <col min="11513" max="11513" width="6.625" style="17" customWidth="1"/>
    <col min="11514" max="11515" width="9.625" style="17" customWidth="1"/>
    <col min="11516" max="11517" width="31" style="17" customWidth="1"/>
    <col min="11518" max="11518" width="3.125" style="17" customWidth="1"/>
    <col min="11519" max="11519" width="9.875" style="17" customWidth="1"/>
    <col min="11520" max="11520" width="3.125" style="17" customWidth="1"/>
    <col min="11521" max="11521" width="8.375" style="17" customWidth="1"/>
    <col min="11522" max="11522" width="3.125" style="17" customWidth="1"/>
    <col min="11523" max="11523" width="9.875" style="17" customWidth="1"/>
    <col min="11524" max="11524" width="3.125" style="17" customWidth="1"/>
    <col min="11525" max="11525" width="9.875" style="17" customWidth="1"/>
    <col min="11526" max="11526" width="3.125" style="17" customWidth="1"/>
    <col min="11527" max="11527" width="9.875" style="17" customWidth="1"/>
    <col min="11528" max="11528" width="3.125" style="17" customWidth="1"/>
    <col min="11529" max="11529" width="9.875" style="17" customWidth="1"/>
    <col min="11530" max="11530" width="3.125" style="17" customWidth="1"/>
    <col min="11531" max="11531" width="9.875" style="17" customWidth="1"/>
    <col min="11532" max="11532" width="3.125" style="17" customWidth="1"/>
    <col min="11533" max="11533" width="9.875" style="17" customWidth="1"/>
    <col min="11534" max="11768" width="9" style="17"/>
    <col min="11769" max="11769" width="6.625" style="17" customWidth="1"/>
    <col min="11770" max="11771" width="9.625" style="17" customWidth="1"/>
    <col min="11772" max="11773" width="31" style="17" customWidth="1"/>
    <col min="11774" max="11774" width="3.125" style="17" customWidth="1"/>
    <col min="11775" max="11775" width="9.875" style="17" customWidth="1"/>
    <col min="11776" max="11776" width="3.125" style="17" customWidth="1"/>
    <col min="11777" max="11777" width="8.375" style="17" customWidth="1"/>
    <col min="11778" max="11778" width="3.125" style="17" customWidth="1"/>
    <col min="11779" max="11779" width="9.875" style="17" customWidth="1"/>
    <col min="11780" max="11780" width="3.125" style="17" customWidth="1"/>
    <col min="11781" max="11781" width="9.875" style="17" customWidth="1"/>
    <col min="11782" max="11782" width="3.125" style="17" customWidth="1"/>
    <col min="11783" max="11783" width="9.875" style="17" customWidth="1"/>
    <col min="11784" max="11784" width="3.125" style="17" customWidth="1"/>
    <col min="11785" max="11785" width="9.875" style="17" customWidth="1"/>
    <col min="11786" max="11786" width="3.125" style="17" customWidth="1"/>
    <col min="11787" max="11787" width="9.875" style="17" customWidth="1"/>
    <col min="11788" max="11788" width="3.125" style="17" customWidth="1"/>
    <col min="11789" max="11789" width="9.875" style="17" customWidth="1"/>
    <col min="11790" max="12024" width="9" style="17"/>
    <col min="12025" max="12025" width="6.625" style="17" customWidth="1"/>
    <col min="12026" max="12027" width="9.625" style="17" customWidth="1"/>
    <col min="12028" max="12029" width="31" style="17" customWidth="1"/>
    <col min="12030" max="12030" width="3.125" style="17" customWidth="1"/>
    <col min="12031" max="12031" width="9.875" style="17" customWidth="1"/>
    <col min="12032" max="12032" width="3.125" style="17" customWidth="1"/>
    <col min="12033" max="12033" width="8.375" style="17" customWidth="1"/>
    <col min="12034" max="12034" width="3.125" style="17" customWidth="1"/>
    <col min="12035" max="12035" width="9.875" style="17" customWidth="1"/>
    <col min="12036" max="12036" width="3.125" style="17" customWidth="1"/>
    <col min="12037" max="12037" width="9.875" style="17" customWidth="1"/>
    <col min="12038" max="12038" width="3.125" style="17" customWidth="1"/>
    <col min="12039" max="12039" width="9.875" style="17" customWidth="1"/>
    <col min="12040" max="12040" width="3.125" style="17" customWidth="1"/>
    <col min="12041" max="12041" width="9.875" style="17" customWidth="1"/>
    <col min="12042" max="12042" width="3.125" style="17" customWidth="1"/>
    <col min="12043" max="12043" width="9.875" style="17" customWidth="1"/>
    <col min="12044" max="12044" width="3.125" style="17" customWidth="1"/>
    <col min="12045" max="12045" width="9.875" style="17" customWidth="1"/>
    <col min="12046" max="12280" width="9" style="17"/>
    <col min="12281" max="12281" width="6.625" style="17" customWidth="1"/>
    <col min="12282" max="12283" width="9.625" style="17" customWidth="1"/>
    <col min="12284" max="12285" width="31" style="17" customWidth="1"/>
    <col min="12286" max="12286" width="3.125" style="17" customWidth="1"/>
    <col min="12287" max="12287" width="9.875" style="17" customWidth="1"/>
    <col min="12288" max="12288" width="3.125" style="17" customWidth="1"/>
    <col min="12289" max="12289" width="8.375" style="17" customWidth="1"/>
    <col min="12290" max="12290" width="3.125" style="17" customWidth="1"/>
    <col min="12291" max="12291" width="9.875" style="17" customWidth="1"/>
    <col min="12292" max="12292" width="3.125" style="17" customWidth="1"/>
    <col min="12293" max="12293" width="9.875" style="17" customWidth="1"/>
    <col min="12294" max="12294" width="3.125" style="17" customWidth="1"/>
    <col min="12295" max="12295" width="9.875" style="17" customWidth="1"/>
    <col min="12296" max="12296" width="3.125" style="17" customWidth="1"/>
    <col min="12297" max="12297" width="9.875" style="17" customWidth="1"/>
    <col min="12298" max="12298" width="3.125" style="17" customWidth="1"/>
    <col min="12299" max="12299" width="9.875" style="17" customWidth="1"/>
    <col min="12300" max="12300" width="3.125" style="17" customWidth="1"/>
    <col min="12301" max="12301" width="9.875" style="17" customWidth="1"/>
    <col min="12302" max="12536" width="9" style="17"/>
    <col min="12537" max="12537" width="6.625" style="17" customWidth="1"/>
    <col min="12538" max="12539" width="9.625" style="17" customWidth="1"/>
    <col min="12540" max="12541" width="31" style="17" customWidth="1"/>
    <col min="12542" max="12542" width="3.125" style="17" customWidth="1"/>
    <col min="12543" max="12543" width="9.875" style="17" customWidth="1"/>
    <col min="12544" max="12544" width="3.125" style="17" customWidth="1"/>
    <col min="12545" max="12545" width="8.375" style="17" customWidth="1"/>
    <col min="12546" max="12546" width="3.125" style="17" customWidth="1"/>
    <col min="12547" max="12547" width="9.875" style="17" customWidth="1"/>
    <col min="12548" max="12548" width="3.125" style="17" customWidth="1"/>
    <col min="12549" max="12549" width="9.875" style="17" customWidth="1"/>
    <col min="12550" max="12550" width="3.125" style="17" customWidth="1"/>
    <col min="12551" max="12551" width="9.875" style="17" customWidth="1"/>
    <col min="12552" max="12552" width="3.125" style="17" customWidth="1"/>
    <col min="12553" max="12553" width="9.875" style="17" customWidth="1"/>
    <col min="12554" max="12554" width="3.125" style="17" customWidth="1"/>
    <col min="12555" max="12555" width="9.875" style="17" customWidth="1"/>
    <col min="12556" max="12556" width="3.125" style="17" customWidth="1"/>
    <col min="12557" max="12557" width="9.875" style="17" customWidth="1"/>
    <col min="12558" max="12792" width="9" style="17"/>
    <col min="12793" max="12793" width="6.625" style="17" customWidth="1"/>
    <col min="12794" max="12795" width="9.625" style="17" customWidth="1"/>
    <col min="12796" max="12797" width="31" style="17" customWidth="1"/>
    <col min="12798" max="12798" width="3.125" style="17" customWidth="1"/>
    <col min="12799" max="12799" width="9.875" style="17" customWidth="1"/>
    <col min="12800" max="12800" width="3.125" style="17" customWidth="1"/>
    <col min="12801" max="12801" width="8.375" style="17" customWidth="1"/>
    <col min="12802" max="12802" width="3.125" style="17" customWidth="1"/>
    <col min="12803" max="12803" width="9.875" style="17" customWidth="1"/>
    <col min="12804" max="12804" width="3.125" style="17" customWidth="1"/>
    <col min="12805" max="12805" width="9.875" style="17" customWidth="1"/>
    <col min="12806" max="12806" width="3.125" style="17" customWidth="1"/>
    <col min="12807" max="12807" width="9.875" style="17" customWidth="1"/>
    <col min="12808" max="12808" width="3.125" style="17" customWidth="1"/>
    <col min="12809" max="12809" width="9.875" style="17" customWidth="1"/>
    <col min="12810" max="12810" width="3.125" style="17" customWidth="1"/>
    <col min="12811" max="12811" width="9.875" style="17" customWidth="1"/>
    <col min="12812" max="12812" width="3.125" style="17" customWidth="1"/>
    <col min="12813" max="12813" width="9.875" style="17" customWidth="1"/>
    <col min="12814" max="13048" width="9" style="17"/>
    <col min="13049" max="13049" width="6.625" style="17" customWidth="1"/>
    <col min="13050" max="13051" width="9.625" style="17" customWidth="1"/>
    <col min="13052" max="13053" width="31" style="17" customWidth="1"/>
    <col min="13054" max="13054" width="3.125" style="17" customWidth="1"/>
    <col min="13055" max="13055" width="9.875" style="17" customWidth="1"/>
    <col min="13056" max="13056" width="3.125" style="17" customWidth="1"/>
    <col min="13057" max="13057" width="8.375" style="17" customWidth="1"/>
    <col min="13058" max="13058" width="3.125" style="17" customWidth="1"/>
    <col min="13059" max="13059" width="9.875" style="17" customWidth="1"/>
    <col min="13060" max="13060" width="3.125" style="17" customWidth="1"/>
    <col min="13061" max="13061" width="9.875" style="17" customWidth="1"/>
    <col min="13062" max="13062" width="3.125" style="17" customWidth="1"/>
    <col min="13063" max="13063" width="9.875" style="17" customWidth="1"/>
    <col min="13064" max="13064" width="3.125" style="17" customWidth="1"/>
    <col min="13065" max="13065" width="9.875" style="17" customWidth="1"/>
    <col min="13066" max="13066" width="3.125" style="17" customWidth="1"/>
    <col min="13067" max="13067" width="9.875" style="17" customWidth="1"/>
    <col min="13068" max="13068" width="3.125" style="17" customWidth="1"/>
    <col min="13069" max="13069" width="9.875" style="17" customWidth="1"/>
    <col min="13070" max="13304" width="9" style="17"/>
    <col min="13305" max="13305" width="6.625" style="17" customWidth="1"/>
    <col min="13306" max="13307" width="9.625" style="17" customWidth="1"/>
    <col min="13308" max="13309" width="31" style="17" customWidth="1"/>
    <col min="13310" max="13310" width="3.125" style="17" customWidth="1"/>
    <col min="13311" max="13311" width="9.875" style="17" customWidth="1"/>
    <col min="13312" max="13312" width="3.125" style="17" customWidth="1"/>
    <col min="13313" max="13313" width="8.375" style="17" customWidth="1"/>
    <col min="13314" max="13314" width="3.125" style="17" customWidth="1"/>
    <col min="13315" max="13315" width="9.875" style="17" customWidth="1"/>
    <col min="13316" max="13316" width="3.125" style="17" customWidth="1"/>
    <col min="13317" max="13317" width="9.875" style="17" customWidth="1"/>
    <col min="13318" max="13318" width="3.125" style="17" customWidth="1"/>
    <col min="13319" max="13319" width="9.875" style="17" customWidth="1"/>
    <col min="13320" max="13320" width="3.125" style="17" customWidth="1"/>
    <col min="13321" max="13321" width="9.875" style="17" customWidth="1"/>
    <col min="13322" max="13322" width="3.125" style="17" customWidth="1"/>
    <col min="13323" max="13323" width="9.875" style="17" customWidth="1"/>
    <col min="13324" max="13324" width="3.125" style="17" customWidth="1"/>
    <col min="13325" max="13325" width="9.875" style="17" customWidth="1"/>
    <col min="13326" max="13560" width="9" style="17"/>
    <col min="13561" max="13561" width="6.625" style="17" customWidth="1"/>
    <col min="13562" max="13563" width="9.625" style="17" customWidth="1"/>
    <col min="13564" max="13565" width="31" style="17" customWidth="1"/>
    <col min="13566" max="13566" width="3.125" style="17" customWidth="1"/>
    <col min="13567" max="13567" width="9.875" style="17" customWidth="1"/>
    <col min="13568" max="13568" width="3.125" style="17" customWidth="1"/>
    <col min="13569" max="13569" width="8.375" style="17" customWidth="1"/>
    <col min="13570" max="13570" width="3.125" style="17" customWidth="1"/>
    <col min="13571" max="13571" width="9.875" style="17" customWidth="1"/>
    <col min="13572" max="13572" width="3.125" style="17" customWidth="1"/>
    <col min="13573" max="13573" width="9.875" style="17" customWidth="1"/>
    <col min="13574" max="13574" width="3.125" style="17" customWidth="1"/>
    <col min="13575" max="13575" width="9.875" style="17" customWidth="1"/>
    <col min="13576" max="13576" width="3.125" style="17" customWidth="1"/>
    <col min="13577" max="13577" width="9.875" style="17" customWidth="1"/>
    <col min="13578" max="13578" width="3.125" style="17" customWidth="1"/>
    <col min="13579" max="13579" width="9.875" style="17" customWidth="1"/>
    <col min="13580" max="13580" width="3.125" style="17" customWidth="1"/>
    <col min="13581" max="13581" width="9.875" style="17" customWidth="1"/>
    <col min="13582" max="13816" width="9" style="17"/>
    <col min="13817" max="13817" width="6.625" style="17" customWidth="1"/>
    <col min="13818" max="13819" width="9.625" style="17" customWidth="1"/>
    <col min="13820" max="13821" width="31" style="17" customWidth="1"/>
    <col min="13822" max="13822" width="3.125" style="17" customWidth="1"/>
    <col min="13823" max="13823" width="9.875" style="17" customWidth="1"/>
    <col min="13824" max="13824" width="3.125" style="17" customWidth="1"/>
    <col min="13825" max="13825" width="8.375" style="17" customWidth="1"/>
    <col min="13826" max="13826" width="3.125" style="17" customWidth="1"/>
    <col min="13827" max="13827" width="9.875" style="17" customWidth="1"/>
    <col min="13828" max="13828" width="3.125" style="17" customWidth="1"/>
    <col min="13829" max="13829" width="9.875" style="17" customWidth="1"/>
    <col min="13830" max="13830" width="3.125" style="17" customWidth="1"/>
    <col min="13831" max="13831" width="9.875" style="17" customWidth="1"/>
    <col min="13832" max="13832" width="3.125" style="17" customWidth="1"/>
    <col min="13833" max="13833" width="9.875" style="17" customWidth="1"/>
    <col min="13834" max="13834" width="3.125" style="17" customWidth="1"/>
    <col min="13835" max="13835" width="9.875" style="17" customWidth="1"/>
    <col min="13836" max="13836" width="3.125" style="17" customWidth="1"/>
    <col min="13837" max="13837" width="9.875" style="17" customWidth="1"/>
    <col min="13838" max="14072" width="9" style="17"/>
    <col min="14073" max="14073" width="6.625" style="17" customWidth="1"/>
    <col min="14074" max="14075" width="9.625" style="17" customWidth="1"/>
    <col min="14076" max="14077" width="31" style="17" customWidth="1"/>
    <col min="14078" max="14078" width="3.125" style="17" customWidth="1"/>
    <col min="14079" max="14079" width="9.875" style="17" customWidth="1"/>
    <col min="14080" max="14080" width="3.125" style="17" customWidth="1"/>
    <col min="14081" max="14081" width="8.375" style="17" customWidth="1"/>
    <col min="14082" max="14082" width="3.125" style="17" customWidth="1"/>
    <col min="14083" max="14083" width="9.875" style="17" customWidth="1"/>
    <col min="14084" max="14084" width="3.125" style="17" customWidth="1"/>
    <col min="14085" max="14085" width="9.875" style="17" customWidth="1"/>
    <col min="14086" max="14086" width="3.125" style="17" customWidth="1"/>
    <col min="14087" max="14087" width="9.875" style="17" customWidth="1"/>
    <col min="14088" max="14088" width="3.125" style="17" customWidth="1"/>
    <col min="14089" max="14089" width="9.875" style="17" customWidth="1"/>
    <col min="14090" max="14090" width="3.125" style="17" customWidth="1"/>
    <col min="14091" max="14091" width="9.875" style="17" customWidth="1"/>
    <col min="14092" max="14092" width="3.125" style="17" customWidth="1"/>
    <col min="14093" max="14093" width="9.875" style="17" customWidth="1"/>
    <col min="14094" max="14328" width="9" style="17"/>
    <col min="14329" max="14329" width="6.625" style="17" customWidth="1"/>
    <col min="14330" max="14331" width="9.625" style="17" customWidth="1"/>
    <col min="14332" max="14333" width="31" style="17" customWidth="1"/>
    <col min="14334" max="14334" width="3.125" style="17" customWidth="1"/>
    <col min="14335" max="14335" width="9.875" style="17" customWidth="1"/>
    <col min="14336" max="14336" width="3.125" style="17" customWidth="1"/>
    <col min="14337" max="14337" width="8.375" style="17" customWidth="1"/>
    <col min="14338" max="14338" width="3.125" style="17" customWidth="1"/>
    <col min="14339" max="14339" width="9.875" style="17" customWidth="1"/>
    <col min="14340" max="14340" width="3.125" style="17" customWidth="1"/>
    <col min="14341" max="14341" width="9.875" style="17" customWidth="1"/>
    <col min="14342" max="14342" width="3.125" style="17" customWidth="1"/>
    <col min="14343" max="14343" width="9.875" style="17" customWidth="1"/>
    <col min="14344" max="14344" width="3.125" style="17" customWidth="1"/>
    <col min="14345" max="14345" width="9.875" style="17" customWidth="1"/>
    <col min="14346" max="14346" width="3.125" style="17" customWidth="1"/>
    <col min="14347" max="14347" width="9.875" style="17" customWidth="1"/>
    <col min="14348" max="14348" width="3.125" style="17" customWidth="1"/>
    <col min="14349" max="14349" width="9.875" style="17" customWidth="1"/>
    <col min="14350" max="14584" width="9" style="17"/>
    <col min="14585" max="14585" width="6.625" style="17" customWidth="1"/>
    <col min="14586" max="14587" width="9.625" style="17" customWidth="1"/>
    <col min="14588" max="14589" width="31" style="17" customWidth="1"/>
    <col min="14590" max="14590" width="3.125" style="17" customWidth="1"/>
    <col min="14591" max="14591" width="9.875" style="17" customWidth="1"/>
    <col min="14592" max="14592" width="3.125" style="17" customWidth="1"/>
    <col min="14593" max="14593" width="8.375" style="17" customWidth="1"/>
    <col min="14594" max="14594" width="3.125" style="17" customWidth="1"/>
    <col min="14595" max="14595" width="9.875" style="17" customWidth="1"/>
    <col min="14596" max="14596" width="3.125" style="17" customWidth="1"/>
    <col min="14597" max="14597" width="9.875" style="17" customWidth="1"/>
    <col min="14598" max="14598" width="3.125" style="17" customWidth="1"/>
    <col min="14599" max="14599" width="9.875" style="17" customWidth="1"/>
    <col min="14600" max="14600" width="3.125" style="17" customWidth="1"/>
    <col min="14601" max="14601" width="9.875" style="17" customWidth="1"/>
    <col min="14602" max="14602" width="3.125" style="17" customWidth="1"/>
    <col min="14603" max="14603" width="9.875" style="17" customWidth="1"/>
    <col min="14604" max="14604" width="3.125" style="17" customWidth="1"/>
    <col min="14605" max="14605" width="9.875" style="17" customWidth="1"/>
    <col min="14606" max="14840" width="9" style="17"/>
    <col min="14841" max="14841" width="6.625" style="17" customWidth="1"/>
    <col min="14842" max="14843" width="9.625" style="17" customWidth="1"/>
    <col min="14844" max="14845" width="31" style="17" customWidth="1"/>
    <col min="14846" max="14846" width="3.125" style="17" customWidth="1"/>
    <col min="14847" max="14847" width="9.875" style="17" customWidth="1"/>
    <col min="14848" max="14848" width="3.125" style="17" customWidth="1"/>
    <col min="14849" max="14849" width="8.375" style="17" customWidth="1"/>
    <col min="14850" max="14850" width="3.125" style="17" customWidth="1"/>
    <col min="14851" max="14851" width="9.875" style="17" customWidth="1"/>
    <col min="14852" max="14852" width="3.125" style="17" customWidth="1"/>
    <col min="14853" max="14853" width="9.875" style="17" customWidth="1"/>
    <col min="14854" max="14854" width="3.125" style="17" customWidth="1"/>
    <col min="14855" max="14855" width="9.875" style="17" customWidth="1"/>
    <col min="14856" max="14856" width="3.125" style="17" customWidth="1"/>
    <col min="14857" max="14857" width="9.875" style="17" customWidth="1"/>
    <col min="14858" max="14858" width="3.125" style="17" customWidth="1"/>
    <col min="14859" max="14859" width="9.875" style="17" customWidth="1"/>
    <col min="14860" max="14860" width="3.125" style="17" customWidth="1"/>
    <col min="14861" max="14861" width="9.875" style="17" customWidth="1"/>
    <col min="14862" max="15096" width="9" style="17"/>
    <col min="15097" max="15097" width="6.625" style="17" customWidth="1"/>
    <col min="15098" max="15099" width="9.625" style="17" customWidth="1"/>
    <col min="15100" max="15101" width="31" style="17" customWidth="1"/>
    <col min="15102" max="15102" width="3.125" style="17" customWidth="1"/>
    <col min="15103" max="15103" width="9.875" style="17" customWidth="1"/>
    <col min="15104" max="15104" width="3.125" style="17" customWidth="1"/>
    <col min="15105" max="15105" width="8.375" style="17" customWidth="1"/>
    <col min="15106" max="15106" width="3.125" style="17" customWidth="1"/>
    <col min="15107" max="15107" width="9.875" style="17" customWidth="1"/>
    <col min="15108" max="15108" width="3.125" style="17" customWidth="1"/>
    <col min="15109" max="15109" width="9.875" style="17" customWidth="1"/>
    <col min="15110" max="15110" width="3.125" style="17" customWidth="1"/>
    <col min="15111" max="15111" width="9.875" style="17" customWidth="1"/>
    <col min="15112" max="15112" width="3.125" style="17" customWidth="1"/>
    <col min="15113" max="15113" width="9.875" style="17" customWidth="1"/>
    <col min="15114" max="15114" width="3.125" style="17" customWidth="1"/>
    <col min="15115" max="15115" width="9.875" style="17" customWidth="1"/>
    <col min="15116" max="15116" width="3.125" style="17" customWidth="1"/>
    <col min="15117" max="15117" width="9.875" style="17" customWidth="1"/>
    <col min="15118" max="15352" width="9" style="17"/>
    <col min="15353" max="15353" width="6.625" style="17" customWidth="1"/>
    <col min="15354" max="15355" width="9.625" style="17" customWidth="1"/>
    <col min="15356" max="15357" width="31" style="17" customWidth="1"/>
    <col min="15358" max="15358" width="3.125" style="17" customWidth="1"/>
    <col min="15359" max="15359" width="9.875" style="17" customWidth="1"/>
    <col min="15360" max="15360" width="3.125" style="17" customWidth="1"/>
    <col min="15361" max="15361" width="8.375" style="17" customWidth="1"/>
    <col min="15362" max="15362" width="3.125" style="17" customWidth="1"/>
    <col min="15363" max="15363" width="9.875" style="17" customWidth="1"/>
    <col min="15364" max="15364" width="3.125" style="17" customWidth="1"/>
    <col min="15365" max="15365" width="9.875" style="17" customWidth="1"/>
    <col min="15366" max="15366" width="3.125" style="17" customWidth="1"/>
    <col min="15367" max="15367" width="9.875" style="17" customWidth="1"/>
    <col min="15368" max="15368" width="3.125" style="17" customWidth="1"/>
    <col min="15369" max="15369" width="9.875" style="17" customWidth="1"/>
    <col min="15370" max="15370" width="3.125" style="17" customWidth="1"/>
    <col min="15371" max="15371" width="9.875" style="17" customWidth="1"/>
    <col min="15372" max="15372" width="3.125" style="17" customWidth="1"/>
    <col min="15373" max="15373" width="9.875" style="17" customWidth="1"/>
    <col min="15374" max="15608" width="9" style="17"/>
    <col min="15609" max="15609" width="6.625" style="17" customWidth="1"/>
    <col min="15610" max="15611" width="9.625" style="17" customWidth="1"/>
    <col min="15612" max="15613" width="31" style="17" customWidth="1"/>
    <col min="15614" max="15614" width="3.125" style="17" customWidth="1"/>
    <col min="15615" max="15615" width="9.875" style="17" customWidth="1"/>
    <col min="15616" max="15616" width="3.125" style="17" customWidth="1"/>
    <col min="15617" max="15617" width="8.375" style="17" customWidth="1"/>
    <col min="15618" max="15618" width="3.125" style="17" customWidth="1"/>
    <col min="15619" max="15619" width="9.875" style="17" customWidth="1"/>
    <col min="15620" max="15620" width="3.125" style="17" customWidth="1"/>
    <col min="15621" max="15621" width="9.875" style="17" customWidth="1"/>
    <col min="15622" max="15622" width="3.125" style="17" customWidth="1"/>
    <col min="15623" max="15623" width="9.875" style="17" customWidth="1"/>
    <col min="15624" max="15624" width="3.125" style="17" customWidth="1"/>
    <col min="15625" max="15625" width="9.875" style="17" customWidth="1"/>
    <col min="15626" max="15626" width="3.125" style="17" customWidth="1"/>
    <col min="15627" max="15627" width="9.875" style="17" customWidth="1"/>
    <col min="15628" max="15628" width="3.125" style="17" customWidth="1"/>
    <col min="15629" max="15629" width="9.875" style="17" customWidth="1"/>
    <col min="15630" max="15864" width="9" style="17"/>
    <col min="15865" max="15865" width="6.625" style="17" customWidth="1"/>
    <col min="15866" max="15867" width="9.625" style="17" customWidth="1"/>
    <col min="15868" max="15869" width="31" style="17" customWidth="1"/>
    <col min="15870" max="15870" width="3.125" style="17" customWidth="1"/>
    <col min="15871" max="15871" width="9.875" style="17" customWidth="1"/>
    <col min="15872" max="15872" width="3.125" style="17" customWidth="1"/>
    <col min="15873" max="15873" width="8.375" style="17" customWidth="1"/>
    <col min="15874" max="15874" width="3.125" style="17" customWidth="1"/>
    <col min="15875" max="15875" width="9.875" style="17" customWidth="1"/>
    <col min="15876" max="15876" width="3.125" style="17" customWidth="1"/>
    <col min="15877" max="15877" width="9.875" style="17" customWidth="1"/>
    <col min="15878" max="15878" width="3.125" style="17" customWidth="1"/>
    <col min="15879" max="15879" width="9.875" style="17" customWidth="1"/>
    <col min="15880" max="15880" width="3.125" style="17" customWidth="1"/>
    <col min="15881" max="15881" width="9.875" style="17" customWidth="1"/>
    <col min="15882" max="15882" width="3.125" style="17" customWidth="1"/>
    <col min="15883" max="15883" width="9.875" style="17" customWidth="1"/>
    <col min="15884" max="15884" width="3.125" style="17" customWidth="1"/>
    <col min="15885" max="15885" width="9.875" style="17" customWidth="1"/>
    <col min="15886" max="16120" width="9" style="17"/>
    <col min="16121" max="16121" width="6.625" style="17" customWidth="1"/>
    <col min="16122" max="16123" width="9.625" style="17" customWidth="1"/>
    <col min="16124" max="16125" width="31" style="17" customWidth="1"/>
    <col min="16126" max="16126" width="3.125" style="17" customWidth="1"/>
    <col min="16127" max="16127" width="9.875" style="17" customWidth="1"/>
    <col min="16128" max="16128" width="3.125" style="17" customWidth="1"/>
    <col min="16129" max="16129" width="8.375" style="17" customWidth="1"/>
    <col min="16130" max="16130" width="3.125" style="17" customWidth="1"/>
    <col min="16131" max="16131" width="9.875" style="17" customWidth="1"/>
    <col min="16132" max="16132" width="3.125" style="17" customWidth="1"/>
    <col min="16133" max="16133" width="9.875" style="17" customWidth="1"/>
    <col min="16134" max="16134" width="3.125" style="17" customWidth="1"/>
    <col min="16135" max="16135" width="9.875" style="17" customWidth="1"/>
    <col min="16136" max="16136" width="3.125" style="17" customWidth="1"/>
    <col min="16137" max="16137" width="9.875" style="17" customWidth="1"/>
    <col min="16138" max="16138" width="3.125" style="17" customWidth="1"/>
    <col min="16139" max="16139" width="9.875" style="17" customWidth="1"/>
    <col min="16140" max="16140" width="3.125" style="17" customWidth="1"/>
    <col min="16141" max="16141" width="9.875" style="17" customWidth="1"/>
    <col min="16142" max="16384" width="9" style="17"/>
  </cols>
  <sheetData>
    <row r="1" spans="1:13" s="50" customFormat="1">
      <c r="A1" s="1287" t="s">
        <v>802</v>
      </c>
      <c r="B1" s="1288"/>
      <c r="C1" s="1289"/>
      <c r="D1" s="1290" t="s">
        <v>803</v>
      </c>
      <c r="E1" s="1291" t="s">
        <v>804</v>
      </c>
      <c r="F1" s="1292" t="s">
        <v>805</v>
      </c>
      <c r="G1" s="1106"/>
      <c r="H1" s="1290" t="s">
        <v>806</v>
      </c>
      <c r="I1" s="1290" t="s">
        <v>807</v>
      </c>
    </row>
    <row r="2" spans="1:13" s="50" customFormat="1" ht="4.5" customHeight="1">
      <c r="A2" s="1293"/>
      <c r="B2" s="812"/>
      <c r="C2" s="1294"/>
      <c r="D2" s="1295" t="s">
        <v>808</v>
      </c>
      <c r="E2" s="1287" t="str">
        <f>ヘッダ!I4</f>
        <v>特約店マスタメンテナンス(一覧)</v>
      </c>
      <c r="F2" s="1296" t="str">
        <f>ヘッダ!AS4</f>
        <v>KGL060106</v>
      </c>
      <c r="G2" s="1297"/>
      <c r="H2" s="1298"/>
      <c r="I2" s="1297" t="s">
        <v>9</v>
      </c>
    </row>
    <row r="3" spans="1:13" s="50" customFormat="1">
      <c r="A3" s="1293"/>
      <c r="B3" s="812"/>
      <c r="C3" s="1294"/>
      <c r="D3" s="1299"/>
      <c r="E3" s="1300"/>
      <c r="F3" s="1300"/>
      <c r="G3" s="1301"/>
      <c r="H3" s="1302"/>
      <c r="I3" s="1301"/>
    </row>
    <row r="4" spans="1:13" s="50" customFormat="1" ht="15.75" customHeight="1">
      <c r="A4" s="1303"/>
      <c r="B4" s="1304"/>
      <c r="C4" s="1305"/>
      <c r="D4" s="1306"/>
      <c r="E4" s="1307"/>
      <c r="F4" s="1307"/>
      <c r="G4" s="1308"/>
      <c r="H4" s="1309"/>
      <c r="I4" s="1308"/>
    </row>
    <row r="5" spans="1:13" ht="6.75" customHeight="1">
      <c r="A5" s="61"/>
      <c r="B5" s="61"/>
      <c r="C5" s="61"/>
      <c r="D5" s="61"/>
      <c r="E5" s="61"/>
      <c r="F5" s="62"/>
      <c r="G5" s="62"/>
      <c r="H5" s="62"/>
      <c r="I5" s="62"/>
      <c r="J5" s="62"/>
      <c r="K5" s="62"/>
      <c r="L5" s="62"/>
      <c r="M5" s="62"/>
    </row>
    <row r="6" spans="1:13">
      <c r="A6" s="1310" t="s">
        <v>809</v>
      </c>
      <c r="B6" s="1311" t="s">
        <v>810</v>
      </c>
      <c r="C6" s="1311" t="s">
        <v>811</v>
      </c>
      <c r="D6" s="1311" t="s">
        <v>812</v>
      </c>
      <c r="E6" s="1311" t="s">
        <v>813</v>
      </c>
      <c r="F6" s="1312" t="s">
        <v>718</v>
      </c>
      <c r="G6" s="1312" t="s">
        <v>719</v>
      </c>
      <c r="H6" s="1312" t="s">
        <v>720</v>
      </c>
      <c r="I6" s="1312" t="s">
        <v>814</v>
      </c>
      <c r="J6" s="1312" t="s">
        <v>815</v>
      </c>
      <c r="K6" s="1312" t="s">
        <v>816</v>
      </c>
      <c r="L6" s="1313" t="s">
        <v>817</v>
      </c>
      <c r="M6" s="1313" t="s">
        <v>818</v>
      </c>
    </row>
    <row r="7" spans="1:13" ht="71.25">
      <c r="A7" s="572">
        <v>1</v>
      </c>
      <c r="B7" s="573">
        <v>45275</v>
      </c>
      <c r="C7" s="573">
        <v>45275</v>
      </c>
      <c r="D7" s="574" t="s">
        <v>819</v>
      </c>
      <c r="E7" s="574" t="s">
        <v>820</v>
      </c>
      <c r="F7" s="576" t="s">
        <v>821</v>
      </c>
      <c r="G7" s="576" t="s">
        <v>822</v>
      </c>
      <c r="H7" s="576" t="s">
        <v>823</v>
      </c>
      <c r="I7" s="576" t="s">
        <v>824</v>
      </c>
      <c r="J7" s="575" t="s">
        <v>825</v>
      </c>
      <c r="K7" s="575" t="s">
        <v>826</v>
      </c>
      <c r="L7" s="624" t="s">
        <v>69</v>
      </c>
      <c r="M7" s="575" t="s">
        <v>827</v>
      </c>
    </row>
    <row r="8" spans="1:13" ht="57">
      <c r="A8" s="572">
        <v>2</v>
      </c>
      <c r="B8" s="573">
        <v>45275</v>
      </c>
      <c r="C8" s="573">
        <v>45278</v>
      </c>
      <c r="D8" s="574" t="s">
        <v>828</v>
      </c>
      <c r="E8" s="574" t="s">
        <v>829</v>
      </c>
      <c r="F8" s="575" t="s">
        <v>830</v>
      </c>
      <c r="G8" s="576" t="s">
        <v>831</v>
      </c>
      <c r="H8" s="576" t="s">
        <v>832</v>
      </c>
      <c r="I8" s="577" t="s">
        <v>824</v>
      </c>
      <c r="J8" s="575" t="s">
        <v>825</v>
      </c>
      <c r="K8" s="575" t="s">
        <v>729</v>
      </c>
      <c r="L8" s="624" t="s">
        <v>69</v>
      </c>
      <c r="M8" s="575" t="s">
        <v>827</v>
      </c>
    </row>
    <row r="9" spans="1:13" ht="57">
      <c r="A9" s="572">
        <v>3</v>
      </c>
      <c r="B9" s="573">
        <v>45275</v>
      </c>
      <c r="C9" s="573">
        <v>45278</v>
      </c>
      <c r="D9" s="574" t="s">
        <v>833</v>
      </c>
      <c r="E9" s="574" t="s">
        <v>834</v>
      </c>
      <c r="F9" s="576" t="s">
        <v>835</v>
      </c>
      <c r="G9" s="576" t="s">
        <v>836</v>
      </c>
      <c r="H9" s="576" t="s">
        <v>837</v>
      </c>
      <c r="I9" s="577" t="s">
        <v>824</v>
      </c>
      <c r="J9" s="575" t="s">
        <v>825</v>
      </c>
      <c r="K9" s="575" t="s">
        <v>361</v>
      </c>
      <c r="L9" s="624" t="s">
        <v>69</v>
      </c>
      <c r="M9" s="575" t="s">
        <v>827</v>
      </c>
    </row>
    <row r="10" spans="1:13" ht="25.5" customHeight="1">
      <c r="A10" s="572"/>
      <c r="B10" s="573"/>
      <c r="C10" s="573"/>
      <c r="D10" s="574"/>
      <c r="E10" s="574"/>
      <c r="F10" s="576"/>
      <c r="G10" s="576"/>
      <c r="H10" s="576"/>
      <c r="I10" s="577"/>
      <c r="J10" s="575"/>
      <c r="K10" s="575"/>
      <c r="L10" s="1314"/>
      <c r="M10" s="575"/>
    </row>
    <row r="11" spans="1:13" ht="25.5" customHeight="1">
      <c r="A11" s="572"/>
      <c r="B11" s="573"/>
      <c r="C11" s="573"/>
      <c r="D11" s="574"/>
      <c r="E11" s="574"/>
      <c r="F11" s="576"/>
      <c r="G11" s="576"/>
      <c r="H11" s="576"/>
      <c r="I11" s="577"/>
      <c r="J11" s="575"/>
      <c r="K11" s="575"/>
      <c r="L11" s="1314"/>
      <c r="M11" s="575"/>
    </row>
    <row r="12" spans="1:13" ht="25.5" customHeight="1">
      <c r="A12" s="572"/>
      <c r="B12" s="573"/>
      <c r="C12" s="573"/>
      <c r="D12" s="574"/>
      <c r="E12" s="574"/>
      <c r="F12" s="576"/>
      <c r="G12" s="576"/>
      <c r="H12" s="576"/>
      <c r="I12" s="577"/>
      <c r="J12" s="575"/>
      <c r="K12" s="575"/>
      <c r="L12" s="1314"/>
      <c r="M12" s="575"/>
    </row>
    <row r="13" spans="1:13" ht="25.5" customHeight="1">
      <c r="A13" s="572"/>
      <c r="B13" s="573"/>
      <c r="C13" s="573"/>
      <c r="D13" s="574"/>
      <c r="E13" s="574"/>
      <c r="F13" s="576"/>
      <c r="G13" s="576"/>
      <c r="H13" s="576"/>
      <c r="I13" s="577"/>
      <c r="J13" s="575"/>
      <c r="K13" s="575"/>
      <c r="L13" s="1314"/>
      <c r="M13" s="575"/>
    </row>
    <row r="14" spans="1:13" ht="25.5" customHeight="1">
      <c r="A14" s="572"/>
      <c r="B14" s="573"/>
      <c r="C14" s="573"/>
      <c r="D14" s="574"/>
      <c r="E14" s="574"/>
      <c r="F14" s="576"/>
      <c r="G14" s="576"/>
      <c r="H14" s="576"/>
      <c r="I14" s="577"/>
      <c r="J14" s="575"/>
      <c r="K14" s="575"/>
      <c r="L14" s="1314"/>
      <c r="M14" s="575"/>
    </row>
    <row r="15" spans="1:13" ht="25.5" customHeight="1">
      <c r="A15" s="572"/>
      <c r="B15" s="573"/>
      <c r="C15" s="573"/>
      <c r="D15" s="574"/>
      <c r="E15" s="574"/>
      <c r="F15" s="576"/>
      <c r="G15" s="576"/>
      <c r="H15" s="576"/>
      <c r="I15" s="577"/>
      <c r="J15" s="575"/>
      <c r="K15" s="575"/>
      <c r="L15" s="1314"/>
      <c r="M15" s="575"/>
    </row>
    <row r="16" spans="1:13" ht="25.5" customHeight="1">
      <c r="A16" s="572"/>
      <c r="B16" s="573"/>
      <c r="C16" s="573"/>
      <c r="D16" s="574"/>
      <c r="E16" s="574"/>
      <c r="F16" s="576"/>
      <c r="G16" s="576"/>
      <c r="H16" s="576"/>
      <c r="I16" s="577"/>
      <c r="J16" s="575"/>
      <c r="K16" s="575"/>
      <c r="L16" s="1314"/>
      <c r="M16" s="575"/>
    </row>
    <row r="17" spans="1:13" ht="25.5" customHeight="1">
      <c r="A17" s="572"/>
      <c r="B17" s="573"/>
      <c r="C17" s="573"/>
      <c r="D17" s="574"/>
      <c r="E17" s="574"/>
      <c r="F17" s="576"/>
      <c r="G17" s="576"/>
      <c r="H17" s="576"/>
      <c r="I17" s="577"/>
      <c r="J17" s="575"/>
      <c r="K17" s="575"/>
      <c r="L17" s="1314"/>
      <c r="M17" s="575"/>
    </row>
    <row r="18" spans="1:13" ht="25.5" customHeight="1">
      <c r="A18" s="572"/>
      <c r="B18" s="573"/>
      <c r="C18" s="573"/>
      <c r="D18" s="574"/>
      <c r="E18" s="574"/>
      <c r="F18" s="576"/>
      <c r="G18" s="576"/>
      <c r="H18" s="576"/>
      <c r="I18" s="577"/>
      <c r="J18" s="575"/>
      <c r="K18" s="575"/>
      <c r="L18" s="1314"/>
      <c r="M18" s="575"/>
    </row>
    <row r="19" spans="1:13" ht="25.5" customHeight="1">
      <c r="A19" s="572"/>
      <c r="B19" s="573"/>
      <c r="C19" s="573"/>
      <c r="D19" s="574"/>
      <c r="E19" s="574"/>
      <c r="F19" s="576"/>
      <c r="G19" s="576"/>
      <c r="H19" s="576"/>
      <c r="I19" s="577"/>
      <c r="J19" s="575"/>
      <c r="K19" s="575"/>
      <c r="L19" s="1314"/>
      <c r="M19" s="575"/>
    </row>
    <row r="20" spans="1:13" ht="25.5" customHeight="1">
      <c r="A20" s="572"/>
      <c r="B20" s="573"/>
      <c r="C20" s="573"/>
      <c r="D20" s="574"/>
      <c r="E20" s="574"/>
      <c r="F20" s="576"/>
      <c r="G20" s="576"/>
      <c r="H20" s="576"/>
      <c r="I20" s="577"/>
      <c r="J20" s="575"/>
      <c r="K20" s="575"/>
      <c r="L20" s="1314"/>
      <c r="M20" s="575"/>
    </row>
    <row r="21" spans="1:13" ht="25.5" customHeight="1">
      <c r="A21" s="572"/>
      <c r="B21" s="573"/>
      <c r="C21" s="573"/>
      <c r="D21" s="574"/>
      <c r="E21" s="574"/>
      <c r="F21" s="576"/>
      <c r="G21" s="576"/>
      <c r="H21" s="576"/>
      <c r="I21" s="577"/>
      <c r="J21" s="575"/>
      <c r="K21" s="575"/>
      <c r="L21" s="1314"/>
      <c r="M21" s="575"/>
    </row>
    <row r="22" spans="1:13" ht="25.5" customHeight="1">
      <c r="A22" s="572"/>
      <c r="B22" s="573"/>
      <c r="C22" s="573"/>
      <c r="D22" s="574"/>
      <c r="E22" s="574"/>
      <c r="F22" s="576"/>
      <c r="G22" s="576"/>
      <c r="H22" s="576"/>
      <c r="I22" s="577"/>
      <c r="J22" s="575"/>
      <c r="K22" s="575"/>
      <c r="L22" s="1314"/>
      <c r="M22" s="575"/>
    </row>
    <row r="23" spans="1:13" ht="25.5" customHeight="1">
      <c r="A23" s="572"/>
      <c r="B23" s="573"/>
      <c r="C23" s="573"/>
      <c r="D23" s="574"/>
      <c r="E23" s="574"/>
      <c r="F23" s="576"/>
      <c r="G23" s="576"/>
      <c r="H23" s="576"/>
      <c r="I23" s="577"/>
      <c r="J23" s="575"/>
      <c r="K23" s="575"/>
      <c r="L23" s="1314"/>
      <c r="M23" s="575"/>
    </row>
    <row r="24" spans="1:13" ht="25.5" customHeight="1">
      <c r="A24" s="572"/>
      <c r="B24" s="573"/>
      <c r="C24" s="573"/>
      <c r="D24" s="574"/>
      <c r="E24" s="574"/>
      <c r="F24" s="576"/>
      <c r="G24" s="576"/>
      <c r="H24" s="576"/>
      <c r="I24" s="577"/>
      <c r="J24" s="575"/>
      <c r="K24" s="575"/>
      <c r="L24" s="1314"/>
      <c r="M24" s="575"/>
    </row>
    <row r="25" spans="1:13" ht="25.5" customHeight="1">
      <c r="A25" s="572"/>
      <c r="B25" s="573"/>
      <c r="C25" s="573"/>
      <c r="D25" s="574"/>
      <c r="E25" s="574"/>
      <c r="F25" s="576"/>
      <c r="G25" s="576"/>
      <c r="H25" s="576"/>
      <c r="I25" s="577"/>
      <c r="J25" s="575"/>
      <c r="K25" s="575"/>
      <c r="L25" s="1314"/>
      <c r="M25" s="575"/>
    </row>
    <row r="26" spans="1:13" ht="25.5" customHeight="1">
      <c r="A26" s="572"/>
      <c r="B26" s="573"/>
      <c r="C26" s="573"/>
      <c r="D26" s="574"/>
      <c r="E26" s="574"/>
      <c r="F26" s="576"/>
      <c r="G26" s="576"/>
      <c r="H26" s="576"/>
      <c r="I26" s="577"/>
      <c r="J26" s="575"/>
      <c r="K26" s="575"/>
      <c r="L26" s="1314"/>
      <c r="M26" s="575"/>
    </row>
    <row r="27" spans="1:13" ht="25.5" customHeight="1">
      <c r="A27" s="572"/>
      <c r="B27" s="573"/>
      <c r="C27" s="573"/>
      <c r="D27" s="574"/>
      <c r="E27" s="574"/>
      <c r="F27" s="576"/>
      <c r="G27" s="576"/>
      <c r="H27" s="576"/>
      <c r="I27" s="577"/>
      <c r="J27" s="575"/>
      <c r="K27" s="575"/>
      <c r="L27" s="1314"/>
      <c r="M27" s="575"/>
    </row>
    <row r="28" spans="1:13" ht="25.5" customHeight="1">
      <c r="A28" s="572"/>
      <c r="B28" s="573"/>
      <c r="C28" s="573"/>
      <c r="D28" s="574"/>
      <c r="E28" s="574"/>
      <c r="F28" s="576"/>
      <c r="G28" s="576"/>
      <c r="H28" s="576"/>
      <c r="I28" s="577"/>
      <c r="J28" s="575"/>
      <c r="K28" s="575"/>
      <c r="L28" s="1314"/>
      <c r="M28" s="575"/>
    </row>
    <row r="29" spans="1:13" ht="25.5" customHeight="1">
      <c r="A29" s="572"/>
      <c r="B29" s="573"/>
      <c r="C29" s="573"/>
      <c r="D29" s="574"/>
      <c r="E29" s="574"/>
      <c r="F29" s="576"/>
      <c r="G29" s="576"/>
      <c r="H29" s="576"/>
      <c r="I29" s="577"/>
      <c r="J29" s="575"/>
      <c r="K29" s="575"/>
      <c r="L29" s="1314"/>
      <c r="M29" s="575"/>
    </row>
    <row r="30" spans="1:13" ht="25.5" customHeight="1">
      <c r="A30" s="572"/>
      <c r="B30" s="573"/>
      <c r="C30" s="573"/>
      <c r="D30" s="574"/>
      <c r="E30" s="574"/>
      <c r="F30" s="576"/>
      <c r="G30" s="576"/>
      <c r="H30" s="576"/>
      <c r="I30" s="577"/>
      <c r="J30" s="575"/>
      <c r="K30" s="575"/>
      <c r="L30" s="1314"/>
      <c r="M30" s="575"/>
    </row>
    <row r="31" spans="1:13" ht="25.5" customHeight="1">
      <c r="A31" s="572"/>
      <c r="B31" s="573"/>
      <c r="C31" s="573"/>
      <c r="D31" s="574"/>
      <c r="E31" s="574"/>
      <c r="F31" s="576"/>
      <c r="G31" s="576"/>
      <c r="H31" s="576"/>
      <c r="I31" s="577"/>
      <c r="J31" s="575"/>
      <c r="K31" s="575"/>
      <c r="L31" s="1314"/>
      <c r="M31" s="575"/>
    </row>
  </sheetData>
  <mergeCells count="7">
    <mergeCell ref="I2:I4"/>
    <mergeCell ref="A1:C4"/>
    <mergeCell ref="F1:G1"/>
    <mergeCell ref="D2:D4"/>
    <mergeCell ref="E2:E4"/>
    <mergeCell ref="F2:G4"/>
    <mergeCell ref="H2:H4"/>
  </mergeCells>
  <phoneticPr fontId="7"/>
  <pageMargins left="0.75" right="0.75" top="1" bottom="1" header="0.51200000000000001" footer="0.51200000000000001"/>
  <pageSetup paperSize="8" scale="97" orientation="landscape" r:id="rId1"/>
  <headerFooter alignWithMargins="0">
    <oddFooter>&amp;C- &amp;P -</oddFooter>
  </headerFooter>
  <drawing r:id="rId2"/>
  <legacyDrawing r:id="rId3"/>
  <extLst>
    <ext xmlns:x14="http://schemas.microsoft.com/office/spreadsheetml/2009/9/main" uri="{CCE6A557-97BC-4b89-ADB6-D9C93CAAB3DF}">
      <x14:dataValidations xmlns:xm="http://schemas.microsoft.com/office/excel/2006/main" count="7">
        <x14:dataValidation type="list" allowBlank="1" showInputMessage="1" showErrorMessage="1" xr:uid="{BF72821B-95F0-4995-A8D8-A93FF42F7DC8}">
          <x14:formula1>
            <xm:f>簡易B票理由コード!$W$3:$W$13</xm:f>
          </x14:formula1>
          <xm:sqref>F7:F31</xm:sqref>
        </x14:dataValidation>
        <x14:dataValidation type="list" allowBlank="1" showInputMessage="1" showErrorMessage="1" xr:uid="{1A5C0131-17D9-4214-BD53-7CE874A24B3F}">
          <x14:formula1>
            <xm:f>簡易B票理由コード!$X$3:$X$31</xm:f>
          </x14:formula1>
          <xm:sqref>G7:G31</xm:sqref>
        </x14:dataValidation>
        <x14:dataValidation type="list" allowBlank="1" showInputMessage="1" showErrorMessage="1" xr:uid="{047E753C-8155-4B1E-83C3-A1552BD9A063}">
          <x14:formula1>
            <xm:f>簡易B票理由コード!$Y$3:$Y$10</xm:f>
          </x14:formula1>
          <xm:sqref>H7:H31</xm:sqref>
        </x14:dataValidation>
        <x14:dataValidation type="list" allowBlank="1" showInputMessage="1" showErrorMessage="1" xr:uid="{ADF723C0-D8E2-4FCF-83FA-97BE8FA9A11E}">
          <x14:formula1>
            <xm:f>簡易B票理由コード!$Z$3:$Z$7</xm:f>
          </x14:formula1>
          <xm:sqref>I7:I31</xm:sqref>
        </x14:dataValidation>
        <x14:dataValidation type="list" allowBlank="1" showInputMessage="1" showErrorMessage="1" xr:uid="{FF458B19-E20F-486C-B987-4B8C7DE7F4AE}">
          <x14:formula1>
            <xm:f>簡易B票理由コード!$AA$3:$AA$4</xm:f>
          </x14:formula1>
          <xm:sqref>J7:J31</xm:sqref>
        </x14:dataValidation>
        <x14:dataValidation type="list" allowBlank="1" showInputMessage="1" showErrorMessage="1" xr:uid="{A1BA7495-7701-413D-9404-E8D8538AA7F2}">
          <x14:formula1>
            <xm:f>簡易B票理由コード!$P$3:$P$5</xm:f>
          </x14:formula1>
          <xm:sqref>K7:K31</xm:sqref>
        </x14:dataValidation>
        <x14:dataValidation type="list" allowBlank="1" showInputMessage="1" showErrorMessage="1" xr:uid="{F5ECCA91-C580-4030-B68D-5BFF6E811D12}">
          <x14:formula1>
            <xm:f>簡易B票理由コード!$AB$3:$AB$10</xm:f>
          </x14:formula1>
          <xm:sqref>M7:M31</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2E12FB-80B0-4DCD-848A-64A86B12E3FC}">
  <sheetPr codeName="Sheet22"/>
  <dimension ref="A1:W54"/>
  <sheetViews>
    <sheetView showGridLines="0" view="pageBreakPreview" zoomScale="85" zoomScaleNormal="100" zoomScaleSheetLayoutView="85" workbookViewId="0">
      <selection activeCell="N23" sqref="N23"/>
    </sheetView>
  </sheetViews>
  <sheetFormatPr defaultRowHeight="15.75"/>
  <cols>
    <col min="1" max="2" width="4.625" style="244" customWidth="1"/>
    <col min="3" max="3" width="8.625" style="244" customWidth="1"/>
    <col min="4" max="4" width="11.625" style="244" customWidth="1"/>
    <col min="5" max="5" width="8.25" style="244" customWidth="1"/>
    <col min="6" max="7" width="8.5" style="244" customWidth="1"/>
    <col min="8" max="12" width="8.25" style="244" customWidth="1"/>
    <col min="13" max="13" width="10.5" style="244" bestFit="1" customWidth="1"/>
    <col min="14" max="256" width="9" style="244"/>
    <col min="257" max="258" width="4.625" style="244" customWidth="1"/>
    <col min="259" max="259" width="8.625" style="244" customWidth="1"/>
    <col min="260" max="260" width="11.625" style="244" customWidth="1"/>
    <col min="261" max="261" width="8.25" style="244" customWidth="1"/>
    <col min="262" max="263" width="8.5" style="244" customWidth="1"/>
    <col min="264" max="268" width="8.25" style="244" customWidth="1"/>
    <col min="269" max="269" width="10.5" style="244" bestFit="1" customWidth="1"/>
    <col min="270" max="512" width="9" style="244"/>
    <col min="513" max="514" width="4.625" style="244" customWidth="1"/>
    <col min="515" max="515" width="8.625" style="244" customWidth="1"/>
    <col min="516" max="516" width="11.625" style="244" customWidth="1"/>
    <col min="517" max="517" width="8.25" style="244" customWidth="1"/>
    <col min="518" max="519" width="8.5" style="244" customWidth="1"/>
    <col min="520" max="524" width="8.25" style="244" customWidth="1"/>
    <col min="525" max="525" width="10.5" style="244" bestFit="1" customWidth="1"/>
    <col min="526" max="768" width="9" style="244"/>
    <col min="769" max="770" width="4.625" style="244" customWidth="1"/>
    <col min="771" max="771" width="8.625" style="244" customWidth="1"/>
    <col min="772" max="772" width="11.625" style="244" customWidth="1"/>
    <col min="773" max="773" width="8.25" style="244" customWidth="1"/>
    <col min="774" max="775" width="8.5" style="244" customWidth="1"/>
    <col min="776" max="780" width="8.25" style="244" customWidth="1"/>
    <col min="781" max="781" width="10.5" style="244" bestFit="1" customWidth="1"/>
    <col min="782" max="1024" width="9" style="244"/>
    <col min="1025" max="1026" width="4.625" style="244" customWidth="1"/>
    <col min="1027" max="1027" width="8.625" style="244" customWidth="1"/>
    <col min="1028" max="1028" width="11.625" style="244" customWidth="1"/>
    <col min="1029" max="1029" width="8.25" style="244" customWidth="1"/>
    <col min="1030" max="1031" width="8.5" style="244" customWidth="1"/>
    <col min="1032" max="1036" width="8.25" style="244" customWidth="1"/>
    <col min="1037" max="1037" width="10.5" style="244" bestFit="1" customWidth="1"/>
    <col min="1038" max="1280" width="9" style="244"/>
    <col min="1281" max="1282" width="4.625" style="244" customWidth="1"/>
    <col min="1283" max="1283" width="8.625" style="244" customWidth="1"/>
    <col min="1284" max="1284" width="11.625" style="244" customWidth="1"/>
    <col min="1285" max="1285" width="8.25" style="244" customWidth="1"/>
    <col min="1286" max="1287" width="8.5" style="244" customWidth="1"/>
    <col min="1288" max="1292" width="8.25" style="244" customWidth="1"/>
    <col min="1293" max="1293" width="10.5" style="244" bestFit="1" customWidth="1"/>
    <col min="1294" max="1536" width="9" style="244"/>
    <col min="1537" max="1538" width="4.625" style="244" customWidth="1"/>
    <col min="1539" max="1539" width="8.625" style="244" customWidth="1"/>
    <col min="1540" max="1540" width="11.625" style="244" customWidth="1"/>
    <col min="1541" max="1541" width="8.25" style="244" customWidth="1"/>
    <col min="1542" max="1543" width="8.5" style="244" customWidth="1"/>
    <col min="1544" max="1548" width="8.25" style="244" customWidth="1"/>
    <col min="1549" max="1549" width="10.5" style="244" bestFit="1" customWidth="1"/>
    <col min="1550" max="1792" width="9" style="244"/>
    <col min="1793" max="1794" width="4.625" style="244" customWidth="1"/>
    <col min="1795" max="1795" width="8.625" style="244" customWidth="1"/>
    <col min="1796" max="1796" width="11.625" style="244" customWidth="1"/>
    <col min="1797" max="1797" width="8.25" style="244" customWidth="1"/>
    <col min="1798" max="1799" width="8.5" style="244" customWidth="1"/>
    <col min="1800" max="1804" width="8.25" style="244" customWidth="1"/>
    <col min="1805" max="1805" width="10.5" style="244" bestFit="1" customWidth="1"/>
    <col min="1806" max="2048" width="9" style="244"/>
    <col min="2049" max="2050" width="4.625" style="244" customWidth="1"/>
    <col min="2051" max="2051" width="8.625" style="244" customWidth="1"/>
    <col min="2052" max="2052" width="11.625" style="244" customWidth="1"/>
    <col min="2053" max="2053" width="8.25" style="244" customWidth="1"/>
    <col min="2054" max="2055" width="8.5" style="244" customWidth="1"/>
    <col min="2056" max="2060" width="8.25" style="244" customWidth="1"/>
    <col min="2061" max="2061" width="10.5" style="244" bestFit="1" customWidth="1"/>
    <col min="2062" max="2304" width="9" style="244"/>
    <col min="2305" max="2306" width="4.625" style="244" customWidth="1"/>
    <col min="2307" max="2307" width="8.625" style="244" customWidth="1"/>
    <col min="2308" max="2308" width="11.625" style="244" customWidth="1"/>
    <col min="2309" max="2309" width="8.25" style="244" customWidth="1"/>
    <col min="2310" max="2311" width="8.5" style="244" customWidth="1"/>
    <col min="2312" max="2316" width="8.25" style="244" customWidth="1"/>
    <col min="2317" max="2317" width="10.5" style="244" bestFit="1" customWidth="1"/>
    <col min="2318" max="2560" width="9" style="244"/>
    <col min="2561" max="2562" width="4.625" style="244" customWidth="1"/>
    <col min="2563" max="2563" width="8.625" style="244" customWidth="1"/>
    <col min="2564" max="2564" width="11.625" style="244" customWidth="1"/>
    <col min="2565" max="2565" width="8.25" style="244" customWidth="1"/>
    <col min="2566" max="2567" width="8.5" style="244" customWidth="1"/>
    <col min="2568" max="2572" width="8.25" style="244" customWidth="1"/>
    <col min="2573" max="2573" width="10.5" style="244" bestFit="1" customWidth="1"/>
    <col min="2574" max="2816" width="9" style="244"/>
    <col min="2817" max="2818" width="4.625" style="244" customWidth="1"/>
    <col min="2819" max="2819" width="8.625" style="244" customWidth="1"/>
    <col min="2820" max="2820" width="11.625" style="244" customWidth="1"/>
    <col min="2821" max="2821" width="8.25" style="244" customWidth="1"/>
    <col min="2822" max="2823" width="8.5" style="244" customWidth="1"/>
    <col min="2824" max="2828" width="8.25" style="244" customWidth="1"/>
    <col min="2829" max="2829" width="10.5" style="244" bestFit="1" customWidth="1"/>
    <col min="2830" max="3072" width="9" style="244"/>
    <col min="3073" max="3074" width="4.625" style="244" customWidth="1"/>
    <col min="3075" max="3075" width="8.625" style="244" customWidth="1"/>
    <col min="3076" max="3076" width="11.625" style="244" customWidth="1"/>
    <col min="3077" max="3077" width="8.25" style="244" customWidth="1"/>
    <col min="3078" max="3079" width="8.5" style="244" customWidth="1"/>
    <col min="3080" max="3084" width="8.25" style="244" customWidth="1"/>
    <col min="3085" max="3085" width="10.5" style="244" bestFit="1" customWidth="1"/>
    <col min="3086" max="3328" width="9" style="244"/>
    <col min="3329" max="3330" width="4.625" style="244" customWidth="1"/>
    <col min="3331" max="3331" width="8.625" style="244" customWidth="1"/>
    <col min="3332" max="3332" width="11.625" style="244" customWidth="1"/>
    <col min="3333" max="3333" width="8.25" style="244" customWidth="1"/>
    <col min="3334" max="3335" width="8.5" style="244" customWidth="1"/>
    <col min="3336" max="3340" width="8.25" style="244" customWidth="1"/>
    <col min="3341" max="3341" width="10.5" style="244" bestFit="1" customWidth="1"/>
    <col min="3342" max="3584" width="9" style="244"/>
    <col min="3585" max="3586" width="4.625" style="244" customWidth="1"/>
    <col min="3587" max="3587" width="8.625" style="244" customWidth="1"/>
    <col min="3588" max="3588" width="11.625" style="244" customWidth="1"/>
    <col min="3589" max="3589" width="8.25" style="244" customWidth="1"/>
    <col min="3590" max="3591" width="8.5" style="244" customWidth="1"/>
    <col min="3592" max="3596" width="8.25" style="244" customWidth="1"/>
    <col min="3597" max="3597" width="10.5" style="244" bestFit="1" customWidth="1"/>
    <col min="3598" max="3840" width="9" style="244"/>
    <col min="3841" max="3842" width="4.625" style="244" customWidth="1"/>
    <col min="3843" max="3843" width="8.625" style="244" customWidth="1"/>
    <col min="3844" max="3844" width="11.625" style="244" customWidth="1"/>
    <col min="3845" max="3845" width="8.25" style="244" customWidth="1"/>
    <col min="3846" max="3847" width="8.5" style="244" customWidth="1"/>
    <col min="3848" max="3852" width="8.25" style="244" customWidth="1"/>
    <col min="3853" max="3853" width="10.5" style="244" bestFit="1" customWidth="1"/>
    <col min="3854" max="4096" width="9" style="244"/>
    <col min="4097" max="4098" width="4.625" style="244" customWidth="1"/>
    <col min="4099" max="4099" width="8.625" style="244" customWidth="1"/>
    <col min="4100" max="4100" width="11.625" style="244" customWidth="1"/>
    <col min="4101" max="4101" width="8.25" style="244" customWidth="1"/>
    <col min="4102" max="4103" width="8.5" style="244" customWidth="1"/>
    <col min="4104" max="4108" width="8.25" style="244" customWidth="1"/>
    <col min="4109" max="4109" width="10.5" style="244" bestFit="1" customWidth="1"/>
    <col min="4110" max="4352" width="9" style="244"/>
    <col min="4353" max="4354" width="4.625" style="244" customWidth="1"/>
    <col min="4355" max="4355" width="8.625" style="244" customWidth="1"/>
    <col min="4356" max="4356" width="11.625" style="244" customWidth="1"/>
    <col min="4357" max="4357" width="8.25" style="244" customWidth="1"/>
    <col min="4358" max="4359" width="8.5" style="244" customWidth="1"/>
    <col min="4360" max="4364" width="8.25" style="244" customWidth="1"/>
    <col min="4365" max="4365" width="10.5" style="244" bestFit="1" customWidth="1"/>
    <col min="4366" max="4608" width="9" style="244"/>
    <col min="4609" max="4610" width="4.625" style="244" customWidth="1"/>
    <col min="4611" max="4611" width="8.625" style="244" customWidth="1"/>
    <col min="4612" max="4612" width="11.625" style="244" customWidth="1"/>
    <col min="4613" max="4613" width="8.25" style="244" customWidth="1"/>
    <col min="4614" max="4615" width="8.5" style="244" customWidth="1"/>
    <col min="4616" max="4620" width="8.25" style="244" customWidth="1"/>
    <col min="4621" max="4621" width="10.5" style="244" bestFit="1" customWidth="1"/>
    <col min="4622" max="4864" width="9" style="244"/>
    <col min="4865" max="4866" width="4.625" style="244" customWidth="1"/>
    <col min="4867" max="4867" width="8.625" style="244" customWidth="1"/>
    <col min="4868" max="4868" width="11.625" style="244" customWidth="1"/>
    <col min="4869" max="4869" width="8.25" style="244" customWidth="1"/>
    <col min="4870" max="4871" width="8.5" style="244" customWidth="1"/>
    <col min="4872" max="4876" width="8.25" style="244" customWidth="1"/>
    <col min="4877" max="4877" width="10.5" style="244" bestFit="1" customWidth="1"/>
    <col min="4878" max="5120" width="9" style="244"/>
    <col min="5121" max="5122" width="4.625" style="244" customWidth="1"/>
    <col min="5123" max="5123" width="8.625" style="244" customWidth="1"/>
    <col min="5124" max="5124" width="11.625" style="244" customWidth="1"/>
    <col min="5125" max="5125" width="8.25" style="244" customWidth="1"/>
    <col min="5126" max="5127" width="8.5" style="244" customWidth="1"/>
    <col min="5128" max="5132" width="8.25" style="244" customWidth="1"/>
    <col min="5133" max="5133" width="10.5" style="244" bestFit="1" customWidth="1"/>
    <col min="5134" max="5376" width="9" style="244"/>
    <col min="5377" max="5378" width="4.625" style="244" customWidth="1"/>
    <col min="5379" max="5379" width="8.625" style="244" customWidth="1"/>
    <col min="5380" max="5380" width="11.625" style="244" customWidth="1"/>
    <col min="5381" max="5381" width="8.25" style="244" customWidth="1"/>
    <col min="5382" max="5383" width="8.5" style="244" customWidth="1"/>
    <col min="5384" max="5388" width="8.25" style="244" customWidth="1"/>
    <col min="5389" max="5389" width="10.5" style="244" bestFit="1" customWidth="1"/>
    <col min="5390" max="5632" width="9" style="244"/>
    <col min="5633" max="5634" width="4.625" style="244" customWidth="1"/>
    <col min="5635" max="5635" width="8.625" style="244" customWidth="1"/>
    <col min="5636" max="5636" width="11.625" style="244" customWidth="1"/>
    <col min="5637" max="5637" width="8.25" style="244" customWidth="1"/>
    <col min="5638" max="5639" width="8.5" style="244" customWidth="1"/>
    <col min="5640" max="5644" width="8.25" style="244" customWidth="1"/>
    <col min="5645" max="5645" width="10.5" style="244" bestFit="1" customWidth="1"/>
    <col min="5646" max="5888" width="9" style="244"/>
    <col min="5889" max="5890" width="4.625" style="244" customWidth="1"/>
    <col min="5891" max="5891" width="8.625" style="244" customWidth="1"/>
    <col min="5892" max="5892" width="11.625" style="244" customWidth="1"/>
    <col min="5893" max="5893" width="8.25" style="244" customWidth="1"/>
    <col min="5894" max="5895" width="8.5" style="244" customWidth="1"/>
    <col min="5896" max="5900" width="8.25" style="244" customWidth="1"/>
    <col min="5901" max="5901" width="10.5" style="244" bestFit="1" customWidth="1"/>
    <col min="5902" max="6144" width="9" style="244"/>
    <col min="6145" max="6146" width="4.625" style="244" customWidth="1"/>
    <col min="6147" max="6147" width="8.625" style="244" customWidth="1"/>
    <col min="6148" max="6148" width="11.625" style="244" customWidth="1"/>
    <col min="6149" max="6149" width="8.25" style="244" customWidth="1"/>
    <col min="6150" max="6151" width="8.5" style="244" customWidth="1"/>
    <col min="6152" max="6156" width="8.25" style="244" customWidth="1"/>
    <col min="6157" max="6157" width="10.5" style="244" bestFit="1" customWidth="1"/>
    <col min="6158" max="6400" width="9" style="244"/>
    <col min="6401" max="6402" width="4.625" style="244" customWidth="1"/>
    <col min="6403" max="6403" width="8.625" style="244" customWidth="1"/>
    <col min="6404" max="6404" width="11.625" style="244" customWidth="1"/>
    <col min="6405" max="6405" width="8.25" style="244" customWidth="1"/>
    <col min="6406" max="6407" width="8.5" style="244" customWidth="1"/>
    <col min="6408" max="6412" width="8.25" style="244" customWidth="1"/>
    <col min="6413" max="6413" width="10.5" style="244" bestFit="1" customWidth="1"/>
    <col min="6414" max="6656" width="9" style="244"/>
    <col min="6657" max="6658" width="4.625" style="244" customWidth="1"/>
    <col min="6659" max="6659" width="8.625" style="244" customWidth="1"/>
    <col min="6660" max="6660" width="11.625" style="244" customWidth="1"/>
    <col min="6661" max="6661" width="8.25" style="244" customWidth="1"/>
    <col min="6662" max="6663" width="8.5" style="244" customWidth="1"/>
    <col min="6664" max="6668" width="8.25" style="244" customWidth="1"/>
    <col min="6669" max="6669" width="10.5" style="244" bestFit="1" customWidth="1"/>
    <col min="6670" max="6912" width="9" style="244"/>
    <col min="6913" max="6914" width="4.625" style="244" customWidth="1"/>
    <col min="6915" max="6915" width="8.625" style="244" customWidth="1"/>
    <col min="6916" max="6916" width="11.625" style="244" customWidth="1"/>
    <col min="6917" max="6917" width="8.25" style="244" customWidth="1"/>
    <col min="6918" max="6919" width="8.5" style="244" customWidth="1"/>
    <col min="6920" max="6924" width="8.25" style="244" customWidth="1"/>
    <col min="6925" max="6925" width="10.5" style="244" bestFit="1" customWidth="1"/>
    <col min="6926" max="7168" width="9" style="244"/>
    <col min="7169" max="7170" width="4.625" style="244" customWidth="1"/>
    <col min="7171" max="7171" width="8.625" style="244" customWidth="1"/>
    <col min="7172" max="7172" width="11.625" style="244" customWidth="1"/>
    <col min="7173" max="7173" width="8.25" style="244" customWidth="1"/>
    <col min="7174" max="7175" width="8.5" style="244" customWidth="1"/>
    <col min="7176" max="7180" width="8.25" style="244" customWidth="1"/>
    <col min="7181" max="7181" width="10.5" style="244" bestFit="1" customWidth="1"/>
    <col min="7182" max="7424" width="9" style="244"/>
    <col min="7425" max="7426" width="4.625" style="244" customWidth="1"/>
    <col min="7427" max="7427" width="8.625" style="244" customWidth="1"/>
    <col min="7428" max="7428" width="11.625" style="244" customWidth="1"/>
    <col min="7429" max="7429" width="8.25" style="244" customWidth="1"/>
    <col min="7430" max="7431" width="8.5" style="244" customWidth="1"/>
    <col min="7432" max="7436" width="8.25" style="244" customWidth="1"/>
    <col min="7437" max="7437" width="10.5" style="244" bestFit="1" customWidth="1"/>
    <col min="7438" max="7680" width="9" style="244"/>
    <col min="7681" max="7682" width="4.625" style="244" customWidth="1"/>
    <col min="7683" max="7683" width="8.625" style="244" customWidth="1"/>
    <col min="7684" max="7684" width="11.625" style="244" customWidth="1"/>
    <col min="7685" max="7685" width="8.25" style="244" customWidth="1"/>
    <col min="7686" max="7687" width="8.5" style="244" customWidth="1"/>
    <col min="7688" max="7692" width="8.25" style="244" customWidth="1"/>
    <col min="7693" max="7693" width="10.5" style="244" bestFit="1" customWidth="1"/>
    <col min="7694" max="7936" width="9" style="244"/>
    <col min="7937" max="7938" width="4.625" style="244" customWidth="1"/>
    <col min="7939" max="7939" width="8.625" style="244" customWidth="1"/>
    <col min="7940" max="7940" width="11.625" style="244" customWidth="1"/>
    <col min="7941" max="7941" width="8.25" style="244" customWidth="1"/>
    <col min="7942" max="7943" width="8.5" style="244" customWidth="1"/>
    <col min="7944" max="7948" width="8.25" style="244" customWidth="1"/>
    <col min="7949" max="7949" width="10.5" style="244" bestFit="1" customWidth="1"/>
    <col min="7950" max="8192" width="9" style="244"/>
    <col min="8193" max="8194" width="4.625" style="244" customWidth="1"/>
    <col min="8195" max="8195" width="8.625" style="244" customWidth="1"/>
    <col min="8196" max="8196" width="11.625" style="244" customWidth="1"/>
    <col min="8197" max="8197" width="8.25" style="244" customWidth="1"/>
    <col min="8198" max="8199" width="8.5" style="244" customWidth="1"/>
    <col min="8200" max="8204" width="8.25" style="244" customWidth="1"/>
    <col min="8205" max="8205" width="10.5" style="244" bestFit="1" customWidth="1"/>
    <col min="8206" max="8448" width="9" style="244"/>
    <col min="8449" max="8450" width="4.625" style="244" customWidth="1"/>
    <col min="8451" max="8451" width="8.625" style="244" customWidth="1"/>
    <col min="8452" max="8452" width="11.625" style="244" customWidth="1"/>
    <col min="8453" max="8453" width="8.25" style="244" customWidth="1"/>
    <col min="8454" max="8455" width="8.5" style="244" customWidth="1"/>
    <col min="8456" max="8460" width="8.25" style="244" customWidth="1"/>
    <col min="8461" max="8461" width="10.5" style="244" bestFit="1" customWidth="1"/>
    <col min="8462" max="8704" width="9" style="244"/>
    <col min="8705" max="8706" width="4.625" style="244" customWidth="1"/>
    <col min="8707" max="8707" width="8.625" style="244" customWidth="1"/>
    <col min="8708" max="8708" width="11.625" style="244" customWidth="1"/>
    <col min="8709" max="8709" width="8.25" style="244" customWidth="1"/>
    <col min="8710" max="8711" width="8.5" style="244" customWidth="1"/>
    <col min="8712" max="8716" width="8.25" style="244" customWidth="1"/>
    <col min="8717" max="8717" width="10.5" style="244" bestFit="1" customWidth="1"/>
    <col min="8718" max="8960" width="9" style="244"/>
    <col min="8961" max="8962" width="4.625" style="244" customWidth="1"/>
    <col min="8963" max="8963" width="8.625" style="244" customWidth="1"/>
    <col min="8964" max="8964" width="11.625" style="244" customWidth="1"/>
    <col min="8965" max="8965" width="8.25" style="244" customWidth="1"/>
    <col min="8966" max="8967" width="8.5" style="244" customWidth="1"/>
    <col min="8968" max="8972" width="8.25" style="244" customWidth="1"/>
    <col min="8973" max="8973" width="10.5" style="244" bestFit="1" customWidth="1"/>
    <col min="8974" max="9216" width="9" style="244"/>
    <col min="9217" max="9218" width="4.625" style="244" customWidth="1"/>
    <col min="9219" max="9219" width="8.625" style="244" customWidth="1"/>
    <col min="9220" max="9220" width="11.625" style="244" customWidth="1"/>
    <col min="9221" max="9221" width="8.25" style="244" customWidth="1"/>
    <col min="9222" max="9223" width="8.5" style="244" customWidth="1"/>
    <col min="9224" max="9228" width="8.25" style="244" customWidth="1"/>
    <col min="9229" max="9229" width="10.5" style="244" bestFit="1" customWidth="1"/>
    <col min="9230" max="9472" width="9" style="244"/>
    <col min="9473" max="9474" width="4.625" style="244" customWidth="1"/>
    <col min="9475" max="9475" width="8.625" style="244" customWidth="1"/>
    <col min="9476" max="9476" width="11.625" style="244" customWidth="1"/>
    <col min="9477" max="9477" width="8.25" style="244" customWidth="1"/>
    <col min="9478" max="9479" width="8.5" style="244" customWidth="1"/>
    <col min="9480" max="9484" width="8.25" style="244" customWidth="1"/>
    <col min="9485" max="9485" width="10.5" style="244" bestFit="1" customWidth="1"/>
    <col min="9486" max="9728" width="9" style="244"/>
    <col min="9729" max="9730" width="4.625" style="244" customWidth="1"/>
    <col min="9731" max="9731" width="8.625" style="244" customWidth="1"/>
    <col min="9732" max="9732" width="11.625" style="244" customWidth="1"/>
    <col min="9733" max="9733" width="8.25" style="244" customWidth="1"/>
    <col min="9734" max="9735" width="8.5" style="244" customWidth="1"/>
    <col min="9736" max="9740" width="8.25" style="244" customWidth="1"/>
    <col min="9741" max="9741" width="10.5" style="244" bestFit="1" customWidth="1"/>
    <col min="9742" max="9984" width="9" style="244"/>
    <col min="9985" max="9986" width="4.625" style="244" customWidth="1"/>
    <col min="9987" max="9987" width="8.625" style="244" customWidth="1"/>
    <col min="9988" max="9988" width="11.625" style="244" customWidth="1"/>
    <col min="9989" max="9989" width="8.25" style="244" customWidth="1"/>
    <col min="9990" max="9991" width="8.5" style="244" customWidth="1"/>
    <col min="9992" max="9996" width="8.25" style="244" customWidth="1"/>
    <col min="9997" max="9997" width="10.5" style="244" bestFit="1" customWidth="1"/>
    <col min="9998" max="10240" width="9" style="244"/>
    <col min="10241" max="10242" width="4.625" style="244" customWidth="1"/>
    <col min="10243" max="10243" width="8.625" style="244" customWidth="1"/>
    <col min="10244" max="10244" width="11.625" style="244" customWidth="1"/>
    <col min="10245" max="10245" width="8.25" style="244" customWidth="1"/>
    <col min="10246" max="10247" width="8.5" style="244" customWidth="1"/>
    <col min="10248" max="10252" width="8.25" style="244" customWidth="1"/>
    <col min="10253" max="10253" width="10.5" style="244" bestFit="1" customWidth="1"/>
    <col min="10254" max="10496" width="9" style="244"/>
    <col min="10497" max="10498" width="4.625" style="244" customWidth="1"/>
    <col min="10499" max="10499" width="8.625" style="244" customWidth="1"/>
    <col min="10500" max="10500" width="11.625" style="244" customWidth="1"/>
    <col min="10501" max="10501" width="8.25" style="244" customWidth="1"/>
    <col min="10502" max="10503" width="8.5" style="244" customWidth="1"/>
    <col min="10504" max="10508" width="8.25" style="244" customWidth="1"/>
    <col min="10509" max="10509" width="10.5" style="244" bestFit="1" customWidth="1"/>
    <col min="10510" max="10752" width="9" style="244"/>
    <col min="10753" max="10754" width="4.625" style="244" customWidth="1"/>
    <col min="10755" max="10755" width="8.625" style="244" customWidth="1"/>
    <col min="10756" max="10756" width="11.625" style="244" customWidth="1"/>
    <col min="10757" max="10757" width="8.25" style="244" customWidth="1"/>
    <col min="10758" max="10759" width="8.5" style="244" customWidth="1"/>
    <col min="10760" max="10764" width="8.25" style="244" customWidth="1"/>
    <col min="10765" max="10765" width="10.5" style="244" bestFit="1" customWidth="1"/>
    <col min="10766" max="11008" width="9" style="244"/>
    <col min="11009" max="11010" width="4.625" style="244" customWidth="1"/>
    <col min="11011" max="11011" width="8.625" style="244" customWidth="1"/>
    <col min="11012" max="11012" width="11.625" style="244" customWidth="1"/>
    <col min="11013" max="11013" width="8.25" style="244" customWidth="1"/>
    <col min="11014" max="11015" width="8.5" style="244" customWidth="1"/>
    <col min="11016" max="11020" width="8.25" style="244" customWidth="1"/>
    <col min="11021" max="11021" width="10.5" style="244" bestFit="1" customWidth="1"/>
    <col min="11022" max="11264" width="9" style="244"/>
    <col min="11265" max="11266" width="4.625" style="244" customWidth="1"/>
    <col min="11267" max="11267" width="8.625" style="244" customWidth="1"/>
    <col min="11268" max="11268" width="11.625" style="244" customWidth="1"/>
    <col min="11269" max="11269" width="8.25" style="244" customWidth="1"/>
    <col min="11270" max="11271" width="8.5" style="244" customWidth="1"/>
    <col min="11272" max="11276" width="8.25" style="244" customWidth="1"/>
    <col min="11277" max="11277" width="10.5" style="244" bestFit="1" customWidth="1"/>
    <col min="11278" max="11520" width="9" style="244"/>
    <col min="11521" max="11522" width="4.625" style="244" customWidth="1"/>
    <col min="11523" max="11523" width="8.625" style="244" customWidth="1"/>
    <col min="11524" max="11524" width="11.625" style="244" customWidth="1"/>
    <col min="11525" max="11525" width="8.25" style="244" customWidth="1"/>
    <col min="11526" max="11527" width="8.5" style="244" customWidth="1"/>
    <col min="11528" max="11532" width="8.25" style="244" customWidth="1"/>
    <col min="11533" max="11533" width="10.5" style="244" bestFit="1" customWidth="1"/>
    <col min="11534" max="11776" width="9" style="244"/>
    <col min="11777" max="11778" width="4.625" style="244" customWidth="1"/>
    <col min="11779" max="11779" width="8.625" style="244" customWidth="1"/>
    <col min="11780" max="11780" width="11.625" style="244" customWidth="1"/>
    <col min="11781" max="11781" width="8.25" style="244" customWidth="1"/>
    <col min="11782" max="11783" width="8.5" style="244" customWidth="1"/>
    <col min="11784" max="11788" width="8.25" style="244" customWidth="1"/>
    <col min="11789" max="11789" width="10.5" style="244" bestFit="1" customWidth="1"/>
    <col min="11790" max="12032" width="9" style="244"/>
    <col min="12033" max="12034" width="4.625" style="244" customWidth="1"/>
    <col min="12035" max="12035" width="8.625" style="244" customWidth="1"/>
    <col min="12036" max="12036" width="11.625" style="244" customWidth="1"/>
    <col min="12037" max="12037" width="8.25" style="244" customWidth="1"/>
    <col min="12038" max="12039" width="8.5" style="244" customWidth="1"/>
    <col min="12040" max="12044" width="8.25" style="244" customWidth="1"/>
    <col min="12045" max="12045" width="10.5" style="244" bestFit="1" customWidth="1"/>
    <col min="12046" max="12288" width="9" style="244"/>
    <col min="12289" max="12290" width="4.625" style="244" customWidth="1"/>
    <col min="12291" max="12291" width="8.625" style="244" customWidth="1"/>
    <col min="12292" max="12292" width="11.625" style="244" customWidth="1"/>
    <col min="12293" max="12293" width="8.25" style="244" customWidth="1"/>
    <col min="12294" max="12295" width="8.5" style="244" customWidth="1"/>
    <col min="12296" max="12300" width="8.25" style="244" customWidth="1"/>
    <col min="12301" max="12301" width="10.5" style="244" bestFit="1" customWidth="1"/>
    <col min="12302" max="12544" width="9" style="244"/>
    <col min="12545" max="12546" width="4.625" style="244" customWidth="1"/>
    <col min="12547" max="12547" width="8.625" style="244" customWidth="1"/>
    <col min="12548" max="12548" width="11.625" style="244" customWidth="1"/>
    <col min="12549" max="12549" width="8.25" style="244" customWidth="1"/>
    <col min="12550" max="12551" width="8.5" style="244" customWidth="1"/>
    <col min="12552" max="12556" width="8.25" style="244" customWidth="1"/>
    <col min="12557" max="12557" width="10.5" style="244" bestFit="1" customWidth="1"/>
    <col min="12558" max="12800" width="9" style="244"/>
    <col min="12801" max="12802" width="4.625" style="244" customWidth="1"/>
    <col min="12803" max="12803" width="8.625" style="244" customWidth="1"/>
    <col min="12804" max="12804" width="11.625" style="244" customWidth="1"/>
    <col min="12805" max="12805" width="8.25" style="244" customWidth="1"/>
    <col min="12806" max="12807" width="8.5" style="244" customWidth="1"/>
    <col min="12808" max="12812" width="8.25" style="244" customWidth="1"/>
    <col min="12813" max="12813" width="10.5" style="244" bestFit="1" customWidth="1"/>
    <col min="12814" max="13056" width="9" style="244"/>
    <col min="13057" max="13058" width="4.625" style="244" customWidth="1"/>
    <col min="13059" max="13059" width="8.625" style="244" customWidth="1"/>
    <col min="13060" max="13060" width="11.625" style="244" customWidth="1"/>
    <col min="13061" max="13061" width="8.25" style="244" customWidth="1"/>
    <col min="13062" max="13063" width="8.5" style="244" customWidth="1"/>
    <col min="13064" max="13068" width="8.25" style="244" customWidth="1"/>
    <col min="13069" max="13069" width="10.5" style="244" bestFit="1" customWidth="1"/>
    <col min="13070" max="13312" width="9" style="244"/>
    <col min="13313" max="13314" width="4.625" style="244" customWidth="1"/>
    <col min="13315" max="13315" width="8.625" style="244" customWidth="1"/>
    <col min="13316" max="13316" width="11.625" style="244" customWidth="1"/>
    <col min="13317" max="13317" width="8.25" style="244" customWidth="1"/>
    <col min="13318" max="13319" width="8.5" style="244" customWidth="1"/>
    <col min="13320" max="13324" width="8.25" style="244" customWidth="1"/>
    <col min="13325" max="13325" width="10.5" style="244" bestFit="1" customWidth="1"/>
    <col min="13326" max="13568" width="9" style="244"/>
    <col min="13569" max="13570" width="4.625" style="244" customWidth="1"/>
    <col min="13571" max="13571" width="8.625" style="244" customWidth="1"/>
    <col min="13572" max="13572" width="11.625" style="244" customWidth="1"/>
    <col min="13573" max="13573" width="8.25" style="244" customWidth="1"/>
    <col min="13574" max="13575" width="8.5" style="244" customWidth="1"/>
    <col min="13576" max="13580" width="8.25" style="244" customWidth="1"/>
    <col min="13581" max="13581" width="10.5" style="244" bestFit="1" customWidth="1"/>
    <col min="13582" max="13824" width="9" style="244"/>
    <col min="13825" max="13826" width="4.625" style="244" customWidth="1"/>
    <col min="13827" max="13827" width="8.625" style="244" customWidth="1"/>
    <col min="13828" max="13828" width="11.625" style="244" customWidth="1"/>
    <col min="13829" max="13829" width="8.25" style="244" customWidth="1"/>
    <col min="13830" max="13831" width="8.5" style="244" customWidth="1"/>
    <col min="13832" max="13836" width="8.25" style="244" customWidth="1"/>
    <col min="13837" max="13837" width="10.5" style="244" bestFit="1" customWidth="1"/>
    <col min="13838" max="14080" width="9" style="244"/>
    <col min="14081" max="14082" width="4.625" style="244" customWidth="1"/>
    <col min="14083" max="14083" width="8.625" style="244" customWidth="1"/>
    <col min="14084" max="14084" width="11.625" style="244" customWidth="1"/>
    <col min="14085" max="14085" width="8.25" style="244" customWidth="1"/>
    <col min="14086" max="14087" width="8.5" style="244" customWidth="1"/>
    <col min="14088" max="14092" width="8.25" style="244" customWidth="1"/>
    <col min="14093" max="14093" width="10.5" style="244" bestFit="1" customWidth="1"/>
    <col min="14094" max="14336" width="9" style="244"/>
    <col min="14337" max="14338" width="4.625" style="244" customWidth="1"/>
    <col min="14339" max="14339" width="8.625" style="244" customWidth="1"/>
    <col min="14340" max="14340" width="11.625" style="244" customWidth="1"/>
    <col min="14341" max="14341" width="8.25" style="244" customWidth="1"/>
    <col min="14342" max="14343" width="8.5" style="244" customWidth="1"/>
    <col min="14344" max="14348" width="8.25" style="244" customWidth="1"/>
    <col min="14349" max="14349" width="10.5" style="244" bestFit="1" customWidth="1"/>
    <col min="14350" max="14592" width="9" style="244"/>
    <col min="14593" max="14594" width="4.625" style="244" customWidth="1"/>
    <col min="14595" max="14595" width="8.625" style="244" customWidth="1"/>
    <col min="14596" max="14596" width="11.625" style="244" customWidth="1"/>
    <col min="14597" max="14597" width="8.25" style="244" customWidth="1"/>
    <col min="14598" max="14599" width="8.5" style="244" customWidth="1"/>
    <col min="14600" max="14604" width="8.25" style="244" customWidth="1"/>
    <col min="14605" max="14605" width="10.5" style="244" bestFit="1" customWidth="1"/>
    <col min="14606" max="14848" width="9" style="244"/>
    <col min="14849" max="14850" width="4.625" style="244" customWidth="1"/>
    <col min="14851" max="14851" width="8.625" style="244" customWidth="1"/>
    <col min="14852" max="14852" width="11.625" style="244" customWidth="1"/>
    <col min="14853" max="14853" width="8.25" style="244" customWidth="1"/>
    <col min="14854" max="14855" width="8.5" style="244" customWidth="1"/>
    <col min="14856" max="14860" width="8.25" style="244" customWidth="1"/>
    <col min="14861" max="14861" width="10.5" style="244" bestFit="1" customWidth="1"/>
    <col min="14862" max="15104" width="9" style="244"/>
    <col min="15105" max="15106" width="4.625" style="244" customWidth="1"/>
    <col min="15107" max="15107" width="8.625" style="244" customWidth="1"/>
    <col min="15108" max="15108" width="11.625" style="244" customWidth="1"/>
    <col min="15109" max="15109" width="8.25" style="244" customWidth="1"/>
    <col min="15110" max="15111" width="8.5" style="244" customWidth="1"/>
    <col min="15112" max="15116" width="8.25" style="244" customWidth="1"/>
    <col min="15117" max="15117" width="10.5" style="244" bestFit="1" customWidth="1"/>
    <col min="15118" max="15360" width="9" style="244"/>
    <col min="15361" max="15362" width="4.625" style="244" customWidth="1"/>
    <col min="15363" max="15363" width="8.625" style="244" customWidth="1"/>
    <col min="15364" max="15364" width="11.625" style="244" customWidth="1"/>
    <col min="15365" max="15365" width="8.25" style="244" customWidth="1"/>
    <col min="15366" max="15367" width="8.5" style="244" customWidth="1"/>
    <col min="15368" max="15372" width="8.25" style="244" customWidth="1"/>
    <col min="15373" max="15373" width="10.5" style="244" bestFit="1" customWidth="1"/>
    <col min="15374" max="15616" width="9" style="244"/>
    <col min="15617" max="15618" width="4.625" style="244" customWidth="1"/>
    <col min="15619" max="15619" width="8.625" style="244" customWidth="1"/>
    <col min="15620" max="15620" width="11.625" style="244" customWidth="1"/>
    <col min="15621" max="15621" width="8.25" style="244" customWidth="1"/>
    <col min="15622" max="15623" width="8.5" style="244" customWidth="1"/>
    <col min="15624" max="15628" width="8.25" style="244" customWidth="1"/>
    <col min="15629" max="15629" width="10.5" style="244" bestFit="1" customWidth="1"/>
    <col min="15630" max="15872" width="9" style="244"/>
    <col min="15873" max="15874" width="4.625" style="244" customWidth="1"/>
    <col min="15875" max="15875" width="8.625" style="244" customWidth="1"/>
    <col min="15876" max="15876" width="11.625" style="244" customWidth="1"/>
    <col min="15877" max="15877" width="8.25" style="244" customWidth="1"/>
    <col min="15878" max="15879" width="8.5" style="244" customWidth="1"/>
    <col min="15880" max="15884" width="8.25" style="244" customWidth="1"/>
    <col min="15885" max="15885" width="10.5" style="244" bestFit="1" customWidth="1"/>
    <col min="15886" max="16128" width="9" style="244"/>
    <col min="16129" max="16130" width="4.625" style="244" customWidth="1"/>
    <col min="16131" max="16131" width="8.625" style="244" customWidth="1"/>
    <col min="16132" max="16132" width="11.625" style="244" customWidth="1"/>
    <col min="16133" max="16133" width="8.25" style="244" customWidth="1"/>
    <col min="16134" max="16135" width="8.5" style="244" customWidth="1"/>
    <col min="16136" max="16140" width="8.25" style="244" customWidth="1"/>
    <col min="16141" max="16141" width="10.5" style="244" bestFit="1" customWidth="1"/>
    <col min="16142" max="16384" width="9" style="244"/>
  </cols>
  <sheetData>
    <row r="1" spans="1:23">
      <c r="A1" s="1315"/>
      <c r="B1" s="1316"/>
      <c r="C1" s="1316"/>
      <c r="D1" s="1317"/>
      <c r="E1" s="1318" t="s">
        <v>838</v>
      </c>
      <c r="F1" s="1319"/>
      <c r="G1" s="1319"/>
      <c r="H1" s="1319"/>
      <c r="I1" s="1319"/>
      <c r="J1" s="1320"/>
      <c r="K1" s="1321" t="s">
        <v>839</v>
      </c>
      <c r="L1" s="1321" t="s">
        <v>840</v>
      </c>
      <c r="M1" s="243"/>
    </row>
    <row r="2" spans="1:23" ht="19.5" customHeight="1">
      <c r="A2" s="813" t="s">
        <v>841</v>
      </c>
      <c r="B2" s="813"/>
      <c r="C2" s="813"/>
      <c r="D2" s="813"/>
      <c r="E2" s="1322"/>
      <c r="F2" s="1323"/>
      <c r="G2" s="1323"/>
      <c r="H2" s="1323"/>
      <c r="I2" s="1323"/>
      <c r="J2" s="1324"/>
      <c r="K2" s="245"/>
      <c r="L2" s="245"/>
    </row>
    <row r="3" spans="1:23" ht="19.5" customHeight="1">
      <c r="A3" s="813" t="s">
        <v>842</v>
      </c>
      <c r="B3" s="813"/>
      <c r="C3" s="813"/>
      <c r="D3" s="813"/>
      <c r="E3" s="1325" t="str">
        <f>ヘッダ!I4</f>
        <v>特約店マスタメンテナンス(一覧)</v>
      </c>
      <c r="F3" s="814"/>
      <c r="G3" s="814"/>
      <c r="H3" s="814"/>
      <c r="I3" s="814"/>
      <c r="J3" s="815"/>
      <c r="K3" s="246"/>
      <c r="L3" s="246" t="s">
        <v>9</v>
      </c>
    </row>
    <row r="4" spans="1:23" ht="19.5" customHeight="1">
      <c r="A4" s="247"/>
      <c r="B4" s="248"/>
      <c r="C4" s="248"/>
      <c r="D4" s="249"/>
      <c r="E4" s="1326" t="str">
        <f>ヘッダ!AS4</f>
        <v>KGL060106</v>
      </c>
      <c r="F4" s="1327"/>
      <c r="G4" s="1327"/>
      <c r="H4" s="1327"/>
      <c r="I4" s="1327"/>
      <c r="J4" s="1328"/>
      <c r="K4" s="249"/>
      <c r="L4" s="249"/>
    </row>
    <row r="5" spans="1:23" ht="12" customHeight="1">
      <c r="A5" s="50"/>
      <c r="B5" s="50"/>
      <c r="C5" s="50"/>
      <c r="D5" s="50"/>
      <c r="E5" s="50"/>
      <c r="F5" s="50"/>
      <c r="G5" s="50"/>
      <c r="H5" s="50"/>
      <c r="I5" s="50"/>
      <c r="J5" s="50"/>
      <c r="K5" s="50"/>
      <c r="L5" s="50"/>
      <c r="U5" s="250"/>
      <c r="V5" s="250"/>
      <c r="W5" s="250"/>
    </row>
    <row r="6" spans="1:23" ht="19.5" customHeight="1">
      <c r="A6" s="1329"/>
      <c r="B6" s="1330"/>
      <c r="C6" s="1330"/>
      <c r="D6" s="1331"/>
      <c r="E6" s="1332" t="s">
        <v>843</v>
      </c>
      <c r="F6" s="1332"/>
      <c r="G6" s="1332"/>
      <c r="H6" s="1332"/>
      <c r="I6" s="1332"/>
      <c r="J6" s="1332"/>
      <c r="K6" s="1332"/>
      <c r="L6" s="1332"/>
      <c r="U6" s="250"/>
      <c r="V6" s="250"/>
      <c r="W6" s="250"/>
    </row>
    <row r="7" spans="1:23" ht="19.5" customHeight="1">
      <c r="A7" s="373" t="s">
        <v>844</v>
      </c>
      <c r="B7" s="816" t="s">
        <v>845</v>
      </c>
      <c r="C7" s="816"/>
      <c r="D7" s="816"/>
      <c r="E7" s="816" t="s">
        <v>846</v>
      </c>
      <c r="F7" s="816"/>
      <c r="G7" s="816"/>
      <c r="H7" s="816"/>
      <c r="I7" s="816" t="s">
        <v>847</v>
      </c>
      <c r="J7" s="816"/>
      <c r="K7" s="816"/>
      <c r="L7" s="816"/>
      <c r="U7" s="250"/>
      <c r="V7" s="250"/>
      <c r="W7" s="250"/>
    </row>
    <row r="8" spans="1:23" ht="19.5" customHeight="1">
      <c r="A8" s="374">
        <v>1</v>
      </c>
      <c r="B8" s="375" t="s">
        <v>848</v>
      </c>
      <c r="C8" s="376"/>
      <c r="D8" s="376" t="s">
        <v>849</v>
      </c>
      <c r="G8" s="251">
        <v>195</v>
      </c>
      <c r="H8" s="252" t="s">
        <v>850</v>
      </c>
      <c r="K8" s="251">
        <v>207</v>
      </c>
      <c r="L8" s="252" t="s">
        <v>851</v>
      </c>
      <c r="U8" s="250"/>
      <c r="V8" s="250"/>
      <c r="W8" s="250"/>
    </row>
    <row r="9" spans="1:23" ht="19.5" customHeight="1">
      <c r="A9" s="374"/>
      <c r="B9" s="375"/>
      <c r="C9" s="376"/>
      <c r="D9" s="377"/>
      <c r="E9" s="253"/>
      <c r="F9" s="253"/>
      <c r="G9" s="253"/>
      <c r="H9" s="254"/>
      <c r="I9" s="253"/>
      <c r="J9" s="253"/>
      <c r="K9" s="253"/>
      <c r="L9" s="254"/>
      <c r="U9" s="250"/>
      <c r="V9" s="250"/>
      <c r="W9" s="250"/>
    </row>
    <row r="10" spans="1:23" ht="19.5" customHeight="1">
      <c r="A10" s="374"/>
      <c r="B10" s="375" t="s">
        <v>852</v>
      </c>
      <c r="C10" s="376"/>
      <c r="D10" s="376" t="s">
        <v>853</v>
      </c>
      <c r="G10" s="251"/>
      <c r="H10" s="252" t="s">
        <v>850</v>
      </c>
      <c r="K10" s="251">
        <v>25</v>
      </c>
      <c r="L10" s="252" t="s">
        <v>850</v>
      </c>
      <c r="U10" s="250"/>
      <c r="V10" s="250"/>
      <c r="W10" s="250"/>
    </row>
    <row r="11" spans="1:23" ht="19.5" customHeight="1">
      <c r="A11" s="378"/>
      <c r="B11" s="816"/>
      <c r="C11" s="816"/>
      <c r="D11" s="379" t="s">
        <v>854</v>
      </c>
      <c r="E11" s="253"/>
      <c r="F11" s="253"/>
      <c r="G11" s="253"/>
      <c r="H11" s="254"/>
      <c r="I11" s="253"/>
      <c r="J11" s="253"/>
      <c r="K11" s="253"/>
      <c r="L11" s="254"/>
      <c r="U11" s="250"/>
      <c r="V11" s="250"/>
      <c r="W11" s="250"/>
    </row>
    <row r="12" spans="1:23" ht="19.5" customHeight="1">
      <c r="A12" s="374">
        <v>2</v>
      </c>
      <c r="B12" s="375" t="s">
        <v>855</v>
      </c>
      <c r="C12" s="375"/>
      <c r="D12" s="376"/>
      <c r="E12" s="50"/>
      <c r="F12" s="50"/>
      <c r="G12" s="256">
        <f xml:space="preserve"> ROUND((F22 * (G8 + G10) / 1000), 1)</f>
        <v>19.5</v>
      </c>
      <c r="H12" s="257" t="s">
        <v>856</v>
      </c>
      <c r="I12" s="50"/>
      <c r="J12" s="50"/>
      <c r="K12" s="258">
        <f xml:space="preserve"> I14 + I16 + I18 + I20</f>
        <v>343</v>
      </c>
      <c r="L12" s="257" t="s">
        <v>856</v>
      </c>
    </row>
    <row r="13" spans="1:23" ht="19.5" customHeight="1">
      <c r="A13" s="378"/>
      <c r="B13" s="380"/>
      <c r="C13" s="380"/>
      <c r="D13" s="377"/>
      <c r="E13" s="248"/>
      <c r="F13" s="248"/>
      <c r="G13" s="248"/>
      <c r="H13" s="249"/>
      <c r="I13" s="248"/>
      <c r="J13" s="259" t="s">
        <v>857</v>
      </c>
      <c r="K13" s="260">
        <f xml:space="preserve"> J50</f>
        <v>343</v>
      </c>
      <c r="L13" s="261" t="s">
        <v>858</v>
      </c>
    </row>
    <row r="14" spans="1:23" ht="19.5" customHeight="1">
      <c r="A14" s="374">
        <v>3</v>
      </c>
      <c r="B14" s="381"/>
      <c r="C14" s="375" t="s">
        <v>859</v>
      </c>
      <c r="D14" s="376"/>
      <c r="E14" s="256">
        <f xml:space="preserve"> G12-E16-E18-E20</f>
        <v>11.7</v>
      </c>
      <c r="F14" s="257" t="s">
        <v>856</v>
      </c>
      <c r="G14" s="262">
        <v>60</v>
      </c>
      <c r="H14" s="257" t="s">
        <v>860</v>
      </c>
      <c r="I14" s="258">
        <f xml:space="preserve"> E50</f>
        <v>310</v>
      </c>
      <c r="J14" s="257" t="s">
        <v>856</v>
      </c>
      <c r="K14" s="263">
        <f xml:space="preserve"> ROUND(I14/K12*100,1)</f>
        <v>90.4</v>
      </c>
      <c r="L14" s="257" t="s">
        <v>861</v>
      </c>
    </row>
    <row r="15" spans="1:23" ht="19.5" customHeight="1">
      <c r="A15" s="374"/>
      <c r="B15" s="381" t="s">
        <v>862</v>
      </c>
      <c r="C15" s="380"/>
      <c r="D15" s="377"/>
      <c r="E15" s="248"/>
      <c r="F15" s="249"/>
      <c r="G15" s="248"/>
      <c r="H15" s="249"/>
      <c r="I15" s="248"/>
      <c r="J15" s="249"/>
      <c r="K15" s="248"/>
      <c r="L15" s="249"/>
    </row>
    <row r="16" spans="1:23" ht="19.5" customHeight="1">
      <c r="A16" s="374"/>
      <c r="B16" s="381" t="s">
        <v>348</v>
      </c>
      <c r="C16" s="375" t="s">
        <v>863</v>
      </c>
      <c r="D16" s="376"/>
      <c r="E16" s="256">
        <f xml:space="preserve"> ROUND((F22 * (IF(G10&lt;&gt;"",0,G8) + G10) / 1000) * (G16 / 100), 1)</f>
        <v>3.9</v>
      </c>
      <c r="F16" s="257" t="s">
        <v>856</v>
      </c>
      <c r="G16" s="262">
        <v>20</v>
      </c>
      <c r="H16" s="257" t="s">
        <v>864</v>
      </c>
      <c r="I16" s="258">
        <f xml:space="preserve"> F50</f>
        <v>10</v>
      </c>
      <c r="J16" s="257" t="s">
        <v>856</v>
      </c>
      <c r="K16" s="263">
        <f xml:space="preserve"> ROUND(I16/K12*100,1)</f>
        <v>2.9</v>
      </c>
      <c r="L16" s="257" t="s">
        <v>861</v>
      </c>
    </row>
    <row r="17" spans="1:15" ht="19.5" customHeight="1">
      <c r="A17" s="374"/>
      <c r="B17" s="381" t="s">
        <v>400</v>
      </c>
      <c r="C17" s="380"/>
      <c r="D17" s="377"/>
      <c r="E17" s="248"/>
      <c r="F17" s="249"/>
      <c r="G17" s="248"/>
      <c r="H17" s="249"/>
      <c r="I17" s="248"/>
      <c r="J17" s="249"/>
      <c r="K17" s="248"/>
      <c r="L17" s="249"/>
    </row>
    <row r="18" spans="1:15" ht="19.5" customHeight="1">
      <c r="A18" s="374"/>
      <c r="B18" s="381" t="s">
        <v>865</v>
      </c>
      <c r="C18" s="375" t="s">
        <v>866</v>
      </c>
      <c r="D18" s="376"/>
      <c r="E18" s="256">
        <f xml:space="preserve"> ROUND((F22 * (IF(G10&lt;&gt;"",0,G8) + G10) / 1000) * (G18 / 100), 1)</f>
        <v>2.9</v>
      </c>
      <c r="F18" s="257" t="s">
        <v>856</v>
      </c>
      <c r="G18" s="262">
        <v>15</v>
      </c>
      <c r="H18" s="257" t="s">
        <v>864</v>
      </c>
      <c r="I18" s="258">
        <f xml:space="preserve"> G50</f>
        <v>12</v>
      </c>
      <c r="J18" s="257" t="s">
        <v>856</v>
      </c>
      <c r="K18" s="263">
        <f xml:space="preserve"> ROUND(I18/K12*100,1)</f>
        <v>3.5</v>
      </c>
      <c r="L18" s="257" t="s">
        <v>861</v>
      </c>
    </row>
    <row r="19" spans="1:15" ht="19.5" customHeight="1">
      <c r="A19" s="374"/>
      <c r="B19" s="381" t="s">
        <v>867</v>
      </c>
      <c r="C19" s="380"/>
      <c r="D19" s="377"/>
      <c r="E19" s="248"/>
      <c r="F19" s="249"/>
      <c r="G19" s="264"/>
      <c r="H19" s="249"/>
      <c r="I19" s="248"/>
      <c r="J19" s="249"/>
      <c r="K19" s="264"/>
      <c r="L19" s="249"/>
    </row>
    <row r="20" spans="1:15" ht="19.5" customHeight="1">
      <c r="A20" s="374"/>
      <c r="B20" s="381"/>
      <c r="C20" s="382" t="s">
        <v>868</v>
      </c>
      <c r="D20" s="376"/>
      <c r="E20" s="256">
        <f xml:space="preserve"> ROUND((F22 * (IF(G10&lt;&gt;"",0,G8) + G10) / 1000) * (G20 / 100), 1)</f>
        <v>1</v>
      </c>
      <c r="F20" s="257" t="s">
        <v>856</v>
      </c>
      <c r="G20" s="262">
        <v>5</v>
      </c>
      <c r="H20" s="257" t="s">
        <v>864</v>
      </c>
      <c r="I20" s="258">
        <f xml:space="preserve"> H50</f>
        <v>11</v>
      </c>
      <c r="J20" s="257" t="s">
        <v>869</v>
      </c>
      <c r="K20" s="263">
        <f xml:space="preserve"> ROUND(I20/K12*100,1)</f>
        <v>3.2</v>
      </c>
      <c r="L20" s="257" t="s">
        <v>861</v>
      </c>
    </row>
    <row r="21" spans="1:15" ht="19.5" customHeight="1">
      <c r="A21" s="378"/>
      <c r="B21" s="383"/>
      <c r="C21" s="380"/>
      <c r="D21" s="377"/>
      <c r="E21" s="248"/>
      <c r="F21" s="249"/>
      <c r="G21" s="248"/>
      <c r="H21" s="249"/>
      <c r="I21" s="248"/>
      <c r="J21" s="249"/>
      <c r="K21" s="248"/>
      <c r="L21" s="249"/>
    </row>
    <row r="22" spans="1:15" ht="19.5" customHeight="1">
      <c r="A22" s="374">
        <v>4</v>
      </c>
      <c r="B22" s="375" t="s">
        <v>870</v>
      </c>
      <c r="C22" s="375"/>
      <c r="D22" s="376"/>
      <c r="E22" s="50"/>
      <c r="F22" s="265">
        <v>100</v>
      </c>
      <c r="G22" s="159" t="s">
        <v>871</v>
      </c>
      <c r="H22" s="257" t="s">
        <v>872</v>
      </c>
      <c r="I22" s="50"/>
      <c r="J22" s="266">
        <f xml:space="preserve"> IF(ISERROR(ROUND(K12/(K8+K10)*1000,1)),"", ROUND(K12/(K8+K10)*1000,1))</f>
        <v>1478.4</v>
      </c>
      <c r="K22" s="159" t="s">
        <v>871</v>
      </c>
      <c r="L22" s="245"/>
    </row>
    <row r="23" spans="1:15" ht="19.5" customHeight="1">
      <c r="A23" s="378"/>
      <c r="B23" s="380"/>
      <c r="C23" s="380"/>
      <c r="D23" s="377"/>
      <c r="E23" s="248"/>
      <c r="F23" s="248"/>
      <c r="G23" s="248"/>
      <c r="H23" s="249"/>
      <c r="I23" s="248"/>
      <c r="J23" s="248"/>
      <c r="K23" s="248"/>
      <c r="L23" s="249"/>
    </row>
    <row r="24" spans="1:15" ht="19.5" customHeight="1">
      <c r="A24" s="374">
        <v>5</v>
      </c>
      <c r="B24" s="375" t="s">
        <v>873</v>
      </c>
      <c r="C24" s="375"/>
      <c r="D24" s="376"/>
      <c r="E24" s="267"/>
      <c r="F24" s="256">
        <f>ROUND(F26*(IF(G10&lt;&gt;"",0,G8)+G10)/1000,0)</f>
        <v>2</v>
      </c>
      <c r="G24" s="159" t="s">
        <v>856</v>
      </c>
      <c r="H24" s="245"/>
      <c r="I24" s="50"/>
      <c r="J24" s="258">
        <f>E54</f>
        <v>3</v>
      </c>
      <c r="K24" s="159" t="s">
        <v>856</v>
      </c>
      <c r="L24" s="245"/>
    </row>
    <row r="25" spans="1:15" ht="19.5" customHeight="1">
      <c r="A25" s="374"/>
      <c r="B25" s="380"/>
      <c r="C25" s="380"/>
      <c r="D25" s="377"/>
      <c r="E25" s="248"/>
      <c r="F25" s="248"/>
      <c r="G25" s="259"/>
      <c r="H25" s="249"/>
      <c r="I25" s="259"/>
      <c r="J25" s="268"/>
      <c r="K25" s="259"/>
      <c r="L25" s="249"/>
    </row>
    <row r="26" spans="1:15" ht="19.5" customHeight="1">
      <c r="A26" s="374"/>
      <c r="B26" s="375" t="s">
        <v>874</v>
      </c>
      <c r="C26" s="375"/>
      <c r="D26" s="376"/>
      <c r="E26" s="50"/>
      <c r="F26" s="262">
        <v>10</v>
      </c>
      <c r="G26" s="159" t="s">
        <v>871</v>
      </c>
      <c r="H26" s="257" t="s">
        <v>872</v>
      </c>
      <c r="I26" s="50"/>
      <c r="J26" s="258">
        <f xml:space="preserve"> IF(ISERROR(ROUND(J24/(K8+K10)*1000,1)),"",ROUND(J24/(K8+K10)*1000,1))</f>
        <v>12.9</v>
      </c>
      <c r="K26" s="159" t="s">
        <v>875</v>
      </c>
      <c r="L26" s="245"/>
    </row>
    <row r="27" spans="1:15" ht="19.5" customHeight="1">
      <c r="A27" s="378"/>
      <c r="B27" s="380"/>
      <c r="C27" s="380"/>
      <c r="D27" s="377"/>
      <c r="E27" s="248"/>
      <c r="F27" s="248"/>
      <c r="G27" s="259"/>
      <c r="H27" s="261"/>
      <c r="I27" s="248"/>
      <c r="J27" s="248"/>
      <c r="K27" s="259"/>
      <c r="L27" s="249"/>
      <c r="O27" s="244" t="s">
        <v>876</v>
      </c>
    </row>
    <row r="28" spans="1:15" ht="19.5" customHeight="1">
      <c r="A28" s="269"/>
      <c r="B28" s="270"/>
      <c r="C28" s="270"/>
      <c r="D28" s="271"/>
      <c r="E28" s="272"/>
      <c r="F28" s="271"/>
      <c r="G28" s="273" t="s">
        <v>194</v>
      </c>
      <c r="L28" s="274"/>
    </row>
    <row r="29" spans="1:15" ht="19.5" customHeight="1">
      <c r="A29" s="269"/>
      <c r="B29" s="270"/>
      <c r="C29" s="270"/>
      <c r="D29" s="271"/>
      <c r="E29" s="270"/>
      <c r="F29" s="271"/>
      <c r="L29" s="274"/>
    </row>
    <row r="30" spans="1:15" ht="19.5" customHeight="1">
      <c r="A30" s="275"/>
      <c r="B30" s="276"/>
      <c r="C30" s="276"/>
      <c r="D30" s="277"/>
      <c r="E30" s="276"/>
      <c r="F30" s="278"/>
      <c r="L30" s="274"/>
    </row>
    <row r="31" spans="1:15" ht="19.5" customHeight="1">
      <c r="A31" s="269"/>
      <c r="B31" s="270"/>
      <c r="C31" s="270"/>
      <c r="D31" s="271"/>
      <c r="E31" s="270"/>
      <c r="F31" s="271"/>
      <c r="L31" s="274"/>
    </row>
    <row r="32" spans="1:15" ht="19.5" customHeight="1">
      <c r="A32" s="269"/>
      <c r="B32" s="270"/>
      <c r="C32" s="270"/>
      <c r="D32" s="271"/>
      <c r="E32" s="817"/>
      <c r="F32" s="817"/>
      <c r="L32" s="274"/>
    </row>
    <row r="33" spans="1:12" ht="19.5" customHeight="1">
      <c r="A33" s="275"/>
      <c r="B33" s="276"/>
      <c r="C33" s="276"/>
      <c r="D33" s="277"/>
      <c r="E33" s="276"/>
      <c r="F33" s="277"/>
      <c r="G33" s="253"/>
      <c r="H33" s="253"/>
      <c r="I33" s="253"/>
      <c r="J33" s="253"/>
      <c r="K33" s="253"/>
      <c r="L33" s="254"/>
    </row>
    <row r="34" spans="1:12" ht="19.5" customHeight="1">
      <c r="A34" s="279" t="s">
        <v>877</v>
      </c>
      <c r="B34" s="50"/>
      <c r="C34" s="50"/>
      <c r="D34" s="50"/>
      <c r="E34" s="50"/>
      <c r="F34" s="50"/>
      <c r="G34" s="50"/>
      <c r="H34" s="50"/>
      <c r="I34" s="50"/>
      <c r="J34" s="50"/>
      <c r="K34" s="50"/>
      <c r="L34" s="245"/>
    </row>
    <row r="35" spans="1:12" ht="19.5" customHeight="1">
      <c r="A35" s="279" t="s">
        <v>878</v>
      </c>
      <c r="B35" s="50"/>
      <c r="C35" s="50"/>
      <c r="D35" s="50"/>
      <c r="E35" s="50"/>
      <c r="F35" s="50"/>
      <c r="G35" s="50"/>
      <c r="H35" s="50"/>
      <c r="I35" s="50"/>
      <c r="J35" s="50"/>
      <c r="K35" s="50"/>
      <c r="L35" s="245"/>
    </row>
    <row r="36" spans="1:12" ht="19.5" customHeight="1">
      <c r="A36" s="247"/>
      <c r="B36" s="248"/>
      <c r="C36" s="248"/>
      <c r="D36" s="248"/>
      <c r="E36" s="248"/>
      <c r="F36" s="248"/>
      <c r="G36" s="248"/>
      <c r="H36" s="248"/>
      <c r="I36" s="248"/>
      <c r="J36" s="248"/>
      <c r="K36" s="248"/>
      <c r="L36" s="249"/>
    </row>
    <row r="39" spans="1:12">
      <c r="B39" s="1333" t="s">
        <v>879</v>
      </c>
      <c r="C39" s="1333"/>
      <c r="D39" s="50"/>
      <c r="E39" s="50"/>
      <c r="F39" s="50"/>
      <c r="G39" s="50"/>
      <c r="H39" s="50"/>
      <c r="I39" s="50"/>
      <c r="J39" s="50"/>
    </row>
    <row r="40" spans="1:12">
      <c r="B40" s="1334" t="s">
        <v>844</v>
      </c>
      <c r="C40" s="1335" t="s">
        <v>13</v>
      </c>
      <c r="D40" s="1335"/>
      <c r="E40" s="1336" t="s">
        <v>880</v>
      </c>
      <c r="F40" s="1336" t="s">
        <v>881</v>
      </c>
      <c r="G40" s="1336" t="s">
        <v>882</v>
      </c>
      <c r="H40" s="1336" t="s">
        <v>883</v>
      </c>
      <c r="I40" s="1336" t="s">
        <v>884</v>
      </c>
      <c r="J40" s="1336" t="s">
        <v>885</v>
      </c>
    </row>
    <row r="41" spans="1:12">
      <c r="B41" s="255">
        <v>1</v>
      </c>
      <c r="C41" s="280" t="s">
        <v>886</v>
      </c>
      <c r="D41" s="249"/>
      <c r="E41" s="249">
        <f>画面遷移図!BM2</f>
        <v>1</v>
      </c>
      <c r="F41" s="249">
        <f>画面遷移図!BN2</f>
        <v>0</v>
      </c>
      <c r="G41" s="249">
        <f>画面遷移図!BO2</f>
        <v>0</v>
      </c>
      <c r="H41" s="249">
        <f>画面遷移図!BP2</f>
        <v>0</v>
      </c>
      <c r="I41" s="249">
        <f>SUM(E41:H41)</f>
        <v>1</v>
      </c>
      <c r="J41" s="249">
        <v>1</v>
      </c>
    </row>
    <row r="42" spans="1:12">
      <c r="B42" s="255">
        <v>2</v>
      </c>
      <c r="C42" s="280" t="s">
        <v>887</v>
      </c>
      <c r="D42" s="249"/>
      <c r="E42" s="249">
        <f>画面項目定義!EP2</f>
        <v>40</v>
      </c>
      <c r="F42" s="249">
        <f>画面項目定義!EQ2</f>
        <v>0</v>
      </c>
      <c r="G42" s="249">
        <f>画面項目定義!ER2</f>
        <v>0</v>
      </c>
      <c r="H42" s="249">
        <f>画面項目定義!ES2</f>
        <v>0</v>
      </c>
      <c r="I42" s="249">
        <f t="shared" ref="I42:I45" si="0">SUM(E42:H42)</f>
        <v>40</v>
      </c>
      <c r="J42" s="249">
        <v>40</v>
      </c>
    </row>
    <row r="43" spans="1:12">
      <c r="B43" s="255">
        <v>3</v>
      </c>
      <c r="C43" s="280" t="s">
        <v>26</v>
      </c>
      <c r="D43" s="249"/>
      <c r="E43" s="249">
        <f>機能詳細!CD2</f>
        <v>87</v>
      </c>
      <c r="F43" s="249">
        <f>機能詳細!CE2</f>
        <v>7</v>
      </c>
      <c r="G43" s="249">
        <f>機能詳細!CF2</f>
        <v>2</v>
      </c>
      <c r="H43" s="249">
        <f>機能詳細!CG2</f>
        <v>10</v>
      </c>
      <c r="I43" s="249">
        <f t="shared" si="0"/>
        <v>106</v>
      </c>
      <c r="J43" s="249">
        <v>106</v>
      </c>
    </row>
    <row r="44" spans="1:12">
      <c r="B44" s="255">
        <v>4</v>
      </c>
      <c r="C44" s="280" t="s">
        <v>28</v>
      </c>
      <c r="D44" s="249"/>
      <c r="E44" s="249">
        <f>テーブル項目編集定義!CH2</f>
        <v>0</v>
      </c>
      <c r="F44" s="249">
        <f>テーブル項目編集定義!CI2</f>
        <v>0</v>
      </c>
      <c r="G44" s="249">
        <f>テーブル項目編集定義!CJ2</f>
        <v>0</v>
      </c>
      <c r="H44" s="249">
        <f>テーブル項目編集定義!CK2</f>
        <v>0</v>
      </c>
      <c r="I44" s="249">
        <f t="shared" si="0"/>
        <v>0</v>
      </c>
      <c r="J44" s="249">
        <v>0</v>
      </c>
    </row>
    <row r="45" spans="1:12">
      <c r="B45" s="255">
        <v>5</v>
      </c>
      <c r="C45" s="320" t="s">
        <v>888</v>
      </c>
      <c r="D45" s="254"/>
      <c r="E45" s="254">
        <f>'共通チェックリスト（画面）'!I66</f>
        <v>182</v>
      </c>
      <c r="F45" s="254">
        <f>'共通チェックリスト（画面）'!I67</f>
        <v>3</v>
      </c>
      <c r="G45" s="254">
        <f>'共通チェックリスト（画面）'!I68</f>
        <v>10</v>
      </c>
      <c r="H45" s="254">
        <f>'共通チェックリスト（画面）'!I69</f>
        <v>1</v>
      </c>
      <c r="I45" s="249">
        <f t="shared" si="0"/>
        <v>196</v>
      </c>
      <c r="J45" s="249">
        <v>196</v>
      </c>
    </row>
    <row r="46" spans="1:12">
      <c r="B46" s="281">
        <v>6</v>
      </c>
      <c r="C46" s="320" t="s">
        <v>31</v>
      </c>
      <c r="D46" s="254"/>
      <c r="E46" s="254">
        <f>マトリクスチェックリスト!R6</f>
        <v>0</v>
      </c>
      <c r="F46" s="254">
        <f>マトリクスチェックリスト!R7</f>
        <v>0</v>
      </c>
      <c r="G46" s="254">
        <f>マトリクスチェックリスト!R8</f>
        <v>0</v>
      </c>
      <c r="H46" s="254">
        <f>マトリクスチェックリスト!R9</f>
        <v>0</v>
      </c>
      <c r="I46" s="249">
        <f>SUM(E46:H46)</f>
        <v>0</v>
      </c>
      <c r="J46" s="249">
        <v>0</v>
      </c>
    </row>
    <row r="47" spans="1:12">
      <c r="B47" s="281">
        <v>7</v>
      </c>
      <c r="C47" s="253"/>
      <c r="D47" s="254"/>
      <c r="E47" s="254"/>
      <c r="F47" s="254"/>
      <c r="G47" s="254"/>
      <c r="H47" s="254"/>
      <c r="I47" s="249"/>
      <c r="J47" s="249"/>
    </row>
    <row r="48" spans="1:12">
      <c r="B48" s="281">
        <v>8</v>
      </c>
      <c r="C48" s="253"/>
      <c r="D48" s="254"/>
      <c r="E48" s="254"/>
      <c r="F48" s="254"/>
      <c r="G48" s="254"/>
      <c r="H48" s="254"/>
      <c r="I48" s="254"/>
      <c r="J48" s="249"/>
    </row>
    <row r="49" spans="2:10">
      <c r="B49" s="281">
        <v>9</v>
      </c>
      <c r="C49" s="253"/>
      <c r="D49" s="254"/>
      <c r="E49" s="254"/>
      <c r="F49" s="254"/>
      <c r="G49" s="254"/>
      <c r="H49" s="254"/>
      <c r="I49" s="254"/>
      <c r="J49" s="249"/>
    </row>
    <row r="50" spans="2:10">
      <c r="B50" s="818" t="s">
        <v>889</v>
      </c>
      <c r="C50" s="818"/>
      <c r="D50" s="818"/>
      <c r="E50" s="372">
        <f>SUM(E41:E49)</f>
        <v>310</v>
      </c>
      <c r="F50" s="372">
        <f t="shared" ref="F50:J50" si="1">SUM(F41:F49)</f>
        <v>10</v>
      </c>
      <c r="G50" s="372">
        <f t="shared" si="1"/>
        <v>12</v>
      </c>
      <c r="H50" s="372">
        <f t="shared" si="1"/>
        <v>11</v>
      </c>
      <c r="I50" s="372">
        <f t="shared" si="1"/>
        <v>343</v>
      </c>
      <c r="J50" s="372">
        <f t="shared" si="1"/>
        <v>343</v>
      </c>
    </row>
    <row r="52" spans="2:10">
      <c r="B52" s="1333" t="s">
        <v>873</v>
      </c>
      <c r="C52" s="1333"/>
      <c r="D52" s="50"/>
      <c r="E52" s="50"/>
    </row>
    <row r="53" spans="2:10">
      <c r="B53" s="1334" t="s">
        <v>844</v>
      </c>
      <c r="C53" s="1335" t="s">
        <v>13</v>
      </c>
      <c r="D53" s="1335"/>
      <c r="E53" s="1336" t="s">
        <v>890</v>
      </c>
      <c r="F53" s="1337" t="s">
        <v>810</v>
      </c>
      <c r="G53" s="1337" t="s">
        <v>811</v>
      </c>
    </row>
    <row r="54" spans="2:10">
      <c r="B54" s="255">
        <v>1</v>
      </c>
      <c r="C54" s="248" t="s">
        <v>891</v>
      </c>
      <c r="D54" s="249"/>
      <c r="E54" s="249">
        <f>COUNTA(簡易B票!B7:B31)</f>
        <v>3</v>
      </c>
      <c r="F54" s="282">
        <v>45275</v>
      </c>
      <c r="G54" s="282">
        <v>45278</v>
      </c>
    </row>
  </sheetData>
  <sheetProtection selectLockedCells="1"/>
  <mergeCells count="17">
    <mergeCell ref="C40:D40"/>
    <mergeCell ref="B50:D50"/>
    <mergeCell ref="B52:C52"/>
    <mergeCell ref="C53:D53"/>
    <mergeCell ref="B7:D7"/>
    <mergeCell ref="E7:H7"/>
    <mergeCell ref="I7:L7"/>
    <mergeCell ref="B11:C11"/>
    <mergeCell ref="E32:F32"/>
    <mergeCell ref="B39:C39"/>
    <mergeCell ref="E6:L6"/>
    <mergeCell ref="A2:D2"/>
    <mergeCell ref="A3:D3"/>
    <mergeCell ref="E1:J1"/>
    <mergeCell ref="E2:J2"/>
    <mergeCell ref="E3:J3"/>
    <mergeCell ref="E4:J4"/>
  </mergeCells>
  <phoneticPr fontId="7"/>
  <pageMargins left="0.39374999999999999" right="0.39374999999999999" top="0.59027777777777779" bottom="0.59097222222222223" header="0.51180555555555562" footer="0.31527777777777777"/>
  <pageSetup paperSize="9" firstPageNumber="0" orientation="portrait" horizontalDpi="300" verticalDpi="300" r:id="rId1"/>
  <headerFooter alignWithMargins="0">
    <oddFooter>&amp;C- &amp;P -</oddFooter>
  </headerFooter>
  <rowBreaks count="1" manualBreakCount="1">
    <brk id="36" max="11"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EB4501-73A6-4C01-9917-D5700F771BC6}">
  <sheetPr>
    <outlinePr summaryBelow="0" summaryRight="0"/>
    <pageSetUpPr fitToPage="1"/>
  </sheetPr>
  <dimension ref="A1:M81"/>
  <sheetViews>
    <sheetView showGridLines="0" view="pageBreakPreview" zoomScale="81" zoomScaleNormal="40" zoomScaleSheetLayoutView="81" workbookViewId="0">
      <pane ySplit="2" topLeftCell="A3" activePane="bottomLeft" state="frozen"/>
      <selection pane="bottomLeft" sqref="A1:A2"/>
      <selection activeCell="A76" sqref="A76:XFD81"/>
    </sheetView>
  </sheetViews>
  <sheetFormatPr defaultColWidth="9" defaultRowHeight="15.75"/>
  <cols>
    <col min="1" max="1" width="5.875" style="567" customWidth="1"/>
    <col min="2" max="3" width="12.5" style="568" customWidth="1"/>
    <col min="4" max="4" width="13.875" style="568" bestFit="1" customWidth="1"/>
    <col min="5" max="5" width="76.375" style="569" customWidth="1"/>
    <col min="6" max="6" width="18.5" style="569" customWidth="1"/>
    <col min="7" max="7" width="9.125" style="569" customWidth="1"/>
    <col min="8" max="8" width="10.25" style="569" bestFit="1" customWidth="1"/>
    <col min="9" max="9" width="18.5" style="569" customWidth="1"/>
    <col min="10" max="10" width="9.125" style="569" customWidth="1"/>
    <col min="11" max="11" width="10.25" style="569" bestFit="1" customWidth="1"/>
    <col min="12" max="12" width="35.25" style="532" customWidth="1"/>
    <col min="13" max="13" width="6.375" style="533" customWidth="1"/>
    <col min="14" max="16384" width="9" style="534"/>
  </cols>
  <sheetData>
    <row r="1" spans="1:13">
      <c r="A1" s="1338" t="s">
        <v>844</v>
      </c>
      <c r="B1" s="1339" t="s">
        <v>892</v>
      </c>
      <c r="C1" s="821" t="s">
        <v>893</v>
      </c>
      <c r="D1" s="1339" t="s">
        <v>894</v>
      </c>
      <c r="E1" s="1339" t="s">
        <v>895</v>
      </c>
      <c r="F1" s="1340" t="s">
        <v>896</v>
      </c>
      <c r="G1" s="1340"/>
      <c r="H1" s="1340"/>
      <c r="I1" s="1340" t="s">
        <v>897</v>
      </c>
      <c r="J1" s="1340"/>
      <c r="K1" s="1340"/>
    </row>
    <row r="2" spans="1:13" ht="16.5" thickBot="1">
      <c r="A2" s="819"/>
      <c r="B2" s="820"/>
      <c r="C2" s="822"/>
      <c r="D2" s="820"/>
      <c r="E2" s="820"/>
      <c r="F2" s="535" t="s">
        <v>898</v>
      </c>
      <c r="G2" s="535" t="s">
        <v>899</v>
      </c>
      <c r="H2" s="535" t="s">
        <v>900</v>
      </c>
      <c r="I2" s="535" t="s">
        <v>898</v>
      </c>
      <c r="J2" s="535" t="s">
        <v>899</v>
      </c>
      <c r="K2" s="535" t="s">
        <v>900</v>
      </c>
    </row>
    <row r="3" spans="1:13" ht="37.5" customHeight="1" thickTop="1">
      <c r="A3" s="1341">
        <f>ROW()-2</f>
        <v>1</v>
      </c>
      <c r="B3" s="536" t="s">
        <v>901</v>
      </c>
      <c r="C3" s="537" t="s">
        <v>902</v>
      </c>
      <c r="D3" s="538"/>
      <c r="E3" s="1342" t="s">
        <v>903</v>
      </c>
      <c r="F3" s="1343" t="s">
        <v>904</v>
      </c>
      <c r="G3" s="1344" t="s">
        <v>905</v>
      </c>
      <c r="H3" s="1344">
        <v>45209</v>
      </c>
      <c r="I3" s="1343" t="s">
        <v>904</v>
      </c>
      <c r="J3" s="1344" t="s">
        <v>906</v>
      </c>
      <c r="K3" s="1344">
        <v>45213</v>
      </c>
    </row>
    <row r="4" spans="1:13" s="542" customFormat="1" ht="111" customHeight="1">
      <c r="A4" s="1345">
        <f t="shared" ref="A4:A67" si="0">ROW()-2</f>
        <v>2</v>
      </c>
      <c r="B4" s="536"/>
      <c r="C4" s="536"/>
      <c r="D4" s="539"/>
      <c r="E4" s="551" t="s">
        <v>907</v>
      </c>
      <c r="F4" s="1343" t="s">
        <v>904</v>
      </c>
      <c r="G4" s="540" t="s">
        <v>905</v>
      </c>
      <c r="H4" s="540">
        <v>45209</v>
      </c>
      <c r="I4" s="1343" t="s">
        <v>904</v>
      </c>
      <c r="J4" s="540" t="s">
        <v>906</v>
      </c>
      <c r="K4" s="540">
        <v>45213</v>
      </c>
      <c r="L4" s="482" t="s">
        <v>908</v>
      </c>
      <c r="M4" s="541"/>
    </row>
    <row r="5" spans="1:13" s="542" customFormat="1" ht="68.25" customHeight="1">
      <c r="A5" s="1345">
        <f t="shared" si="0"/>
        <v>3</v>
      </c>
      <c r="B5" s="536"/>
      <c r="C5" s="536"/>
      <c r="D5" s="539"/>
      <c r="E5" s="558" t="s">
        <v>909</v>
      </c>
      <c r="F5" s="1346" t="s">
        <v>910</v>
      </c>
      <c r="G5" s="543"/>
      <c r="H5" s="543"/>
      <c r="I5" s="1346" t="s">
        <v>910</v>
      </c>
      <c r="J5" s="543"/>
      <c r="K5" s="543"/>
      <c r="L5" s="483" t="s">
        <v>911</v>
      </c>
      <c r="M5" s="541"/>
    </row>
    <row r="6" spans="1:13" ht="22.5" customHeight="1">
      <c r="A6" s="1345">
        <f t="shared" si="0"/>
        <v>4</v>
      </c>
      <c r="B6" s="544" t="s">
        <v>912</v>
      </c>
      <c r="C6" s="545" t="s">
        <v>913</v>
      </c>
      <c r="D6" s="546"/>
      <c r="E6" s="551" t="s">
        <v>914</v>
      </c>
      <c r="F6" s="1343" t="s">
        <v>904</v>
      </c>
      <c r="G6" s="540" t="s">
        <v>905</v>
      </c>
      <c r="H6" s="540">
        <v>45209</v>
      </c>
      <c r="I6" s="1343" t="s">
        <v>904</v>
      </c>
      <c r="J6" s="540" t="s">
        <v>906</v>
      </c>
      <c r="K6" s="540">
        <v>45213</v>
      </c>
    </row>
    <row r="7" spans="1:13" s="542" customFormat="1" ht="22.5" customHeight="1">
      <c r="A7" s="1345">
        <f t="shared" si="0"/>
        <v>5</v>
      </c>
      <c r="B7" s="536"/>
      <c r="C7" s="536"/>
      <c r="D7" s="539"/>
      <c r="E7" s="551" t="s">
        <v>915</v>
      </c>
      <c r="F7" s="1343" t="s">
        <v>904</v>
      </c>
      <c r="G7" s="540" t="s">
        <v>905</v>
      </c>
      <c r="H7" s="540">
        <v>45209</v>
      </c>
      <c r="I7" s="1343" t="s">
        <v>904</v>
      </c>
      <c r="J7" s="540" t="s">
        <v>906</v>
      </c>
      <c r="K7" s="540">
        <v>45213</v>
      </c>
      <c r="L7" s="547"/>
      <c r="M7" s="541"/>
    </row>
    <row r="8" spans="1:13" s="542" customFormat="1" ht="22.5" customHeight="1">
      <c r="A8" s="1345">
        <f t="shared" si="0"/>
        <v>6</v>
      </c>
      <c r="B8" s="536"/>
      <c r="C8" s="536"/>
      <c r="D8" s="539"/>
      <c r="E8" s="551" t="s">
        <v>916</v>
      </c>
      <c r="F8" s="1343" t="s">
        <v>910</v>
      </c>
      <c r="G8" s="540" t="s">
        <v>905</v>
      </c>
      <c r="H8" s="540">
        <v>45209</v>
      </c>
      <c r="I8" s="1343" t="s">
        <v>910</v>
      </c>
      <c r="J8" s="540" t="s">
        <v>906</v>
      </c>
      <c r="K8" s="540">
        <v>45213</v>
      </c>
      <c r="L8" s="547"/>
      <c r="M8" s="541"/>
    </row>
    <row r="9" spans="1:13" s="542" customFormat="1" ht="22.5" customHeight="1">
      <c r="A9" s="1345">
        <f t="shared" si="0"/>
        <v>7</v>
      </c>
      <c r="B9" s="548"/>
      <c r="C9" s="536"/>
      <c r="D9" s="539"/>
      <c r="E9" s="551" t="s">
        <v>917</v>
      </c>
      <c r="F9" s="1343" t="s">
        <v>904</v>
      </c>
      <c r="G9" s="540" t="s">
        <v>905</v>
      </c>
      <c r="H9" s="540">
        <v>45209</v>
      </c>
      <c r="I9" s="1343" t="s">
        <v>904</v>
      </c>
      <c r="J9" s="540" t="s">
        <v>906</v>
      </c>
      <c r="K9" s="540">
        <v>45213</v>
      </c>
      <c r="L9" s="547"/>
      <c r="M9" s="541"/>
    </row>
    <row r="10" spans="1:13" ht="22.5" customHeight="1">
      <c r="A10" s="1345">
        <f t="shared" si="0"/>
        <v>8</v>
      </c>
      <c r="B10" s="548"/>
      <c r="C10" s="536"/>
      <c r="D10" s="539"/>
      <c r="E10" s="551" t="s">
        <v>918</v>
      </c>
      <c r="F10" s="1343" t="s">
        <v>910</v>
      </c>
      <c r="G10" s="540" t="s">
        <v>905</v>
      </c>
      <c r="H10" s="540">
        <v>45209</v>
      </c>
      <c r="I10" s="1343" t="s">
        <v>910</v>
      </c>
      <c r="J10" s="540" t="s">
        <v>906</v>
      </c>
      <c r="K10" s="540">
        <v>45213</v>
      </c>
    </row>
    <row r="11" spans="1:13" s="542" customFormat="1" ht="22.5" customHeight="1">
      <c r="A11" s="1345">
        <f t="shared" si="0"/>
        <v>9</v>
      </c>
      <c r="B11" s="536"/>
      <c r="C11" s="536"/>
      <c r="D11" s="539"/>
      <c r="E11" s="551" t="s">
        <v>919</v>
      </c>
      <c r="F11" s="1343" t="s">
        <v>910</v>
      </c>
      <c r="G11" s="540" t="s">
        <v>905</v>
      </c>
      <c r="H11" s="540">
        <v>45209</v>
      </c>
      <c r="I11" s="1343" t="s">
        <v>910</v>
      </c>
      <c r="J11" s="540" t="s">
        <v>906</v>
      </c>
      <c r="K11" s="540">
        <v>45213</v>
      </c>
      <c r="L11" s="547"/>
      <c r="M11" s="541"/>
    </row>
    <row r="12" spans="1:13" ht="36" customHeight="1">
      <c r="A12" s="1345">
        <f t="shared" si="0"/>
        <v>10</v>
      </c>
      <c r="B12" s="548"/>
      <c r="C12" s="549" t="s">
        <v>920</v>
      </c>
      <c r="D12" s="550"/>
      <c r="E12" s="551" t="s">
        <v>921</v>
      </c>
      <c r="F12" s="1343" t="s">
        <v>904</v>
      </c>
      <c r="G12" s="540" t="s">
        <v>905</v>
      </c>
      <c r="H12" s="540">
        <v>45209</v>
      </c>
      <c r="I12" s="1343" t="s">
        <v>904</v>
      </c>
      <c r="J12" s="540" t="s">
        <v>906</v>
      </c>
      <c r="K12" s="540">
        <v>45213</v>
      </c>
    </row>
    <row r="13" spans="1:13" ht="36" customHeight="1">
      <c r="A13" s="1345">
        <f t="shared" si="0"/>
        <v>11</v>
      </c>
      <c r="B13" s="548"/>
      <c r="C13" s="549" t="s">
        <v>922</v>
      </c>
      <c r="D13" s="550"/>
      <c r="E13" s="551" t="s">
        <v>923</v>
      </c>
      <c r="F13" s="1343" t="s">
        <v>904</v>
      </c>
      <c r="G13" s="540" t="s">
        <v>905</v>
      </c>
      <c r="H13" s="540">
        <v>45209</v>
      </c>
      <c r="I13" s="1343" t="s">
        <v>904</v>
      </c>
      <c r="J13" s="540" t="s">
        <v>906</v>
      </c>
      <c r="K13" s="540">
        <v>45213</v>
      </c>
    </row>
    <row r="14" spans="1:13" ht="36" customHeight="1">
      <c r="A14" s="1345">
        <f t="shared" si="0"/>
        <v>12</v>
      </c>
      <c r="B14" s="548"/>
      <c r="C14" s="549" t="s">
        <v>924</v>
      </c>
      <c r="D14" s="550"/>
      <c r="E14" s="551" t="s">
        <v>925</v>
      </c>
      <c r="F14" s="1343" t="s">
        <v>910</v>
      </c>
      <c r="G14" s="540" t="s">
        <v>905</v>
      </c>
      <c r="H14" s="540">
        <v>45209</v>
      </c>
      <c r="I14" s="1343" t="s">
        <v>910</v>
      </c>
      <c r="J14" s="540" t="s">
        <v>906</v>
      </c>
      <c r="K14" s="540">
        <v>45213</v>
      </c>
    </row>
    <row r="15" spans="1:13" ht="22.5" customHeight="1">
      <c r="A15" s="1345">
        <f t="shared" si="0"/>
        <v>13</v>
      </c>
      <c r="B15" s="548"/>
      <c r="C15" s="545" t="s">
        <v>926</v>
      </c>
      <c r="D15" s="546"/>
      <c r="E15" s="551" t="s">
        <v>927</v>
      </c>
      <c r="F15" s="1343" t="s">
        <v>904</v>
      </c>
      <c r="G15" s="540" t="s">
        <v>905</v>
      </c>
      <c r="H15" s="540">
        <v>45209</v>
      </c>
      <c r="I15" s="1343" t="s">
        <v>904</v>
      </c>
      <c r="J15" s="540" t="s">
        <v>906</v>
      </c>
      <c r="K15" s="540">
        <v>45213</v>
      </c>
    </row>
    <row r="16" spans="1:13" ht="22.5" customHeight="1">
      <c r="A16" s="1345">
        <f t="shared" si="0"/>
        <v>14</v>
      </c>
      <c r="B16" s="548"/>
      <c r="C16" s="536"/>
      <c r="D16" s="539"/>
      <c r="E16" s="551" t="s">
        <v>928</v>
      </c>
      <c r="F16" s="1343" t="s">
        <v>904</v>
      </c>
      <c r="G16" s="540" t="s">
        <v>905</v>
      </c>
      <c r="H16" s="540">
        <v>45209</v>
      </c>
      <c r="I16" s="1343" t="s">
        <v>904</v>
      </c>
      <c r="J16" s="540" t="s">
        <v>906</v>
      </c>
      <c r="K16" s="540">
        <v>45213</v>
      </c>
    </row>
    <row r="17" spans="1:11" ht="38.25" customHeight="1">
      <c r="A17" s="1345">
        <f t="shared" si="0"/>
        <v>15</v>
      </c>
      <c r="B17" s="1347"/>
      <c r="C17" s="549" t="s">
        <v>20</v>
      </c>
      <c r="D17" s="550"/>
      <c r="E17" s="551" t="s">
        <v>929</v>
      </c>
      <c r="F17" s="1343" t="s">
        <v>904</v>
      </c>
      <c r="G17" s="540" t="s">
        <v>905</v>
      </c>
      <c r="H17" s="540">
        <v>45209</v>
      </c>
      <c r="I17" s="1343" t="s">
        <v>904</v>
      </c>
      <c r="J17" s="540" t="s">
        <v>906</v>
      </c>
      <c r="K17" s="540">
        <v>45213</v>
      </c>
    </row>
    <row r="18" spans="1:11" ht="77.25" customHeight="1">
      <c r="A18" s="1345">
        <f t="shared" si="0"/>
        <v>16</v>
      </c>
      <c r="B18" s="545" t="s">
        <v>930</v>
      </c>
      <c r="C18" s="552" t="s">
        <v>931</v>
      </c>
      <c r="D18" s="552" t="s">
        <v>932</v>
      </c>
      <c r="E18" s="553" t="s">
        <v>933</v>
      </c>
      <c r="F18" s="1343" t="s">
        <v>904</v>
      </c>
      <c r="G18" s="540" t="s">
        <v>905</v>
      </c>
      <c r="H18" s="540">
        <v>45209</v>
      </c>
      <c r="I18" s="1343" t="s">
        <v>904</v>
      </c>
      <c r="J18" s="540" t="s">
        <v>906</v>
      </c>
      <c r="K18" s="540">
        <v>45213</v>
      </c>
    </row>
    <row r="19" spans="1:11" ht="57.75" customHeight="1">
      <c r="A19" s="1345">
        <f t="shared" si="0"/>
        <v>17</v>
      </c>
      <c r="B19" s="536"/>
      <c r="C19" s="554"/>
      <c r="D19" s="1348"/>
      <c r="E19" s="555" t="s">
        <v>934</v>
      </c>
      <c r="F19" s="1343" t="s">
        <v>910</v>
      </c>
      <c r="G19" s="540" t="s">
        <v>905</v>
      </c>
      <c r="H19" s="540">
        <v>45209</v>
      </c>
      <c r="I19" s="1343" t="s">
        <v>910</v>
      </c>
      <c r="J19" s="540" t="s">
        <v>906</v>
      </c>
      <c r="K19" s="540">
        <v>45213</v>
      </c>
    </row>
    <row r="20" spans="1:11">
      <c r="A20" s="1345">
        <f t="shared" si="0"/>
        <v>18</v>
      </c>
      <c r="B20" s="536"/>
      <c r="C20" s="554"/>
      <c r="D20" s="552" t="s">
        <v>935</v>
      </c>
      <c r="E20" s="556" t="s">
        <v>936</v>
      </c>
      <c r="F20" s="1346" t="s">
        <v>910</v>
      </c>
      <c r="G20" s="543"/>
      <c r="H20" s="543"/>
      <c r="I20" s="1346" t="s">
        <v>910</v>
      </c>
      <c r="J20" s="543"/>
      <c r="K20" s="543"/>
    </row>
    <row r="21" spans="1:11">
      <c r="A21" s="1345">
        <f t="shared" si="0"/>
        <v>19</v>
      </c>
      <c r="B21" s="536"/>
      <c r="C21" s="554"/>
      <c r="D21" s="1348"/>
      <c r="E21" s="556" t="s">
        <v>937</v>
      </c>
      <c r="F21" s="1346" t="s">
        <v>910</v>
      </c>
      <c r="G21" s="543"/>
      <c r="H21" s="543"/>
      <c r="I21" s="1346" t="s">
        <v>910</v>
      </c>
      <c r="J21" s="543"/>
      <c r="K21" s="543"/>
    </row>
    <row r="22" spans="1:11">
      <c r="A22" s="1345">
        <f t="shared" si="0"/>
        <v>20</v>
      </c>
      <c r="B22" s="536"/>
      <c r="C22" s="554"/>
      <c r="D22" s="552" t="s">
        <v>938</v>
      </c>
      <c r="E22" s="556" t="s">
        <v>939</v>
      </c>
      <c r="F22" s="1346" t="s">
        <v>910</v>
      </c>
      <c r="G22" s="543"/>
      <c r="H22" s="543"/>
      <c r="I22" s="1346" t="s">
        <v>910</v>
      </c>
      <c r="J22" s="543"/>
      <c r="K22" s="543"/>
    </row>
    <row r="23" spans="1:11">
      <c r="A23" s="1345">
        <f t="shared" si="0"/>
        <v>21</v>
      </c>
      <c r="B23" s="536"/>
      <c r="C23" s="554"/>
      <c r="D23" s="554"/>
      <c r="E23" s="556" t="s">
        <v>940</v>
      </c>
      <c r="F23" s="1346" t="s">
        <v>910</v>
      </c>
      <c r="G23" s="543"/>
      <c r="H23" s="543"/>
      <c r="I23" s="1346" t="s">
        <v>910</v>
      </c>
      <c r="J23" s="543"/>
      <c r="K23" s="543"/>
    </row>
    <row r="24" spans="1:11">
      <c r="A24" s="1345">
        <f t="shared" si="0"/>
        <v>22</v>
      </c>
      <c r="B24" s="536"/>
      <c r="C24" s="1348"/>
      <c r="D24" s="554"/>
      <c r="E24" s="556" t="s">
        <v>941</v>
      </c>
      <c r="F24" s="1346" t="s">
        <v>910</v>
      </c>
      <c r="G24" s="543"/>
      <c r="H24" s="543"/>
      <c r="I24" s="1346" t="s">
        <v>910</v>
      </c>
      <c r="J24" s="543"/>
      <c r="K24" s="543"/>
    </row>
    <row r="25" spans="1:11" ht="25.5" customHeight="1">
      <c r="A25" s="1345">
        <f t="shared" si="0"/>
        <v>23</v>
      </c>
      <c r="B25" s="536"/>
      <c r="C25" s="536" t="s">
        <v>942</v>
      </c>
      <c r="D25" s="546"/>
      <c r="E25" s="551" t="s">
        <v>943</v>
      </c>
      <c r="F25" s="1343" t="s">
        <v>904</v>
      </c>
      <c r="G25" s="540" t="s">
        <v>905</v>
      </c>
      <c r="H25" s="540">
        <v>45209</v>
      </c>
      <c r="I25" s="1343" t="s">
        <v>904</v>
      </c>
      <c r="J25" s="540" t="s">
        <v>906</v>
      </c>
      <c r="K25" s="540">
        <v>45213</v>
      </c>
    </row>
    <row r="26" spans="1:11" ht="22.5" customHeight="1">
      <c r="A26" s="1345">
        <f t="shared" si="0"/>
        <v>24</v>
      </c>
      <c r="B26" s="536"/>
      <c r="C26" s="536"/>
      <c r="D26" s="539"/>
      <c r="E26" s="551" t="s">
        <v>944</v>
      </c>
      <c r="F26" s="1343" t="s">
        <v>904</v>
      </c>
      <c r="G26" s="540" t="s">
        <v>905</v>
      </c>
      <c r="H26" s="540">
        <v>45209</v>
      </c>
      <c r="I26" s="1343" t="s">
        <v>904</v>
      </c>
      <c r="J26" s="540" t="s">
        <v>906</v>
      </c>
      <c r="K26" s="540">
        <v>45213</v>
      </c>
    </row>
    <row r="27" spans="1:11" ht="22.5" customHeight="1">
      <c r="A27" s="1345">
        <f t="shared" si="0"/>
        <v>25</v>
      </c>
      <c r="B27" s="536"/>
      <c r="C27" s="536"/>
      <c r="D27" s="539"/>
      <c r="E27" s="551" t="s">
        <v>945</v>
      </c>
      <c r="F27" s="1343" t="s">
        <v>904</v>
      </c>
      <c r="G27" s="540" t="s">
        <v>905</v>
      </c>
      <c r="H27" s="540">
        <v>45209</v>
      </c>
      <c r="I27" s="1343" t="s">
        <v>904</v>
      </c>
      <c r="J27" s="540" t="s">
        <v>906</v>
      </c>
      <c r="K27" s="540">
        <v>45213</v>
      </c>
    </row>
    <row r="28" spans="1:11" ht="22.5" customHeight="1">
      <c r="A28" s="1345">
        <f t="shared" si="0"/>
        <v>26</v>
      </c>
      <c r="B28" s="536"/>
      <c r="C28" s="536"/>
      <c r="D28" s="539"/>
      <c r="E28" s="551" t="s">
        <v>946</v>
      </c>
      <c r="F28" s="1343" t="s">
        <v>910</v>
      </c>
      <c r="G28" s="540" t="s">
        <v>905</v>
      </c>
      <c r="H28" s="540">
        <v>45209</v>
      </c>
      <c r="I28" s="1343" t="s">
        <v>910</v>
      </c>
      <c r="J28" s="540" t="s">
        <v>906</v>
      </c>
      <c r="K28" s="540">
        <v>45213</v>
      </c>
    </row>
    <row r="29" spans="1:11" ht="22.5" customHeight="1">
      <c r="A29" s="1345">
        <f t="shared" si="0"/>
        <v>27</v>
      </c>
      <c r="B29" s="536"/>
      <c r="C29" s="536"/>
      <c r="D29" s="539"/>
      <c r="E29" s="551" t="s">
        <v>947</v>
      </c>
      <c r="F29" s="1343" t="s">
        <v>904</v>
      </c>
      <c r="G29" s="540" t="s">
        <v>905</v>
      </c>
      <c r="H29" s="540">
        <v>45209</v>
      </c>
      <c r="I29" s="1343" t="s">
        <v>904</v>
      </c>
      <c r="J29" s="540" t="s">
        <v>906</v>
      </c>
      <c r="K29" s="540">
        <v>45213</v>
      </c>
    </row>
    <row r="30" spans="1:11" ht="24">
      <c r="A30" s="1345">
        <f t="shared" si="0"/>
        <v>28</v>
      </c>
      <c r="B30" s="536"/>
      <c r="C30" s="536"/>
      <c r="D30" s="539"/>
      <c r="E30" s="551" t="s">
        <v>948</v>
      </c>
      <c r="F30" s="1343" t="s">
        <v>910</v>
      </c>
      <c r="G30" s="540" t="s">
        <v>905</v>
      </c>
      <c r="H30" s="540">
        <v>45209</v>
      </c>
      <c r="I30" s="1343" t="s">
        <v>910</v>
      </c>
      <c r="J30" s="540" t="s">
        <v>906</v>
      </c>
      <c r="K30" s="540">
        <v>45213</v>
      </c>
    </row>
    <row r="31" spans="1:11" ht="22.5" customHeight="1">
      <c r="A31" s="1345">
        <f t="shared" si="0"/>
        <v>29</v>
      </c>
      <c r="B31" s="536"/>
      <c r="C31" s="536"/>
      <c r="D31" s="539"/>
      <c r="E31" s="551" t="s">
        <v>949</v>
      </c>
      <c r="F31" s="1343" t="s">
        <v>910</v>
      </c>
      <c r="G31" s="540" t="s">
        <v>905</v>
      </c>
      <c r="H31" s="540">
        <v>45209</v>
      </c>
      <c r="I31" s="1343" t="s">
        <v>910</v>
      </c>
      <c r="J31" s="540" t="s">
        <v>906</v>
      </c>
      <c r="K31" s="540">
        <v>45213</v>
      </c>
    </row>
    <row r="32" spans="1:11" ht="22.5" customHeight="1">
      <c r="A32" s="1345">
        <f t="shared" si="0"/>
        <v>30</v>
      </c>
      <c r="B32" s="536"/>
      <c r="C32" s="536"/>
      <c r="D32" s="539"/>
      <c r="E32" s="551" t="s">
        <v>950</v>
      </c>
      <c r="F32" s="1343" t="s">
        <v>910</v>
      </c>
      <c r="G32" s="540" t="s">
        <v>905</v>
      </c>
      <c r="H32" s="540">
        <v>45209</v>
      </c>
      <c r="I32" s="1343" t="s">
        <v>910</v>
      </c>
      <c r="J32" s="540" t="s">
        <v>906</v>
      </c>
      <c r="K32" s="540">
        <v>45213</v>
      </c>
    </row>
    <row r="33" spans="1:13" ht="48.75" customHeight="1">
      <c r="A33" s="1345">
        <f t="shared" si="0"/>
        <v>31</v>
      </c>
      <c r="B33" s="536"/>
      <c r="C33" s="536"/>
      <c r="D33" s="539"/>
      <c r="E33" s="557" t="s">
        <v>951</v>
      </c>
      <c r="F33" s="1343" t="s">
        <v>904</v>
      </c>
      <c r="G33" s="540" t="s">
        <v>905</v>
      </c>
      <c r="H33" s="540">
        <v>45209</v>
      </c>
      <c r="I33" s="1343" t="s">
        <v>904</v>
      </c>
      <c r="J33" s="540" t="s">
        <v>906</v>
      </c>
      <c r="K33" s="540">
        <v>45213</v>
      </c>
    </row>
    <row r="34" spans="1:13" s="542" customFormat="1">
      <c r="A34" s="1345">
        <f t="shared" si="0"/>
        <v>32</v>
      </c>
      <c r="B34" s="536"/>
      <c r="C34" s="1349"/>
      <c r="D34" s="1350"/>
      <c r="E34" s="558" t="s">
        <v>952</v>
      </c>
      <c r="F34" s="1346" t="s">
        <v>910</v>
      </c>
      <c r="G34" s="543"/>
      <c r="H34" s="543"/>
      <c r="I34" s="1346" t="s">
        <v>910</v>
      </c>
      <c r="J34" s="543"/>
      <c r="K34" s="543"/>
      <c r="L34" s="547"/>
      <c r="M34" s="541"/>
    </row>
    <row r="35" spans="1:13" ht="84" customHeight="1">
      <c r="A35" s="1345">
        <f t="shared" si="0"/>
        <v>33</v>
      </c>
      <c r="B35" s="536"/>
      <c r="C35" s="559" t="s">
        <v>953</v>
      </c>
      <c r="D35" s="554" t="s">
        <v>954</v>
      </c>
      <c r="E35" s="553" t="s">
        <v>955</v>
      </c>
      <c r="F35" s="1343" t="s">
        <v>904</v>
      </c>
      <c r="G35" s="540" t="s">
        <v>905</v>
      </c>
      <c r="H35" s="540">
        <v>45209</v>
      </c>
      <c r="I35" s="1343" t="s">
        <v>904</v>
      </c>
      <c r="J35" s="540" t="s">
        <v>906</v>
      </c>
      <c r="K35" s="540">
        <v>45213</v>
      </c>
    </row>
    <row r="36" spans="1:13" ht="33" customHeight="1">
      <c r="A36" s="1345">
        <f t="shared" si="0"/>
        <v>34</v>
      </c>
      <c r="B36" s="536"/>
      <c r="C36" s="559"/>
      <c r="D36" s="554"/>
      <c r="E36" s="560" t="s">
        <v>956</v>
      </c>
      <c r="F36" s="1346" t="s">
        <v>910</v>
      </c>
      <c r="G36" s="543"/>
      <c r="H36" s="543"/>
      <c r="I36" s="1346" t="s">
        <v>910</v>
      </c>
      <c r="J36" s="543"/>
      <c r="K36" s="543"/>
    </row>
    <row r="37" spans="1:13" ht="39" customHeight="1">
      <c r="A37" s="1345">
        <f t="shared" si="0"/>
        <v>35</v>
      </c>
      <c r="B37" s="536"/>
      <c r="C37" s="559"/>
      <c r="D37" s="554"/>
      <c r="E37" s="556" t="s">
        <v>957</v>
      </c>
      <c r="F37" s="1346" t="s">
        <v>910</v>
      </c>
      <c r="G37" s="543"/>
      <c r="H37" s="543"/>
      <c r="I37" s="1346" t="s">
        <v>910</v>
      </c>
      <c r="J37" s="543"/>
      <c r="K37" s="543"/>
    </row>
    <row r="38" spans="1:13" ht="32.25" customHeight="1">
      <c r="A38" s="1345">
        <f t="shared" si="0"/>
        <v>36</v>
      </c>
      <c r="B38" s="536"/>
      <c r="C38" s="559"/>
      <c r="D38" s="552" t="s">
        <v>958</v>
      </c>
      <c r="E38" s="553" t="s">
        <v>959</v>
      </c>
      <c r="F38" s="1343" t="s">
        <v>904</v>
      </c>
      <c r="G38" s="540" t="s">
        <v>905</v>
      </c>
      <c r="H38" s="540">
        <v>45209</v>
      </c>
      <c r="I38" s="1343" t="s">
        <v>904</v>
      </c>
      <c r="J38" s="540" t="s">
        <v>906</v>
      </c>
      <c r="K38" s="540">
        <v>45213</v>
      </c>
    </row>
    <row r="39" spans="1:13" ht="24">
      <c r="A39" s="1345">
        <f t="shared" si="0"/>
        <v>37</v>
      </c>
      <c r="B39" s="536"/>
      <c r="C39" s="559"/>
      <c r="D39" s="554"/>
      <c r="E39" s="553" t="s">
        <v>960</v>
      </c>
      <c r="F39" s="1343" t="s">
        <v>904</v>
      </c>
      <c r="G39" s="540" t="s">
        <v>905</v>
      </c>
      <c r="H39" s="540">
        <v>45209</v>
      </c>
      <c r="I39" s="1343" t="s">
        <v>904</v>
      </c>
      <c r="J39" s="540" t="s">
        <v>906</v>
      </c>
      <c r="K39" s="540">
        <v>45213</v>
      </c>
    </row>
    <row r="40" spans="1:13" ht="24">
      <c r="A40" s="1345">
        <f t="shared" si="0"/>
        <v>38</v>
      </c>
      <c r="B40" s="536"/>
      <c r="C40" s="559"/>
      <c r="D40" s="554"/>
      <c r="E40" s="553" t="s">
        <v>961</v>
      </c>
      <c r="F40" s="1343" t="s">
        <v>904</v>
      </c>
      <c r="G40" s="540" t="s">
        <v>905</v>
      </c>
      <c r="H40" s="540">
        <v>45209</v>
      </c>
      <c r="I40" s="1343" t="s">
        <v>904</v>
      </c>
      <c r="J40" s="540" t="s">
        <v>906</v>
      </c>
      <c r="K40" s="540">
        <v>45213</v>
      </c>
    </row>
    <row r="41" spans="1:13" ht="24">
      <c r="A41" s="1345">
        <f t="shared" si="0"/>
        <v>39</v>
      </c>
      <c r="B41" s="536"/>
      <c r="C41" s="559"/>
      <c r="D41" s="554"/>
      <c r="E41" s="553" t="s">
        <v>962</v>
      </c>
      <c r="F41" s="1343" t="s">
        <v>910</v>
      </c>
      <c r="G41" s="540" t="s">
        <v>905</v>
      </c>
      <c r="H41" s="540">
        <v>45209</v>
      </c>
      <c r="I41" s="1343" t="s">
        <v>910</v>
      </c>
      <c r="J41" s="540" t="s">
        <v>906</v>
      </c>
      <c r="K41" s="540">
        <v>45213</v>
      </c>
    </row>
    <row r="42" spans="1:13" ht="22.5" customHeight="1">
      <c r="A42" s="1345">
        <f t="shared" si="0"/>
        <v>40</v>
      </c>
      <c r="B42" s="536"/>
      <c r="C42" s="559"/>
      <c r="D42" s="554"/>
      <c r="E42" s="553" t="s">
        <v>963</v>
      </c>
      <c r="F42" s="1343" t="s">
        <v>910</v>
      </c>
      <c r="G42" s="540" t="s">
        <v>905</v>
      </c>
      <c r="H42" s="540">
        <v>45209</v>
      </c>
      <c r="I42" s="1343" t="s">
        <v>910</v>
      </c>
      <c r="J42" s="540" t="s">
        <v>906</v>
      </c>
      <c r="K42" s="540">
        <v>45213</v>
      </c>
    </row>
    <row r="43" spans="1:13" ht="60">
      <c r="A43" s="1345">
        <f t="shared" si="0"/>
        <v>41</v>
      </c>
      <c r="B43" s="536"/>
      <c r="C43" s="559"/>
      <c r="D43" s="1348"/>
      <c r="E43" s="555" t="s">
        <v>964</v>
      </c>
      <c r="F43" s="1343" t="s">
        <v>904</v>
      </c>
      <c r="G43" s="540" t="s">
        <v>905</v>
      </c>
      <c r="H43" s="540">
        <v>45209</v>
      </c>
      <c r="I43" s="1343" t="s">
        <v>904</v>
      </c>
      <c r="J43" s="540" t="s">
        <v>906</v>
      </c>
      <c r="K43" s="540">
        <v>45213</v>
      </c>
    </row>
    <row r="44" spans="1:13" ht="27" customHeight="1">
      <c r="A44" s="1345">
        <f t="shared" si="0"/>
        <v>42</v>
      </c>
      <c r="B44" s="536"/>
      <c r="C44" s="559"/>
      <c r="D44" s="552" t="s">
        <v>965</v>
      </c>
      <c r="E44" s="553" t="s">
        <v>966</v>
      </c>
      <c r="F44" s="1343" t="s">
        <v>904</v>
      </c>
      <c r="G44" s="540" t="s">
        <v>905</v>
      </c>
      <c r="H44" s="540">
        <v>45209</v>
      </c>
      <c r="I44" s="1343" t="s">
        <v>904</v>
      </c>
      <c r="J44" s="540" t="s">
        <v>906</v>
      </c>
      <c r="K44" s="540">
        <v>45213</v>
      </c>
    </row>
    <row r="45" spans="1:13" ht="22.5" customHeight="1">
      <c r="A45" s="1345">
        <f t="shared" si="0"/>
        <v>43</v>
      </c>
      <c r="B45" s="536"/>
      <c r="C45" s="559"/>
      <c r="D45" s="554"/>
      <c r="E45" s="553" t="s">
        <v>967</v>
      </c>
      <c r="F45" s="1343" t="s">
        <v>904</v>
      </c>
      <c r="G45" s="540" t="s">
        <v>905</v>
      </c>
      <c r="H45" s="540">
        <v>45209</v>
      </c>
      <c r="I45" s="1343" t="s">
        <v>904</v>
      </c>
      <c r="J45" s="540" t="s">
        <v>906</v>
      </c>
      <c r="K45" s="540">
        <v>45213</v>
      </c>
    </row>
    <row r="46" spans="1:13" ht="22.5" customHeight="1">
      <c r="A46" s="1345">
        <f t="shared" si="0"/>
        <v>44</v>
      </c>
      <c r="B46" s="536"/>
      <c r="C46" s="559"/>
      <c r="D46" s="554"/>
      <c r="E46" s="553" t="s">
        <v>968</v>
      </c>
      <c r="F46" s="1343" t="s">
        <v>904</v>
      </c>
      <c r="G46" s="540" t="s">
        <v>905</v>
      </c>
      <c r="H46" s="540">
        <v>45209</v>
      </c>
      <c r="I46" s="1343" t="s">
        <v>904</v>
      </c>
      <c r="J46" s="540" t="s">
        <v>906</v>
      </c>
      <c r="K46" s="540">
        <v>45213</v>
      </c>
    </row>
    <row r="47" spans="1:13" ht="24">
      <c r="A47" s="1345">
        <f t="shared" si="0"/>
        <v>45</v>
      </c>
      <c r="B47" s="536"/>
      <c r="C47" s="559"/>
      <c r="D47" s="1348"/>
      <c r="E47" s="553" t="s">
        <v>969</v>
      </c>
      <c r="F47" s="1343" t="s">
        <v>904</v>
      </c>
      <c r="G47" s="540" t="s">
        <v>905</v>
      </c>
      <c r="H47" s="540">
        <v>45209</v>
      </c>
      <c r="I47" s="1343" t="s">
        <v>904</v>
      </c>
      <c r="J47" s="540" t="s">
        <v>906</v>
      </c>
      <c r="K47" s="540">
        <v>45213</v>
      </c>
    </row>
    <row r="48" spans="1:13" ht="60">
      <c r="A48" s="1345">
        <f t="shared" si="0"/>
        <v>46</v>
      </c>
      <c r="B48" s="536"/>
      <c r="C48" s="559"/>
      <c r="D48" s="552" t="s">
        <v>970</v>
      </c>
      <c r="E48" s="553" t="s">
        <v>971</v>
      </c>
      <c r="F48" s="1343" t="s">
        <v>910</v>
      </c>
      <c r="G48" s="540" t="s">
        <v>905</v>
      </c>
      <c r="H48" s="540">
        <v>45209</v>
      </c>
      <c r="I48" s="1343" t="s">
        <v>910</v>
      </c>
      <c r="J48" s="540" t="s">
        <v>906</v>
      </c>
      <c r="K48" s="540">
        <v>45213</v>
      </c>
    </row>
    <row r="49" spans="1:13" ht="48">
      <c r="A49" s="1345">
        <f t="shared" si="0"/>
        <v>47</v>
      </c>
      <c r="B49" s="536"/>
      <c r="C49" s="559"/>
      <c r="D49" s="554"/>
      <c r="E49" s="553" t="s">
        <v>972</v>
      </c>
      <c r="F49" s="1343" t="s">
        <v>910</v>
      </c>
      <c r="G49" s="540" t="s">
        <v>905</v>
      </c>
      <c r="H49" s="540">
        <v>45209</v>
      </c>
      <c r="I49" s="1343" t="s">
        <v>910</v>
      </c>
      <c r="J49" s="540" t="s">
        <v>906</v>
      </c>
      <c r="K49" s="540">
        <v>45213</v>
      </c>
    </row>
    <row r="50" spans="1:13" ht="48">
      <c r="A50" s="1345">
        <f t="shared" si="0"/>
        <v>48</v>
      </c>
      <c r="B50" s="536"/>
      <c r="C50" s="559"/>
      <c r="D50" s="1348"/>
      <c r="E50" s="553" t="s">
        <v>973</v>
      </c>
      <c r="F50" s="1343" t="s">
        <v>910</v>
      </c>
      <c r="G50" s="540" t="s">
        <v>905</v>
      </c>
      <c r="H50" s="540">
        <v>45209</v>
      </c>
      <c r="I50" s="1343" t="s">
        <v>910</v>
      </c>
      <c r="J50" s="540" t="s">
        <v>906</v>
      </c>
      <c r="K50" s="540">
        <v>45213</v>
      </c>
    </row>
    <row r="51" spans="1:13" s="542" customFormat="1" ht="24">
      <c r="A51" s="1345">
        <f t="shared" si="0"/>
        <v>49</v>
      </c>
      <c r="B51" s="536"/>
      <c r="C51" s="536"/>
      <c r="D51" s="561" t="s">
        <v>974</v>
      </c>
      <c r="E51" s="553" t="s">
        <v>975</v>
      </c>
      <c r="F51" s="1343" t="s">
        <v>910</v>
      </c>
      <c r="G51" s="540" t="s">
        <v>905</v>
      </c>
      <c r="H51" s="540">
        <v>45209</v>
      </c>
      <c r="I51" s="1343" t="s">
        <v>910</v>
      </c>
      <c r="J51" s="540" t="s">
        <v>906</v>
      </c>
      <c r="K51" s="540">
        <v>45213</v>
      </c>
      <c r="L51" s="547"/>
      <c r="M51" s="541"/>
    </row>
    <row r="52" spans="1:13" s="542" customFormat="1" ht="42.75" customHeight="1">
      <c r="A52" s="1345">
        <f t="shared" si="0"/>
        <v>50</v>
      </c>
      <c r="B52" s="536"/>
      <c r="C52" s="536"/>
      <c r="D52" s="561" t="s">
        <v>976</v>
      </c>
      <c r="E52" s="553" t="s">
        <v>977</v>
      </c>
      <c r="F52" s="1343" t="s">
        <v>904</v>
      </c>
      <c r="G52" s="540" t="s">
        <v>905</v>
      </c>
      <c r="H52" s="540">
        <v>45209</v>
      </c>
      <c r="I52" s="1343" t="s">
        <v>904</v>
      </c>
      <c r="J52" s="540" t="s">
        <v>906</v>
      </c>
      <c r="K52" s="540">
        <v>45213</v>
      </c>
      <c r="L52" s="547"/>
      <c r="M52" s="541"/>
    </row>
    <row r="53" spans="1:13" s="542" customFormat="1" ht="27" customHeight="1">
      <c r="A53" s="1345">
        <f t="shared" si="0"/>
        <v>51</v>
      </c>
      <c r="B53" s="536"/>
      <c r="C53" s="536"/>
      <c r="D53" s="552" t="s">
        <v>978</v>
      </c>
      <c r="E53" s="551" t="s">
        <v>979</v>
      </c>
      <c r="F53" s="1343" t="s">
        <v>910</v>
      </c>
      <c r="G53" s="540" t="s">
        <v>905</v>
      </c>
      <c r="H53" s="540">
        <v>45209</v>
      </c>
      <c r="I53" s="1343" t="s">
        <v>910</v>
      </c>
      <c r="J53" s="540" t="s">
        <v>906</v>
      </c>
      <c r="K53" s="540">
        <v>45213</v>
      </c>
      <c r="L53" s="547"/>
      <c r="M53" s="541"/>
    </row>
    <row r="54" spans="1:13" s="542" customFormat="1" ht="24">
      <c r="A54" s="1345">
        <f t="shared" si="0"/>
        <v>52</v>
      </c>
      <c r="B54" s="536"/>
      <c r="C54" s="536"/>
      <c r="D54" s="1348"/>
      <c r="E54" s="551" t="s">
        <v>980</v>
      </c>
      <c r="F54" s="1343" t="s">
        <v>910</v>
      </c>
      <c r="G54" s="540" t="s">
        <v>905</v>
      </c>
      <c r="H54" s="540">
        <v>45209</v>
      </c>
      <c r="I54" s="1343" t="s">
        <v>910</v>
      </c>
      <c r="J54" s="540" t="s">
        <v>906</v>
      </c>
      <c r="K54" s="540">
        <v>45213</v>
      </c>
      <c r="L54" s="547"/>
      <c r="M54" s="541"/>
    </row>
    <row r="55" spans="1:13" s="542" customFormat="1" ht="51" customHeight="1">
      <c r="A55" s="1345">
        <f t="shared" si="0"/>
        <v>53</v>
      </c>
      <c r="B55" s="536"/>
      <c r="C55" s="536"/>
      <c r="D55" s="559" t="s">
        <v>981</v>
      </c>
      <c r="E55" s="557" t="s">
        <v>982</v>
      </c>
      <c r="F55" s="1343" t="s">
        <v>904</v>
      </c>
      <c r="G55" s="540" t="s">
        <v>905</v>
      </c>
      <c r="H55" s="540">
        <v>45209</v>
      </c>
      <c r="I55" s="1343" t="s">
        <v>904</v>
      </c>
      <c r="J55" s="540" t="s">
        <v>906</v>
      </c>
      <c r="K55" s="540">
        <v>45213</v>
      </c>
      <c r="L55" s="547"/>
      <c r="M55" s="541"/>
    </row>
    <row r="56" spans="1:13" s="542" customFormat="1" ht="122.25" customHeight="1">
      <c r="A56" s="1345">
        <f t="shared" si="0"/>
        <v>54</v>
      </c>
      <c r="B56" s="536"/>
      <c r="C56" s="1348"/>
      <c r="D56" s="561" t="s">
        <v>983</v>
      </c>
      <c r="E56" s="557" t="s">
        <v>984</v>
      </c>
      <c r="F56" s="1343" t="s">
        <v>910</v>
      </c>
      <c r="G56" s="540" t="s">
        <v>905</v>
      </c>
      <c r="H56" s="540">
        <v>45209</v>
      </c>
      <c r="I56" s="1343" t="s">
        <v>910</v>
      </c>
      <c r="J56" s="540" t="s">
        <v>906</v>
      </c>
      <c r="K56" s="540">
        <v>45213</v>
      </c>
      <c r="L56" s="547"/>
      <c r="M56" s="541"/>
    </row>
    <row r="57" spans="1:13" s="532" customFormat="1" ht="179.25" customHeight="1">
      <c r="A57" s="1351">
        <f t="shared" si="0"/>
        <v>55</v>
      </c>
      <c r="B57" s="536"/>
      <c r="C57" s="536" t="s">
        <v>773</v>
      </c>
      <c r="D57" s="539"/>
      <c r="E57" s="562" t="s">
        <v>985</v>
      </c>
      <c r="F57" s="1343" t="s">
        <v>986</v>
      </c>
      <c r="G57" s="540"/>
      <c r="H57" s="540"/>
      <c r="I57" s="1343"/>
      <c r="J57" s="540"/>
      <c r="K57" s="540"/>
      <c r="M57" s="533"/>
    </row>
    <row r="58" spans="1:13" s="532" customFormat="1" ht="201.75" customHeight="1">
      <c r="A58" s="1351">
        <f t="shared" si="0"/>
        <v>56</v>
      </c>
      <c r="B58" s="536"/>
      <c r="C58" s="536"/>
      <c r="D58" s="539"/>
      <c r="E58" s="551" t="s">
        <v>987</v>
      </c>
      <c r="F58" s="1343" t="s">
        <v>904</v>
      </c>
      <c r="G58" s="540" t="s">
        <v>905</v>
      </c>
      <c r="H58" s="540">
        <v>45209</v>
      </c>
      <c r="I58" s="1343" t="s">
        <v>904</v>
      </c>
      <c r="J58" s="540" t="s">
        <v>906</v>
      </c>
      <c r="K58" s="540">
        <v>45213</v>
      </c>
      <c r="M58" s="533"/>
    </row>
    <row r="59" spans="1:13" s="532" customFormat="1" ht="185.25" customHeight="1">
      <c r="A59" s="1351">
        <f t="shared" si="0"/>
        <v>57</v>
      </c>
      <c r="B59" s="536"/>
      <c r="C59" s="536"/>
      <c r="D59" s="539"/>
      <c r="E59" s="551" t="s">
        <v>988</v>
      </c>
      <c r="F59" s="1343" t="s">
        <v>904</v>
      </c>
      <c r="G59" s="540" t="s">
        <v>905</v>
      </c>
      <c r="H59" s="540">
        <v>45209</v>
      </c>
      <c r="I59" s="1343" t="s">
        <v>904</v>
      </c>
      <c r="J59" s="540" t="s">
        <v>906</v>
      </c>
      <c r="K59" s="540">
        <v>45213</v>
      </c>
      <c r="M59" s="533"/>
    </row>
    <row r="60" spans="1:13" s="532" customFormat="1" ht="37.5" customHeight="1">
      <c r="A60" s="1351">
        <f t="shared" si="0"/>
        <v>58</v>
      </c>
      <c r="B60" s="536"/>
      <c r="C60" s="536"/>
      <c r="D60" s="539"/>
      <c r="E60" s="551" t="s">
        <v>989</v>
      </c>
      <c r="F60" s="1343" t="s">
        <v>910</v>
      </c>
      <c r="G60" s="540" t="s">
        <v>905</v>
      </c>
      <c r="H60" s="540">
        <v>45209</v>
      </c>
      <c r="I60" s="1343" t="s">
        <v>910</v>
      </c>
      <c r="J60" s="540" t="s">
        <v>906</v>
      </c>
      <c r="K60" s="540">
        <v>45213</v>
      </c>
      <c r="M60" s="533"/>
    </row>
    <row r="61" spans="1:13" s="532" customFormat="1" ht="78.75" customHeight="1">
      <c r="A61" s="1351">
        <f t="shared" si="0"/>
        <v>59</v>
      </c>
      <c r="B61" s="536"/>
      <c r="C61" s="536"/>
      <c r="D61" s="539"/>
      <c r="E61" s="551" t="s">
        <v>990</v>
      </c>
      <c r="F61" s="1343" t="s">
        <v>904</v>
      </c>
      <c r="G61" s="540" t="s">
        <v>905</v>
      </c>
      <c r="H61" s="540">
        <v>45209</v>
      </c>
      <c r="I61" s="1343" t="s">
        <v>904</v>
      </c>
      <c r="J61" s="540" t="s">
        <v>906</v>
      </c>
      <c r="K61" s="540">
        <v>45213</v>
      </c>
      <c r="M61" s="533"/>
    </row>
    <row r="62" spans="1:13" s="532" customFormat="1" ht="48">
      <c r="A62" s="1345">
        <f t="shared" si="0"/>
        <v>60</v>
      </c>
      <c r="B62" s="536"/>
      <c r="C62" s="536"/>
      <c r="D62" s="1350"/>
      <c r="E62" s="551" t="s">
        <v>991</v>
      </c>
      <c r="F62" s="1343" t="s">
        <v>904</v>
      </c>
      <c r="G62" s="540" t="s">
        <v>905</v>
      </c>
      <c r="H62" s="540">
        <v>45209</v>
      </c>
      <c r="I62" s="1343" t="s">
        <v>904</v>
      </c>
      <c r="J62" s="540" t="s">
        <v>906</v>
      </c>
      <c r="K62" s="540">
        <v>45213</v>
      </c>
      <c r="M62" s="533"/>
    </row>
    <row r="63" spans="1:13" s="532" customFormat="1" ht="31.5" customHeight="1">
      <c r="A63" s="1345">
        <f t="shared" si="0"/>
        <v>61</v>
      </c>
      <c r="B63" s="545" t="s">
        <v>992</v>
      </c>
      <c r="C63" s="545" t="s">
        <v>993</v>
      </c>
      <c r="D63" s="539"/>
      <c r="E63" s="551" t="s">
        <v>994</v>
      </c>
      <c r="F63" s="1343" t="s">
        <v>904</v>
      </c>
      <c r="G63" s="540" t="s">
        <v>905</v>
      </c>
      <c r="H63" s="540">
        <v>45209</v>
      </c>
      <c r="I63" s="1343" t="s">
        <v>904</v>
      </c>
      <c r="J63" s="540" t="s">
        <v>906</v>
      </c>
      <c r="K63" s="540">
        <v>45213</v>
      </c>
      <c r="M63" s="533"/>
    </row>
    <row r="64" spans="1:13" s="532" customFormat="1" ht="31.5" customHeight="1">
      <c r="A64" s="1345">
        <f t="shared" si="0"/>
        <v>62</v>
      </c>
      <c r="B64" s="536"/>
      <c r="C64" s="536"/>
      <c r="D64" s="539"/>
      <c r="E64" s="551" t="s">
        <v>995</v>
      </c>
      <c r="F64" s="1343" t="s">
        <v>904</v>
      </c>
      <c r="G64" s="540" t="s">
        <v>905</v>
      </c>
      <c r="H64" s="540">
        <v>45209</v>
      </c>
      <c r="I64" s="1343" t="s">
        <v>904</v>
      </c>
      <c r="J64" s="540" t="s">
        <v>906</v>
      </c>
      <c r="K64" s="540">
        <v>45213</v>
      </c>
      <c r="M64" s="533"/>
    </row>
    <row r="65" spans="1:13" s="532" customFormat="1">
      <c r="A65" s="1345">
        <f t="shared" si="0"/>
        <v>63</v>
      </c>
      <c r="B65" s="536"/>
      <c r="C65" s="536"/>
      <c r="D65" s="539"/>
      <c r="E65" s="551" t="s">
        <v>996</v>
      </c>
      <c r="F65" s="1343" t="s">
        <v>904</v>
      </c>
      <c r="G65" s="540" t="s">
        <v>905</v>
      </c>
      <c r="H65" s="540">
        <v>45209</v>
      </c>
      <c r="I65" s="1343" t="s">
        <v>904</v>
      </c>
      <c r="J65" s="540" t="s">
        <v>906</v>
      </c>
      <c r="K65" s="540">
        <v>45213</v>
      </c>
      <c r="M65" s="533"/>
    </row>
    <row r="66" spans="1:13" s="532" customFormat="1" ht="22.5" customHeight="1">
      <c r="A66" s="1345">
        <f t="shared" si="0"/>
        <v>64</v>
      </c>
      <c r="B66" s="536"/>
      <c r="C66" s="536"/>
      <c r="D66" s="539"/>
      <c r="E66" s="551" t="s">
        <v>997</v>
      </c>
      <c r="F66" s="1343" t="s">
        <v>910</v>
      </c>
      <c r="G66" s="540" t="s">
        <v>905</v>
      </c>
      <c r="H66" s="540">
        <v>45209</v>
      </c>
      <c r="I66" s="1343" t="s">
        <v>910</v>
      </c>
      <c r="J66" s="540" t="s">
        <v>906</v>
      </c>
      <c r="K66" s="540">
        <v>45213</v>
      </c>
      <c r="M66" s="533"/>
    </row>
    <row r="67" spans="1:13" s="532" customFormat="1" ht="22.5" customHeight="1">
      <c r="A67" s="1345">
        <f t="shared" si="0"/>
        <v>65</v>
      </c>
      <c r="B67" s="536"/>
      <c r="C67" s="536"/>
      <c r="D67" s="539"/>
      <c r="E67" s="551" t="s">
        <v>998</v>
      </c>
      <c r="F67" s="1343" t="s">
        <v>904</v>
      </c>
      <c r="G67" s="540" t="s">
        <v>905</v>
      </c>
      <c r="H67" s="540">
        <v>45209</v>
      </c>
      <c r="I67" s="1343" t="s">
        <v>904</v>
      </c>
      <c r="J67" s="540" t="s">
        <v>906</v>
      </c>
      <c r="K67" s="540">
        <v>45213</v>
      </c>
      <c r="M67" s="533"/>
    </row>
    <row r="68" spans="1:13" s="532" customFormat="1" ht="22.5" customHeight="1">
      <c r="A68" s="1345">
        <f t="shared" ref="A68:A81" si="1">ROW()-2</f>
        <v>66</v>
      </c>
      <c r="B68" s="536"/>
      <c r="C68" s="545" t="s">
        <v>999</v>
      </c>
      <c r="D68" s="546"/>
      <c r="E68" s="551" t="s">
        <v>1000</v>
      </c>
      <c r="F68" s="1343" t="s">
        <v>904</v>
      </c>
      <c r="G68" s="540" t="s">
        <v>905</v>
      </c>
      <c r="H68" s="540">
        <v>45209</v>
      </c>
      <c r="I68" s="1343" t="s">
        <v>904</v>
      </c>
      <c r="J68" s="540" t="s">
        <v>906</v>
      </c>
      <c r="K68" s="540">
        <v>45213</v>
      </c>
      <c r="M68" s="533"/>
    </row>
    <row r="69" spans="1:13" s="532" customFormat="1" ht="22.5" customHeight="1">
      <c r="A69" s="1345">
        <f t="shared" si="1"/>
        <v>67</v>
      </c>
      <c r="B69" s="536"/>
      <c r="C69" s="536"/>
      <c r="D69" s="539"/>
      <c r="E69" s="551" t="s">
        <v>1001</v>
      </c>
      <c r="F69" s="1343" t="s">
        <v>904</v>
      </c>
      <c r="G69" s="540" t="s">
        <v>905</v>
      </c>
      <c r="H69" s="540">
        <v>45209</v>
      </c>
      <c r="I69" s="1343" t="s">
        <v>904</v>
      </c>
      <c r="J69" s="540" t="s">
        <v>906</v>
      </c>
      <c r="K69" s="540">
        <v>45213</v>
      </c>
      <c r="M69" s="533"/>
    </row>
    <row r="70" spans="1:13" s="532" customFormat="1">
      <c r="A70" s="1345">
        <f t="shared" si="1"/>
        <v>68</v>
      </c>
      <c r="B70" s="536"/>
      <c r="C70" s="536"/>
      <c r="D70" s="539"/>
      <c r="E70" s="551" t="s">
        <v>1002</v>
      </c>
      <c r="F70" s="1343" t="s">
        <v>904</v>
      </c>
      <c r="G70" s="540" t="s">
        <v>905</v>
      </c>
      <c r="H70" s="540">
        <v>45209</v>
      </c>
      <c r="I70" s="1343" t="s">
        <v>904</v>
      </c>
      <c r="J70" s="540" t="s">
        <v>906</v>
      </c>
      <c r="K70" s="540">
        <v>45213</v>
      </c>
      <c r="M70" s="533"/>
    </row>
    <row r="71" spans="1:13" s="532" customFormat="1">
      <c r="A71" s="1345">
        <f t="shared" si="1"/>
        <v>69</v>
      </c>
      <c r="B71" s="536"/>
      <c r="C71" s="536"/>
      <c r="D71" s="539"/>
      <c r="E71" s="558" t="s">
        <v>1003</v>
      </c>
      <c r="F71" s="1346" t="s">
        <v>910</v>
      </c>
      <c r="G71" s="543"/>
      <c r="H71" s="543"/>
      <c r="I71" s="1346" t="s">
        <v>910</v>
      </c>
      <c r="J71" s="543"/>
      <c r="K71" s="543"/>
      <c r="M71" s="533"/>
    </row>
    <row r="72" spans="1:13" s="532" customFormat="1" ht="22.5" customHeight="1">
      <c r="A72" s="1345">
        <f t="shared" si="1"/>
        <v>70</v>
      </c>
      <c r="B72" s="536"/>
      <c r="C72" s="536"/>
      <c r="D72" s="539"/>
      <c r="E72" s="551" t="s">
        <v>1004</v>
      </c>
      <c r="F72" s="1343" t="s">
        <v>904</v>
      </c>
      <c r="G72" s="540" t="s">
        <v>905</v>
      </c>
      <c r="H72" s="540">
        <v>45209</v>
      </c>
      <c r="I72" s="1343" t="s">
        <v>904</v>
      </c>
      <c r="J72" s="540" t="s">
        <v>906</v>
      </c>
      <c r="K72" s="540">
        <v>45213</v>
      </c>
      <c r="M72" s="533"/>
    </row>
    <row r="73" spans="1:13" s="532" customFormat="1" ht="22.5" customHeight="1">
      <c r="A73" s="1345">
        <f t="shared" si="1"/>
        <v>71</v>
      </c>
      <c r="B73" s="536"/>
      <c r="C73" s="536"/>
      <c r="D73" s="539"/>
      <c r="E73" s="551" t="s">
        <v>1005</v>
      </c>
      <c r="F73" s="1343" t="s">
        <v>904</v>
      </c>
      <c r="G73" s="540" t="s">
        <v>905</v>
      </c>
      <c r="H73" s="540">
        <v>45209</v>
      </c>
      <c r="I73" s="1343" t="s">
        <v>904</v>
      </c>
      <c r="J73" s="540" t="s">
        <v>906</v>
      </c>
      <c r="K73" s="540">
        <v>45213</v>
      </c>
      <c r="M73" s="533"/>
    </row>
    <row r="74" spans="1:13" s="532" customFormat="1" ht="22.5" customHeight="1">
      <c r="A74" s="1345">
        <f t="shared" si="1"/>
        <v>72</v>
      </c>
      <c r="B74" s="536"/>
      <c r="C74" s="536"/>
      <c r="D74" s="539"/>
      <c r="E74" s="551" t="s">
        <v>1006</v>
      </c>
      <c r="F74" s="1343" t="s">
        <v>904</v>
      </c>
      <c r="G74" s="540" t="s">
        <v>905</v>
      </c>
      <c r="H74" s="540">
        <v>45209</v>
      </c>
      <c r="I74" s="1343" t="s">
        <v>904</v>
      </c>
      <c r="J74" s="540" t="s">
        <v>906</v>
      </c>
      <c r="K74" s="540">
        <v>45213</v>
      </c>
      <c r="M74" s="533"/>
    </row>
    <row r="75" spans="1:13" s="532" customFormat="1" ht="22.5" customHeight="1">
      <c r="A75" s="1345">
        <f t="shared" si="1"/>
        <v>73</v>
      </c>
      <c r="B75" s="1349"/>
      <c r="C75" s="1349"/>
      <c r="D75" s="1350"/>
      <c r="E75" s="551" t="s">
        <v>1007</v>
      </c>
      <c r="F75" s="1343" t="s">
        <v>904</v>
      </c>
      <c r="G75" s="540" t="s">
        <v>905</v>
      </c>
      <c r="H75" s="540">
        <v>45209</v>
      </c>
      <c r="I75" s="1343" t="s">
        <v>904</v>
      </c>
      <c r="J75" s="540" t="s">
        <v>906</v>
      </c>
      <c r="K75" s="540">
        <v>45213</v>
      </c>
      <c r="M75" s="533"/>
    </row>
    <row r="76" spans="1:13" s="532" customFormat="1">
      <c r="A76" s="1345">
        <f t="shared" si="1"/>
        <v>74</v>
      </c>
      <c r="B76" s="545" t="s">
        <v>1008</v>
      </c>
      <c r="C76" s="545"/>
      <c r="D76" s="539"/>
      <c r="E76" s="551" t="s">
        <v>1009</v>
      </c>
      <c r="F76" s="1343" t="s">
        <v>910</v>
      </c>
      <c r="G76" s="540" t="s">
        <v>905</v>
      </c>
      <c r="H76" s="540">
        <v>45209</v>
      </c>
      <c r="I76" s="1343" t="s">
        <v>910</v>
      </c>
      <c r="J76" s="540" t="s">
        <v>906</v>
      </c>
      <c r="K76" s="540">
        <v>45213</v>
      </c>
      <c r="L76" s="563" t="s">
        <v>1010</v>
      </c>
      <c r="M76" s="533"/>
    </row>
    <row r="77" spans="1:13" s="532" customFormat="1">
      <c r="A77" s="1345">
        <f t="shared" si="1"/>
        <v>75</v>
      </c>
      <c r="B77" s="536"/>
      <c r="C77" s="536"/>
      <c r="D77" s="539"/>
      <c r="E77" s="551" t="s">
        <v>1011</v>
      </c>
      <c r="F77" s="1343" t="s">
        <v>904</v>
      </c>
      <c r="G77" s="540" t="s">
        <v>905</v>
      </c>
      <c r="H77" s="540">
        <v>45209</v>
      </c>
      <c r="I77" s="1343" t="s">
        <v>904</v>
      </c>
      <c r="J77" s="540" t="s">
        <v>906</v>
      </c>
      <c r="K77" s="540">
        <v>45213</v>
      </c>
      <c r="L77" s="563" t="s">
        <v>1010</v>
      </c>
      <c r="M77" s="533"/>
    </row>
    <row r="78" spans="1:13" s="417" customFormat="1" ht="14.25">
      <c r="A78" s="1352">
        <f t="shared" si="1"/>
        <v>76</v>
      </c>
      <c r="B78" s="564"/>
      <c r="C78" s="564"/>
      <c r="D78" s="565"/>
      <c r="E78" s="566" t="s">
        <v>1012</v>
      </c>
      <c r="F78" s="1343" t="s">
        <v>904</v>
      </c>
      <c r="G78" s="540" t="s">
        <v>905</v>
      </c>
      <c r="H78" s="540">
        <v>45209</v>
      </c>
      <c r="I78" s="1343" t="s">
        <v>904</v>
      </c>
      <c r="J78" s="540" t="s">
        <v>906</v>
      </c>
      <c r="K78" s="540">
        <v>45213</v>
      </c>
      <c r="L78" s="484" t="s">
        <v>1013</v>
      </c>
      <c r="M78" s="485"/>
    </row>
    <row r="79" spans="1:13" s="417" customFormat="1" ht="14.25">
      <c r="A79" s="1352">
        <f t="shared" si="1"/>
        <v>77</v>
      </c>
      <c r="B79" s="564"/>
      <c r="C79" s="564"/>
      <c r="D79" s="565"/>
      <c r="E79" s="566" t="s">
        <v>1014</v>
      </c>
      <c r="F79" s="1343" t="s">
        <v>910</v>
      </c>
      <c r="G79" s="540" t="s">
        <v>905</v>
      </c>
      <c r="H79" s="540">
        <v>45209</v>
      </c>
      <c r="I79" s="1343" t="s">
        <v>910</v>
      </c>
      <c r="J79" s="540" t="s">
        <v>906</v>
      </c>
      <c r="K79" s="540">
        <v>45213</v>
      </c>
      <c r="L79" s="486" t="s">
        <v>1015</v>
      </c>
      <c r="M79" s="485"/>
    </row>
    <row r="80" spans="1:13" s="417" customFormat="1" ht="14.25">
      <c r="A80" s="1352">
        <f t="shared" si="1"/>
        <v>78</v>
      </c>
      <c r="B80" s="564"/>
      <c r="C80" s="564"/>
      <c r="D80" s="565"/>
      <c r="E80" s="566" t="s">
        <v>1016</v>
      </c>
      <c r="F80" s="1343" t="s">
        <v>904</v>
      </c>
      <c r="G80" s="540" t="s">
        <v>905</v>
      </c>
      <c r="H80" s="540">
        <v>45209</v>
      </c>
      <c r="I80" s="1343" t="s">
        <v>904</v>
      </c>
      <c r="J80" s="540" t="s">
        <v>906</v>
      </c>
      <c r="K80" s="540">
        <v>45213</v>
      </c>
      <c r="L80" s="486" t="s">
        <v>1015</v>
      </c>
      <c r="M80" s="485"/>
    </row>
    <row r="81" spans="1:13" s="417" customFormat="1" ht="96">
      <c r="A81" s="1352">
        <f t="shared" si="1"/>
        <v>79</v>
      </c>
      <c r="B81" s="1353"/>
      <c r="C81" s="1353"/>
      <c r="D81" s="1354"/>
      <c r="E81" s="566" t="s">
        <v>1017</v>
      </c>
      <c r="F81" s="1343" t="s">
        <v>904</v>
      </c>
      <c r="G81" s="540" t="s">
        <v>905</v>
      </c>
      <c r="H81" s="540">
        <v>45209</v>
      </c>
      <c r="I81" s="1343" t="s">
        <v>904</v>
      </c>
      <c r="J81" s="540" t="s">
        <v>906</v>
      </c>
      <c r="K81" s="540">
        <v>45213</v>
      </c>
      <c r="L81" s="486" t="s">
        <v>1015</v>
      </c>
      <c r="M81" s="485"/>
    </row>
  </sheetData>
  <autoFilter ref="A2:N76" xr:uid="{00000000-0009-0000-0000-000000000000}"/>
  <mergeCells count="5">
    <mergeCell ref="A1:A2"/>
    <mergeCell ref="B1:B2"/>
    <mergeCell ref="C1:C2"/>
    <mergeCell ref="D1:D2"/>
    <mergeCell ref="E1:E2"/>
  </mergeCells>
  <phoneticPr fontId="7"/>
  <dataValidations count="1">
    <dataValidation type="list" allowBlank="1" showInputMessage="1" showErrorMessage="1" sqref="F58:F81 F3:F56 I58:I81 I3:I56" xr:uid="{8CDCDF0A-B546-4A90-A05F-056EB9217809}">
      <formula1>"OK,NG,該当しない"</formula1>
    </dataValidation>
  </dataValidations>
  <hyperlinks>
    <hyperlink ref="L4" r:id="rId1" display="https://jticorp.sharepoint.com/:f:/r/teams/TSN_P_DSR_/Shared%20Documents/00_PMO/00_%E3%83%97%E3%83%AD%E3%82%B8%E3%82%A7%E3%82%AF%E3%83%88%E7%AE%A1%E7%90%86%E8%A8%88%E7%94%BB%E6%9B%B8/%E3%83%97%E3%83%AD%E3%82%B8%E3%82%A7%E3%82%AF%E3%83%88%E7%AE%A1%E7%90%86%E8%A8%88%E7%94%BB%E6%9B%B8_%E5%88%A5%E7%B4%99?csf=1&amp;web=1&amp;e=FvODB6" xr:uid="{F1FA12AE-D32D-4DE7-BE41-660497472413}"/>
  </hyperlinks>
  <pageMargins left="0.78740157480314965" right="0.39370078740157483" top="0.6692913385826772" bottom="0.39370078740157483" header="0.31496062992125984" footer="0.31496062992125984"/>
  <pageSetup paperSize="8" scale="69" fitToHeight="2" orientation="portrait" horizontalDpi="300" verticalDpi="300" r:id="rId2"/>
  <headerFooter alignWithMargins="0">
    <oddHeader>&amp;L&amp;12品質管理ガイドライン
（アプリケーション編）&amp;C&amp;12ドキュメント作成チェックリスト&amp;R&amp;12上流２０１C－０５０８０１&amp;11
（U-C-001）
Hitachi Confidential</oddHeader>
    <oddFooter>&amp;RAll Rights Reserved, Copyright(C)2005, 2006 Hitachi,Ltd</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21D5EB-3A98-498B-B20C-45FF73DE068F}">
  <dimension ref="A1:E22"/>
  <sheetViews>
    <sheetView view="pageBreakPreview" zoomScale="89" zoomScaleNormal="100" zoomScaleSheetLayoutView="89" workbookViewId="0"/>
  </sheetViews>
  <sheetFormatPr defaultColWidth="9" defaultRowHeight="14.25"/>
  <cols>
    <col min="1" max="1" width="5" style="416" customWidth="1"/>
    <col min="2" max="2" width="70.5" style="411" customWidth="1"/>
    <col min="3" max="3" width="86.5" style="412" customWidth="1"/>
    <col min="4" max="4" width="12" style="411" customWidth="1"/>
    <col min="5" max="5" width="11.75" style="411" customWidth="1"/>
    <col min="6" max="16384" width="9" style="414"/>
  </cols>
  <sheetData>
    <row r="1" spans="1:5" ht="16.5">
      <c r="A1" s="487" t="s">
        <v>1018</v>
      </c>
      <c r="E1" s="413" t="s">
        <v>1019</v>
      </c>
    </row>
    <row r="2" spans="1:5" s="415" customFormat="1">
      <c r="A2" s="823" t="s">
        <v>844</v>
      </c>
      <c r="B2" s="824" t="s">
        <v>1020</v>
      </c>
      <c r="C2" s="824" t="s">
        <v>1021</v>
      </c>
      <c r="D2" s="825" t="s">
        <v>1022</v>
      </c>
      <c r="E2" s="826"/>
    </row>
    <row r="3" spans="1:5" s="415" customFormat="1">
      <c r="A3" s="1355"/>
      <c r="B3" s="1356"/>
      <c r="C3" s="1356"/>
      <c r="D3" s="531" t="s">
        <v>1023</v>
      </c>
      <c r="E3" s="488" t="s">
        <v>1024</v>
      </c>
    </row>
    <row r="4" spans="1:5" s="415" customFormat="1" ht="24">
      <c r="A4" s="489">
        <f>ROW()-3</f>
        <v>1</v>
      </c>
      <c r="B4" s="490" t="s">
        <v>1025</v>
      </c>
      <c r="C4" s="490" t="s">
        <v>1026</v>
      </c>
      <c r="D4" s="491" t="s">
        <v>905</v>
      </c>
      <c r="E4" s="491" t="s">
        <v>906</v>
      </c>
    </row>
    <row r="5" spans="1:5" s="415" customFormat="1" ht="24">
      <c r="A5" s="489">
        <f t="shared" ref="A5:A21" si="0">ROW()-3</f>
        <v>2</v>
      </c>
      <c r="B5" s="490" t="s">
        <v>1027</v>
      </c>
      <c r="C5" s="490" t="s">
        <v>1026</v>
      </c>
      <c r="D5" s="491" t="s">
        <v>905</v>
      </c>
      <c r="E5" s="491" t="s">
        <v>906</v>
      </c>
    </row>
    <row r="6" spans="1:5" s="412" customFormat="1" ht="24">
      <c r="A6" s="489">
        <f t="shared" si="0"/>
        <v>3</v>
      </c>
      <c r="B6" s="570" t="s">
        <v>1028</v>
      </c>
      <c r="C6" s="570" t="s">
        <v>1029</v>
      </c>
      <c r="D6" s="491" t="s">
        <v>905</v>
      </c>
      <c r="E6" s="491" t="s">
        <v>906</v>
      </c>
    </row>
    <row r="7" spans="1:5" s="412" customFormat="1">
      <c r="A7" s="489">
        <f t="shared" si="0"/>
        <v>4</v>
      </c>
      <c r="B7" s="490" t="s">
        <v>1030</v>
      </c>
      <c r="C7" s="490" t="s">
        <v>1031</v>
      </c>
      <c r="D7" s="491" t="s">
        <v>905</v>
      </c>
      <c r="E7" s="491" t="s">
        <v>906</v>
      </c>
    </row>
    <row r="8" spans="1:5" s="412" customFormat="1" ht="24">
      <c r="A8" s="489">
        <f t="shared" si="0"/>
        <v>5</v>
      </c>
      <c r="B8" s="490" t="s">
        <v>1032</v>
      </c>
      <c r="C8" s="490" t="s">
        <v>1033</v>
      </c>
      <c r="D8" s="491" t="s">
        <v>905</v>
      </c>
      <c r="E8" s="491" t="s">
        <v>906</v>
      </c>
    </row>
    <row r="9" spans="1:5" s="412" customFormat="1" ht="24">
      <c r="A9" s="489">
        <f t="shared" si="0"/>
        <v>6</v>
      </c>
      <c r="B9" s="490" t="s">
        <v>1034</v>
      </c>
      <c r="C9" s="490" t="s">
        <v>1035</v>
      </c>
      <c r="D9" s="491" t="s">
        <v>905</v>
      </c>
      <c r="E9" s="491" t="s">
        <v>906</v>
      </c>
    </row>
    <row r="10" spans="1:5" s="412" customFormat="1" ht="36">
      <c r="A10" s="489">
        <f t="shared" si="0"/>
        <v>7</v>
      </c>
      <c r="B10" s="490" t="s">
        <v>1036</v>
      </c>
      <c r="C10" s="490" t="s">
        <v>1037</v>
      </c>
      <c r="D10" s="491" t="s">
        <v>905</v>
      </c>
      <c r="E10" s="491" t="s">
        <v>906</v>
      </c>
    </row>
    <row r="11" spans="1:5" s="412" customFormat="1" ht="24">
      <c r="A11" s="489">
        <f t="shared" si="0"/>
        <v>8</v>
      </c>
      <c r="B11" s="490" t="s">
        <v>1038</v>
      </c>
      <c r="C11" s="490" t="s">
        <v>1039</v>
      </c>
      <c r="D11" s="491" t="s">
        <v>905</v>
      </c>
      <c r="E11" s="491" t="s">
        <v>906</v>
      </c>
    </row>
    <row r="12" spans="1:5" s="412" customFormat="1" ht="24">
      <c r="A12" s="489">
        <f t="shared" si="0"/>
        <v>9</v>
      </c>
      <c r="B12" s="490" t="s">
        <v>1040</v>
      </c>
      <c r="C12" s="492" t="s">
        <v>1041</v>
      </c>
      <c r="D12" s="491" t="s">
        <v>905</v>
      </c>
      <c r="E12" s="491" t="s">
        <v>906</v>
      </c>
    </row>
    <row r="13" spans="1:5" s="412" customFormat="1" ht="168">
      <c r="A13" s="489">
        <f t="shared" si="0"/>
        <v>10</v>
      </c>
      <c r="B13" s="490" t="s">
        <v>1042</v>
      </c>
      <c r="C13" s="490" t="s">
        <v>1043</v>
      </c>
      <c r="D13" s="491" t="s">
        <v>905</v>
      </c>
      <c r="E13" s="491" t="s">
        <v>906</v>
      </c>
    </row>
    <row r="14" spans="1:5" s="412" customFormat="1" ht="24">
      <c r="A14" s="489">
        <f t="shared" si="0"/>
        <v>11</v>
      </c>
      <c r="B14" s="490" t="s">
        <v>1044</v>
      </c>
      <c r="C14" s="490" t="s">
        <v>1045</v>
      </c>
      <c r="D14" s="491" t="s">
        <v>905</v>
      </c>
      <c r="E14" s="491" t="s">
        <v>906</v>
      </c>
    </row>
    <row r="15" spans="1:5" s="412" customFormat="1" ht="72">
      <c r="A15" s="489">
        <f t="shared" si="0"/>
        <v>12</v>
      </c>
      <c r="B15" s="490" t="s">
        <v>1046</v>
      </c>
      <c r="C15" s="490" t="s">
        <v>1047</v>
      </c>
      <c r="D15" s="491" t="s">
        <v>905</v>
      </c>
      <c r="E15" s="491" t="s">
        <v>906</v>
      </c>
    </row>
    <row r="16" spans="1:5" s="412" customFormat="1">
      <c r="A16" s="489">
        <f t="shared" si="0"/>
        <v>13</v>
      </c>
      <c r="B16" s="1357" t="s">
        <v>1048</v>
      </c>
      <c r="C16" s="1357" t="s">
        <v>1049</v>
      </c>
      <c r="D16" s="491" t="s">
        <v>905</v>
      </c>
      <c r="E16" s="491" t="s">
        <v>906</v>
      </c>
    </row>
    <row r="17" spans="1:5" s="412" customFormat="1" ht="24">
      <c r="A17" s="489">
        <f t="shared" si="0"/>
        <v>14</v>
      </c>
      <c r="B17" s="490" t="s">
        <v>1050</v>
      </c>
      <c r="C17" s="490" t="s">
        <v>1051</v>
      </c>
      <c r="D17" s="491" t="s">
        <v>905</v>
      </c>
      <c r="E17" s="491" t="s">
        <v>906</v>
      </c>
    </row>
    <row r="18" spans="1:5" s="412" customFormat="1" ht="24">
      <c r="A18" s="489">
        <f t="shared" si="0"/>
        <v>15</v>
      </c>
      <c r="B18" s="490" t="s">
        <v>1052</v>
      </c>
      <c r="C18" s="490" t="s">
        <v>1053</v>
      </c>
      <c r="D18" s="491" t="s">
        <v>905</v>
      </c>
      <c r="E18" s="491" t="s">
        <v>906</v>
      </c>
    </row>
    <row r="19" spans="1:5" s="412" customFormat="1" ht="36">
      <c r="A19" s="489">
        <f t="shared" si="0"/>
        <v>16</v>
      </c>
      <c r="B19" s="490" t="s">
        <v>1054</v>
      </c>
      <c r="C19" s="490" t="s">
        <v>1026</v>
      </c>
      <c r="D19" s="491" t="s">
        <v>905</v>
      </c>
      <c r="E19" s="491" t="s">
        <v>906</v>
      </c>
    </row>
    <row r="20" spans="1:5" s="412" customFormat="1" ht="48">
      <c r="A20" s="489">
        <f t="shared" si="0"/>
        <v>17</v>
      </c>
      <c r="B20" s="490" t="s">
        <v>1055</v>
      </c>
      <c r="C20" s="490" t="s">
        <v>1026</v>
      </c>
      <c r="D20" s="491" t="s">
        <v>905</v>
      </c>
      <c r="E20" s="491" t="s">
        <v>906</v>
      </c>
    </row>
    <row r="21" spans="1:5" ht="36">
      <c r="A21" s="489">
        <f t="shared" si="0"/>
        <v>18</v>
      </c>
      <c r="B21" s="493" t="s">
        <v>1056</v>
      </c>
      <c r="C21" s="493" t="s">
        <v>1057</v>
      </c>
      <c r="D21" s="491" t="s">
        <v>986</v>
      </c>
      <c r="E21" s="491"/>
    </row>
    <row r="22" spans="1:5">
      <c r="A22" s="494"/>
      <c r="B22" s="495"/>
      <c r="C22" s="492" t="s">
        <v>1058</v>
      </c>
      <c r="D22" s="495"/>
      <c r="E22" s="495"/>
    </row>
  </sheetData>
  <mergeCells count="4">
    <mergeCell ref="A2:A3"/>
    <mergeCell ref="B2:B3"/>
    <mergeCell ref="C2:C3"/>
    <mergeCell ref="D2:E2"/>
  </mergeCells>
  <phoneticPr fontId="7"/>
  <pageMargins left="0.7" right="0.7" top="0.75" bottom="0.75" header="0.3" footer="0.3"/>
  <pageSetup paperSize="9" scale="48"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B2:BR46"/>
  <sheetViews>
    <sheetView showGridLines="0" showWhiteSpace="0" view="pageBreakPreview" zoomScale="70" zoomScaleNormal="55" zoomScaleSheetLayoutView="70" zoomScalePageLayoutView="55" workbookViewId="0"/>
  </sheetViews>
  <sheetFormatPr defaultColWidth="2.875" defaultRowHeight="15" customHeight="1"/>
  <cols>
    <col min="1" max="1" width="2.875" style="1"/>
    <col min="2" max="2" width="2.5" style="1" customWidth="1"/>
    <col min="3" max="16384" width="2.875" style="1"/>
  </cols>
  <sheetData>
    <row r="2" spans="2:70" ht="15" customHeight="1">
      <c r="B2" s="827"/>
      <c r="C2" s="828"/>
      <c r="D2" s="828"/>
      <c r="E2" s="828"/>
      <c r="F2" s="828"/>
      <c r="G2" s="828"/>
      <c r="H2" s="828"/>
      <c r="I2" s="828"/>
      <c r="J2" s="828"/>
      <c r="K2" s="828"/>
      <c r="L2" s="828"/>
      <c r="M2" s="828"/>
      <c r="N2" s="828"/>
      <c r="O2" s="828"/>
      <c r="P2" s="828"/>
      <c r="Q2" s="828"/>
      <c r="R2" s="828"/>
      <c r="S2" s="828"/>
      <c r="T2" s="828"/>
      <c r="U2" s="828"/>
      <c r="V2" s="828"/>
      <c r="W2" s="828"/>
      <c r="X2" s="828"/>
      <c r="Y2" s="828"/>
      <c r="Z2" s="828"/>
      <c r="AA2" s="828"/>
      <c r="AB2" s="828"/>
      <c r="AC2" s="828"/>
      <c r="AD2" s="828"/>
      <c r="AE2" s="828"/>
      <c r="AF2" s="828"/>
      <c r="AG2" s="828"/>
      <c r="AH2" s="828"/>
      <c r="AI2" s="828"/>
      <c r="AJ2" s="828"/>
      <c r="AK2" s="828"/>
      <c r="AL2" s="828"/>
      <c r="AM2" s="828"/>
      <c r="AN2" s="828"/>
      <c r="AO2" s="828"/>
      <c r="AP2" s="828"/>
      <c r="AQ2" s="828"/>
      <c r="AR2" s="828"/>
      <c r="AS2" s="828"/>
      <c r="AT2" s="828"/>
      <c r="AU2" s="828"/>
      <c r="AV2" s="828"/>
      <c r="AW2" s="828"/>
      <c r="AX2" s="828"/>
      <c r="AY2" s="828"/>
      <c r="AZ2" s="828"/>
      <c r="BA2" s="828"/>
      <c r="BB2" s="828"/>
      <c r="BC2" s="828"/>
      <c r="BD2" s="828"/>
      <c r="BE2" s="828"/>
      <c r="BF2" s="828"/>
      <c r="BG2" s="828"/>
      <c r="BH2" s="828"/>
      <c r="BI2" s="828"/>
      <c r="BJ2" s="828"/>
      <c r="BK2" s="828"/>
      <c r="BL2" s="828"/>
      <c r="BM2" s="828"/>
      <c r="BN2" s="828"/>
      <c r="BO2" s="828"/>
      <c r="BP2" s="828"/>
      <c r="BQ2" s="828"/>
      <c r="BR2" s="829"/>
    </row>
    <row r="3" spans="2:70" ht="15" customHeight="1">
      <c r="B3" s="830"/>
      <c r="BR3" s="831"/>
    </row>
    <row r="4" spans="2:70" ht="15" customHeight="1">
      <c r="B4" s="830"/>
      <c r="BR4" s="831"/>
    </row>
    <row r="5" spans="2:70" ht="15" customHeight="1">
      <c r="B5" s="830"/>
      <c r="BR5" s="831"/>
    </row>
    <row r="6" spans="2:70" ht="15" customHeight="1">
      <c r="B6" s="830"/>
      <c r="C6" s="2"/>
      <c r="D6" s="2"/>
      <c r="E6" s="2"/>
      <c r="F6" s="2"/>
      <c r="G6" s="2"/>
      <c r="H6" s="2"/>
      <c r="I6" s="2"/>
      <c r="J6" s="2"/>
      <c r="K6" s="2"/>
      <c r="L6" s="2"/>
      <c r="M6" s="2"/>
      <c r="N6" s="2"/>
      <c r="O6" s="2"/>
      <c r="P6" s="2"/>
      <c r="Q6" s="2"/>
      <c r="R6" s="2"/>
      <c r="S6" s="2"/>
      <c r="T6" s="2"/>
      <c r="U6" s="2"/>
      <c r="V6" s="2"/>
      <c r="W6" s="2"/>
      <c r="X6" s="2"/>
      <c r="Y6" s="2"/>
      <c r="Z6" s="2"/>
      <c r="AA6" s="2"/>
      <c r="AB6" s="2"/>
      <c r="AC6" s="2"/>
      <c r="AD6" s="2"/>
      <c r="AE6" s="2"/>
      <c r="AF6" s="2"/>
      <c r="AG6" s="2"/>
      <c r="AH6" s="2"/>
      <c r="AI6" s="2"/>
      <c r="AJ6" s="2"/>
      <c r="AK6" s="2"/>
      <c r="AL6" s="2"/>
      <c r="AM6" s="2"/>
      <c r="AN6" s="2"/>
      <c r="AO6" s="2"/>
      <c r="AP6" s="2"/>
      <c r="AQ6" s="2"/>
      <c r="AR6" s="2"/>
      <c r="AS6" s="2"/>
      <c r="AT6" s="2"/>
      <c r="BR6" s="831"/>
    </row>
    <row r="7" spans="2:70" ht="15" customHeight="1">
      <c r="B7" s="830"/>
      <c r="C7" s="3"/>
      <c r="D7" s="3"/>
      <c r="E7" s="3"/>
      <c r="F7" s="3"/>
      <c r="G7" s="3"/>
      <c r="H7" s="3"/>
      <c r="I7" s="3"/>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BR7" s="831"/>
    </row>
    <row r="8" spans="2:70" ht="15" customHeight="1">
      <c r="B8" s="830"/>
      <c r="C8" s="4"/>
      <c r="D8" s="4"/>
      <c r="E8" s="4"/>
      <c r="F8" s="4"/>
      <c r="G8" s="4"/>
      <c r="H8" s="4"/>
      <c r="I8" s="4"/>
      <c r="J8" s="4"/>
      <c r="K8" s="4"/>
      <c r="L8" s="4"/>
      <c r="M8" s="4"/>
      <c r="N8" s="4"/>
      <c r="O8" s="4"/>
      <c r="P8" s="4"/>
      <c r="Q8" s="4"/>
      <c r="R8" s="4"/>
      <c r="S8" s="4"/>
      <c r="T8" s="4"/>
      <c r="U8" s="4"/>
      <c r="V8" s="4"/>
      <c r="W8" s="4"/>
      <c r="X8" s="4"/>
      <c r="Y8" s="4"/>
      <c r="Z8" s="4"/>
      <c r="AA8" s="4"/>
      <c r="AB8" s="4"/>
      <c r="AC8" s="4"/>
      <c r="AD8" s="4"/>
      <c r="AE8" s="4"/>
      <c r="AF8" s="4"/>
      <c r="AG8" s="4"/>
      <c r="AH8" s="4"/>
      <c r="AI8" s="4"/>
      <c r="AJ8" s="4"/>
      <c r="AK8" s="4"/>
      <c r="AL8" s="4"/>
      <c r="AM8" s="4"/>
      <c r="AN8" s="4"/>
      <c r="AO8" s="4"/>
      <c r="AP8" s="4"/>
      <c r="AQ8" s="4"/>
      <c r="AR8" s="4"/>
      <c r="AS8" s="4"/>
      <c r="AT8" s="4"/>
      <c r="BR8" s="831"/>
    </row>
    <row r="9" spans="2:70" ht="15" customHeight="1">
      <c r="B9" s="830"/>
      <c r="C9" s="4"/>
      <c r="D9" s="4"/>
      <c r="E9" s="4"/>
      <c r="F9" s="4"/>
      <c r="G9" s="4"/>
      <c r="H9" s="4"/>
      <c r="I9" s="4"/>
      <c r="J9" s="4"/>
      <c r="K9" s="4"/>
      <c r="L9" s="4"/>
      <c r="M9" s="4"/>
      <c r="N9" s="4"/>
      <c r="O9" s="4"/>
      <c r="P9" s="4"/>
      <c r="Q9" s="4"/>
      <c r="R9" s="4"/>
      <c r="S9" s="4"/>
      <c r="T9" s="4"/>
      <c r="U9" s="4"/>
      <c r="V9" s="4"/>
      <c r="W9" s="4"/>
      <c r="X9" s="4"/>
      <c r="Y9" s="4"/>
      <c r="Z9" s="4"/>
      <c r="AA9" s="4"/>
      <c r="AB9" s="4"/>
      <c r="AC9" s="4"/>
      <c r="AD9" s="4"/>
      <c r="AE9" s="4"/>
      <c r="AF9" s="4"/>
      <c r="AG9" s="4"/>
      <c r="AH9" s="4"/>
      <c r="AI9" s="4"/>
      <c r="AJ9" s="4"/>
      <c r="AK9" s="4"/>
      <c r="AL9" s="4"/>
      <c r="AM9" s="4"/>
      <c r="AN9" s="4"/>
      <c r="AO9" s="4"/>
      <c r="AP9" s="4"/>
      <c r="AQ9" s="4"/>
      <c r="AR9" s="4"/>
      <c r="AS9" s="4"/>
      <c r="AT9" s="4"/>
      <c r="BR9" s="831"/>
    </row>
    <row r="10" spans="2:70" ht="15" customHeight="1">
      <c r="B10" s="830"/>
      <c r="C10" s="4"/>
      <c r="D10" s="4"/>
      <c r="E10" s="4"/>
      <c r="F10" s="4"/>
      <c r="G10" s="4"/>
      <c r="H10" s="4"/>
      <c r="I10" s="4"/>
      <c r="J10" s="4"/>
      <c r="K10" s="4"/>
      <c r="L10" s="4"/>
      <c r="M10" s="4"/>
      <c r="N10" s="4"/>
      <c r="O10" s="4"/>
      <c r="P10" s="4"/>
      <c r="Q10" s="4"/>
      <c r="R10" s="4"/>
      <c r="S10" s="4"/>
      <c r="T10" s="4"/>
      <c r="U10" s="4"/>
      <c r="V10" s="4"/>
      <c r="W10" s="4"/>
      <c r="X10" s="4"/>
      <c r="Y10" s="4"/>
      <c r="Z10" s="4"/>
      <c r="AA10" s="4"/>
      <c r="AB10" s="4"/>
      <c r="AC10" s="4"/>
      <c r="AD10" s="4"/>
      <c r="AE10" s="4"/>
      <c r="AF10" s="4"/>
      <c r="AG10" s="4"/>
      <c r="AH10" s="4"/>
      <c r="AI10" s="4"/>
      <c r="AJ10" s="4"/>
      <c r="AK10" s="4"/>
      <c r="AL10" s="4"/>
      <c r="AM10" s="4"/>
      <c r="AN10" s="4"/>
      <c r="AO10" s="4"/>
      <c r="AP10" s="4"/>
      <c r="AQ10" s="4"/>
      <c r="AR10" s="4"/>
      <c r="AS10" s="4"/>
      <c r="AT10" s="4"/>
      <c r="BR10" s="831"/>
    </row>
    <row r="11" spans="2:70" ht="15" customHeight="1">
      <c r="B11" s="830"/>
      <c r="BR11" s="831"/>
    </row>
    <row r="12" spans="2:70" ht="15" customHeight="1">
      <c r="B12" s="830"/>
      <c r="BR12" s="831"/>
    </row>
    <row r="13" spans="2:70" s="6" customFormat="1" ht="15" customHeight="1">
      <c r="B13" s="832"/>
      <c r="C13" s="5"/>
      <c r="D13" s="5"/>
      <c r="E13" s="5"/>
      <c r="F13" s="5"/>
      <c r="G13" s="5"/>
      <c r="H13" s="5"/>
      <c r="I13" s="5"/>
      <c r="J13" s="5"/>
      <c r="K13" s="5"/>
      <c r="L13" s="5"/>
      <c r="M13" s="5"/>
      <c r="N13" s="5"/>
      <c r="O13" s="5"/>
      <c r="P13" s="5"/>
      <c r="Q13" s="5"/>
      <c r="R13" s="5"/>
      <c r="S13" s="5"/>
      <c r="T13" s="5"/>
      <c r="U13" s="5"/>
      <c r="V13" s="5"/>
      <c r="W13" s="5"/>
      <c r="X13" s="5"/>
      <c r="Y13" s="5"/>
      <c r="Z13" s="5"/>
      <c r="AA13" s="5"/>
      <c r="AB13" s="5"/>
      <c r="AC13" s="5"/>
      <c r="AD13" s="5"/>
      <c r="AE13" s="5"/>
      <c r="AF13" s="5"/>
      <c r="AG13" s="5"/>
      <c r="AH13" s="5"/>
      <c r="AI13" s="5"/>
      <c r="AJ13" s="5"/>
      <c r="AK13" s="5"/>
      <c r="AL13" s="5"/>
      <c r="AM13" s="5"/>
      <c r="AN13" s="5"/>
      <c r="AO13" s="5"/>
      <c r="AP13" s="5"/>
      <c r="AQ13" s="5"/>
      <c r="AR13" s="5"/>
      <c r="AS13" s="5"/>
      <c r="AT13" s="5"/>
      <c r="BR13" s="833"/>
    </row>
    <row r="14" spans="2:70" s="6" customFormat="1" ht="15" customHeight="1">
      <c r="B14" s="832"/>
      <c r="C14" s="5"/>
      <c r="D14" s="5"/>
      <c r="E14" s="5"/>
      <c r="F14" s="5"/>
      <c r="G14" s="5"/>
      <c r="H14" s="5"/>
      <c r="I14" s="5"/>
      <c r="J14" s="5"/>
      <c r="K14" s="5"/>
      <c r="L14" s="5"/>
      <c r="M14" s="5"/>
      <c r="N14" s="5"/>
      <c r="O14" s="5"/>
      <c r="P14" s="5"/>
      <c r="Q14" s="5"/>
      <c r="R14" s="5"/>
      <c r="S14" s="5"/>
      <c r="T14" s="5"/>
      <c r="U14" s="5"/>
      <c r="V14" s="5"/>
      <c r="W14" s="5"/>
      <c r="X14" s="5"/>
      <c r="Y14" s="5"/>
      <c r="Z14" s="5"/>
      <c r="AA14" s="5"/>
      <c r="AB14" s="5"/>
      <c r="AC14" s="5"/>
      <c r="AD14" s="5"/>
      <c r="AE14" s="5"/>
      <c r="AF14" s="5"/>
      <c r="AG14" s="5"/>
      <c r="AH14" s="5"/>
      <c r="AI14" s="5"/>
      <c r="AJ14" s="5"/>
      <c r="AK14" s="5"/>
      <c r="AL14" s="5"/>
      <c r="AM14" s="5"/>
      <c r="AN14" s="5"/>
      <c r="AO14" s="5"/>
      <c r="AP14" s="5"/>
      <c r="AQ14" s="5"/>
      <c r="AR14" s="5"/>
      <c r="AS14" s="5"/>
      <c r="AT14" s="5"/>
      <c r="BR14" s="833"/>
    </row>
    <row r="15" spans="2:70" ht="41.25" customHeight="1">
      <c r="B15" s="830"/>
      <c r="P15" s="834" t="str">
        <f>ヘッダ!I2</f>
        <v>流通系システム群再構築プロジェクト</v>
      </c>
      <c r="Q15" s="834"/>
      <c r="R15" s="834"/>
      <c r="S15" s="834"/>
      <c r="T15" s="834"/>
      <c r="U15" s="834"/>
      <c r="V15" s="834"/>
      <c r="W15" s="834"/>
      <c r="X15" s="834"/>
      <c r="Y15" s="834"/>
      <c r="Z15" s="834"/>
      <c r="AA15" s="834"/>
      <c r="AB15" s="834"/>
      <c r="AC15" s="834"/>
      <c r="AD15" s="834"/>
      <c r="AE15" s="834"/>
      <c r="AF15" s="834"/>
      <c r="AG15" s="834"/>
      <c r="AH15" s="834"/>
      <c r="AI15" s="834"/>
      <c r="AJ15" s="834"/>
      <c r="AK15" s="834"/>
      <c r="AL15" s="834"/>
      <c r="AM15" s="834"/>
      <c r="AN15" s="834"/>
      <c r="AO15" s="834"/>
      <c r="AP15" s="834"/>
      <c r="AQ15" s="834"/>
      <c r="AR15" s="834"/>
      <c r="AS15" s="834"/>
      <c r="AT15" s="834"/>
      <c r="AU15" s="834"/>
      <c r="AV15" s="834"/>
      <c r="AW15" s="834"/>
      <c r="AX15" s="834"/>
      <c r="AY15" s="834"/>
      <c r="AZ15" s="834"/>
      <c r="BA15" s="834"/>
      <c r="BB15" s="834"/>
      <c r="BC15" s="834"/>
      <c r="BD15" s="834"/>
      <c r="BE15" s="834"/>
      <c r="BF15" s="834"/>
      <c r="BG15" s="834"/>
      <c r="BR15" s="831"/>
    </row>
    <row r="16" spans="2:70" ht="15" customHeight="1">
      <c r="B16" s="830"/>
      <c r="P16" s="835"/>
      <c r="Q16" s="835"/>
      <c r="R16" s="835"/>
      <c r="S16" s="835"/>
      <c r="T16" s="835"/>
      <c r="U16" s="835"/>
      <c r="V16" s="835"/>
      <c r="W16" s="835"/>
      <c r="X16" s="835"/>
      <c r="Y16" s="835"/>
      <c r="Z16" s="835"/>
      <c r="AA16" s="835"/>
      <c r="AB16" s="835"/>
      <c r="AC16" s="835"/>
      <c r="AD16" s="835"/>
      <c r="AE16" s="835"/>
      <c r="AF16" s="835"/>
      <c r="AG16" s="835"/>
      <c r="AH16" s="835"/>
      <c r="AI16" s="835"/>
      <c r="AJ16" s="835"/>
      <c r="AK16" s="835"/>
      <c r="AL16" s="835"/>
      <c r="AM16" s="835"/>
      <c r="AN16" s="835"/>
      <c r="AO16" s="835"/>
      <c r="AP16" s="835"/>
      <c r="AQ16" s="835"/>
      <c r="AR16" s="835"/>
      <c r="AS16" s="835"/>
      <c r="AT16" s="835"/>
      <c r="AU16" s="835"/>
      <c r="AV16" s="835"/>
      <c r="AW16" s="835"/>
      <c r="AX16" s="835"/>
      <c r="AY16" s="835"/>
      <c r="AZ16" s="835"/>
      <c r="BA16" s="835"/>
      <c r="BB16" s="835"/>
      <c r="BC16" s="835"/>
      <c r="BD16" s="835"/>
      <c r="BE16" s="835"/>
      <c r="BF16" s="835"/>
      <c r="BG16" s="835"/>
      <c r="BR16" s="831"/>
    </row>
    <row r="17" spans="2:70" ht="41.25" customHeight="1">
      <c r="B17" s="830"/>
      <c r="P17" s="836" t="str">
        <f>ヘッダ!AS3&amp;"_詳細設計書_"&amp;ヘッダ!AS4&amp;":"&amp;ヘッダ!I4</f>
        <v>WMS_詳細設計書_KGL060106:特約店マスタメンテナンス(一覧)</v>
      </c>
      <c r="Q17" s="837"/>
      <c r="R17" s="837"/>
      <c r="S17" s="837"/>
      <c r="T17" s="837"/>
      <c r="U17" s="837"/>
      <c r="V17" s="837"/>
      <c r="W17" s="837"/>
      <c r="X17" s="837"/>
      <c r="Y17" s="837"/>
      <c r="Z17" s="837"/>
      <c r="AA17" s="837"/>
      <c r="AB17" s="837"/>
      <c r="AC17" s="837"/>
      <c r="AD17" s="837"/>
      <c r="AE17" s="837"/>
      <c r="AF17" s="837"/>
      <c r="AG17" s="837"/>
      <c r="AH17" s="837"/>
      <c r="AI17" s="837"/>
      <c r="AJ17" s="837"/>
      <c r="AK17" s="837"/>
      <c r="AL17" s="837"/>
      <c r="AM17" s="837"/>
      <c r="AN17" s="837"/>
      <c r="AO17" s="837"/>
      <c r="AP17" s="837"/>
      <c r="AQ17" s="837"/>
      <c r="AR17" s="837"/>
      <c r="AS17" s="837"/>
      <c r="AT17" s="837"/>
      <c r="AU17" s="837"/>
      <c r="AV17" s="837"/>
      <c r="AW17" s="837"/>
      <c r="AX17" s="837"/>
      <c r="AY17" s="837"/>
      <c r="AZ17" s="837"/>
      <c r="BA17" s="837"/>
      <c r="BB17" s="837"/>
      <c r="BC17" s="837"/>
      <c r="BD17" s="837"/>
      <c r="BE17" s="837"/>
      <c r="BF17" s="837"/>
      <c r="BG17" s="838"/>
      <c r="BR17" s="831"/>
    </row>
    <row r="18" spans="2:70" s="6" customFormat="1" ht="15" customHeight="1">
      <c r="B18" s="832"/>
      <c r="C18" s="5"/>
      <c r="D18" s="5"/>
      <c r="E18" s="5"/>
      <c r="F18" s="5"/>
      <c r="G18" s="5"/>
      <c r="H18" s="5"/>
      <c r="I18" s="5"/>
      <c r="J18" s="5"/>
      <c r="K18" s="5"/>
      <c r="L18" s="5"/>
      <c r="M18" s="5"/>
      <c r="N18" s="5"/>
      <c r="O18" s="5"/>
      <c r="P18" s="5"/>
      <c r="Q18" s="5"/>
      <c r="R18" s="5"/>
      <c r="S18" s="5"/>
      <c r="T18" s="5"/>
      <c r="U18" s="5"/>
      <c r="V18" s="5"/>
      <c r="W18" s="5"/>
      <c r="X18" s="5"/>
      <c r="Y18" s="5"/>
      <c r="Z18" s="5"/>
      <c r="AA18" s="5"/>
      <c r="AB18" s="5"/>
      <c r="AC18" s="5"/>
      <c r="AD18" s="5"/>
      <c r="AE18" s="5"/>
      <c r="AF18" s="5"/>
      <c r="AG18" s="5"/>
      <c r="AH18" s="5"/>
      <c r="AI18" s="5"/>
      <c r="AJ18" s="5"/>
      <c r="AK18" s="5"/>
      <c r="AL18" s="5"/>
      <c r="AM18" s="5"/>
      <c r="AN18" s="5"/>
      <c r="AO18" s="5"/>
      <c r="AP18" s="5"/>
      <c r="AQ18" s="5"/>
      <c r="AR18" s="5"/>
      <c r="AS18" s="5"/>
      <c r="AT18" s="5"/>
      <c r="BR18" s="833"/>
    </row>
    <row r="19" spans="2:70" s="6" customFormat="1" ht="15" customHeight="1">
      <c r="B19" s="832"/>
      <c r="C19" s="5"/>
      <c r="D19" s="5"/>
      <c r="E19" s="5"/>
      <c r="F19" s="5"/>
      <c r="G19" s="5"/>
      <c r="H19" s="5"/>
      <c r="I19" s="5"/>
      <c r="J19" s="5"/>
      <c r="K19" s="5"/>
      <c r="L19" s="5"/>
      <c r="M19" s="5"/>
      <c r="N19" s="5"/>
      <c r="O19" s="5"/>
      <c r="P19" s="5"/>
      <c r="Q19" s="5"/>
      <c r="R19" s="5"/>
      <c r="S19" s="5"/>
      <c r="T19" s="5"/>
      <c r="U19" s="5"/>
      <c r="V19" s="5"/>
      <c r="W19" s="5"/>
      <c r="X19" s="5"/>
      <c r="Y19" s="5"/>
      <c r="Z19" s="5"/>
      <c r="AA19" s="5"/>
      <c r="AB19" s="5"/>
      <c r="AC19" s="5"/>
      <c r="AD19" s="5"/>
      <c r="AE19" s="5"/>
      <c r="AF19" s="5"/>
      <c r="AG19" s="5"/>
      <c r="AH19" s="5"/>
      <c r="AI19" s="5"/>
      <c r="AJ19" s="5"/>
      <c r="AK19" s="5"/>
      <c r="AL19" s="5"/>
      <c r="AM19" s="5"/>
      <c r="AN19" s="5"/>
      <c r="AO19" s="5"/>
      <c r="AP19" s="5"/>
      <c r="AQ19" s="5"/>
      <c r="AR19" s="5"/>
      <c r="AS19" s="5"/>
      <c r="AT19" s="5"/>
      <c r="BR19" s="833"/>
    </row>
    <row r="20" spans="2:70" s="6" customFormat="1" ht="15" customHeight="1">
      <c r="B20" s="832"/>
      <c r="C20" s="5"/>
      <c r="D20" s="5"/>
      <c r="E20" s="5"/>
      <c r="F20" s="5"/>
      <c r="G20" s="5"/>
      <c r="H20" s="5"/>
      <c r="I20" s="5"/>
      <c r="J20" s="5"/>
      <c r="K20" s="5"/>
      <c r="L20" s="5"/>
      <c r="M20" s="5"/>
      <c r="N20" s="5"/>
      <c r="O20" s="5"/>
      <c r="P20" s="5"/>
      <c r="Q20" s="5"/>
      <c r="R20" s="5"/>
      <c r="S20" s="5"/>
      <c r="T20" s="5"/>
      <c r="U20" s="5"/>
      <c r="V20" s="5"/>
      <c r="W20" s="5"/>
      <c r="X20" s="5"/>
      <c r="Y20" s="5"/>
      <c r="Z20" s="5"/>
      <c r="AA20" s="5"/>
      <c r="AB20" s="5"/>
      <c r="AC20" s="5"/>
      <c r="AD20" s="5"/>
      <c r="AE20" s="5"/>
      <c r="AF20" s="5"/>
      <c r="AG20" s="5"/>
      <c r="AH20" s="5"/>
      <c r="AI20" s="5"/>
      <c r="AJ20" s="5"/>
      <c r="AK20" s="5"/>
      <c r="AL20" s="5"/>
      <c r="AM20" s="5"/>
      <c r="AN20" s="5"/>
      <c r="AO20" s="5"/>
      <c r="AP20" s="5"/>
      <c r="AQ20" s="5"/>
      <c r="AR20" s="5"/>
      <c r="AS20" s="5"/>
      <c r="AT20" s="5"/>
      <c r="BR20" s="833"/>
    </row>
    <row r="21" spans="2:70" s="6" customFormat="1" ht="15" customHeight="1">
      <c r="B21" s="832"/>
      <c r="C21" s="5"/>
      <c r="D21" s="5"/>
      <c r="E21" s="5"/>
      <c r="F21" s="5"/>
      <c r="G21" s="5"/>
      <c r="H21" s="5"/>
      <c r="I21" s="5"/>
      <c r="J21" s="5"/>
      <c r="K21" s="5"/>
      <c r="L21" s="5"/>
      <c r="M21" s="5"/>
      <c r="N21" s="5"/>
      <c r="O21" s="5"/>
      <c r="P21" s="5"/>
      <c r="Q21" s="5"/>
      <c r="R21" s="5"/>
      <c r="S21" s="5"/>
      <c r="T21" s="5"/>
      <c r="U21" s="5"/>
      <c r="V21" s="5"/>
      <c r="W21" s="5"/>
      <c r="X21" s="5"/>
      <c r="Y21" s="5"/>
      <c r="Z21" s="5"/>
      <c r="AA21" s="5"/>
      <c r="AB21" s="5"/>
      <c r="AC21" s="5"/>
      <c r="AD21" s="5"/>
      <c r="AE21" s="5"/>
      <c r="AF21" s="5"/>
      <c r="AG21" s="5"/>
      <c r="AH21" s="5"/>
      <c r="AI21" s="5"/>
      <c r="AJ21" s="5"/>
      <c r="AK21" s="5"/>
      <c r="AL21" s="5"/>
      <c r="AM21" s="5"/>
      <c r="AN21" s="5"/>
      <c r="AO21" s="5"/>
      <c r="AP21" s="5"/>
      <c r="AQ21" s="5"/>
      <c r="AR21" s="5"/>
      <c r="AS21" s="5"/>
      <c r="AT21" s="5"/>
      <c r="BR21" s="833"/>
    </row>
    <row r="22" spans="2:70" s="6" customFormat="1" ht="15" customHeight="1">
      <c r="B22" s="832"/>
      <c r="C22" s="5"/>
      <c r="D22" s="5"/>
      <c r="E22" s="5"/>
      <c r="F22" s="5"/>
      <c r="G22" s="5"/>
      <c r="H22" s="5"/>
      <c r="I22" s="5"/>
      <c r="J22" s="5"/>
      <c r="K22" s="5"/>
      <c r="L22" s="5"/>
      <c r="M22" s="5"/>
      <c r="N22" s="5"/>
      <c r="O22" s="5"/>
      <c r="P22" s="5"/>
      <c r="Q22" s="5"/>
      <c r="R22" s="5"/>
      <c r="S22" s="5"/>
      <c r="T22" s="5"/>
      <c r="U22" s="5"/>
      <c r="V22" s="5"/>
      <c r="W22" s="5"/>
      <c r="X22" s="5"/>
      <c r="Y22" s="5"/>
      <c r="Z22" s="5"/>
      <c r="AA22" s="5"/>
      <c r="AB22" s="5"/>
      <c r="AC22" s="5"/>
      <c r="AD22" s="5"/>
      <c r="AE22" s="5"/>
      <c r="AF22" s="5"/>
      <c r="AG22" s="5"/>
      <c r="AH22" s="5"/>
      <c r="AI22" s="5"/>
      <c r="AJ22" s="5"/>
      <c r="AK22" s="5"/>
      <c r="AL22" s="5"/>
      <c r="AM22" s="5"/>
      <c r="AN22" s="5"/>
      <c r="AO22" s="5"/>
      <c r="AP22" s="5"/>
      <c r="AQ22" s="5"/>
      <c r="AR22" s="5"/>
      <c r="AS22" s="5"/>
      <c r="AT22" s="5"/>
      <c r="BR22" s="833"/>
    </row>
    <row r="23" spans="2:70" ht="15" customHeight="1">
      <c r="B23" s="830"/>
      <c r="BR23" s="831"/>
    </row>
    <row r="24" spans="2:70" ht="15" customHeight="1">
      <c r="B24" s="830"/>
      <c r="BR24" s="831"/>
    </row>
    <row r="25" spans="2:70" ht="15" customHeight="1">
      <c r="B25" s="830"/>
      <c r="BR25" s="831"/>
    </row>
    <row r="26" spans="2:70" ht="15" customHeight="1">
      <c r="B26" s="830"/>
      <c r="BR26" s="831"/>
    </row>
    <row r="27" spans="2:70" ht="15" customHeight="1">
      <c r="B27" s="830"/>
      <c r="BR27" s="831"/>
    </row>
    <row r="28" spans="2:70" ht="15" customHeight="1">
      <c r="B28" s="830"/>
      <c r="BR28" s="831"/>
    </row>
    <row r="29" spans="2:70" ht="15" customHeight="1">
      <c r="B29" s="830"/>
      <c r="BR29" s="831"/>
    </row>
    <row r="30" spans="2:70" ht="15" customHeight="1">
      <c r="B30" s="830"/>
      <c r="BR30" s="831"/>
    </row>
    <row r="31" spans="2:70" ht="15" customHeight="1">
      <c r="B31" s="830"/>
      <c r="C31" s="1" t="s">
        <v>41</v>
      </c>
      <c r="BR31" s="831"/>
    </row>
    <row r="32" spans="2:70" ht="15" customHeight="1">
      <c r="B32" s="830"/>
      <c r="BR32" s="831"/>
    </row>
    <row r="33" spans="2:70" ht="15" customHeight="1">
      <c r="B33" s="830"/>
      <c r="BR33" s="831"/>
    </row>
    <row r="34" spans="2:70" ht="15" customHeight="1">
      <c r="B34" s="830"/>
      <c r="BR34" s="831"/>
    </row>
    <row r="35" spans="2:70" ht="15" customHeight="1">
      <c r="B35" s="830"/>
      <c r="BR35" s="831"/>
    </row>
    <row r="36" spans="2:70" ht="15" customHeight="1">
      <c r="B36" s="830"/>
      <c r="BR36" s="831"/>
    </row>
    <row r="37" spans="2:70" ht="15" customHeight="1">
      <c r="B37" s="830"/>
      <c r="BR37" s="831"/>
    </row>
    <row r="38" spans="2:70" ht="15" customHeight="1">
      <c r="B38" s="830"/>
      <c r="BR38" s="831"/>
    </row>
    <row r="39" spans="2:70" ht="15" customHeight="1">
      <c r="B39" s="830"/>
      <c r="BR39" s="831"/>
    </row>
    <row r="40" spans="2:70" ht="15" customHeight="1">
      <c r="B40" s="830"/>
      <c r="BR40" s="831"/>
    </row>
    <row r="41" spans="2:70" ht="15" customHeight="1">
      <c r="B41" s="830"/>
      <c r="BR41" s="831"/>
    </row>
    <row r="42" spans="2:70" ht="15" customHeight="1">
      <c r="B42" s="830"/>
      <c r="BR42" s="831"/>
    </row>
    <row r="43" spans="2:70" ht="15" customHeight="1">
      <c r="B43" s="830"/>
      <c r="BR43" s="831"/>
    </row>
    <row r="44" spans="2:70" ht="15" customHeight="1">
      <c r="B44" s="839"/>
      <c r="C44" s="840"/>
      <c r="D44" s="840"/>
      <c r="E44" s="840"/>
      <c r="F44" s="840"/>
      <c r="G44" s="840"/>
      <c r="H44" s="840"/>
      <c r="I44" s="840"/>
      <c r="J44" s="840"/>
      <c r="K44" s="840"/>
      <c r="L44" s="840"/>
      <c r="M44" s="840"/>
      <c r="N44" s="840"/>
      <c r="O44" s="840"/>
      <c r="P44" s="840"/>
      <c r="Q44" s="840"/>
      <c r="R44" s="840"/>
      <c r="S44" s="840"/>
      <c r="T44" s="840"/>
      <c r="U44" s="840"/>
      <c r="V44" s="840"/>
      <c r="W44" s="840"/>
      <c r="X44" s="840"/>
      <c r="Y44" s="840"/>
      <c r="Z44" s="840"/>
      <c r="AA44" s="840"/>
      <c r="AB44" s="840"/>
      <c r="AC44" s="840"/>
      <c r="AD44" s="840"/>
      <c r="AE44" s="840"/>
      <c r="AF44" s="840"/>
      <c r="AG44" s="840"/>
      <c r="AH44" s="840"/>
      <c r="AI44" s="840"/>
      <c r="AJ44" s="840"/>
      <c r="AK44" s="840"/>
      <c r="AL44" s="840"/>
      <c r="AM44" s="840"/>
      <c r="AN44" s="840"/>
      <c r="AO44" s="840"/>
      <c r="AP44" s="840"/>
      <c r="AQ44" s="840"/>
      <c r="AR44" s="840"/>
      <c r="AS44" s="840"/>
      <c r="AT44" s="840"/>
      <c r="AU44" s="840"/>
      <c r="AV44" s="840"/>
      <c r="AW44" s="840"/>
      <c r="AX44" s="840"/>
      <c r="AY44" s="840"/>
      <c r="AZ44" s="840"/>
      <c r="BA44" s="840"/>
      <c r="BB44" s="840"/>
      <c r="BC44" s="840"/>
      <c r="BD44" s="840"/>
      <c r="BE44" s="840"/>
      <c r="BF44" s="840"/>
      <c r="BG44" s="840"/>
      <c r="BH44" s="840"/>
      <c r="BI44" s="840"/>
      <c r="BJ44" s="840"/>
      <c r="BK44" s="840"/>
      <c r="BL44" s="840"/>
      <c r="BM44" s="840"/>
      <c r="BN44" s="840"/>
      <c r="BO44" s="840"/>
      <c r="BP44" s="840"/>
      <c r="BQ44" s="840"/>
      <c r="BR44" s="841"/>
    </row>
    <row r="46" spans="2:70" ht="15" customHeight="1">
      <c r="BR46" s="7" t="s">
        <v>42</v>
      </c>
    </row>
  </sheetData>
  <mergeCells count="3">
    <mergeCell ref="P15:BG15"/>
    <mergeCell ref="P16:BG16"/>
    <mergeCell ref="P17:BG17"/>
  </mergeCells>
  <phoneticPr fontId="7"/>
  <printOptions horizontalCentered="1"/>
  <pageMargins left="0.23622047244094491" right="0.23622047244094491" top="0.74803149606299213" bottom="0.74803149606299213" header="0.31496062992125984" footer="0.31496062992125984"/>
  <pageSetup paperSize="9" scale="71" fitToHeight="0" orientation="landscape" horizontalDpi="1200" verticalDpi="1200" r:id="rId1"/>
  <headerFooter scaleWithDoc="0" alignWithMargins="0">
    <oddHeader>&amp;L&amp;"Meiryo UI,標準"&amp;F</oddHeader>
    <oddFooter>&amp;L&amp;"Meiryo UI,標準"Business Innovation Project&amp;C&amp;"Meiryo UI,標準"&amp;P/&amp;N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D53BF9-FF59-4A69-862C-17ACB5617827}">
  <sheetPr codeName="Sheet3"/>
  <dimension ref="A1:H37"/>
  <sheetViews>
    <sheetView showGridLines="0" tabSelected="1" view="pageBreakPreview" zoomScale="115" zoomScaleNormal="115" zoomScaleSheetLayoutView="115" workbookViewId="0">
      <selection activeCell="A4" sqref="A4:XFD4"/>
    </sheetView>
  </sheetViews>
  <sheetFormatPr defaultColWidth="9" defaultRowHeight="15" customHeight="1"/>
  <cols>
    <col min="1" max="1" width="3.375" style="317" customWidth="1"/>
    <col min="2" max="2" width="10.125" style="317" customWidth="1"/>
    <col min="3" max="3" width="16.875" style="317" customWidth="1"/>
    <col min="4" max="4" width="54.375" style="317" customWidth="1"/>
    <col min="5" max="8" width="13.375" style="356" customWidth="1"/>
    <col min="9" max="16384" width="9" style="317"/>
  </cols>
  <sheetData>
    <row r="1" spans="1:8" ht="15" customHeight="1">
      <c r="A1" s="317" t="s">
        <v>43</v>
      </c>
    </row>
    <row r="2" spans="1:8" ht="15" customHeight="1">
      <c r="B2" s="842" t="s">
        <v>44</v>
      </c>
      <c r="C2" s="842" t="s">
        <v>45</v>
      </c>
      <c r="D2" s="842" t="s">
        <v>46</v>
      </c>
      <c r="E2" s="842" t="s">
        <v>47</v>
      </c>
      <c r="F2" s="842" t="s">
        <v>48</v>
      </c>
      <c r="G2" s="842" t="s">
        <v>49</v>
      </c>
      <c r="H2" s="842" t="s">
        <v>50</v>
      </c>
    </row>
    <row r="3" spans="1:8" ht="15" customHeight="1">
      <c r="B3" s="843" t="s">
        <v>51</v>
      </c>
      <c r="C3" s="844" t="s">
        <v>52</v>
      </c>
      <c r="D3" s="844" t="s">
        <v>53</v>
      </c>
      <c r="E3" s="845" t="s">
        <v>54</v>
      </c>
      <c r="F3" s="846">
        <v>45195</v>
      </c>
      <c r="G3" s="845" t="s">
        <v>52</v>
      </c>
      <c r="H3" s="845" t="s">
        <v>52</v>
      </c>
    </row>
    <row r="4" spans="1:8" ht="42">
      <c r="B4" s="843" t="s">
        <v>55</v>
      </c>
      <c r="C4" s="844" t="s">
        <v>56</v>
      </c>
      <c r="D4" s="844" t="s">
        <v>57</v>
      </c>
      <c r="E4" s="845" t="s">
        <v>58</v>
      </c>
      <c r="F4" s="846">
        <v>45287</v>
      </c>
      <c r="G4" s="845"/>
      <c r="H4" s="846"/>
    </row>
    <row r="5" spans="1:8" ht="14.25">
      <c r="B5" s="843"/>
      <c r="C5" s="844"/>
      <c r="D5" s="844"/>
      <c r="E5" s="845"/>
      <c r="F5" s="846"/>
      <c r="G5" s="845"/>
      <c r="H5" s="846"/>
    </row>
    <row r="6" spans="1:8" ht="14.25">
      <c r="B6" s="843"/>
      <c r="C6" s="844"/>
      <c r="D6" s="844"/>
      <c r="E6" s="845"/>
      <c r="F6" s="846"/>
      <c r="G6" s="845"/>
      <c r="H6" s="846"/>
    </row>
    <row r="7" spans="1:8" ht="14.25">
      <c r="B7" s="843"/>
      <c r="C7" s="844"/>
      <c r="D7" s="844"/>
      <c r="E7" s="846"/>
      <c r="F7" s="846"/>
      <c r="G7" s="845"/>
      <c r="H7" s="846"/>
    </row>
    <row r="8" spans="1:8" ht="14.25">
      <c r="B8" s="843"/>
      <c r="C8" s="844"/>
      <c r="D8" s="844"/>
      <c r="E8" s="846"/>
      <c r="F8" s="846"/>
      <c r="G8" s="845"/>
      <c r="H8" s="846"/>
    </row>
    <row r="9" spans="1:8" ht="15" customHeight="1">
      <c r="B9" s="843"/>
      <c r="C9" s="844"/>
      <c r="D9" s="844"/>
      <c r="E9" s="846"/>
      <c r="F9" s="846"/>
      <c r="G9" s="845"/>
      <c r="H9" s="846"/>
    </row>
    <row r="10" spans="1:8" ht="14.25">
      <c r="B10" s="843"/>
      <c r="C10" s="844"/>
      <c r="D10" s="844"/>
      <c r="E10" s="846"/>
      <c r="F10" s="846"/>
      <c r="G10" s="845"/>
      <c r="H10" s="846"/>
    </row>
    <row r="11" spans="1:8" ht="14.25">
      <c r="B11" s="843"/>
      <c r="C11" s="844"/>
      <c r="D11" s="410"/>
      <c r="E11" s="846"/>
      <c r="F11" s="846"/>
      <c r="G11" s="845"/>
      <c r="H11" s="846"/>
    </row>
    <row r="12" spans="1:8" ht="14.25">
      <c r="B12" s="843"/>
      <c r="C12" s="844"/>
      <c r="D12" s="844"/>
      <c r="E12" s="846"/>
      <c r="F12" s="846"/>
      <c r="G12" s="845"/>
      <c r="H12" s="846"/>
    </row>
    <row r="13" spans="1:8" ht="14.25">
      <c r="B13" s="847"/>
      <c r="C13" s="844"/>
      <c r="D13" s="844"/>
      <c r="E13" s="845"/>
      <c r="F13" s="846"/>
      <c r="G13" s="845"/>
      <c r="H13" s="846"/>
    </row>
    <row r="14" spans="1:8" ht="15" customHeight="1">
      <c r="B14" s="847"/>
      <c r="C14" s="844"/>
      <c r="D14" s="844"/>
      <c r="E14" s="845"/>
      <c r="F14" s="846"/>
      <c r="G14" s="845"/>
      <c r="H14" s="846"/>
    </row>
    <row r="15" spans="1:8" ht="15" customHeight="1">
      <c r="B15" s="847"/>
      <c r="C15" s="844"/>
      <c r="D15" s="844"/>
      <c r="E15" s="845"/>
      <c r="F15" s="846"/>
      <c r="G15" s="845"/>
      <c r="H15" s="846"/>
    </row>
    <row r="16" spans="1:8" ht="15" customHeight="1">
      <c r="B16" s="847"/>
      <c r="C16" s="844"/>
      <c r="D16" s="844"/>
      <c r="E16" s="845"/>
      <c r="F16" s="846"/>
      <c r="G16" s="845"/>
      <c r="H16" s="846"/>
    </row>
    <row r="17" spans="2:8" ht="15" customHeight="1">
      <c r="B17" s="847"/>
      <c r="C17" s="844"/>
      <c r="D17" s="844"/>
      <c r="E17" s="845"/>
      <c r="F17" s="846"/>
      <c r="G17" s="845"/>
      <c r="H17" s="846"/>
    </row>
    <row r="18" spans="2:8" ht="15" customHeight="1">
      <c r="B18" s="847"/>
      <c r="C18" s="844"/>
      <c r="D18" s="844"/>
      <c r="E18" s="845"/>
      <c r="F18" s="846"/>
      <c r="G18" s="845"/>
      <c r="H18" s="846"/>
    </row>
    <row r="19" spans="2:8" ht="15" customHeight="1">
      <c r="B19" s="847"/>
      <c r="C19" s="844"/>
      <c r="D19" s="844"/>
      <c r="E19" s="845"/>
      <c r="F19" s="846"/>
      <c r="G19" s="845"/>
      <c r="H19" s="846"/>
    </row>
    <row r="20" spans="2:8" ht="15" customHeight="1">
      <c r="B20" s="847"/>
      <c r="C20" s="844"/>
      <c r="D20" s="844"/>
      <c r="E20" s="845"/>
      <c r="F20" s="846"/>
      <c r="G20" s="845"/>
      <c r="H20" s="846"/>
    </row>
    <row r="21" spans="2:8" ht="15" customHeight="1">
      <c r="B21" s="847"/>
      <c r="C21" s="844"/>
      <c r="D21" s="844"/>
      <c r="E21" s="845"/>
      <c r="F21" s="846"/>
      <c r="G21" s="845"/>
      <c r="H21" s="846"/>
    </row>
    <row r="23" spans="2:8" ht="15" customHeight="1">
      <c r="B23" s="356"/>
      <c r="C23" s="356"/>
      <c r="D23" s="356"/>
    </row>
    <row r="24" spans="2:8" ht="15" customHeight="1">
      <c r="B24" s="356"/>
      <c r="C24" s="356"/>
      <c r="D24" s="356"/>
    </row>
    <row r="25" spans="2:8" ht="15" customHeight="1">
      <c r="B25" s="356"/>
      <c r="C25" s="356"/>
      <c r="D25" s="356"/>
    </row>
    <row r="26" spans="2:8" ht="15" customHeight="1">
      <c r="B26" s="356"/>
      <c r="C26" s="356"/>
      <c r="D26" s="356"/>
    </row>
    <row r="27" spans="2:8" ht="15" customHeight="1">
      <c r="B27" s="356"/>
      <c r="C27" s="356"/>
      <c r="D27" s="356"/>
    </row>
    <row r="28" spans="2:8" ht="15" customHeight="1">
      <c r="B28" s="356"/>
      <c r="C28" s="356"/>
      <c r="D28" s="356"/>
    </row>
    <row r="29" spans="2:8" ht="15" customHeight="1">
      <c r="B29" s="356"/>
      <c r="C29" s="356"/>
      <c r="D29" s="356"/>
    </row>
    <row r="30" spans="2:8" ht="15" customHeight="1">
      <c r="B30" s="356"/>
      <c r="C30" s="356"/>
      <c r="D30" s="356"/>
    </row>
    <row r="31" spans="2:8" ht="15" customHeight="1">
      <c r="B31" s="356"/>
      <c r="C31" s="356"/>
      <c r="D31" s="356"/>
    </row>
    <row r="32" spans="2:8" ht="15" customHeight="1">
      <c r="B32" s="356"/>
      <c r="C32" s="356"/>
      <c r="D32" s="356"/>
    </row>
    <row r="33" spans="2:4" ht="15" customHeight="1">
      <c r="B33" s="356"/>
      <c r="C33" s="356"/>
      <c r="D33" s="356"/>
    </row>
    <row r="34" spans="2:4" ht="15" customHeight="1">
      <c r="B34" s="356"/>
      <c r="C34" s="356"/>
      <c r="D34" s="356"/>
    </row>
    <row r="35" spans="2:4" ht="15" customHeight="1">
      <c r="B35" s="356"/>
      <c r="C35" s="356"/>
      <c r="D35" s="356"/>
    </row>
    <row r="36" spans="2:4" ht="15" customHeight="1">
      <c r="B36" s="356"/>
      <c r="C36" s="356"/>
      <c r="D36" s="356"/>
    </row>
    <row r="37" spans="2:4" ht="15" customHeight="1">
      <c r="B37" s="355"/>
    </row>
  </sheetData>
  <phoneticPr fontId="7"/>
  <pageMargins left="0.7" right="0.7" top="0.75" bottom="0.75" header="0.3" footer="0.3"/>
  <pageSetup paperSize="9" scale="46"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dimension ref="B2:BW4"/>
  <sheetViews>
    <sheetView view="pageBreakPreview" zoomScaleNormal="100" zoomScaleSheetLayoutView="100" workbookViewId="0">
      <selection activeCell="S27" sqref="S27"/>
    </sheetView>
  </sheetViews>
  <sheetFormatPr defaultColWidth="2.125" defaultRowHeight="15.75"/>
  <cols>
    <col min="1" max="16384" width="2.125" style="50"/>
  </cols>
  <sheetData>
    <row r="2" spans="2:75">
      <c r="B2" s="848" t="s">
        <v>59</v>
      </c>
      <c r="C2" s="848"/>
      <c r="D2" s="848"/>
      <c r="E2" s="848"/>
      <c r="F2" s="848"/>
      <c r="G2" s="848"/>
      <c r="H2" s="848"/>
      <c r="I2" s="849" t="s">
        <v>60</v>
      </c>
      <c r="J2" s="849"/>
      <c r="K2" s="849"/>
      <c r="L2" s="849"/>
      <c r="M2" s="849"/>
      <c r="N2" s="849"/>
      <c r="O2" s="849"/>
      <c r="P2" s="849"/>
      <c r="Q2" s="849"/>
      <c r="R2" s="849"/>
      <c r="S2" s="849"/>
      <c r="T2" s="849"/>
      <c r="U2" s="849"/>
      <c r="V2" s="849"/>
      <c r="W2" s="849"/>
      <c r="X2" s="849"/>
      <c r="Y2" s="849"/>
      <c r="Z2" s="849"/>
      <c r="AA2" s="849"/>
      <c r="AB2" s="849"/>
      <c r="AC2" s="849"/>
      <c r="AD2" s="849"/>
      <c r="AE2" s="849"/>
      <c r="AF2" s="849"/>
      <c r="AG2" s="849"/>
      <c r="AH2" s="849"/>
      <c r="AI2" s="849"/>
      <c r="AJ2" s="849"/>
      <c r="AK2" s="848" t="s">
        <v>61</v>
      </c>
      <c r="AL2" s="848"/>
      <c r="AM2" s="848"/>
      <c r="AN2" s="848"/>
      <c r="AO2" s="848"/>
      <c r="AP2" s="848"/>
      <c r="AQ2" s="848"/>
      <c r="AR2" s="848"/>
      <c r="AS2" s="850" t="s">
        <v>62</v>
      </c>
      <c r="AT2" s="851"/>
      <c r="AU2" s="851"/>
      <c r="AV2" s="851"/>
      <c r="AW2" s="851"/>
      <c r="AX2" s="851"/>
      <c r="AY2" s="851"/>
      <c r="AZ2" s="851"/>
      <c r="BA2" s="851"/>
      <c r="BB2" s="851"/>
      <c r="BC2" s="851"/>
      <c r="BD2" s="851"/>
      <c r="BE2" s="851"/>
      <c r="BF2" s="852"/>
      <c r="BG2" s="848" t="s">
        <v>63</v>
      </c>
      <c r="BH2" s="848"/>
      <c r="BI2" s="848"/>
      <c r="BJ2" s="848"/>
      <c r="BK2" s="848"/>
      <c r="BL2" s="848"/>
      <c r="BM2" s="848"/>
      <c r="BN2" s="848"/>
      <c r="BO2" s="853"/>
      <c r="BP2" s="853"/>
      <c r="BQ2" s="853"/>
      <c r="BR2" s="853"/>
      <c r="BS2" s="853"/>
      <c r="BT2" s="853"/>
      <c r="BU2" s="853"/>
      <c r="BV2" s="853"/>
      <c r="BW2" s="853"/>
    </row>
    <row r="3" spans="2:75">
      <c r="B3" s="854" t="s">
        <v>64</v>
      </c>
      <c r="C3" s="854"/>
      <c r="D3" s="854"/>
      <c r="E3" s="854"/>
      <c r="F3" s="854"/>
      <c r="G3" s="854"/>
      <c r="H3" s="854"/>
      <c r="I3" s="855" t="str">
        <f>"DSR_詳細設計書_"&amp;AS4&amp;"_"&amp;I4</f>
        <v>DSR_詳細設計書_KGL060106_特約店マスタメンテナンス(一覧)</v>
      </c>
      <c r="J3" s="849"/>
      <c r="K3" s="849"/>
      <c r="L3" s="849"/>
      <c r="M3" s="849"/>
      <c r="N3" s="849"/>
      <c r="O3" s="849"/>
      <c r="P3" s="849"/>
      <c r="Q3" s="849"/>
      <c r="R3" s="849"/>
      <c r="S3" s="849"/>
      <c r="T3" s="849"/>
      <c r="U3" s="849"/>
      <c r="V3" s="849"/>
      <c r="W3" s="849"/>
      <c r="X3" s="849"/>
      <c r="Y3" s="849"/>
      <c r="Z3" s="849"/>
      <c r="AA3" s="849"/>
      <c r="AB3" s="849"/>
      <c r="AC3" s="849"/>
      <c r="AD3" s="849"/>
      <c r="AE3" s="849"/>
      <c r="AF3" s="849"/>
      <c r="AG3" s="849"/>
      <c r="AH3" s="849"/>
      <c r="AI3" s="849"/>
      <c r="AJ3" s="849"/>
      <c r="AK3" s="856" t="s">
        <v>65</v>
      </c>
      <c r="AL3" s="856"/>
      <c r="AM3" s="856"/>
      <c r="AN3" s="856"/>
      <c r="AO3" s="856"/>
      <c r="AP3" s="856"/>
      <c r="AQ3" s="856"/>
      <c r="AR3" s="856"/>
      <c r="AS3" s="850" t="s">
        <v>66</v>
      </c>
      <c r="AT3" s="851"/>
      <c r="AU3" s="851"/>
      <c r="AV3" s="851"/>
      <c r="AW3" s="851"/>
      <c r="AX3" s="851"/>
      <c r="AY3" s="851"/>
      <c r="AZ3" s="851"/>
      <c r="BA3" s="851"/>
      <c r="BB3" s="851"/>
      <c r="BC3" s="851"/>
      <c r="BD3" s="851"/>
      <c r="BE3" s="851"/>
      <c r="BF3" s="852"/>
      <c r="BG3" s="856" t="s">
        <v>67</v>
      </c>
      <c r="BH3" s="856"/>
      <c r="BI3" s="856"/>
      <c r="BJ3" s="856"/>
      <c r="BK3" s="856"/>
      <c r="BL3" s="856"/>
      <c r="BM3" s="856"/>
      <c r="BN3" s="856"/>
      <c r="BO3" s="857"/>
      <c r="BP3" s="858"/>
      <c r="BQ3" s="858"/>
      <c r="BR3" s="858"/>
      <c r="BS3" s="858"/>
      <c r="BT3" s="858"/>
      <c r="BU3" s="858"/>
      <c r="BV3" s="858"/>
      <c r="BW3" s="858"/>
    </row>
    <row r="4" spans="2:75">
      <c r="B4" s="856" t="s">
        <v>68</v>
      </c>
      <c r="C4" s="856"/>
      <c r="D4" s="856"/>
      <c r="E4" s="856"/>
      <c r="F4" s="856"/>
      <c r="G4" s="856"/>
      <c r="H4" s="856"/>
      <c r="I4" s="849" t="s">
        <v>69</v>
      </c>
      <c r="J4" s="849"/>
      <c r="K4" s="849"/>
      <c r="L4" s="849"/>
      <c r="M4" s="849"/>
      <c r="N4" s="849"/>
      <c r="O4" s="849"/>
      <c r="P4" s="849"/>
      <c r="Q4" s="849"/>
      <c r="R4" s="849"/>
      <c r="S4" s="849"/>
      <c r="T4" s="849"/>
      <c r="U4" s="849"/>
      <c r="V4" s="849"/>
      <c r="W4" s="849"/>
      <c r="X4" s="849"/>
      <c r="Y4" s="849"/>
      <c r="Z4" s="849"/>
      <c r="AA4" s="849"/>
      <c r="AB4" s="849"/>
      <c r="AC4" s="849"/>
      <c r="AD4" s="849"/>
      <c r="AE4" s="849"/>
      <c r="AF4" s="849"/>
      <c r="AG4" s="849"/>
      <c r="AH4" s="849"/>
      <c r="AI4" s="849"/>
      <c r="AJ4" s="849"/>
      <c r="AK4" s="856" t="s">
        <v>70</v>
      </c>
      <c r="AL4" s="856"/>
      <c r="AM4" s="856"/>
      <c r="AN4" s="856"/>
      <c r="AO4" s="856"/>
      <c r="AP4" s="856"/>
      <c r="AQ4" s="856"/>
      <c r="AR4" s="856"/>
      <c r="AS4" s="850" t="s">
        <v>71</v>
      </c>
      <c r="AT4" s="851"/>
      <c r="AU4" s="851"/>
      <c r="AV4" s="851"/>
      <c r="AW4" s="851"/>
      <c r="AX4" s="851"/>
      <c r="AY4" s="851"/>
      <c r="AZ4" s="851"/>
      <c r="BA4" s="851"/>
      <c r="BB4" s="851"/>
      <c r="BC4" s="851"/>
      <c r="BD4" s="851"/>
      <c r="BE4" s="851"/>
      <c r="BF4" s="852"/>
      <c r="BG4" s="850"/>
      <c r="BH4" s="851"/>
      <c r="BI4" s="851"/>
      <c r="BJ4" s="851"/>
      <c r="BK4" s="851"/>
      <c r="BL4" s="851"/>
      <c r="BM4" s="851"/>
      <c r="BN4" s="851"/>
      <c r="BO4" s="851"/>
      <c r="BP4" s="851"/>
      <c r="BQ4" s="851"/>
      <c r="BR4" s="851"/>
      <c r="BS4" s="851"/>
      <c r="BT4" s="851"/>
      <c r="BU4" s="851"/>
      <c r="BV4" s="851"/>
      <c r="BW4" s="852"/>
    </row>
  </sheetData>
  <mergeCells count="17">
    <mergeCell ref="BO2:BW2"/>
    <mergeCell ref="B2:H2"/>
    <mergeCell ref="I2:AJ2"/>
    <mergeCell ref="AK2:AR2"/>
    <mergeCell ref="AS2:BF2"/>
    <mergeCell ref="BG2:BN2"/>
    <mergeCell ref="B4:H4"/>
    <mergeCell ref="I4:AJ4"/>
    <mergeCell ref="AK4:AR4"/>
    <mergeCell ref="B3:H3"/>
    <mergeCell ref="I3:AJ3"/>
    <mergeCell ref="AK3:AR3"/>
    <mergeCell ref="AS3:BF3"/>
    <mergeCell ref="BG3:BN3"/>
    <mergeCell ref="BO3:BW3"/>
    <mergeCell ref="AS4:BF4"/>
    <mergeCell ref="BG4:BW4"/>
  </mergeCells>
  <phoneticPr fontId="7"/>
  <printOptions horizontalCentered="1"/>
  <pageMargins left="0.23622047244094491" right="0.23622047244094491" top="0.74803149606299213" bottom="0.74803149606299213" header="0.31496062992125984" footer="0.31496062992125984"/>
  <pageSetup paperSize="9" scale="70" orientation="landscape" r:id="rId1"/>
  <headerFooter scaleWithDoc="0" alignWithMargins="0">
    <oddFooter>&amp;C&amp;P/&amp;N</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309320-CD4D-4EC3-ABB4-8C64134BAFC5}">
  <sheetPr codeName="Sheet4">
    <pageSetUpPr fitToPage="1"/>
  </sheetPr>
  <dimension ref="B1:CI51"/>
  <sheetViews>
    <sheetView view="pageBreakPreview" zoomScaleNormal="130" zoomScaleSheetLayoutView="100" workbookViewId="0">
      <selection activeCell="BA24" sqref="BA24"/>
    </sheetView>
  </sheetViews>
  <sheetFormatPr defaultColWidth="2.875" defaultRowHeight="15" customHeight="1"/>
  <cols>
    <col min="1" max="59" width="2.875" style="283"/>
    <col min="60" max="60" width="7.375" style="283" bestFit="1" customWidth="1"/>
    <col min="61" max="63" width="6.125" style="283" customWidth="1"/>
    <col min="64" max="64" width="6.125" style="10" customWidth="1"/>
    <col min="65" max="65" width="3.75" style="10" bestFit="1" customWidth="1"/>
    <col min="66" max="68" width="3.75" style="10" customWidth="1"/>
    <col min="69" max="87" width="2.875" style="10"/>
    <col min="88" max="16384" width="2.875" style="283"/>
  </cols>
  <sheetData>
    <row r="1" spans="2:87" ht="15" customHeight="1">
      <c r="BH1" s="859" t="s">
        <v>72</v>
      </c>
      <c r="BI1" s="860"/>
      <c r="BJ1" s="860"/>
      <c r="BK1" s="861"/>
      <c r="BM1" s="10" t="s">
        <v>73</v>
      </c>
      <c r="BN1" s="10" t="s">
        <v>74</v>
      </c>
      <c r="BO1" s="10" t="s">
        <v>75</v>
      </c>
      <c r="BP1" s="10" t="s">
        <v>76</v>
      </c>
    </row>
    <row r="2" spans="2:87" ht="15" customHeight="1" thickBot="1">
      <c r="BH2" s="56" t="s">
        <v>77</v>
      </c>
      <c r="BI2" s="57" t="s">
        <v>78</v>
      </c>
      <c r="BJ2" s="57" t="s">
        <v>79</v>
      </c>
      <c r="BK2" s="58" t="s">
        <v>80</v>
      </c>
      <c r="BM2" s="10">
        <f>COUNTIF($BI$3:$BI50,BM1)</f>
        <v>1</v>
      </c>
      <c r="BN2" s="10">
        <f>COUNTIF($BI$3:$BI50,BN1)</f>
        <v>0</v>
      </c>
      <c r="BO2" s="10">
        <f>COUNTIF($BI$3:$BI50,BO1)</f>
        <v>0</v>
      </c>
      <c r="BP2" s="10">
        <f>COUNTIF($BI$3:$BI50,BP1)</f>
        <v>0</v>
      </c>
    </row>
    <row r="3" spans="2:87" ht="15" customHeight="1">
      <c r="BH3" s="321" t="str">
        <f>IF(BI3="","",MAX($BH$2:BH2)+1)</f>
        <v/>
      </c>
      <c r="BI3" s="59"/>
      <c r="BJ3" s="59"/>
      <c r="BK3" s="60"/>
      <c r="BL3" s="17"/>
      <c r="BM3" s="17"/>
      <c r="BN3" s="17"/>
      <c r="BO3" s="17"/>
      <c r="BP3" s="17"/>
      <c r="BQ3" s="17"/>
      <c r="BR3" s="17"/>
      <c r="BS3" s="17"/>
      <c r="BT3" s="17"/>
      <c r="BU3" s="17"/>
      <c r="BV3" s="17"/>
      <c r="BW3" s="17"/>
      <c r="BX3" s="17"/>
      <c r="BY3" s="17"/>
      <c r="BZ3" s="17"/>
      <c r="CA3" s="17"/>
      <c r="CB3" s="17"/>
      <c r="CC3" s="17"/>
      <c r="CD3" s="17"/>
      <c r="CE3" s="17"/>
      <c r="CF3" s="17"/>
      <c r="CG3" s="17"/>
      <c r="CH3" s="17"/>
      <c r="CI3" s="17"/>
    </row>
    <row r="4" spans="2:87" ht="15" customHeight="1" thickBot="1">
      <c r="BH4" s="512" t="str">
        <f>IF(BI4="","",MAX($BH$2:BH3)+1)</f>
        <v/>
      </c>
      <c r="BI4" s="862"/>
      <c r="BJ4" s="862"/>
      <c r="BK4" s="863"/>
      <c r="BL4" s="17"/>
      <c r="BM4" s="17"/>
      <c r="BN4" s="17"/>
      <c r="BO4" s="17"/>
      <c r="BP4" s="17"/>
      <c r="BQ4" s="17"/>
      <c r="BR4" s="17"/>
      <c r="BS4" s="17"/>
      <c r="BT4" s="17"/>
      <c r="BU4" s="17"/>
      <c r="BV4" s="17"/>
      <c r="BW4" s="17"/>
      <c r="BX4" s="17"/>
      <c r="BY4" s="17"/>
      <c r="BZ4" s="17"/>
      <c r="CA4" s="17"/>
      <c r="CB4" s="17"/>
      <c r="CC4" s="17"/>
      <c r="CD4" s="17"/>
      <c r="CE4" s="17"/>
      <c r="CF4" s="17"/>
      <c r="CG4" s="17"/>
      <c r="CH4" s="17"/>
      <c r="CI4" s="17"/>
    </row>
    <row r="5" spans="2:87" ht="15" customHeight="1">
      <c r="B5" s="284"/>
      <c r="C5" s="285"/>
      <c r="D5" s="285"/>
      <c r="E5" s="285"/>
      <c r="F5" s="285"/>
      <c r="G5" s="285"/>
      <c r="H5" s="285"/>
      <c r="I5" s="285"/>
      <c r="J5" s="285"/>
      <c r="K5" s="285"/>
      <c r="L5" s="285"/>
      <c r="M5" s="285"/>
      <c r="N5" s="285"/>
      <c r="O5" s="285"/>
      <c r="P5" s="285"/>
      <c r="Q5" s="285"/>
      <c r="R5" s="285"/>
      <c r="S5" s="285"/>
      <c r="T5" s="285"/>
      <c r="U5" s="285"/>
      <c r="V5" s="285"/>
      <c r="W5" s="285"/>
      <c r="X5" s="285"/>
      <c r="Y5" s="285"/>
      <c r="Z5" s="285"/>
      <c r="AA5" s="285"/>
      <c r="AB5" s="285"/>
      <c r="AC5" s="285"/>
      <c r="AD5" s="285"/>
      <c r="AE5" s="285"/>
      <c r="AF5" s="285"/>
      <c r="AG5" s="285"/>
      <c r="AH5" s="285"/>
      <c r="AI5" s="285"/>
      <c r="AJ5" s="285"/>
      <c r="AK5" s="285"/>
      <c r="AL5" s="285"/>
      <c r="AM5" s="285"/>
      <c r="AN5" s="285"/>
      <c r="AO5" s="285"/>
      <c r="AP5" s="285"/>
      <c r="AQ5" s="285"/>
      <c r="AR5" s="285"/>
      <c r="AS5" s="285"/>
      <c r="AT5" s="285"/>
      <c r="AU5" s="285"/>
      <c r="AV5" s="285"/>
      <c r="AW5" s="285"/>
      <c r="AX5" s="285"/>
      <c r="AY5" s="285"/>
      <c r="AZ5" s="285"/>
      <c r="BA5" s="285"/>
      <c r="BB5" s="285"/>
      <c r="BC5" s="285"/>
      <c r="BD5" s="285"/>
      <c r="BE5" s="285"/>
      <c r="BF5" s="286"/>
      <c r="BH5" s="512" t="str">
        <f>IF(BI5="","",MAX($BH$2:BH4)+1)</f>
        <v/>
      </c>
      <c r="BI5" s="862"/>
      <c r="BJ5" s="862"/>
      <c r="BK5" s="863"/>
      <c r="BL5" s="17"/>
      <c r="BM5" s="17"/>
      <c r="BN5" s="17"/>
      <c r="BO5" s="17"/>
      <c r="BP5" s="17"/>
      <c r="BQ5" s="17"/>
      <c r="BR5" s="17"/>
      <c r="BS5" s="17"/>
      <c r="BT5" s="17"/>
      <c r="BU5" s="17"/>
      <c r="BV5" s="17"/>
      <c r="BW5" s="17"/>
      <c r="BX5" s="17"/>
      <c r="BY5" s="17"/>
      <c r="BZ5" s="17"/>
      <c r="CA5" s="17"/>
      <c r="CB5" s="17"/>
      <c r="CC5" s="17"/>
      <c r="CD5" s="17"/>
      <c r="CE5" s="17"/>
      <c r="CF5" s="17"/>
      <c r="CG5" s="17"/>
      <c r="CH5" s="17"/>
      <c r="CI5" s="17"/>
    </row>
    <row r="6" spans="2:87" ht="15" customHeight="1">
      <c r="B6" s="287"/>
      <c r="BF6" s="288"/>
      <c r="BH6" s="512">
        <f>IF(BI6="","",MAX($BH$2:BH5)+1)</f>
        <v>1</v>
      </c>
      <c r="BI6" s="862" t="s">
        <v>81</v>
      </c>
      <c r="BJ6" s="862" t="s">
        <v>9</v>
      </c>
      <c r="BK6" s="863">
        <v>45299</v>
      </c>
      <c r="BL6" s="17"/>
      <c r="BM6" s="17"/>
      <c r="BN6" s="17"/>
      <c r="BO6" s="17"/>
      <c r="BP6" s="17"/>
      <c r="BQ6" s="17"/>
      <c r="BR6" s="17"/>
      <c r="BS6" s="17"/>
      <c r="BT6" s="17"/>
      <c r="BU6" s="17"/>
      <c r="BV6" s="17"/>
      <c r="BW6" s="17"/>
      <c r="BX6" s="17"/>
      <c r="BY6" s="17"/>
      <c r="BZ6" s="17"/>
      <c r="CA6" s="17"/>
      <c r="CB6" s="17"/>
      <c r="CC6" s="17"/>
      <c r="CD6" s="17"/>
      <c r="CE6" s="17"/>
      <c r="CF6" s="17"/>
      <c r="CG6" s="17"/>
      <c r="CH6" s="17"/>
      <c r="CI6" s="17"/>
    </row>
    <row r="7" spans="2:87" ht="15" customHeight="1">
      <c r="B7" s="287"/>
      <c r="BF7" s="288"/>
      <c r="BH7" s="512"/>
      <c r="BI7" s="862"/>
      <c r="BJ7" s="862"/>
      <c r="BK7" s="863"/>
      <c r="BL7" s="17"/>
      <c r="BM7" s="17"/>
      <c r="BN7" s="17"/>
      <c r="BO7" s="17"/>
      <c r="BP7" s="17"/>
      <c r="BQ7" s="17"/>
      <c r="BR7" s="17"/>
      <c r="BS7" s="17"/>
      <c r="BT7" s="17"/>
      <c r="BU7" s="17"/>
      <c r="BV7" s="17"/>
      <c r="BW7" s="17"/>
      <c r="BX7" s="17"/>
      <c r="BY7" s="17"/>
      <c r="BZ7" s="17"/>
      <c r="CA7" s="17"/>
      <c r="CB7" s="17"/>
      <c r="CC7" s="17"/>
      <c r="CD7" s="17"/>
      <c r="CE7" s="17"/>
      <c r="CF7" s="17"/>
      <c r="CG7" s="17"/>
      <c r="CH7" s="17"/>
      <c r="CI7" s="17"/>
    </row>
    <row r="8" spans="2:87" ht="15" customHeight="1">
      <c r="B8" s="287"/>
      <c r="BF8" s="288"/>
      <c r="BH8" s="512" t="str">
        <f>IF(BI8="","",MAX($BH$2:BH6)+1)</f>
        <v/>
      </c>
      <c r="BI8" s="862"/>
      <c r="BJ8" s="862"/>
      <c r="BK8" s="863"/>
      <c r="BL8" s="17"/>
      <c r="BM8" s="17"/>
      <c r="BN8" s="17"/>
      <c r="BO8" s="17"/>
      <c r="BP8" s="17"/>
      <c r="BQ8" s="17"/>
      <c r="BR8" s="17"/>
      <c r="BS8" s="17"/>
      <c r="BT8" s="17"/>
      <c r="BU8" s="17"/>
      <c r="BV8" s="17"/>
      <c r="BW8" s="17"/>
      <c r="BX8" s="17"/>
      <c r="BY8" s="17"/>
      <c r="BZ8" s="17"/>
      <c r="CA8" s="17"/>
      <c r="CB8" s="17"/>
      <c r="CC8" s="17"/>
      <c r="CD8" s="17"/>
      <c r="CE8" s="17"/>
      <c r="CF8" s="17"/>
      <c r="CG8" s="17"/>
      <c r="CH8" s="17"/>
      <c r="CI8" s="17"/>
    </row>
    <row r="9" spans="2:87" ht="15" customHeight="1">
      <c r="B9" s="287"/>
      <c r="BF9" s="288"/>
      <c r="BH9" s="512" t="str">
        <f>IF(BI9="","",MAX($BH$2:BH8)+1)</f>
        <v/>
      </c>
      <c r="BI9" s="862"/>
      <c r="BJ9" s="862"/>
      <c r="BK9" s="863"/>
      <c r="BL9" s="17"/>
      <c r="BM9" s="17"/>
      <c r="BN9" s="17"/>
      <c r="BO9" s="17"/>
      <c r="BP9" s="17"/>
      <c r="BQ9" s="17"/>
      <c r="BR9" s="17"/>
      <c r="BS9" s="17"/>
      <c r="BT9" s="17"/>
      <c r="BU9" s="17"/>
      <c r="BV9" s="17"/>
      <c r="BW9" s="17"/>
      <c r="BX9" s="17"/>
      <c r="BY9" s="17"/>
      <c r="BZ9" s="17"/>
      <c r="CA9" s="17"/>
      <c r="CB9" s="17"/>
      <c r="CC9" s="17"/>
      <c r="CD9" s="17"/>
      <c r="CE9" s="17"/>
      <c r="CF9" s="17"/>
      <c r="CG9" s="17"/>
      <c r="CH9" s="17"/>
      <c r="CI9" s="17"/>
    </row>
    <row r="10" spans="2:87" ht="15" customHeight="1">
      <c r="B10" s="287"/>
      <c r="BF10" s="288"/>
      <c r="BH10" s="512" t="str">
        <f>IF(BI10="","",MAX($BH$2:BH9)+1)</f>
        <v/>
      </c>
      <c r="BI10" s="862"/>
      <c r="BJ10" s="862"/>
      <c r="BK10" s="863"/>
      <c r="BL10" s="17"/>
      <c r="BM10" s="17"/>
      <c r="BN10" s="17"/>
      <c r="BO10" s="17"/>
      <c r="BP10" s="17"/>
      <c r="BQ10" s="17"/>
      <c r="BR10" s="17"/>
      <c r="BS10" s="17"/>
      <c r="BT10" s="17"/>
      <c r="BU10" s="17"/>
      <c r="BV10" s="17"/>
      <c r="BW10" s="17"/>
      <c r="BX10" s="17"/>
      <c r="BY10" s="17"/>
      <c r="BZ10" s="17"/>
      <c r="CA10" s="17"/>
      <c r="CB10" s="17"/>
      <c r="CC10" s="17"/>
      <c r="CD10" s="17"/>
      <c r="CE10" s="17"/>
      <c r="CF10" s="17"/>
      <c r="CG10" s="17"/>
      <c r="CH10" s="17"/>
      <c r="CI10" s="17"/>
    </row>
    <row r="11" spans="2:87" ht="15" customHeight="1">
      <c r="B11" s="287"/>
      <c r="BF11" s="288"/>
      <c r="BH11" s="512" t="str">
        <f>IF(BI11="","",MAX($BH$2:BH10)+1)</f>
        <v/>
      </c>
      <c r="BI11" s="862"/>
      <c r="BJ11" s="862"/>
      <c r="BK11" s="863"/>
      <c r="BL11" s="17"/>
      <c r="BM11" s="36"/>
      <c r="BN11" s="36"/>
      <c r="BO11" s="36"/>
      <c r="BP11" s="36"/>
      <c r="BQ11" s="17"/>
      <c r="BR11" s="17"/>
      <c r="BS11" s="17"/>
      <c r="BT11" s="17"/>
      <c r="BU11" s="17"/>
      <c r="BV11" s="17"/>
      <c r="BW11" s="17"/>
      <c r="BX11" s="17"/>
      <c r="BY11" s="17"/>
      <c r="BZ11" s="17"/>
      <c r="CA11" s="17"/>
      <c r="CB11" s="17"/>
      <c r="CC11" s="17"/>
      <c r="CD11" s="17"/>
      <c r="CE11" s="17"/>
      <c r="CF11" s="17"/>
      <c r="CG11" s="17"/>
      <c r="CH11" s="17"/>
      <c r="CI11" s="17"/>
    </row>
    <row r="12" spans="2:87" ht="15" customHeight="1">
      <c r="B12" s="287"/>
      <c r="BF12" s="288"/>
      <c r="BH12" s="512" t="str">
        <f>IF(BI12="","",MAX($BH$2:BH11)+1)</f>
        <v/>
      </c>
      <c r="BI12" s="862"/>
      <c r="BJ12" s="862"/>
      <c r="BK12" s="863"/>
      <c r="BL12" s="17"/>
      <c r="BM12" s="17"/>
      <c r="BN12" s="17"/>
      <c r="BO12" s="17"/>
      <c r="BP12" s="17"/>
      <c r="BQ12" s="17"/>
      <c r="BR12" s="17"/>
      <c r="BS12" s="17"/>
      <c r="BT12" s="17"/>
      <c r="BU12" s="17"/>
      <c r="BV12" s="17"/>
      <c r="BW12" s="17"/>
      <c r="BX12" s="17"/>
      <c r="BY12" s="17"/>
      <c r="BZ12" s="17"/>
      <c r="CA12" s="17"/>
      <c r="CB12" s="17"/>
      <c r="CC12" s="17"/>
      <c r="CD12" s="17"/>
      <c r="CE12" s="17"/>
      <c r="CF12" s="17"/>
      <c r="CG12" s="17"/>
      <c r="CH12" s="17"/>
      <c r="CI12" s="17"/>
    </row>
    <row r="13" spans="2:87" ht="15" customHeight="1">
      <c r="B13" s="287"/>
      <c r="BF13" s="288"/>
      <c r="BH13" s="512" t="str">
        <f>IF(BI13="","",MAX($BH$2:BH12)+1)</f>
        <v/>
      </c>
      <c r="BI13" s="862"/>
      <c r="BJ13" s="862"/>
      <c r="BK13" s="863"/>
      <c r="BL13" s="17"/>
      <c r="BM13" s="17"/>
      <c r="BN13" s="17"/>
      <c r="BO13" s="17"/>
      <c r="BP13" s="17"/>
      <c r="BQ13" s="17"/>
      <c r="BR13" s="17"/>
      <c r="BS13" s="17"/>
      <c r="BT13" s="17"/>
      <c r="BU13" s="17"/>
      <c r="BV13" s="17"/>
      <c r="BW13" s="17"/>
      <c r="BX13" s="17"/>
      <c r="BY13" s="17"/>
      <c r="BZ13" s="17"/>
      <c r="CA13" s="17"/>
      <c r="CB13" s="17"/>
      <c r="CC13" s="17"/>
      <c r="CD13" s="17"/>
      <c r="CE13" s="17"/>
      <c r="CF13" s="17"/>
      <c r="CG13" s="17"/>
      <c r="CH13" s="17"/>
      <c r="CI13" s="17"/>
    </row>
    <row r="14" spans="2:87" ht="15" customHeight="1">
      <c r="B14" s="287"/>
      <c r="BF14" s="288"/>
      <c r="BH14" s="512" t="str">
        <f>IF(BI14="","",MAX($BH$2:BH13)+1)</f>
        <v/>
      </c>
      <c r="BI14" s="862"/>
      <c r="BJ14" s="862"/>
      <c r="BK14" s="863"/>
      <c r="BL14" s="17"/>
      <c r="BM14" s="17"/>
      <c r="BN14" s="17"/>
      <c r="BO14" s="17"/>
      <c r="BP14" s="17"/>
      <c r="BQ14" s="17"/>
      <c r="BR14" s="17"/>
      <c r="BS14" s="17"/>
      <c r="BT14" s="17"/>
      <c r="BU14" s="17"/>
      <c r="BV14" s="17"/>
      <c r="BW14" s="17"/>
      <c r="BX14" s="17"/>
      <c r="BY14" s="17"/>
      <c r="BZ14" s="17"/>
      <c r="CA14" s="17"/>
      <c r="CB14" s="17"/>
      <c r="CC14" s="17"/>
      <c r="CD14" s="17"/>
      <c r="CE14" s="17"/>
      <c r="CF14" s="17"/>
      <c r="CG14" s="17"/>
      <c r="CH14" s="17"/>
      <c r="CI14" s="17"/>
    </row>
    <row r="15" spans="2:87" ht="15" customHeight="1">
      <c r="B15" s="287"/>
      <c r="BF15" s="288"/>
      <c r="BH15" s="512" t="str">
        <f>IF(BI15="","",MAX($BH$2:BH14)+1)</f>
        <v/>
      </c>
      <c r="BI15" s="862"/>
      <c r="BJ15" s="862"/>
      <c r="BK15" s="863"/>
      <c r="BL15" s="17"/>
      <c r="BM15" s="17"/>
      <c r="BN15" s="17"/>
      <c r="BO15" s="17"/>
      <c r="BP15" s="17"/>
      <c r="BQ15" s="17"/>
      <c r="BR15" s="17"/>
      <c r="BS15" s="17"/>
      <c r="BT15" s="17"/>
      <c r="BU15" s="17"/>
      <c r="BV15" s="17"/>
      <c r="BW15" s="17"/>
      <c r="BX15" s="17"/>
      <c r="BY15" s="17"/>
      <c r="BZ15" s="17"/>
      <c r="CA15" s="17"/>
      <c r="CB15" s="17"/>
      <c r="CC15" s="17"/>
      <c r="CD15" s="17"/>
      <c r="CE15" s="17"/>
      <c r="CF15" s="17"/>
      <c r="CG15" s="17"/>
      <c r="CH15" s="17"/>
      <c r="CI15" s="17"/>
    </row>
    <row r="16" spans="2:87" ht="15" customHeight="1">
      <c r="B16" s="287"/>
      <c r="BF16" s="288"/>
      <c r="BH16" s="512" t="str">
        <f>IF(BI16="","",MAX($BH$2:BH15)+1)</f>
        <v/>
      </c>
      <c r="BI16" s="862"/>
      <c r="BJ16" s="862"/>
      <c r="BK16" s="863"/>
      <c r="BL16" s="17"/>
      <c r="BM16" s="17"/>
      <c r="BN16" s="17"/>
      <c r="BO16" s="17"/>
      <c r="BP16" s="17"/>
      <c r="BQ16" s="17"/>
      <c r="BR16" s="17"/>
      <c r="BS16" s="17"/>
      <c r="BT16" s="17"/>
      <c r="BU16" s="17"/>
      <c r="BV16" s="17"/>
      <c r="BW16" s="17"/>
      <c r="BX16" s="17"/>
      <c r="BY16" s="17"/>
      <c r="BZ16" s="17"/>
      <c r="CA16" s="17"/>
      <c r="CB16" s="17"/>
      <c r="CC16" s="17"/>
      <c r="CD16" s="17"/>
      <c r="CE16" s="17"/>
      <c r="CF16" s="17"/>
      <c r="CG16" s="17"/>
      <c r="CH16" s="17"/>
      <c r="CI16" s="17"/>
    </row>
    <row r="17" spans="2:87" ht="15" customHeight="1">
      <c r="B17" s="287"/>
      <c r="BF17" s="288"/>
      <c r="BH17" s="512" t="str">
        <f>IF(BI17="","",MAX($BH$2:BH16)+1)</f>
        <v/>
      </c>
      <c r="BI17" s="862"/>
      <c r="BJ17" s="862"/>
      <c r="BK17" s="863"/>
      <c r="BL17" s="17"/>
      <c r="BM17" s="17"/>
      <c r="BN17" s="17"/>
      <c r="BO17" s="17"/>
      <c r="BP17" s="17"/>
      <c r="BQ17" s="17"/>
      <c r="BR17" s="17"/>
      <c r="BS17" s="17"/>
      <c r="BT17" s="17"/>
      <c r="BU17" s="17"/>
      <c r="BV17" s="17"/>
      <c r="BW17" s="17"/>
      <c r="BX17" s="17"/>
      <c r="BY17" s="17"/>
      <c r="BZ17" s="17"/>
      <c r="CA17" s="17"/>
      <c r="CB17" s="17"/>
      <c r="CC17" s="17"/>
      <c r="CD17" s="17"/>
      <c r="CE17" s="17"/>
      <c r="CF17" s="17"/>
      <c r="CG17" s="17"/>
      <c r="CH17" s="17"/>
      <c r="CI17" s="17"/>
    </row>
    <row r="18" spans="2:87" ht="15" customHeight="1">
      <c r="B18" s="287"/>
      <c r="BF18" s="288"/>
      <c r="BH18" s="512" t="str">
        <f>IF(BI18="","",MAX($BH$2:BH17)+1)</f>
        <v/>
      </c>
      <c r="BI18" s="862"/>
      <c r="BJ18" s="862"/>
      <c r="BK18" s="863"/>
      <c r="BL18" s="17"/>
      <c r="BM18" s="17"/>
      <c r="BN18" s="17"/>
      <c r="BO18" s="17"/>
      <c r="BP18" s="17"/>
      <c r="BQ18" s="17"/>
      <c r="BR18" s="17"/>
      <c r="BS18" s="17"/>
      <c r="BT18" s="17"/>
      <c r="BU18" s="17"/>
      <c r="BV18" s="17"/>
      <c r="BW18" s="17"/>
      <c r="BX18" s="17"/>
      <c r="BY18" s="17"/>
      <c r="BZ18" s="17"/>
      <c r="CA18" s="17"/>
      <c r="CB18" s="17"/>
      <c r="CC18" s="17"/>
      <c r="CD18" s="17"/>
      <c r="CE18" s="17"/>
      <c r="CF18" s="17"/>
      <c r="CG18" s="17"/>
      <c r="CH18" s="17"/>
      <c r="CI18" s="17"/>
    </row>
    <row r="19" spans="2:87" ht="15" customHeight="1">
      <c r="B19" s="287"/>
      <c r="BF19" s="288"/>
      <c r="BH19" s="512" t="str">
        <f>IF(BI19="","",MAX($BH$2:BH18)+1)</f>
        <v/>
      </c>
      <c r="BI19" s="862"/>
      <c r="BJ19" s="862"/>
      <c r="BK19" s="863"/>
      <c r="BL19" s="17"/>
      <c r="BM19" s="17"/>
      <c r="BN19" s="17"/>
      <c r="BO19" s="17"/>
      <c r="BP19" s="17"/>
      <c r="BQ19" s="17"/>
      <c r="BR19" s="17"/>
      <c r="BS19" s="17"/>
      <c r="BT19" s="17"/>
      <c r="BU19" s="17"/>
      <c r="BV19" s="17"/>
      <c r="BW19" s="17"/>
      <c r="BX19" s="17"/>
      <c r="BY19" s="17"/>
      <c r="BZ19" s="17"/>
      <c r="CA19" s="17"/>
      <c r="CB19" s="17"/>
      <c r="CC19" s="17"/>
      <c r="CD19" s="17"/>
      <c r="CE19" s="17"/>
      <c r="CF19" s="17"/>
      <c r="CG19" s="17"/>
      <c r="CH19" s="17"/>
      <c r="CI19" s="17"/>
    </row>
    <row r="20" spans="2:87" ht="15" customHeight="1">
      <c r="B20" s="287"/>
      <c r="BF20" s="288"/>
      <c r="BH20" s="512" t="str">
        <f>IF(BI20="","",MAX($BH$2:BH19)+1)</f>
        <v/>
      </c>
      <c r="BI20" s="862"/>
      <c r="BJ20" s="862"/>
      <c r="BK20" s="863"/>
      <c r="BL20" s="17"/>
      <c r="BM20" s="17"/>
      <c r="BN20" s="17"/>
      <c r="BO20" s="17"/>
      <c r="BP20" s="17"/>
      <c r="BQ20" s="17"/>
      <c r="BR20" s="17"/>
      <c r="BS20" s="17"/>
      <c r="BT20" s="17"/>
      <c r="BU20" s="17"/>
      <c r="BV20" s="17"/>
      <c r="BW20" s="17"/>
      <c r="BX20" s="17"/>
      <c r="BY20" s="17"/>
      <c r="BZ20" s="17"/>
      <c r="CA20" s="17"/>
      <c r="CB20" s="17"/>
      <c r="CC20" s="17"/>
      <c r="CD20" s="17"/>
      <c r="CE20" s="17"/>
      <c r="CF20" s="17"/>
      <c r="CG20" s="17"/>
      <c r="CH20" s="17"/>
      <c r="CI20" s="17"/>
    </row>
    <row r="21" spans="2:87" ht="15" customHeight="1">
      <c r="B21" s="287"/>
      <c r="BF21" s="288"/>
      <c r="BH21" s="512" t="str">
        <f>IF(BI21="","",MAX($BH$2:BH20)+1)</f>
        <v/>
      </c>
      <c r="BI21" s="862"/>
      <c r="BJ21" s="862"/>
      <c r="BK21" s="863"/>
      <c r="BL21" s="17"/>
      <c r="BM21" s="17"/>
      <c r="BN21" s="17"/>
      <c r="BO21" s="17"/>
      <c r="BP21" s="17"/>
      <c r="BQ21" s="17"/>
      <c r="BR21" s="17"/>
      <c r="BS21" s="17"/>
      <c r="BT21" s="17"/>
      <c r="BU21" s="17"/>
      <c r="BV21" s="17"/>
      <c r="BW21" s="17"/>
      <c r="BX21" s="17"/>
      <c r="BY21" s="17"/>
      <c r="BZ21" s="17"/>
      <c r="CA21" s="17"/>
      <c r="CB21" s="17"/>
      <c r="CC21" s="17"/>
      <c r="CD21" s="17"/>
      <c r="CE21" s="17"/>
      <c r="CF21" s="17"/>
      <c r="CG21" s="17"/>
      <c r="CH21" s="17"/>
      <c r="CI21" s="17"/>
    </row>
    <row r="22" spans="2:87" ht="15" customHeight="1">
      <c r="B22" s="287"/>
      <c r="BF22" s="288"/>
      <c r="BH22" s="512" t="str">
        <f>IF(BI22="","",MAX($BH$2:BH21)+1)</f>
        <v/>
      </c>
      <c r="BI22" s="862"/>
      <c r="BJ22" s="862"/>
      <c r="BK22" s="863"/>
      <c r="BL22" s="17"/>
      <c r="BM22" s="17"/>
      <c r="BN22" s="17"/>
      <c r="BO22" s="17"/>
      <c r="BP22" s="17"/>
      <c r="BQ22" s="17"/>
      <c r="BR22" s="17"/>
      <c r="BS22" s="17"/>
      <c r="BT22" s="17"/>
      <c r="BU22" s="17"/>
      <c r="BV22" s="17"/>
      <c r="BW22" s="17"/>
      <c r="BX22" s="17"/>
      <c r="BY22" s="17"/>
      <c r="BZ22" s="17"/>
      <c r="CA22" s="17"/>
      <c r="CB22" s="17"/>
      <c r="CC22" s="17"/>
      <c r="CD22" s="17"/>
      <c r="CE22" s="17"/>
      <c r="CF22" s="17"/>
      <c r="CG22" s="17"/>
      <c r="CH22" s="17"/>
      <c r="CI22" s="17"/>
    </row>
    <row r="23" spans="2:87" ht="15" customHeight="1">
      <c r="B23" s="287"/>
      <c r="BF23" s="288"/>
      <c r="BH23" s="512" t="str">
        <f>IF(BI23="","",MAX($BH$2:BH22)+1)</f>
        <v/>
      </c>
      <c r="BI23" s="862"/>
      <c r="BJ23" s="862"/>
      <c r="BK23" s="863"/>
      <c r="BL23" s="17"/>
      <c r="BM23" s="17"/>
      <c r="BN23" s="17"/>
      <c r="BO23" s="17"/>
      <c r="BP23" s="17"/>
      <c r="BQ23" s="17"/>
      <c r="BR23" s="17"/>
      <c r="BS23" s="17"/>
      <c r="BT23" s="17"/>
      <c r="BU23" s="17"/>
      <c r="BV23" s="17"/>
      <c r="BW23" s="17"/>
      <c r="BX23" s="17"/>
      <c r="BY23" s="17"/>
      <c r="BZ23" s="17"/>
      <c r="CA23" s="17"/>
      <c r="CB23" s="17"/>
      <c r="CC23" s="17"/>
      <c r="CD23" s="17"/>
      <c r="CE23" s="17"/>
      <c r="CF23" s="17"/>
      <c r="CG23" s="17"/>
      <c r="CH23" s="17"/>
      <c r="CI23" s="17"/>
    </row>
    <row r="24" spans="2:87" ht="15" customHeight="1">
      <c r="B24" s="287"/>
      <c r="BF24" s="288"/>
      <c r="BH24" s="512" t="str">
        <f>IF(BI24="","",MAX($BH$2:BH23)+1)</f>
        <v/>
      </c>
      <c r="BI24" s="862"/>
      <c r="BJ24" s="862"/>
      <c r="BK24" s="863"/>
      <c r="BL24" s="17"/>
      <c r="BM24" s="17"/>
      <c r="BN24" s="17"/>
      <c r="BO24" s="17"/>
      <c r="BP24" s="17"/>
      <c r="BQ24" s="17"/>
      <c r="BR24" s="17"/>
      <c r="BS24" s="17"/>
      <c r="BT24" s="17"/>
      <c r="BU24" s="17"/>
      <c r="BV24" s="17"/>
      <c r="BW24" s="17"/>
      <c r="BX24" s="17"/>
      <c r="BY24" s="17"/>
      <c r="BZ24" s="17"/>
      <c r="CA24" s="17"/>
      <c r="CB24" s="17"/>
      <c r="CC24" s="17"/>
      <c r="CD24" s="17"/>
      <c r="CE24" s="17"/>
      <c r="CF24" s="17"/>
      <c r="CG24" s="17"/>
      <c r="CH24" s="17"/>
      <c r="CI24" s="17"/>
    </row>
    <row r="25" spans="2:87" ht="15" customHeight="1">
      <c r="B25" s="287"/>
      <c r="BF25" s="288"/>
      <c r="BH25" s="512" t="str">
        <f>IF(BI25="","",MAX($BH$2:BH24)+1)</f>
        <v/>
      </c>
      <c r="BI25" s="862"/>
      <c r="BJ25" s="862"/>
      <c r="BK25" s="863"/>
      <c r="BL25" s="17"/>
      <c r="BM25" s="17"/>
      <c r="BN25" s="17"/>
      <c r="BO25" s="17"/>
      <c r="BP25" s="17"/>
      <c r="BQ25" s="17"/>
      <c r="BR25" s="17"/>
      <c r="BS25" s="17"/>
      <c r="BT25" s="17"/>
      <c r="BU25" s="17"/>
      <c r="BV25" s="17"/>
      <c r="BW25" s="17"/>
      <c r="BX25" s="17"/>
      <c r="BY25" s="17"/>
      <c r="BZ25" s="17"/>
      <c r="CA25" s="17"/>
      <c r="CB25" s="17"/>
      <c r="CC25" s="17"/>
      <c r="CD25" s="17"/>
      <c r="CE25" s="17"/>
      <c r="CF25" s="17"/>
      <c r="CG25" s="17"/>
      <c r="CH25" s="17"/>
      <c r="CI25" s="17"/>
    </row>
    <row r="26" spans="2:87" ht="15" customHeight="1">
      <c r="B26" s="287"/>
      <c r="BF26" s="288"/>
      <c r="BH26" s="512" t="str">
        <f>IF(BI26="","",MAX($BH$2:BH25)+1)</f>
        <v/>
      </c>
      <c r="BI26" s="862"/>
      <c r="BJ26" s="862"/>
      <c r="BK26" s="863"/>
      <c r="BL26" s="17"/>
      <c r="BM26" s="17"/>
      <c r="BN26" s="17"/>
      <c r="BO26" s="17"/>
      <c r="BP26" s="17"/>
      <c r="BQ26" s="17"/>
      <c r="BR26" s="17"/>
      <c r="BS26" s="17"/>
      <c r="BT26" s="17"/>
      <c r="BU26" s="17"/>
      <c r="BV26" s="17"/>
      <c r="BW26" s="17"/>
      <c r="BX26" s="17"/>
      <c r="BY26" s="17"/>
      <c r="BZ26" s="17"/>
      <c r="CA26" s="17"/>
      <c r="CB26" s="17"/>
      <c r="CC26" s="17"/>
      <c r="CD26" s="17"/>
      <c r="CE26" s="17"/>
      <c r="CF26" s="17"/>
      <c r="CG26" s="17"/>
      <c r="CH26" s="17"/>
      <c r="CI26" s="17"/>
    </row>
    <row r="27" spans="2:87" ht="15" customHeight="1">
      <c r="B27" s="287"/>
      <c r="BF27" s="288"/>
      <c r="BH27" s="512" t="str">
        <f>IF(BI27="","",MAX($BH$2:BH26)+1)</f>
        <v/>
      </c>
      <c r="BI27" s="862"/>
      <c r="BJ27" s="862"/>
      <c r="BK27" s="863"/>
      <c r="BL27" s="17"/>
      <c r="BM27" s="17"/>
      <c r="BN27" s="17"/>
      <c r="BO27" s="17"/>
      <c r="BP27" s="17"/>
      <c r="BQ27" s="17"/>
      <c r="BR27" s="17"/>
      <c r="BS27" s="17"/>
      <c r="BT27" s="17"/>
      <c r="BU27" s="17"/>
      <c r="BV27" s="17"/>
      <c r="BW27" s="17"/>
      <c r="BX27" s="17"/>
      <c r="BY27" s="17"/>
      <c r="BZ27" s="17"/>
      <c r="CA27" s="17"/>
      <c r="CB27" s="17"/>
      <c r="CC27" s="17"/>
      <c r="CD27" s="17"/>
      <c r="CE27" s="17"/>
      <c r="CF27" s="17"/>
      <c r="CG27" s="17"/>
      <c r="CH27" s="17"/>
      <c r="CI27" s="17"/>
    </row>
    <row r="28" spans="2:87" ht="15" customHeight="1">
      <c r="B28" s="287"/>
      <c r="BF28" s="288"/>
      <c r="BH28" s="512" t="str">
        <f>IF(BI28="","",MAX($BH$2:BH27)+1)</f>
        <v/>
      </c>
      <c r="BI28" s="862"/>
      <c r="BJ28" s="862"/>
      <c r="BK28" s="863"/>
      <c r="BL28" s="17"/>
      <c r="BM28" s="17"/>
      <c r="BN28" s="17"/>
      <c r="BO28" s="17"/>
      <c r="BP28" s="17"/>
      <c r="BQ28" s="17"/>
      <c r="BR28" s="17"/>
      <c r="BS28" s="17"/>
      <c r="BT28" s="17"/>
      <c r="BU28" s="17"/>
      <c r="BV28" s="17"/>
      <c r="BW28" s="17"/>
      <c r="BX28" s="17"/>
      <c r="BY28" s="17"/>
      <c r="BZ28" s="17"/>
      <c r="CA28" s="17"/>
      <c r="CB28" s="17"/>
      <c r="CC28" s="17"/>
      <c r="CD28" s="17"/>
      <c r="CE28" s="17"/>
      <c r="CF28" s="17"/>
      <c r="CG28" s="17"/>
      <c r="CH28" s="17"/>
      <c r="CI28" s="17"/>
    </row>
    <row r="29" spans="2:87" ht="15" customHeight="1">
      <c r="B29" s="287"/>
      <c r="BF29" s="288"/>
      <c r="BH29" s="512" t="str">
        <f>IF(BI29="","",MAX($BH$2:BH28)+1)</f>
        <v/>
      </c>
      <c r="BI29" s="862"/>
      <c r="BJ29" s="862"/>
      <c r="BK29" s="863"/>
      <c r="BL29" s="17"/>
      <c r="BM29" s="17"/>
      <c r="BN29" s="17"/>
      <c r="BO29" s="17"/>
      <c r="BP29" s="17"/>
      <c r="BQ29" s="17"/>
      <c r="BR29" s="17"/>
      <c r="BS29" s="17"/>
      <c r="BT29" s="17"/>
      <c r="BU29" s="17"/>
      <c r="BV29" s="17"/>
      <c r="BW29" s="17"/>
      <c r="BX29" s="17"/>
      <c r="BY29" s="17"/>
      <c r="BZ29" s="17"/>
      <c r="CA29" s="17"/>
      <c r="CB29" s="17"/>
      <c r="CC29" s="17"/>
      <c r="CD29" s="17"/>
      <c r="CE29" s="17"/>
      <c r="CF29" s="17"/>
      <c r="CG29" s="17"/>
      <c r="CH29" s="17"/>
      <c r="CI29" s="17"/>
    </row>
    <row r="30" spans="2:87" ht="15" customHeight="1">
      <c r="B30" s="287"/>
      <c r="BF30" s="288"/>
      <c r="BH30" s="512" t="str">
        <f>IF(BI30="","",MAX($BH$2:BH29)+1)</f>
        <v/>
      </c>
      <c r="BI30" s="862"/>
      <c r="BJ30" s="862"/>
      <c r="BK30" s="863"/>
      <c r="BL30" s="17"/>
      <c r="BM30" s="17"/>
      <c r="BN30" s="17"/>
      <c r="BO30" s="17"/>
      <c r="BP30" s="17"/>
      <c r="BQ30" s="17"/>
      <c r="BR30" s="17"/>
      <c r="BS30" s="17"/>
      <c r="BT30" s="17"/>
      <c r="BU30" s="17"/>
      <c r="BV30" s="17"/>
      <c r="BW30" s="17"/>
      <c r="BX30" s="17"/>
      <c r="BY30" s="17"/>
      <c r="BZ30" s="17"/>
      <c r="CA30" s="17"/>
      <c r="CB30" s="17"/>
      <c r="CC30" s="17"/>
      <c r="CD30" s="17"/>
      <c r="CE30" s="17"/>
      <c r="CF30" s="17"/>
      <c r="CG30" s="17"/>
      <c r="CH30" s="17"/>
      <c r="CI30" s="17"/>
    </row>
    <row r="31" spans="2:87" ht="15" customHeight="1">
      <c r="B31" s="287"/>
      <c r="BF31" s="288"/>
      <c r="BH31" s="512" t="str">
        <f>IF(BI31="","",MAX($BH$2:BH30)+1)</f>
        <v/>
      </c>
      <c r="BI31" s="862"/>
      <c r="BJ31" s="862"/>
      <c r="BK31" s="863"/>
      <c r="BL31" s="17"/>
      <c r="BM31" s="17"/>
      <c r="BN31" s="17"/>
      <c r="BO31" s="17"/>
      <c r="BP31" s="17"/>
      <c r="BQ31" s="17"/>
      <c r="BR31" s="17"/>
      <c r="BS31" s="17"/>
      <c r="BT31" s="17"/>
      <c r="BU31" s="17"/>
      <c r="BV31" s="17"/>
      <c r="BW31" s="17"/>
      <c r="BX31" s="17"/>
      <c r="BY31" s="17"/>
      <c r="BZ31" s="17"/>
      <c r="CA31" s="17"/>
      <c r="CB31" s="17"/>
      <c r="CC31" s="17"/>
      <c r="CD31" s="17"/>
      <c r="CE31" s="17"/>
      <c r="CF31" s="17"/>
      <c r="CG31" s="17"/>
      <c r="CH31" s="17"/>
      <c r="CI31" s="17"/>
    </row>
    <row r="32" spans="2:87" ht="15" customHeight="1">
      <c r="B32" s="287"/>
      <c r="BF32" s="288"/>
      <c r="BH32" s="512" t="str">
        <f>IF(BI32="","",MAX($BH$2:BH31)+1)</f>
        <v/>
      </c>
      <c r="BI32" s="862"/>
      <c r="BJ32" s="862"/>
      <c r="BK32" s="863"/>
      <c r="BL32" s="17"/>
      <c r="BM32" s="17"/>
      <c r="BN32" s="17"/>
      <c r="BO32" s="17"/>
      <c r="BP32" s="17"/>
      <c r="BQ32" s="17"/>
      <c r="BR32" s="17"/>
      <c r="BS32" s="17"/>
      <c r="BT32" s="17"/>
      <c r="BU32" s="17"/>
      <c r="BV32" s="17"/>
      <c r="BW32" s="17"/>
      <c r="BX32" s="17"/>
      <c r="BY32" s="17"/>
      <c r="BZ32" s="17"/>
      <c r="CA32" s="17"/>
      <c r="CB32" s="17"/>
      <c r="CC32" s="17"/>
      <c r="CD32" s="17"/>
      <c r="CE32" s="17"/>
      <c r="CF32" s="17"/>
      <c r="CG32" s="17"/>
      <c r="CH32" s="17"/>
      <c r="CI32" s="17"/>
    </row>
    <row r="33" spans="2:87" ht="15" customHeight="1">
      <c r="B33" s="287"/>
      <c r="BF33" s="288"/>
      <c r="BH33" s="512" t="str">
        <f>IF(BI33="","",MAX($BH$2:BH32)+1)</f>
        <v/>
      </c>
      <c r="BI33" s="862"/>
      <c r="BJ33" s="862"/>
      <c r="BK33" s="863"/>
      <c r="BL33" s="17"/>
      <c r="BM33" s="17"/>
      <c r="BN33" s="17"/>
      <c r="BO33" s="17"/>
      <c r="BP33" s="17"/>
      <c r="BQ33" s="17"/>
      <c r="BR33" s="17"/>
      <c r="BS33" s="17"/>
      <c r="BT33" s="17"/>
      <c r="BU33" s="17"/>
      <c r="BV33" s="17"/>
      <c r="BW33" s="17"/>
      <c r="BX33" s="17"/>
      <c r="BY33" s="17"/>
      <c r="BZ33" s="17"/>
      <c r="CA33" s="17"/>
      <c r="CB33" s="17"/>
      <c r="CC33" s="17"/>
      <c r="CD33" s="17"/>
      <c r="CE33" s="17"/>
      <c r="CF33" s="17"/>
      <c r="CG33" s="17"/>
      <c r="CH33" s="17"/>
      <c r="CI33" s="17"/>
    </row>
    <row r="34" spans="2:87" ht="15" customHeight="1">
      <c r="B34" s="287"/>
      <c r="BF34" s="288"/>
      <c r="BH34" s="512" t="str">
        <f>IF(BI34="","",MAX($BH$2:BH33)+1)</f>
        <v/>
      </c>
      <c r="BI34" s="862"/>
      <c r="BJ34" s="862"/>
      <c r="BK34" s="863"/>
      <c r="BL34" s="17"/>
      <c r="BM34" s="17"/>
      <c r="BN34" s="17"/>
      <c r="BO34" s="17"/>
      <c r="BP34" s="17"/>
      <c r="BQ34" s="17"/>
      <c r="BR34" s="17"/>
      <c r="BS34" s="17"/>
      <c r="BT34" s="17"/>
      <c r="BU34" s="17"/>
      <c r="BV34" s="17"/>
      <c r="BW34" s="17"/>
      <c r="BX34" s="17"/>
      <c r="BY34" s="17"/>
      <c r="BZ34" s="17"/>
      <c r="CA34" s="17"/>
      <c r="CB34" s="17"/>
      <c r="CC34" s="17"/>
      <c r="CD34" s="17"/>
      <c r="CE34" s="17"/>
      <c r="CF34" s="17"/>
      <c r="CG34" s="17"/>
      <c r="CH34" s="17"/>
      <c r="CI34" s="17"/>
    </row>
    <row r="35" spans="2:87" ht="15" customHeight="1">
      <c r="B35" s="287"/>
      <c r="BF35" s="288"/>
      <c r="BH35" s="512" t="str">
        <f>IF(BI35="","",MAX($BH$2:BH34)+1)</f>
        <v/>
      </c>
      <c r="BI35" s="862"/>
      <c r="BJ35" s="862"/>
      <c r="BK35" s="863"/>
      <c r="BL35" s="17"/>
      <c r="BM35" s="17"/>
      <c r="BN35" s="17"/>
      <c r="BO35" s="17"/>
      <c r="BP35" s="17"/>
      <c r="BQ35" s="17"/>
      <c r="BR35" s="17"/>
      <c r="BS35" s="17"/>
      <c r="BT35" s="17"/>
      <c r="BU35" s="17"/>
      <c r="BV35" s="17"/>
      <c r="BW35" s="17"/>
      <c r="BX35" s="17"/>
      <c r="BY35" s="17"/>
      <c r="BZ35" s="17"/>
      <c r="CA35" s="17"/>
      <c r="CB35" s="17"/>
      <c r="CC35" s="17"/>
      <c r="CD35" s="17"/>
      <c r="CE35" s="17"/>
      <c r="CF35" s="17"/>
      <c r="CG35" s="17"/>
      <c r="CH35" s="17"/>
      <c r="CI35" s="17"/>
    </row>
    <row r="36" spans="2:87" ht="15" customHeight="1">
      <c r="B36" s="287"/>
      <c r="BF36" s="288"/>
      <c r="BH36" s="512" t="str">
        <f>IF(BI36="","",MAX($BH$2:BH35)+1)</f>
        <v/>
      </c>
      <c r="BI36" s="862"/>
      <c r="BJ36" s="862"/>
      <c r="BK36" s="863"/>
      <c r="BL36" s="17"/>
      <c r="BM36" s="17"/>
      <c r="BN36" s="17"/>
      <c r="BO36" s="17"/>
      <c r="BP36" s="17"/>
      <c r="BQ36" s="17"/>
      <c r="BR36" s="17"/>
      <c r="BS36" s="17"/>
      <c r="BT36" s="17"/>
      <c r="BU36" s="17"/>
      <c r="BV36" s="17"/>
      <c r="BW36" s="17"/>
      <c r="BX36" s="17"/>
      <c r="BY36" s="17"/>
      <c r="BZ36" s="17"/>
      <c r="CA36" s="17"/>
      <c r="CB36" s="17"/>
      <c r="CC36" s="17"/>
      <c r="CD36" s="17"/>
      <c r="CE36" s="17"/>
      <c r="CF36" s="17"/>
      <c r="CG36" s="17"/>
      <c r="CH36" s="17"/>
      <c r="CI36" s="17"/>
    </row>
    <row r="37" spans="2:87" ht="15" customHeight="1">
      <c r="B37" s="287"/>
      <c r="BF37" s="288"/>
      <c r="BH37" s="512" t="str">
        <f>IF(BI37="","",MAX($BH$2:BH36)+1)</f>
        <v/>
      </c>
      <c r="BI37" s="862"/>
      <c r="BJ37" s="862"/>
      <c r="BK37" s="863"/>
      <c r="BL37" s="17"/>
      <c r="BM37" s="17"/>
      <c r="BN37" s="17"/>
      <c r="BO37" s="17"/>
      <c r="BP37" s="17"/>
      <c r="BQ37" s="17"/>
      <c r="BR37" s="17"/>
      <c r="BS37" s="17"/>
      <c r="BT37" s="17"/>
      <c r="BU37" s="17"/>
      <c r="BV37" s="17"/>
      <c r="BW37" s="17"/>
      <c r="BX37" s="17"/>
      <c r="BY37" s="17"/>
      <c r="BZ37" s="17"/>
      <c r="CA37" s="17"/>
      <c r="CB37" s="17"/>
      <c r="CC37" s="17"/>
      <c r="CD37" s="17"/>
      <c r="CE37" s="17"/>
      <c r="CF37" s="17"/>
      <c r="CG37" s="17"/>
      <c r="CH37" s="17"/>
      <c r="CI37" s="17"/>
    </row>
    <row r="38" spans="2:87" ht="15" customHeight="1">
      <c r="B38" s="287"/>
      <c r="BF38" s="288"/>
      <c r="BH38" s="512" t="str">
        <f>IF(BI38="","",MAX($BH$2:BH37)+1)</f>
        <v/>
      </c>
      <c r="BI38" s="862"/>
      <c r="BJ38" s="862"/>
      <c r="BK38" s="863"/>
      <c r="BL38" s="17"/>
      <c r="BM38" s="17"/>
      <c r="BN38" s="17"/>
      <c r="BO38" s="17"/>
      <c r="BP38" s="17"/>
      <c r="BQ38" s="17"/>
      <c r="BR38" s="17"/>
      <c r="BS38" s="17"/>
      <c r="BT38" s="17"/>
      <c r="BU38" s="17"/>
      <c r="BV38" s="17"/>
      <c r="BW38" s="17"/>
      <c r="BX38" s="17"/>
      <c r="BY38" s="17"/>
      <c r="BZ38" s="17"/>
      <c r="CA38" s="17"/>
      <c r="CB38" s="17"/>
      <c r="CC38" s="17"/>
      <c r="CD38" s="17"/>
      <c r="CE38" s="17"/>
      <c r="CF38" s="17"/>
      <c r="CG38" s="17"/>
      <c r="CH38" s="17"/>
      <c r="CI38" s="17"/>
    </row>
    <row r="39" spans="2:87" ht="15" customHeight="1">
      <c r="B39" s="287"/>
      <c r="BF39" s="288"/>
      <c r="BH39" s="512" t="str">
        <f>IF(BI39="","",MAX($BH$2:BH38)+1)</f>
        <v/>
      </c>
      <c r="BI39" s="862"/>
      <c r="BJ39" s="862"/>
      <c r="BK39" s="863"/>
      <c r="BL39" s="17"/>
      <c r="BM39" s="17"/>
      <c r="BN39" s="17"/>
      <c r="BO39" s="17"/>
      <c r="BP39" s="17"/>
      <c r="BQ39" s="17"/>
      <c r="BR39" s="17"/>
      <c r="BS39" s="17"/>
      <c r="BT39" s="17"/>
      <c r="BU39" s="17"/>
      <c r="BV39" s="17"/>
      <c r="BW39" s="17"/>
      <c r="BX39" s="17"/>
      <c r="BY39" s="17"/>
      <c r="BZ39" s="17"/>
      <c r="CA39" s="17"/>
      <c r="CB39" s="17"/>
      <c r="CC39" s="17"/>
      <c r="CD39" s="17"/>
      <c r="CE39" s="17"/>
      <c r="CF39" s="17"/>
      <c r="CG39" s="17"/>
      <c r="CH39" s="17"/>
      <c r="CI39" s="17"/>
    </row>
    <row r="40" spans="2:87" ht="15" customHeight="1">
      <c r="B40" s="287"/>
      <c r="BF40" s="288"/>
      <c r="BH40" s="512" t="str">
        <f>IF(BI40="","",MAX($BH$2:BH39)+1)</f>
        <v/>
      </c>
      <c r="BI40" s="862"/>
      <c r="BJ40" s="862"/>
      <c r="BK40" s="863"/>
      <c r="BL40" s="17"/>
      <c r="BM40" s="17"/>
      <c r="BN40" s="17"/>
      <c r="BO40" s="17"/>
      <c r="BP40" s="17"/>
      <c r="BQ40" s="17"/>
      <c r="BR40" s="17"/>
      <c r="BS40" s="17"/>
      <c r="BT40" s="17"/>
      <c r="BU40" s="17"/>
      <c r="BV40" s="17"/>
      <c r="BW40" s="17"/>
      <c r="BX40" s="17"/>
      <c r="BY40" s="17"/>
      <c r="BZ40" s="17"/>
      <c r="CA40" s="17"/>
      <c r="CB40" s="17"/>
      <c r="CC40" s="17"/>
      <c r="CD40" s="17"/>
      <c r="CE40" s="17"/>
      <c r="CF40" s="17"/>
      <c r="CG40" s="17"/>
      <c r="CH40" s="17"/>
      <c r="CI40" s="17"/>
    </row>
    <row r="41" spans="2:87" ht="15" customHeight="1">
      <c r="B41" s="287"/>
      <c r="BF41" s="288"/>
      <c r="BH41" s="512" t="str">
        <f>IF(BI41="","",MAX($BH$2:BH40)+1)</f>
        <v/>
      </c>
      <c r="BI41" s="862"/>
      <c r="BJ41" s="862"/>
      <c r="BK41" s="863"/>
      <c r="BL41" s="17"/>
      <c r="BM41" s="17"/>
      <c r="BN41" s="17"/>
      <c r="BO41" s="17"/>
      <c r="BP41" s="17"/>
      <c r="BQ41" s="17"/>
      <c r="BR41" s="17"/>
      <c r="BS41" s="17"/>
      <c r="BT41" s="17"/>
      <c r="BU41" s="17"/>
      <c r="BV41" s="17"/>
      <c r="BW41" s="17"/>
      <c r="BX41" s="17"/>
      <c r="BY41" s="17"/>
      <c r="BZ41" s="17"/>
      <c r="CA41" s="17"/>
      <c r="CB41" s="17"/>
      <c r="CC41" s="17"/>
      <c r="CD41" s="17"/>
      <c r="CE41" s="17"/>
      <c r="CF41" s="17"/>
      <c r="CG41" s="17"/>
      <c r="CH41" s="17"/>
      <c r="CI41" s="17"/>
    </row>
    <row r="42" spans="2:87" s="290" customFormat="1" ht="15" customHeight="1">
      <c r="B42" s="289"/>
      <c r="BF42" s="291"/>
      <c r="BH42" s="512" t="str">
        <f>IF(BI42="","",MAX($BH$2:BH41)+1)</f>
        <v/>
      </c>
      <c r="BI42" s="862"/>
      <c r="BJ42" s="862"/>
      <c r="BK42" s="863"/>
      <c r="BL42" s="17"/>
      <c r="BM42" s="17"/>
      <c r="BN42" s="17"/>
      <c r="BO42" s="17"/>
      <c r="BP42" s="17"/>
      <c r="BQ42" s="17"/>
      <c r="BR42" s="17"/>
      <c r="BS42" s="17"/>
      <c r="BT42" s="17"/>
      <c r="BU42" s="17"/>
      <c r="BV42" s="17"/>
      <c r="BW42" s="17"/>
      <c r="BX42" s="17"/>
      <c r="BY42" s="17"/>
      <c r="BZ42" s="17"/>
      <c r="CA42" s="17"/>
      <c r="CB42" s="17"/>
      <c r="CC42" s="17"/>
      <c r="CD42" s="17"/>
      <c r="CE42" s="17"/>
      <c r="CF42" s="17"/>
      <c r="CG42" s="17"/>
      <c r="CH42" s="17"/>
      <c r="CI42" s="17"/>
    </row>
    <row r="43" spans="2:87" ht="15" customHeight="1">
      <c r="B43" s="287"/>
      <c r="BF43" s="288"/>
      <c r="BH43" s="512" t="str">
        <f>IF(BI43="","",MAX($BH$2:BH42)+1)</f>
        <v/>
      </c>
      <c r="BI43" s="862"/>
      <c r="BJ43" s="862"/>
      <c r="BK43" s="863"/>
      <c r="BL43" s="17"/>
      <c r="BM43" s="17"/>
      <c r="BN43" s="17"/>
      <c r="BO43" s="17"/>
      <c r="BP43" s="17"/>
      <c r="BQ43" s="17"/>
      <c r="BR43" s="17"/>
      <c r="BS43" s="17"/>
      <c r="BT43" s="17"/>
      <c r="BU43" s="17"/>
      <c r="BV43" s="17"/>
      <c r="BW43" s="17"/>
      <c r="BX43" s="17"/>
      <c r="BY43" s="17"/>
      <c r="BZ43" s="17"/>
      <c r="CA43" s="17"/>
      <c r="CB43" s="17"/>
      <c r="CC43" s="17"/>
      <c r="CD43" s="17"/>
      <c r="CE43" s="17"/>
      <c r="CF43" s="17"/>
      <c r="CG43" s="17"/>
      <c r="CH43" s="17"/>
      <c r="CI43" s="17"/>
    </row>
    <row r="44" spans="2:87" ht="15" customHeight="1">
      <c r="B44" s="287"/>
      <c r="BF44" s="288"/>
      <c r="BH44" s="512" t="str">
        <f>IF(BI44="","",MAX($BH$2:BH43)+1)</f>
        <v/>
      </c>
      <c r="BI44" s="862"/>
      <c r="BJ44" s="862"/>
      <c r="BK44" s="863"/>
      <c r="BL44" s="17"/>
      <c r="BM44" s="17"/>
      <c r="BN44" s="17"/>
      <c r="BO44" s="17"/>
      <c r="BP44" s="17"/>
      <c r="BQ44" s="17"/>
      <c r="BR44" s="17"/>
      <c r="BS44" s="17"/>
      <c r="BT44" s="17"/>
      <c r="BU44" s="17"/>
      <c r="BV44" s="17"/>
      <c r="BW44" s="17"/>
      <c r="BX44" s="17"/>
      <c r="BY44" s="17"/>
      <c r="BZ44" s="17"/>
      <c r="CA44" s="17"/>
      <c r="CB44" s="17"/>
      <c r="CC44" s="17"/>
      <c r="CD44" s="17"/>
      <c r="CE44" s="17"/>
      <c r="CF44" s="17"/>
      <c r="CG44" s="17"/>
      <c r="CH44" s="17"/>
      <c r="CI44" s="17"/>
    </row>
    <row r="45" spans="2:87" ht="15" customHeight="1">
      <c r="B45" s="287"/>
      <c r="BF45" s="288"/>
      <c r="BH45" s="512" t="str">
        <f>IF(BI45="","",MAX($BH$2:BH44)+1)</f>
        <v/>
      </c>
      <c r="BI45" s="862"/>
      <c r="BJ45" s="862"/>
      <c r="BK45" s="863"/>
      <c r="BL45" s="17"/>
      <c r="BM45" s="17"/>
      <c r="BN45" s="17"/>
      <c r="BO45" s="17"/>
      <c r="BP45" s="17"/>
      <c r="BQ45" s="17"/>
      <c r="BR45" s="17"/>
      <c r="BS45" s="17"/>
      <c r="BT45" s="17"/>
      <c r="BU45" s="17"/>
      <c r="BV45" s="17"/>
      <c r="BW45" s="17"/>
      <c r="BX45" s="17"/>
      <c r="BY45" s="17"/>
      <c r="BZ45" s="17"/>
      <c r="CA45" s="17"/>
      <c r="CB45" s="17"/>
      <c r="CC45" s="17"/>
      <c r="CD45" s="17"/>
      <c r="CE45" s="17"/>
      <c r="CF45" s="17"/>
      <c r="CG45" s="17"/>
      <c r="CH45" s="17"/>
      <c r="CI45" s="17"/>
    </row>
    <row r="46" spans="2:87" ht="15" customHeight="1">
      <c r="B46" s="287"/>
      <c r="BF46" s="288"/>
      <c r="BH46" s="512" t="str">
        <f>IF(BI46="","",MAX($BH$2:BH45)+1)</f>
        <v/>
      </c>
      <c r="BI46" s="862"/>
      <c r="BJ46" s="862"/>
      <c r="BK46" s="863"/>
      <c r="BL46" s="17"/>
      <c r="BM46" s="17"/>
      <c r="BN46" s="17"/>
      <c r="BO46" s="17"/>
      <c r="BP46" s="17"/>
      <c r="BQ46" s="17"/>
      <c r="BR46" s="17"/>
      <c r="BS46" s="17"/>
      <c r="BT46" s="17"/>
      <c r="BU46" s="17"/>
      <c r="BV46" s="17"/>
      <c r="BW46" s="17"/>
      <c r="BX46" s="17"/>
      <c r="BY46" s="17"/>
      <c r="BZ46" s="17"/>
      <c r="CA46" s="17"/>
      <c r="CB46" s="17"/>
      <c r="CC46" s="17"/>
      <c r="CD46" s="17"/>
      <c r="CE46" s="17"/>
      <c r="CF46" s="17"/>
      <c r="CG46" s="17"/>
      <c r="CH46" s="17"/>
      <c r="CI46" s="17"/>
    </row>
    <row r="47" spans="2:87" ht="15" customHeight="1">
      <c r="B47" s="287"/>
      <c r="BF47" s="288"/>
      <c r="BH47" s="512" t="str">
        <f>IF(BI47="","",MAX($BH$2:BH46)+1)</f>
        <v/>
      </c>
      <c r="BI47" s="862"/>
      <c r="BJ47" s="862"/>
      <c r="BK47" s="863"/>
      <c r="BL47" s="17"/>
      <c r="BM47" s="17"/>
      <c r="BN47" s="17"/>
      <c r="BO47" s="17"/>
      <c r="BP47" s="17"/>
      <c r="BQ47" s="17"/>
      <c r="BR47" s="17"/>
      <c r="BS47" s="17"/>
      <c r="BT47" s="17"/>
      <c r="BU47" s="17"/>
      <c r="BV47" s="17"/>
      <c r="BW47" s="17"/>
      <c r="BX47" s="17"/>
      <c r="BY47" s="17"/>
      <c r="BZ47" s="17"/>
      <c r="CA47" s="17"/>
      <c r="CB47" s="17"/>
      <c r="CC47" s="17"/>
      <c r="CD47" s="17"/>
      <c r="CE47" s="17"/>
      <c r="CF47" s="17"/>
      <c r="CG47" s="17"/>
      <c r="CH47" s="17"/>
      <c r="CI47" s="17"/>
    </row>
    <row r="48" spans="2:87" ht="15" customHeight="1">
      <c r="B48" s="287"/>
      <c r="BF48" s="288"/>
      <c r="BH48" s="512" t="str">
        <f>IF(BI48="","",MAX($BH$2:BH47)+1)</f>
        <v/>
      </c>
      <c r="BI48" s="862"/>
      <c r="BJ48" s="862"/>
      <c r="BK48" s="863"/>
      <c r="BL48" s="17"/>
      <c r="BM48" s="17"/>
      <c r="BN48" s="17"/>
      <c r="BO48" s="17"/>
      <c r="BP48" s="17"/>
      <c r="BQ48" s="17"/>
      <c r="BR48" s="17"/>
      <c r="BS48" s="17"/>
      <c r="BT48" s="17"/>
      <c r="BU48" s="17"/>
      <c r="BV48" s="17"/>
      <c r="BW48" s="17"/>
      <c r="BX48" s="17"/>
      <c r="BY48" s="17"/>
      <c r="BZ48" s="17"/>
      <c r="CA48" s="17"/>
      <c r="CB48" s="17"/>
      <c r="CC48" s="17"/>
      <c r="CD48" s="17"/>
      <c r="CE48" s="17"/>
      <c r="CF48" s="17"/>
      <c r="CG48" s="17"/>
      <c r="CH48" s="17"/>
      <c r="CI48" s="17"/>
    </row>
    <row r="49" spans="2:87" ht="15" customHeight="1" thickBot="1">
      <c r="B49" s="292"/>
      <c r="C49" s="293"/>
      <c r="D49" s="293"/>
      <c r="E49" s="293"/>
      <c r="F49" s="293"/>
      <c r="G49" s="293"/>
      <c r="H49" s="293"/>
      <c r="I49" s="293"/>
      <c r="J49" s="293"/>
      <c r="K49" s="293"/>
      <c r="L49" s="293"/>
      <c r="M49" s="293"/>
      <c r="N49" s="293"/>
      <c r="O49" s="293"/>
      <c r="P49" s="293"/>
      <c r="Q49" s="293"/>
      <c r="R49" s="293"/>
      <c r="S49" s="293"/>
      <c r="T49" s="293"/>
      <c r="U49" s="293"/>
      <c r="V49" s="293"/>
      <c r="W49" s="293"/>
      <c r="X49" s="293"/>
      <c r="Y49" s="293"/>
      <c r="Z49" s="293"/>
      <c r="AA49" s="293"/>
      <c r="AB49" s="293"/>
      <c r="AC49" s="293"/>
      <c r="AD49" s="293"/>
      <c r="AE49" s="293"/>
      <c r="AF49" s="293"/>
      <c r="AG49" s="293"/>
      <c r="AH49" s="293"/>
      <c r="AI49" s="293"/>
      <c r="AJ49" s="293"/>
      <c r="AK49" s="293"/>
      <c r="AL49" s="293"/>
      <c r="AM49" s="293"/>
      <c r="AN49" s="293"/>
      <c r="AO49" s="293"/>
      <c r="AP49" s="293"/>
      <c r="AQ49" s="293"/>
      <c r="AR49" s="293"/>
      <c r="AS49" s="293"/>
      <c r="AT49" s="293"/>
      <c r="AU49" s="293"/>
      <c r="AV49" s="293"/>
      <c r="AW49" s="293"/>
      <c r="AX49" s="293"/>
      <c r="AY49" s="293"/>
      <c r="AZ49" s="293"/>
      <c r="BA49" s="293"/>
      <c r="BB49" s="293"/>
      <c r="BC49" s="293"/>
      <c r="BD49" s="293"/>
      <c r="BE49" s="293"/>
      <c r="BF49" s="864"/>
      <c r="BH49" s="512" t="str">
        <f>IF(BI49="","",MAX($BH$2:BH48)+1)</f>
        <v/>
      </c>
      <c r="BI49" s="862"/>
      <c r="BJ49" s="862"/>
      <c r="BK49" s="863"/>
      <c r="BL49" s="17"/>
      <c r="BM49" s="17"/>
      <c r="BN49" s="17"/>
      <c r="BO49" s="17"/>
      <c r="BP49" s="17"/>
      <c r="BQ49" s="17"/>
      <c r="BR49" s="17"/>
      <c r="BS49" s="17"/>
      <c r="BT49" s="17"/>
      <c r="BU49" s="17"/>
      <c r="BV49" s="17"/>
      <c r="BW49" s="17"/>
      <c r="BX49" s="17"/>
      <c r="BY49" s="17"/>
      <c r="BZ49" s="17"/>
      <c r="CA49" s="17"/>
      <c r="CB49" s="17"/>
      <c r="CC49" s="17"/>
      <c r="CD49" s="17"/>
      <c r="CE49" s="17"/>
      <c r="CF49" s="17"/>
      <c r="CG49" s="17"/>
      <c r="CH49" s="17"/>
      <c r="CI49" s="17"/>
    </row>
    <row r="50" spans="2:87" ht="15" customHeight="1">
      <c r="BH50" s="472" t="str">
        <f>IF(BI50="","",MAX($BH$2:BH49)+1)</f>
        <v/>
      </c>
      <c r="BI50" s="528"/>
      <c r="BJ50" s="528"/>
      <c r="BK50" s="865"/>
      <c r="BL50" s="17"/>
      <c r="BM50" s="17"/>
      <c r="BN50" s="17"/>
      <c r="BO50" s="17"/>
      <c r="BP50" s="17"/>
      <c r="BQ50" s="17"/>
      <c r="BR50" s="17"/>
      <c r="BS50" s="17"/>
      <c r="BT50" s="17"/>
      <c r="BU50" s="17"/>
      <c r="BV50" s="17"/>
      <c r="BW50" s="17"/>
      <c r="BX50" s="17"/>
      <c r="BY50" s="17"/>
      <c r="BZ50" s="17"/>
      <c r="CA50" s="17"/>
      <c r="CB50" s="17"/>
      <c r="CC50" s="17"/>
      <c r="CD50" s="17"/>
      <c r="CE50" s="17"/>
      <c r="CF50" s="17"/>
      <c r="CG50" s="17"/>
      <c r="CH50" s="17"/>
      <c r="CI50" s="17"/>
    </row>
    <row r="51" spans="2:87" ht="15" customHeight="1">
      <c r="BL51" s="17"/>
      <c r="BM51" s="17"/>
      <c r="BN51" s="17"/>
      <c r="BO51" s="17"/>
      <c r="BP51" s="17"/>
    </row>
  </sheetData>
  <phoneticPr fontId="7"/>
  <pageMargins left="0.70866141732283472" right="0.70866141732283472" top="0.74803149606299213" bottom="0.74803149606299213" header="0.31496062992125984" footer="0.31496062992125984"/>
  <pageSetup paperSize="8" scale="79" fitToHeight="0" orientation="portrait" r:id="rId1"/>
  <headerFooter>
    <oddFooter>&amp;C&amp;P/&amp;N</oddFooter>
  </headerFooter>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473B2E-709B-47A5-8A76-414300A831B6}">
  <sheetPr codeName="Sheet5">
    <outlinePr summaryBelow="0" summaryRight="0"/>
    <pageSetUpPr fitToPage="1"/>
  </sheetPr>
  <dimension ref="A1:FN120"/>
  <sheetViews>
    <sheetView showGridLines="0" view="pageBreakPreview" topLeftCell="AJ1" zoomScale="85" zoomScaleNormal="85" zoomScaleSheetLayoutView="85" workbookViewId="0">
      <selection activeCell="CY31" sqref="CY31"/>
    </sheetView>
  </sheetViews>
  <sheetFormatPr defaultColWidth="2.125" defaultRowHeight="13.5" customHeight="1"/>
  <cols>
    <col min="1" max="1" width="2.125" style="294" customWidth="1"/>
    <col min="2" max="4" width="2.125" style="294"/>
    <col min="5" max="5" width="2.125" style="294" customWidth="1"/>
    <col min="6" max="16" width="2.125" style="294"/>
    <col min="17" max="18" width="2.125" style="295"/>
    <col min="19" max="24" width="2.125" style="294"/>
    <col min="25" max="30" width="2.125" style="294" customWidth="1"/>
    <col min="31" max="40" width="2.125" style="294"/>
    <col min="41" max="56" width="2.125" style="294" customWidth="1"/>
    <col min="57" max="85" width="2.125" style="294"/>
    <col min="86" max="86" width="2.125" style="294" customWidth="1"/>
    <col min="87" max="99" width="2.125" style="294"/>
    <col min="100" max="119" width="2.125" style="10"/>
    <col min="120" max="120" width="2.125" style="10" customWidth="1"/>
    <col min="121" max="140" width="2.125" style="10"/>
    <col min="141" max="141" width="7.375" style="10" bestFit="1" customWidth="1"/>
    <col min="142" max="145" width="6.125" style="10" customWidth="1"/>
    <col min="146" max="146" width="4" style="10" bestFit="1" customWidth="1"/>
    <col min="147" max="150" width="3.75" style="10" customWidth="1"/>
    <col min="151" max="170" width="2.125" style="10"/>
    <col min="171" max="16384" width="2.125" style="294"/>
  </cols>
  <sheetData>
    <row r="1" spans="1:170" ht="15" customHeight="1">
      <c r="EK1" s="859" t="s">
        <v>72</v>
      </c>
      <c r="EL1" s="860"/>
      <c r="EM1" s="860"/>
      <c r="EN1" s="861"/>
      <c r="EP1" s="10" t="s">
        <v>73</v>
      </c>
      <c r="EQ1" s="10" t="s">
        <v>74</v>
      </c>
      <c r="ER1" s="10" t="s">
        <v>75</v>
      </c>
      <c r="ES1" s="10" t="s">
        <v>76</v>
      </c>
    </row>
    <row r="2" spans="1:170" ht="15" customHeight="1" thickBot="1">
      <c r="EK2" s="56" t="s">
        <v>77</v>
      </c>
      <c r="EL2" s="57" t="s">
        <v>78</v>
      </c>
      <c r="EM2" s="57" t="s">
        <v>79</v>
      </c>
      <c r="EN2" s="58" t="s">
        <v>80</v>
      </c>
      <c r="EP2" s="10">
        <f>COUNTIF($EL$3:$EL113,EP1)</f>
        <v>40</v>
      </c>
      <c r="EQ2" s="10">
        <f>COUNTIF($EL$3:$EL113,EQ1)</f>
        <v>0</v>
      </c>
      <c r="ER2" s="10">
        <f>COUNTIF($EL$3:$EL113,ER1)</f>
        <v>0</v>
      </c>
      <c r="ES2" s="10">
        <f>COUNTIF($EL$3:$EL113,ES1)</f>
        <v>0</v>
      </c>
    </row>
    <row r="3" spans="1:170" ht="15" customHeight="1">
      <c r="CV3" s="17"/>
      <c r="CW3" s="17"/>
      <c r="CX3" s="17"/>
      <c r="CY3" s="17"/>
      <c r="CZ3" s="17"/>
      <c r="DA3" s="17"/>
      <c r="DB3" s="17"/>
      <c r="DC3" s="17"/>
      <c r="DD3" s="17"/>
      <c r="DE3" s="17"/>
      <c r="DF3" s="17"/>
      <c r="DG3" s="17"/>
      <c r="DH3" s="17"/>
      <c r="DI3" s="17"/>
      <c r="DJ3" s="17"/>
      <c r="DK3" s="17"/>
      <c r="DL3" s="17"/>
      <c r="DM3" s="17"/>
      <c r="DN3" s="17"/>
      <c r="DO3" s="17"/>
      <c r="DP3" s="17"/>
      <c r="DQ3" s="17"/>
      <c r="DR3" s="17"/>
      <c r="DS3" s="17"/>
      <c r="DT3" s="17"/>
      <c r="DU3" s="17"/>
      <c r="DV3" s="17"/>
      <c r="DW3" s="17"/>
      <c r="DX3" s="17"/>
      <c r="DY3" s="17"/>
      <c r="DZ3" s="17"/>
      <c r="EA3" s="17"/>
      <c r="EB3" s="17"/>
      <c r="EC3" s="17"/>
      <c r="ED3" s="17"/>
      <c r="EE3" s="17"/>
      <c r="EF3" s="17"/>
      <c r="EG3" s="17"/>
      <c r="EH3" s="17"/>
      <c r="EI3" s="17"/>
      <c r="EJ3" s="17"/>
      <c r="EK3" s="323" t="str">
        <f>IF(EL3="","",MAX($EK$2:EK2)+1)</f>
        <v/>
      </c>
      <c r="EL3" s="59"/>
      <c r="EM3" s="59"/>
      <c r="EN3" s="60"/>
      <c r="ET3" s="17"/>
      <c r="EU3" s="17"/>
      <c r="EV3" s="17"/>
      <c r="EW3" s="17"/>
      <c r="EX3" s="17"/>
      <c r="EY3" s="17"/>
      <c r="EZ3" s="17"/>
      <c r="FA3" s="17"/>
      <c r="FB3" s="17"/>
      <c r="FC3" s="17"/>
      <c r="FD3" s="17"/>
      <c r="FE3" s="17"/>
      <c r="FF3" s="17"/>
      <c r="FG3" s="17"/>
      <c r="FH3" s="17"/>
      <c r="FI3" s="17"/>
      <c r="FJ3" s="17"/>
      <c r="FK3" s="17"/>
      <c r="FL3" s="17"/>
      <c r="FM3" s="17"/>
      <c r="FN3" s="17"/>
    </row>
    <row r="4" spans="1:170" ht="15" customHeight="1">
      <c r="CV4" s="17"/>
      <c r="CW4" s="17"/>
      <c r="CX4" s="17"/>
      <c r="CY4" s="17"/>
      <c r="CZ4" s="17"/>
      <c r="DA4" s="17"/>
      <c r="DB4" s="17"/>
      <c r="DC4" s="17"/>
      <c r="DD4" s="17"/>
      <c r="DE4" s="17"/>
      <c r="DF4" s="17"/>
      <c r="DG4" s="17"/>
      <c r="DH4" s="17"/>
      <c r="DI4" s="17"/>
      <c r="DJ4" s="17"/>
      <c r="DK4" s="17"/>
      <c r="DL4" s="17"/>
      <c r="DM4" s="17"/>
      <c r="DN4" s="17"/>
      <c r="DO4" s="17"/>
      <c r="DP4" s="17"/>
      <c r="DQ4" s="17"/>
      <c r="DR4" s="17"/>
      <c r="DS4" s="17"/>
      <c r="DT4" s="17"/>
      <c r="DU4" s="17"/>
      <c r="DV4" s="17"/>
      <c r="DW4" s="17"/>
      <c r="DX4" s="17"/>
      <c r="DY4" s="17"/>
      <c r="DZ4" s="17"/>
      <c r="EA4" s="17"/>
      <c r="EB4" s="17"/>
      <c r="EC4" s="17"/>
      <c r="ED4" s="17"/>
      <c r="EE4" s="17"/>
      <c r="EF4" s="17"/>
      <c r="EG4" s="17"/>
      <c r="EH4" s="17"/>
      <c r="EI4" s="17"/>
      <c r="EJ4" s="17"/>
      <c r="EK4" s="324" t="str">
        <f>IF(EL4="","",MAX($EK$2:EK3)+1)</f>
        <v/>
      </c>
      <c r="EL4" s="866"/>
      <c r="EM4" s="862"/>
      <c r="EN4" s="863"/>
      <c r="EO4" s="17"/>
      <c r="EP4" s="17"/>
      <c r="EQ4" s="17"/>
      <c r="ER4" s="17"/>
      <c r="ES4" s="17"/>
      <c r="ET4" s="17"/>
      <c r="EU4" s="17"/>
      <c r="EV4" s="17"/>
      <c r="EW4" s="17"/>
      <c r="EX4" s="17"/>
      <c r="EY4" s="17"/>
      <c r="EZ4" s="17"/>
      <c r="FA4" s="17"/>
      <c r="FB4" s="17"/>
      <c r="FC4" s="17"/>
      <c r="FD4" s="17"/>
      <c r="FE4" s="17"/>
      <c r="FF4" s="17"/>
      <c r="FG4" s="17"/>
      <c r="FH4" s="17"/>
      <c r="FI4" s="17"/>
      <c r="FJ4" s="17"/>
      <c r="FK4" s="17"/>
      <c r="FL4" s="17"/>
      <c r="FM4" s="17"/>
      <c r="FN4" s="17"/>
    </row>
    <row r="5" spans="1:170" ht="15" customHeight="1" thickBot="1">
      <c r="EJ5" s="17"/>
      <c r="EK5" s="324" t="str">
        <f>IF(EL5="","",MAX($EK$2:EK4)+1)</f>
        <v/>
      </c>
      <c r="EL5" s="866"/>
      <c r="EM5" s="862"/>
      <c r="EN5" s="863"/>
      <c r="EO5" s="17"/>
      <c r="EP5" s="17"/>
      <c r="EQ5" s="17"/>
      <c r="ER5" s="17"/>
      <c r="ES5" s="17"/>
      <c r="ET5" s="17"/>
      <c r="EU5" s="17"/>
      <c r="EV5" s="17"/>
      <c r="EW5" s="17"/>
      <c r="EX5" s="17"/>
      <c r="EY5" s="17"/>
      <c r="EZ5" s="17"/>
      <c r="FA5" s="17"/>
      <c r="FB5" s="17"/>
      <c r="FC5" s="17"/>
      <c r="FD5" s="17"/>
      <c r="FE5" s="17"/>
      <c r="FF5" s="17"/>
      <c r="FG5" s="17"/>
      <c r="FH5" s="17"/>
      <c r="FI5" s="17"/>
      <c r="FJ5" s="17"/>
      <c r="FK5" s="17"/>
      <c r="FL5" s="17"/>
      <c r="FM5" s="17"/>
      <c r="FN5" s="17"/>
    </row>
    <row r="6" spans="1:170" ht="15" customHeight="1" thickBot="1">
      <c r="B6" s="667" t="s">
        <v>82</v>
      </c>
      <c r="C6" s="657"/>
      <c r="D6" s="657"/>
      <c r="E6" s="658"/>
      <c r="F6" s="659" t="s">
        <v>83</v>
      </c>
      <c r="G6" s="660"/>
      <c r="H6" s="660"/>
      <c r="I6" s="660"/>
      <c r="J6" s="660"/>
      <c r="K6" s="660"/>
      <c r="L6" s="660"/>
      <c r="M6" s="660"/>
      <c r="N6" s="668"/>
      <c r="O6" s="656" t="s">
        <v>84</v>
      </c>
      <c r="P6" s="657"/>
      <c r="Q6" s="657"/>
      <c r="R6" s="657"/>
      <c r="S6" s="658"/>
      <c r="T6" s="669" t="s">
        <v>85</v>
      </c>
      <c r="U6" s="670"/>
      <c r="V6" s="670"/>
      <c r="W6" s="670"/>
      <c r="X6" s="670"/>
      <c r="Y6" s="670"/>
      <c r="Z6" s="670"/>
      <c r="AA6" s="670"/>
      <c r="AB6" s="670"/>
      <c r="AC6" s="670"/>
      <c r="AD6" s="670"/>
      <c r="AE6" s="670"/>
      <c r="AF6" s="670"/>
      <c r="AG6" s="670"/>
      <c r="AH6" s="670"/>
      <c r="AI6" s="670"/>
      <c r="AJ6" s="671"/>
      <c r="AK6" s="656" t="s">
        <v>86</v>
      </c>
      <c r="AL6" s="657"/>
      <c r="AM6" s="657"/>
      <c r="AN6" s="657"/>
      <c r="AO6" s="658"/>
      <c r="AP6" s="659" t="s">
        <v>69</v>
      </c>
      <c r="AQ6" s="660"/>
      <c r="AR6" s="660"/>
      <c r="AS6" s="660"/>
      <c r="AT6" s="660"/>
      <c r="AU6" s="660"/>
      <c r="AV6" s="660"/>
      <c r="AW6" s="660"/>
      <c r="AX6" s="660"/>
      <c r="AY6" s="660"/>
      <c r="AZ6" s="660"/>
      <c r="BA6" s="660"/>
      <c r="BB6" s="660"/>
      <c r="BC6" s="660"/>
      <c r="BD6" s="660"/>
      <c r="BE6" s="660"/>
      <c r="BF6" s="660"/>
      <c r="BG6" s="660"/>
      <c r="BH6" s="660"/>
      <c r="BI6" s="660"/>
      <c r="BJ6" s="660"/>
      <c r="BK6" s="660"/>
      <c r="BL6" s="660"/>
      <c r="BM6" s="660"/>
      <c r="BN6" s="660"/>
      <c r="BO6" s="660"/>
      <c r="BP6" s="660"/>
      <c r="BQ6" s="660"/>
      <c r="BR6" s="660"/>
      <c r="BS6" s="660"/>
      <c r="BT6" s="660"/>
      <c r="BU6" s="660"/>
      <c r="BV6" s="660"/>
      <c r="BW6" s="660"/>
      <c r="BX6" s="660"/>
      <c r="BY6" s="660"/>
      <c r="BZ6" s="660"/>
      <c r="CA6" s="660"/>
      <c r="CB6" s="660"/>
      <c r="CC6" s="660"/>
      <c r="CD6" s="660"/>
      <c r="CE6" s="660"/>
      <c r="CF6" s="660"/>
      <c r="CG6" s="660"/>
      <c r="CH6" s="660"/>
      <c r="CI6" s="661"/>
      <c r="EJ6" s="17"/>
      <c r="EK6" s="324" t="str">
        <f>IF(EL6="","",MAX($EK$2:EK5)+1)</f>
        <v/>
      </c>
      <c r="EL6" s="866"/>
      <c r="EM6" s="862"/>
      <c r="EN6" s="863"/>
      <c r="EO6" s="17"/>
      <c r="EP6" s="17"/>
      <c r="EQ6" s="17"/>
      <c r="ER6" s="17"/>
      <c r="ES6" s="17"/>
      <c r="ET6" s="17"/>
      <c r="EU6" s="17"/>
      <c r="EV6" s="17"/>
      <c r="EW6" s="17"/>
      <c r="EX6" s="17"/>
      <c r="EY6" s="17"/>
      <c r="EZ6" s="17"/>
      <c r="FA6" s="17"/>
      <c r="FB6" s="17"/>
      <c r="FC6" s="17"/>
      <c r="FD6" s="17"/>
      <c r="FE6" s="17"/>
      <c r="FF6" s="17"/>
      <c r="FG6" s="17"/>
      <c r="FH6" s="17"/>
      <c r="FI6" s="17"/>
      <c r="FJ6" s="17"/>
      <c r="FK6" s="17"/>
      <c r="FL6" s="17"/>
      <c r="FM6" s="17"/>
      <c r="FN6" s="17"/>
    </row>
    <row r="7" spans="1:170" s="55" customFormat="1" ht="15" customHeight="1">
      <c r="A7" s="296" t="s">
        <v>43</v>
      </c>
      <c r="B7" s="662" t="s">
        <v>87</v>
      </c>
      <c r="C7" s="663"/>
      <c r="D7" s="663"/>
      <c r="E7" s="663"/>
      <c r="F7" s="663"/>
      <c r="G7" s="663"/>
      <c r="H7" s="663"/>
      <c r="I7" s="663"/>
      <c r="J7" s="663"/>
      <c r="K7" s="663"/>
      <c r="L7" s="663"/>
      <c r="M7" s="663"/>
      <c r="N7" s="663"/>
      <c r="O7" s="663"/>
      <c r="P7" s="663"/>
      <c r="Q7" s="663"/>
      <c r="R7" s="663"/>
      <c r="S7" s="663"/>
      <c r="T7" s="663"/>
      <c r="U7" s="663"/>
      <c r="V7" s="663"/>
      <c r="W7" s="663"/>
      <c r="X7" s="663"/>
      <c r="Y7" s="663"/>
      <c r="Z7" s="663"/>
      <c r="AA7" s="663"/>
      <c r="AB7" s="663"/>
      <c r="AC7" s="663"/>
      <c r="AD7" s="663"/>
      <c r="AE7" s="663"/>
      <c r="AF7" s="663"/>
      <c r="AG7" s="663"/>
      <c r="AH7" s="663"/>
      <c r="AI7" s="663"/>
      <c r="AJ7" s="663"/>
      <c r="AK7" s="663"/>
      <c r="AL7" s="663"/>
      <c r="AM7" s="663"/>
      <c r="AN7" s="663"/>
      <c r="AO7" s="663"/>
      <c r="AP7" s="663"/>
      <c r="AQ7" s="663"/>
      <c r="AR7" s="663"/>
      <c r="AS7" s="663"/>
      <c r="AT7" s="663"/>
      <c r="AU7" s="663"/>
      <c r="AV7" s="663"/>
      <c r="AW7" s="663"/>
      <c r="AX7" s="663"/>
      <c r="AY7" s="663"/>
      <c r="AZ7" s="663"/>
      <c r="BA7" s="663"/>
      <c r="BB7" s="663"/>
      <c r="BC7" s="663"/>
      <c r="BD7" s="663"/>
      <c r="BE7" s="663"/>
      <c r="BF7" s="663"/>
      <c r="BG7" s="663"/>
      <c r="BH7" s="663"/>
      <c r="BI7" s="663"/>
      <c r="BJ7" s="663"/>
      <c r="BK7" s="663"/>
      <c r="BL7" s="663"/>
      <c r="BM7" s="663"/>
      <c r="BN7" s="663"/>
      <c r="BO7" s="663"/>
      <c r="BP7" s="663"/>
      <c r="BQ7" s="663"/>
      <c r="BR7" s="663"/>
      <c r="BS7" s="663"/>
      <c r="BT7" s="663"/>
      <c r="BU7" s="663"/>
      <c r="BV7" s="663"/>
      <c r="BW7" s="663"/>
      <c r="BX7" s="663"/>
      <c r="BY7" s="663"/>
      <c r="BZ7" s="663"/>
      <c r="CA7" s="663"/>
      <c r="CB7" s="663"/>
      <c r="CC7" s="663"/>
      <c r="CD7" s="663"/>
      <c r="CE7" s="663"/>
      <c r="CF7" s="663"/>
      <c r="CG7" s="663"/>
      <c r="CH7" s="663"/>
      <c r="CI7" s="664"/>
      <c r="CV7" s="10"/>
      <c r="CW7" s="10"/>
      <c r="CX7" s="10"/>
      <c r="CY7" s="10"/>
      <c r="CZ7" s="10"/>
      <c r="DA7" s="10"/>
      <c r="DB7" s="10"/>
      <c r="DC7" s="10"/>
      <c r="DD7" s="10"/>
      <c r="DE7" s="10"/>
      <c r="DF7" s="10"/>
      <c r="DG7" s="10"/>
      <c r="DH7" s="10"/>
      <c r="DI7" s="10"/>
      <c r="DJ7" s="10"/>
      <c r="DK7" s="10"/>
      <c r="DL7" s="10"/>
      <c r="DM7" s="10"/>
      <c r="DN7" s="10"/>
      <c r="DO7" s="10"/>
      <c r="DP7" s="10"/>
      <c r="DQ7" s="10"/>
      <c r="DR7" s="10"/>
      <c r="DS7" s="10"/>
      <c r="DT7" s="10"/>
      <c r="DU7" s="10"/>
      <c r="DV7" s="10"/>
      <c r="DW7" s="10"/>
      <c r="DX7" s="10"/>
      <c r="DY7" s="10"/>
      <c r="DZ7" s="10"/>
      <c r="EA7" s="10"/>
      <c r="EB7" s="10"/>
      <c r="EC7" s="10"/>
      <c r="ED7" s="10"/>
      <c r="EE7" s="10"/>
      <c r="EF7" s="10"/>
      <c r="EG7" s="10"/>
      <c r="EH7" s="10"/>
      <c r="EI7" s="10"/>
      <c r="EJ7" s="17"/>
      <c r="EK7" s="324" t="str">
        <f>IF(EL7="","",MAX($EK$2:EK6)+1)</f>
        <v/>
      </c>
      <c r="EL7" s="866"/>
      <c r="EM7" s="862"/>
      <c r="EN7" s="863"/>
      <c r="EO7" s="17"/>
      <c r="EP7" s="17"/>
      <c r="EQ7" s="17"/>
      <c r="ER7" s="17"/>
      <c r="ES7" s="17"/>
      <c r="ET7" s="17"/>
      <c r="EU7" s="17"/>
      <c r="EV7" s="17"/>
      <c r="EW7" s="17"/>
      <c r="EX7" s="17"/>
      <c r="EY7" s="17"/>
      <c r="EZ7" s="17"/>
      <c r="FA7" s="17"/>
      <c r="FB7" s="17"/>
      <c r="FC7" s="17"/>
      <c r="FD7" s="17"/>
      <c r="FE7" s="17"/>
      <c r="FF7" s="17"/>
      <c r="FG7" s="17"/>
      <c r="FH7" s="17"/>
      <c r="FI7" s="17"/>
      <c r="FJ7" s="17"/>
      <c r="FK7" s="17"/>
      <c r="FL7" s="17"/>
      <c r="FM7" s="17"/>
      <c r="FN7" s="17"/>
    </row>
    <row r="8" spans="1:170" s="55" customFormat="1" ht="15" customHeight="1">
      <c r="A8" s="296"/>
      <c r="B8" s="665"/>
      <c r="C8" s="867"/>
      <c r="D8" s="867"/>
      <c r="E8" s="867"/>
      <c r="F8" s="867"/>
      <c r="G8" s="867"/>
      <c r="H8" s="867"/>
      <c r="I8" s="867"/>
      <c r="J8" s="867"/>
      <c r="K8" s="867"/>
      <c r="L8" s="867"/>
      <c r="M8" s="867"/>
      <c r="N8" s="867"/>
      <c r="O8" s="867"/>
      <c r="P8" s="867"/>
      <c r="Q8" s="867"/>
      <c r="R8" s="867"/>
      <c r="S8" s="867"/>
      <c r="T8" s="867"/>
      <c r="U8" s="867"/>
      <c r="V8" s="867"/>
      <c r="W8" s="867"/>
      <c r="X8" s="867"/>
      <c r="Y8" s="867"/>
      <c r="Z8" s="867"/>
      <c r="AA8" s="867"/>
      <c r="AB8" s="867"/>
      <c r="AC8" s="867"/>
      <c r="AD8" s="867"/>
      <c r="AE8" s="867"/>
      <c r="AF8" s="867"/>
      <c r="AG8" s="867"/>
      <c r="AH8" s="867"/>
      <c r="AI8" s="867"/>
      <c r="AJ8" s="867"/>
      <c r="AK8" s="867"/>
      <c r="AL8" s="867"/>
      <c r="AM8" s="867"/>
      <c r="AN8" s="867"/>
      <c r="AO8" s="867"/>
      <c r="AP8" s="867"/>
      <c r="AQ8" s="867"/>
      <c r="AR8" s="867"/>
      <c r="AS8" s="867"/>
      <c r="AT8" s="867"/>
      <c r="AU8" s="867"/>
      <c r="AV8" s="867"/>
      <c r="AW8" s="867"/>
      <c r="AX8" s="867"/>
      <c r="AY8" s="867"/>
      <c r="AZ8" s="867"/>
      <c r="BA8" s="867"/>
      <c r="BB8" s="867"/>
      <c r="BC8" s="867"/>
      <c r="BD8" s="867"/>
      <c r="BE8" s="867"/>
      <c r="BF8" s="867"/>
      <c r="BG8" s="867"/>
      <c r="BH8" s="867"/>
      <c r="BI8" s="867"/>
      <c r="BJ8" s="867"/>
      <c r="BK8" s="867"/>
      <c r="BL8" s="867"/>
      <c r="BM8" s="867"/>
      <c r="BN8" s="867"/>
      <c r="BO8" s="867"/>
      <c r="BP8" s="867"/>
      <c r="BQ8" s="867"/>
      <c r="BR8" s="867"/>
      <c r="BS8" s="867"/>
      <c r="BT8" s="867"/>
      <c r="BU8" s="867"/>
      <c r="BV8" s="867"/>
      <c r="BW8" s="867"/>
      <c r="BX8" s="867"/>
      <c r="BY8" s="867"/>
      <c r="BZ8" s="867"/>
      <c r="CA8" s="867"/>
      <c r="CB8" s="867"/>
      <c r="CC8" s="867"/>
      <c r="CD8" s="867"/>
      <c r="CE8" s="867"/>
      <c r="CF8" s="867"/>
      <c r="CG8" s="867"/>
      <c r="CH8" s="867"/>
      <c r="CI8" s="868"/>
      <c r="CV8" s="10"/>
      <c r="CW8" s="10"/>
      <c r="CX8" s="10"/>
      <c r="CY8" s="10"/>
      <c r="CZ8" s="10"/>
      <c r="DA8" s="10"/>
      <c r="DB8" s="10"/>
      <c r="DC8" s="10"/>
      <c r="DD8" s="10"/>
      <c r="DE8" s="10"/>
      <c r="DF8" s="10"/>
      <c r="DG8" s="10"/>
      <c r="DH8" s="10"/>
      <c r="DI8" s="10"/>
      <c r="DJ8" s="10"/>
      <c r="DK8" s="10"/>
      <c r="DL8" s="10"/>
      <c r="DM8" s="10"/>
      <c r="DN8" s="10"/>
      <c r="DO8" s="10"/>
      <c r="DP8" s="10"/>
      <c r="DQ8" s="10"/>
      <c r="DR8" s="10"/>
      <c r="DS8" s="10"/>
      <c r="DT8" s="10"/>
      <c r="DU8" s="10"/>
      <c r="DV8" s="10"/>
      <c r="DW8" s="10"/>
      <c r="DX8" s="10"/>
      <c r="DY8" s="10"/>
      <c r="DZ8" s="10"/>
      <c r="EA8" s="10"/>
      <c r="EB8" s="10"/>
      <c r="EC8" s="10"/>
      <c r="ED8" s="10"/>
      <c r="EE8" s="10"/>
      <c r="EF8" s="10"/>
      <c r="EG8" s="10"/>
      <c r="EH8" s="10"/>
      <c r="EI8" s="10"/>
      <c r="EJ8" s="17"/>
      <c r="EK8" s="324" t="str">
        <f>IF(EL8="","",MAX($EK$2:EK7)+1)</f>
        <v/>
      </c>
      <c r="EL8" s="866"/>
      <c r="EM8" s="862"/>
      <c r="EN8" s="863"/>
      <c r="EO8" s="17"/>
      <c r="EP8" s="17"/>
      <c r="EQ8" s="17"/>
      <c r="ER8" s="17"/>
      <c r="ES8" s="17"/>
      <c r="ET8" s="17"/>
      <c r="EU8" s="17"/>
      <c r="EV8" s="17"/>
      <c r="EW8" s="17"/>
      <c r="EX8" s="17"/>
      <c r="EY8" s="17"/>
      <c r="EZ8" s="17"/>
      <c r="FA8" s="17"/>
      <c r="FB8" s="17"/>
      <c r="FC8" s="17"/>
      <c r="FD8" s="17"/>
      <c r="FE8" s="17"/>
      <c r="FF8" s="17"/>
      <c r="FG8" s="17"/>
      <c r="FH8" s="17"/>
      <c r="FI8" s="17"/>
      <c r="FJ8" s="17"/>
      <c r="FK8" s="17"/>
      <c r="FL8" s="17"/>
      <c r="FM8" s="17"/>
      <c r="FN8" s="17"/>
    </row>
    <row r="9" spans="1:170" s="55" customFormat="1" ht="15" customHeight="1">
      <c r="A9" s="296"/>
      <c r="B9" s="297"/>
      <c r="C9" s="296"/>
      <c r="D9" s="296"/>
      <c r="E9" s="296"/>
      <c r="F9" s="296"/>
      <c r="G9" s="296"/>
      <c r="H9" s="296"/>
      <c r="I9" s="296"/>
      <c r="J9" s="296"/>
      <c r="K9" s="296"/>
      <c r="L9" s="296"/>
      <c r="M9" s="296"/>
      <c r="N9" s="296"/>
      <c r="O9" s="296"/>
      <c r="P9" s="296"/>
      <c r="Q9" s="296"/>
      <c r="R9" s="296"/>
      <c r="S9" s="296"/>
      <c r="T9" s="296"/>
      <c r="U9" s="296"/>
      <c r="V9" s="296"/>
      <c r="W9" s="296"/>
      <c r="X9" s="296"/>
      <c r="Y9" s="296"/>
      <c r="Z9" s="296"/>
      <c r="AA9" s="296"/>
      <c r="AB9" s="296"/>
      <c r="AC9" s="296"/>
      <c r="AD9" s="296"/>
      <c r="AE9" s="296"/>
      <c r="AF9" s="296"/>
      <c r="AG9" s="296"/>
      <c r="AH9" s="296"/>
      <c r="AI9" s="296"/>
      <c r="AJ9" s="296"/>
      <c r="AK9" s="296"/>
      <c r="AL9" s="296"/>
      <c r="AM9" s="296"/>
      <c r="AN9" s="296"/>
      <c r="AO9" s="296"/>
      <c r="AP9" s="296"/>
      <c r="AQ9" s="296"/>
      <c r="AR9" s="296"/>
      <c r="AS9" s="296"/>
      <c r="AT9" s="296"/>
      <c r="AU9" s="296"/>
      <c r="AV9" s="296"/>
      <c r="AW9" s="296"/>
      <c r="AX9" s="296"/>
      <c r="AY9" s="296"/>
      <c r="AZ9" s="296"/>
      <c r="BA9" s="296"/>
      <c r="BB9" s="296"/>
      <c r="BC9" s="296"/>
      <c r="BD9" s="296"/>
      <c r="BE9" s="296"/>
      <c r="BF9" s="296"/>
      <c r="BG9" s="296"/>
      <c r="BH9" s="296"/>
      <c r="BI9" s="296"/>
      <c r="BJ9" s="296"/>
      <c r="BK9" s="296"/>
      <c r="BL9" s="296"/>
      <c r="BM9" s="296"/>
      <c r="BN9" s="296"/>
      <c r="BO9" s="296"/>
      <c r="BP9" s="296"/>
      <c r="BQ9" s="296"/>
      <c r="BR9" s="296"/>
      <c r="BS9" s="296"/>
      <c r="BT9" s="296"/>
      <c r="BU9" s="296"/>
      <c r="BV9" s="296"/>
      <c r="BW9" s="296"/>
      <c r="BX9" s="296"/>
      <c r="BY9" s="296"/>
      <c r="BZ9" s="296"/>
      <c r="CA9" s="296"/>
      <c r="CB9" s="296"/>
      <c r="CC9" s="296"/>
      <c r="CD9" s="296"/>
      <c r="CE9" s="296"/>
      <c r="CF9" s="296"/>
      <c r="CG9" s="296"/>
      <c r="CH9" s="296"/>
      <c r="CI9" s="298"/>
      <c r="EK9" s="324" t="str">
        <f>IF(EL9="","",MAX($EK$2:EK8)+1)</f>
        <v/>
      </c>
      <c r="EL9" s="866"/>
      <c r="EM9" s="862"/>
      <c r="EN9" s="863"/>
    </row>
    <row r="10" spans="1:170" s="55" customFormat="1" ht="15" customHeight="1">
      <c r="A10" s="296"/>
      <c r="B10" s="297"/>
      <c r="C10" s="296"/>
      <c r="D10" s="296"/>
      <c r="H10" s="51"/>
      <c r="I10" s="51"/>
      <c r="J10" s="51"/>
      <c r="K10" s="51"/>
      <c r="L10" s="51"/>
      <c r="M10" s="51"/>
      <c r="N10" s="51"/>
      <c r="O10" s="51"/>
      <c r="P10" s="51"/>
      <c r="Q10" s="51"/>
      <c r="R10" s="51"/>
      <c r="S10" s="51"/>
      <c r="T10" s="51"/>
      <c r="U10" s="296"/>
      <c r="V10" s="296"/>
      <c r="W10" s="296"/>
      <c r="X10" s="296"/>
      <c r="Y10" s="296"/>
      <c r="Z10" s="296"/>
      <c r="AB10" s="51"/>
      <c r="AC10" s="51"/>
      <c r="AD10" s="51"/>
      <c r="AE10" s="51"/>
      <c r="AF10" s="51"/>
      <c r="AG10" s="51"/>
      <c r="AH10" s="51"/>
      <c r="AI10" s="51"/>
      <c r="AJ10" s="51"/>
      <c r="AK10" s="51"/>
      <c r="AL10" s="51"/>
      <c r="AM10" s="51"/>
      <c r="AN10" s="51"/>
      <c r="AO10" s="51"/>
      <c r="AQ10" s="296"/>
      <c r="AR10" s="296"/>
      <c r="AS10" s="296"/>
      <c r="AT10" s="296"/>
      <c r="AU10" s="296"/>
      <c r="AV10" s="51"/>
      <c r="AW10" s="51"/>
      <c r="AX10" s="51"/>
      <c r="AY10" s="51"/>
      <c r="AZ10" s="51"/>
      <c r="BA10" s="51"/>
      <c r="BB10" s="51"/>
      <c r="BC10" s="51"/>
      <c r="BD10" s="51"/>
      <c r="BE10" s="51"/>
      <c r="BF10" s="51"/>
      <c r="BG10" s="51"/>
      <c r="BH10" s="51"/>
      <c r="BI10" s="51"/>
      <c r="BK10" s="296"/>
      <c r="BL10" s="296"/>
      <c r="BM10" s="296"/>
      <c r="BN10" s="296"/>
      <c r="BO10" s="296"/>
      <c r="BP10" s="51"/>
      <c r="BQ10" s="51"/>
      <c r="BR10" s="51"/>
      <c r="BS10" s="51"/>
      <c r="BT10" s="51"/>
      <c r="BU10" s="51"/>
      <c r="BV10" s="51"/>
      <c r="BW10" s="51"/>
      <c r="BX10" s="51"/>
      <c r="BY10" s="51"/>
      <c r="BZ10" s="51"/>
      <c r="CA10" s="51"/>
      <c r="CB10" s="51"/>
      <c r="CC10" s="51"/>
      <c r="CG10" s="296"/>
      <c r="CH10" s="296"/>
      <c r="CI10" s="298"/>
      <c r="EK10" s="324" t="str">
        <f>IF(EL10="","",MAX($EK$2:EK9)+1)</f>
        <v/>
      </c>
      <c r="EL10" s="866"/>
      <c r="EM10" s="862"/>
      <c r="EN10" s="863"/>
    </row>
    <row r="11" spans="1:170" s="55" customFormat="1" ht="15" customHeight="1">
      <c r="A11" s="296"/>
      <c r="B11" s="297"/>
      <c r="C11" s="296"/>
      <c r="D11" s="296"/>
      <c r="H11" s="51"/>
      <c r="I11" s="51"/>
      <c r="J11" s="51"/>
      <c r="K11" s="51"/>
      <c r="L11" s="51"/>
      <c r="M11" s="51"/>
      <c r="N11" s="51"/>
      <c r="O11" s="51"/>
      <c r="P11" s="51"/>
      <c r="Q11" s="51"/>
      <c r="R11" s="51"/>
      <c r="S11" s="51"/>
      <c r="T11" s="51"/>
      <c r="U11" s="296"/>
      <c r="V11" s="296"/>
      <c r="W11" s="296"/>
      <c r="X11" s="296"/>
      <c r="Y11" s="296"/>
      <c r="Z11" s="296"/>
      <c r="AB11" s="51"/>
      <c r="AC11" s="51"/>
      <c r="AD11" s="51"/>
      <c r="AE11" s="51"/>
      <c r="AF11" s="51"/>
      <c r="AG11" s="51"/>
      <c r="AH11" s="51"/>
      <c r="AI11" s="51"/>
      <c r="AJ11" s="51"/>
      <c r="AK11" s="51"/>
      <c r="AL11" s="51"/>
      <c r="AM11" s="51"/>
      <c r="AN11" s="51"/>
      <c r="AO11" s="51"/>
      <c r="AQ11" s="296"/>
      <c r="AR11" s="296"/>
      <c r="AS11" s="296"/>
      <c r="AT11" s="296"/>
      <c r="AU11" s="296"/>
      <c r="AV11" s="51"/>
      <c r="AW11" s="51"/>
      <c r="AX11" s="51"/>
      <c r="AY11" s="51"/>
      <c r="AZ11" s="51"/>
      <c r="BA11" s="51"/>
      <c r="BB11" s="51"/>
      <c r="BC11" s="51"/>
      <c r="BD11" s="51"/>
      <c r="BE11" s="51"/>
      <c r="BF11" s="51"/>
      <c r="BG11" s="51"/>
      <c r="BH11" s="51"/>
      <c r="BI11" s="51"/>
      <c r="BK11" s="296"/>
      <c r="BL11" s="296"/>
      <c r="BM11" s="296"/>
      <c r="BN11" s="296"/>
      <c r="BO11" s="296"/>
      <c r="BP11" s="51"/>
      <c r="BQ11" s="51"/>
      <c r="BR11" s="51"/>
      <c r="BS11" s="51"/>
      <c r="BT11" s="51"/>
      <c r="BU11" s="51"/>
      <c r="BV11" s="51"/>
      <c r="BW11" s="51"/>
      <c r="BX11" s="51"/>
      <c r="BY11" s="51"/>
      <c r="BZ11" s="51"/>
      <c r="CA11" s="51"/>
      <c r="CB11" s="51"/>
      <c r="CC11" s="51"/>
      <c r="CG11" s="296"/>
      <c r="CH11" s="296"/>
      <c r="CI11" s="298"/>
      <c r="EK11" s="324"/>
      <c r="EL11" s="866"/>
      <c r="EM11" s="862"/>
      <c r="EN11" s="863"/>
    </row>
    <row r="12" spans="1:170" s="55" customFormat="1" ht="15" customHeight="1">
      <c r="A12" s="296"/>
      <c r="B12" s="297"/>
      <c r="C12" s="296"/>
      <c r="D12" s="296"/>
      <c r="H12" s="296"/>
      <c r="I12" s="296"/>
      <c r="J12" s="296"/>
      <c r="K12" s="296"/>
      <c r="L12" s="296"/>
      <c r="M12" s="296"/>
      <c r="N12" s="296"/>
      <c r="O12" s="296"/>
      <c r="P12" s="296"/>
      <c r="Q12" s="296"/>
      <c r="R12" s="296"/>
      <c r="S12" s="296"/>
      <c r="T12" s="296"/>
      <c r="U12" s="296"/>
      <c r="V12" s="296"/>
      <c r="W12" s="296"/>
      <c r="X12" s="296"/>
      <c r="Y12" s="296"/>
      <c r="Z12" s="296"/>
      <c r="AB12" s="296"/>
      <c r="AC12" s="296"/>
      <c r="AD12" s="296"/>
      <c r="AE12" s="296"/>
      <c r="AF12" s="296"/>
      <c r="AG12" s="296"/>
      <c r="AH12" s="296"/>
      <c r="AI12" s="296"/>
      <c r="AJ12" s="296"/>
      <c r="AK12" s="296"/>
      <c r="AL12" s="296"/>
      <c r="AM12" s="296"/>
      <c r="AN12" s="296"/>
      <c r="AO12" s="296"/>
      <c r="AQ12" s="296"/>
      <c r="AR12" s="296"/>
      <c r="AS12" s="296"/>
      <c r="AT12" s="296"/>
      <c r="AU12" s="296"/>
      <c r="AV12" s="296"/>
      <c r="AW12" s="296"/>
      <c r="AX12" s="296"/>
      <c r="AY12" s="296"/>
      <c r="AZ12" s="296"/>
      <c r="BA12" s="296"/>
      <c r="BB12" s="296"/>
      <c r="BC12" s="296"/>
      <c r="BD12" s="296"/>
      <c r="BE12" s="296"/>
      <c r="BF12" s="296"/>
      <c r="BG12" s="296"/>
      <c r="BH12" s="296"/>
      <c r="BI12" s="296"/>
      <c r="BK12" s="296"/>
      <c r="BL12" s="296"/>
      <c r="BM12" s="296"/>
      <c r="BN12" s="296"/>
      <c r="BO12" s="296"/>
      <c r="BP12" s="296"/>
      <c r="BQ12" s="296"/>
      <c r="BR12" s="296"/>
      <c r="BS12" s="296"/>
      <c r="BT12" s="296"/>
      <c r="BU12" s="296"/>
      <c r="BV12" s="296"/>
      <c r="BW12" s="296"/>
      <c r="BX12" s="296"/>
      <c r="BY12" s="296"/>
      <c r="BZ12" s="296"/>
      <c r="CA12" s="296"/>
      <c r="CB12" s="296"/>
      <c r="CC12" s="296"/>
      <c r="CG12" s="296"/>
      <c r="CH12" s="296"/>
      <c r="CI12" s="298"/>
      <c r="EK12" s="324">
        <f>IF(EL12="","",MAX($EK$2:EK11)+1)</f>
        <v>1</v>
      </c>
      <c r="EL12" s="866" t="s">
        <v>81</v>
      </c>
      <c r="EM12" s="862" t="s">
        <v>9</v>
      </c>
      <c r="EN12" s="863">
        <v>45299</v>
      </c>
    </row>
    <row r="13" spans="1:170" s="55" customFormat="1" ht="15" customHeight="1">
      <c r="A13" s="296"/>
      <c r="B13" s="297"/>
      <c r="C13" s="296"/>
      <c r="D13" s="296"/>
      <c r="H13" s="296"/>
      <c r="I13" s="296"/>
      <c r="J13" s="296"/>
      <c r="K13" s="296"/>
      <c r="L13" s="296"/>
      <c r="M13" s="296"/>
      <c r="N13" s="296"/>
      <c r="O13" s="296"/>
      <c r="P13" s="296"/>
      <c r="Q13" s="296"/>
      <c r="R13" s="296"/>
      <c r="S13" s="296"/>
      <c r="T13" s="296"/>
      <c r="U13" s="296"/>
      <c r="V13" s="296"/>
      <c r="W13" s="296"/>
      <c r="X13" s="296"/>
      <c r="Y13" s="296"/>
      <c r="Z13" s="296"/>
      <c r="AB13" s="296"/>
      <c r="AC13" s="296"/>
      <c r="AD13" s="296"/>
      <c r="AE13" s="296"/>
      <c r="AF13" s="296"/>
      <c r="AG13" s="296"/>
      <c r="AH13" s="296"/>
      <c r="AI13" s="296"/>
      <c r="AJ13" s="296"/>
      <c r="AK13" s="296"/>
      <c r="AL13" s="296"/>
      <c r="AM13" s="296"/>
      <c r="AN13" s="296"/>
      <c r="AO13" s="296"/>
      <c r="AQ13" s="296"/>
      <c r="AR13" s="296"/>
      <c r="AS13" s="296"/>
      <c r="AT13" s="296"/>
      <c r="AU13" s="296"/>
      <c r="AV13" s="296"/>
      <c r="AW13" s="296"/>
      <c r="AX13" s="296"/>
      <c r="AY13" s="296"/>
      <c r="AZ13" s="296"/>
      <c r="BA13" s="296"/>
      <c r="BB13" s="296"/>
      <c r="BC13" s="296"/>
      <c r="BD13" s="296"/>
      <c r="BE13" s="296"/>
      <c r="BF13" s="296"/>
      <c r="BG13" s="296"/>
      <c r="BH13" s="296"/>
      <c r="BI13" s="296"/>
      <c r="BK13" s="296"/>
      <c r="BL13" s="296"/>
      <c r="BM13" s="296"/>
      <c r="BN13" s="296"/>
      <c r="BO13" s="296"/>
      <c r="BP13" s="296"/>
      <c r="BQ13" s="296"/>
      <c r="BR13" s="296"/>
      <c r="BS13" s="296"/>
      <c r="BT13" s="296"/>
      <c r="BU13" s="296"/>
      <c r="BV13" s="296"/>
      <c r="BW13" s="296"/>
      <c r="BX13" s="296"/>
      <c r="BY13" s="296"/>
      <c r="BZ13" s="296"/>
      <c r="CA13" s="296"/>
      <c r="CB13" s="296"/>
      <c r="CC13" s="296"/>
      <c r="CG13" s="296"/>
      <c r="CH13" s="296"/>
      <c r="CI13" s="298"/>
      <c r="EK13" s="324"/>
      <c r="EL13" s="866"/>
      <c r="EM13" s="862"/>
      <c r="EN13" s="863"/>
    </row>
    <row r="14" spans="1:170" s="55" customFormat="1" ht="15" customHeight="1">
      <c r="A14" s="296"/>
      <c r="B14" s="297"/>
      <c r="C14" s="296"/>
      <c r="D14" s="296"/>
      <c r="H14" s="296"/>
      <c r="I14" s="296"/>
      <c r="J14" s="296"/>
      <c r="K14" s="296"/>
      <c r="L14" s="296"/>
      <c r="M14" s="296"/>
      <c r="N14" s="296"/>
      <c r="O14" s="296"/>
      <c r="P14" s="296"/>
      <c r="Q14" s="296"/>
      <c r="R14" s="296"/>
      <c r="S14" s="296"/>
      <c r="T14" s="296"/>
      <c r="U14" s="296"/>
      <c r="V14" s="296"/>
      <c r="W14" s="296"/>
      <c r="X14" s="296"/>
      <c r="Y14" s="296"/>
      <c r="Z14" s="296"/>
      <c r="AB14" s="296"/>
      <c r="AC14" s="296"/>
      <c r="AD14" s="296"/>
      <c r="AE14" s="296"/>
      <c r="AF14" s="296"/>
      <c r="AG14" s="296"/>
      <c r="AH14" s="296"/>
      <c r="AI14" s="296"/>
      <c r="AJ14" s="296"/>
      <c r="AK14" s="296"/>
      <c r="AL14" s="296"/>
      <c r="AM14" s="296"/>
      <c r="AN14" s="296"/>
      <c r="AO14" s="296"/>
      <c r="AQ14" s="296"/>
      <c r="AR14" s="296"/>
      <c r="AS14" s="296"/>
      <c r="AT14" s="296"/>
      <c r="AU14" s="296"/>
      <c r="AV14" s="296"/>
      <c r="AW14" s="296"/>
      <c r="AX14" s="296"/>
      <c r="AY14" s="296"/>
      <c r="AZ14" s="296"/>
      <c r="BA14" s="296"/>
      <c r="BB14" s="296"/>
      <c r="BC14" s="296"/>
      <c r="BD14" s="296"/>
      <c r="BE14" s="296"/>
      <c r="BF14" s="296"/>
      <c r="BG14" s="296"/>
      <c r="BH14" s="296"/>
      <c r="BI14" s="296"/>
      <c r="BK14" s="296"/>
      <c r="BL14" s="296"/>
      <c r="BM14" s="296"/>
      <c r="BN14" s="296"/>
      <c r="BO14" s="296"/>
      <c r="BP14" s="296"/>
      <c r="BQ14" s="296"/>
      <c r="BR14" s="296"/>
      <c r="BS14" s="296"/>
      <c r="BT14" s="296"/>
      <c r="BU14" s="296"/>
      <c r="BV14" s="296"/>
      <c r="BW14" s="296"/>
      <c r="BX14" s="296"/>
      <c r="BY14" s="296"/>
      <c r="BZ14" s="296"/>
      <c r="CA14" s="296"/>
      <c r="CB14" s="296"/>
      <c r="CC14" s="296"/>
      <c r="CG14" s="296"/>
      <c r="CH14" s="296"/>
      <c r="CI14" s="298"/>
      <c r="EK14" s="324"/>
      <c r="EL14" s="866"/>
      <c r="EM14" s="862"/>
      <c r="EN14" s="863"/>
    </row>
    <row r="15" spans="1:170" s="55" customFormat="1" ht="15" customHeight="1">
      <c r="A15" s="296"/>
      <c r="B15" s="297"/>
      <c r="C15" s="296"/>
      <c r="D15" s="296"/>
      <c r="H15" s="296"/>
      <c r="I15" s="296"/>
      <c r="J15" s="296"/>
      <c r="K15" s="296"/>
      <c r="L15" s="296"/>
      <c r="M15" s="296"/>
      <c r="N15" s="296"/>
      <c r="O15" s="296"/>
      <c r="P15" s="296"/>
      <c r="Q15" s="296"/>
      <c r="R15" s="296"/>
      <c r="S15" s="296"/>
      <c r="T15" s="296"/>
      <c r="U15" s="296"/>
      <c r="V15" s="296"/>
      <c r="W15" s="296"/>
      <c r="X15" s="296"/>
      <c r="Y15" s="296"/>
      <c r="Z15" s="296"/>
      <c r="AB15" s="296"/>
      <c r="AC15" s="296"/>
      <c r="AD15" s="296"/>
      <c r="AE15" s="296"/>
      <c r="AF15" s="296"/>
      <c r="AG15" s="296"/>
      <c r="AH15" s="296"/>
      <c r="AI15" s="296"/>
      <c r="AJ15" s="296"/>
      <c r="AK15" s="296"/>
      <c r="AL15" s="296"/>
      <c r="AM15" s="296"/>
      <c r="AN15" s="296"/>
      <c r="AO15" s="296"/>
      <c r="AQ15" s="296"/>
      <c r="AR15" s="296"/>
      <c r="AS15" s="296"/>
      <c r="AT15" s="296"/>
      <c r="AU15" s="296"/>
      <c r="AV15" s="296"/>
      <c r="AW15" s="296"/>
      <c r="AX15" s="296"/>
      <c r="AY15" s="296"/>
      <c r="AZ15" s="296"/>
      <c r="BA15" s="296"/>
      <c r="BB15" s="296"/>
      <c r="BC15" s="296"/>
      <c r="BD15" s="296"/>
      <c r="BE15" s="296"/>
      <c r="BF15" s="296"/>
      <c r="BG15" s="296"/>
      <c r="BH15" s="296"/>
      <c r="BI15" s="296"/>
      <c r="BK15" s="296"/>
      <c r="BL15" s="296"/>
      <c r="BM15" s="296"/>
      <c r="BN15" s="296"/>
      <c r="BO15" s="296"/>
      <c r="BP15" s="296"/>
      <c r="BQ15" s="296"/>
      <c r="BR15" s="296"/>
      <c r="BS15" s="296"/>
      <c r="BT15" s="296"/>
      <c r="BU15" s="296"/>
      <c r="BV15" s="296"/>
      <c r="BW15" s="296"/>
      <c r="BX15" s="296"/>
      <c r="BY15" s="296"/>
      <c r="BZ15" s="296"/>
      <c r="CA15" s="296"/>
      <c r="CB15" s="296"/>
      <c r="CC15" s="296"/>
      <c r="CG15" s="296"/>
      <c r="CH15" s="296"/>
      <c r="CI15" s="298"/>
      <c r="EK15" s="324"/>
      <c r="EL15" s="866"/>
      <c r="EM15" s="862"/>
      <c r="EN15" s="863"/>
    </row>
    <row r="16" spans="1:170" s="55" customFormat="1" ht="15" customHeight="1">
      <c r="A16" s="296"/>
      <c r="B16" s="297"/>
      <c r="C16" s="296"/>
      <c r="D16" s="296"/>
      <c r="H16" s="296"/>
      <c r="I16" s="296"/>
      <c r="J16" s="296"/>
      <c r="K16" s="296"/>
      <c r="L16" s="296"/>
      <c r="M16" s="296"/>
      <c r="N16" s="296"/>
      <c r="O16" s="296"/>
      <c r="P16" s="296"/>
      <c r="Q16" s="296"/>
      <c r="R16" s="296"/>
      <c r="S16" s="296"/>
      <c r="T16" s="296"/>
      <c r="U16" s="296"/>
      <c r="V16" s="296"/>
      <c r="W16" s="296"/>
      <c r="X16" s="296"/>
      <c r="Y16" s="296"/>
      <c r="Z16" s="296"/>
      <c r="AB16" s="296"/>
      <c r="AC16" s="296"/>
      <c r="AD16" s="296"/>
      <c r="AE16" s="296"/>
      <c r="AF16" s="296"/>
      <c r="AG16" s="296"/>
      <c r="AH16" s="296"/>
      <c r="AI16" s="296"/>
      <c r="AJ16" s="296"/>
      <c r="AK16" s="296"/>
      <c r="AL16" s="296"/>
      <c r="AM16" s="296"/>
      <c r="AN16" s="296"/>
      <c r="AO16" s="296"/>
      <c r="AQ16" s="296"/>
      <c r="AR16" s="296"/>
      <c r="AS16" s="296"/>
      <c r="AT16" s="296"/>
      <c r="AU16" s="296"/>
      <c r="AV16" s="296"/>
      <c r="AW16" s="296"/>
      <c r="AX16" s="296"/>
      <c r="AY16" s="296"/>
      <c r="AZ16" s="296"/>
      <c r="BA16" s="296"/>
      <c r="BB16" s="296"/>
      <c r="BC16" s="296"/>
      <c r="BD16" s="296"/>
      <c r="BE16" s="296"/>
      <c r="BF16" s="296"/>
      <c r="BG16" s="296"/>
      <c r="BH16" s="296"/>
      <c r="BI16" s="296"/>
      <c r="BK16" s="296"/>
      <c r="BL16" s="296"/>
      <c r="BM16" s="296"/>
      <c r="BN16" s="296"/>
      <c r="BO16" s="296"/>
      <c r="BP16" s="296"/>
      <c r="BQ16" s="296"/>
      <c r="BR16" s="296"/>
      <c r="BS16" s="296"/>
      <c r="BT16" s="296"/>
      <c r="BU16" s="296"/>
      <c r="BV16" s="296"/>
      <c r="BW16" s="296"/>
      <c r="BX16" s="296"/>
      <c r="BY16" s="296"/>
      <c r="BZ16" s="296"/>
      <c r="CA16" s="296"/>
      <c r="CB16" s="296"/>
      <c r="CC16" s="296"/>
      <c r="CG16" s="296"/>
      <c r="CH16" s="296"/>
      <c r="CI16" s="298"/>
      <c r="EK16" s="324"/>
      <c r="EL16" s="866"/>
      <c r="EM16" s="862"/>
      <c r="EN16" s="863"/>
    </row>
    <row r="17" spans="1:144" s="55" customFormat="1" ht="15" customHeight="1">
      <c r="A17" s="296"/>
      <c r="B17" s="297"/>
      <c r="C17" s="296"/>
      <c r="D17" s="296"/>
      <c r="H17" s="296"/>
      <c r="I17" s="296"/>
      <c r="J17" s="296"/>
      <c r="K17" s="296"/>
      <c r="L17" s="296"/>
      <c r="M17" s="296"/>
      <c r="N17" s="296"/>
      <c r="O17" s="296"/>
      <c r="P17" s="296"/>
      <c r="Q17" s="296"/>
      <c r="R17" s="296"/>
      <c r="S17" s="296"/>
      <c r="T17" s="296"/>
      <c r="U17" s="296"/>
      <c r="V17" s="296"/>
      <c r="W17" s="296"/>
      <c r="X17" s="296"/>
      <c r="Y17" s="296"/>
      <c r="Z17" s="296"/>
      <c r="AB17" s="296"/>
      <c r="AC17" s="296"/>
      <c r="AD17" s="296"/>
      <c r="AE17" s="296"/>
      <c r="AF17" s="296"/>
      <c r="AG17" s="296"/>
      <c r="AH17" s="296"/>
      <c r="AI17" s="296"/>
      <c r="AJ17" s="296"/>
      <c r="AK17" s="296"/>
      <c r="AL17" s="296"/>
      <c r="AM17" s="296"/>
      <c r="AN17" s="296"/>
      <c r="AO17" s="296"/>
      <c r="AQ17" s="296"/>
      <c r="AR17" s="296"/>
      <c r="AS17" s="296"/>
      <c r="AT17" s="296"/>
      <c r="AU17" s="296"/>
      <c r="AV17" s="296"/>
      <c r="AW17" s="296"/>
      <c r="AX17" s="296"/>
      <c r="AY17" s="296"/>
      <c r="AZ17" s="296"/>
      <c r="BA17" s="296"/>
      <c r="BB17" s="296"/>
      <c r="BC17" s="296"/>
      <c r="BD17" s="296"/>
      <c r="BE17" s="296"/>
      <c r="BF17" s="296"/>
      <c r="BG17" s="296"/>
      <c r="BH17" s="296"/>
      <c r="BI17" s="296"/>
      <c r="BK17" s="296"/>
      <c r="BL17" s="296"/>
      <c r="BM17" s="296"/>
      <c r="BN17" s="296"/>
      <c r="BO17" s="296"/>
      <c r="BP17" s="296"/>
      <c r="BQ17" s="296"/>
      <c r="BR17" s="296"/>
      <c r="BS17" s="296"/>
      <c r="BT17" s="296"/>
      <c r="BU17" s="296"/>
      <c r="BV17" s="296"/>
      <c r="BW17" s="296"/>
      <c r="BX17" s="296"/>
      <c r="BY17" s="296"/>
      <c r="BZ17" s="296"/>
      <c r="CA17" s="296"/>
      <c r="CB17" s="296"/>
      <c r="CC17" s="296"/>
      <c r="CG17" s="296"/>
      <c r="CH17" s="296"/>
      <c r="CI17" s="298"/>
      <c r="EK17" s="324"/>
      <c r="EL17" s="866"/>
      <c r="EM17" s="862"/>
      <c r="EN17" s="863"/>
    </row>
    <row r="18" spans="1:144" s="55" customFormat="1" ht="15" customHeight="1">
      <c r="A18" s="296"/>
      <c r="B18" s="297"/>
      <c r="C18" s="296"/>
      <c r="D18" s="296"/>
      <c r="H18" s="296"/>
      <c r="I18" s="296"/>
      <c r="J18" s="296"/>
      <c r="K18" s="296"/>
      <c r="L18" s="296"/>
      <c r="M18" s="296"/>
      <c r="N18" s="296"/>
      <c r="O18" s="296"/>
      <c r="P18" s="296"/>
      <c r="Q18" s="296"/>
      <c r="R18" s="296"/>
      <c r="S18" s="296"/>
      <c r="T18" s="296"/>
      <c r="U18" s="296"/>
      <c r="V18" s="296"/>
      <c r="W18" s="296"/>
      <c r="X18" s="296"/>
      <c r="Y18" s="296"/>
      <c r="Z18" s="296"/>
      <c r="AB18" s="296"/>
      <c r="AC18" s="296"/>
      <c r="AD18" s="296"/>
      <c r="AE18" s="296"/>
      <c r="AF18" s="296"/>
      <c r="AG18" s="296"/>
      <c r="AH18" s="296"/>
      <c r="AI18" s="296"/>
      <c r="AJ18" s="296"/>
      <c r="AK18" s="296"/>
      <c r="AL18" s="296"/>
      <c r="AM18" s="296"/>
      <c r="AN18" s="296"/>
      <c r="AO18" s="296"/>
      <c r="AQ18" s="296"/>
      <c r="AR18" s="296"/>
      <c r="AS18" s="296"/>
      <c r="AT18" s="296"/>
      <c r="AU18" s="296"/>
      <c r="AV18" s="296"/>
      <c r="AW18" s="296"/>
      <c r="AX18" s="296"/>
      <c r="AY18" s="296"/>
      <c r="AZ18" s="296"/>
      <c r="BA18" s="296"/>
      <c r="BB18" s="296"/>
      <c r="BC18" s="296"/>
      <c r="BD18" s="296"/>
      <c r="BE18" s="296"/>
      <c r="BF18" s="296"/>
      <c r="BG18" s="296"/>
      <c r="BH18" s="296"/>
      <c r="BI18" s="296"/>
      <c r="BK18" s="296"/>
      <c r="BL18" s="296"/>
      <c r="BM18" s="296"/>
      <c r="BN18" s="296"/>
      <c r="BO18" s="296"/>
      <c r="BP18" s="296"/>
      <c r="BQ18" s="296"/>
      <c r="BR18" s="296"/>
      <c r="BS18" s="296"/>
      <c r="BT18" s="296"/>
      <c r="BU18" s="296"/>
      <c r="BV18" s="296"/>
      <c r="BW18" s="296"/>
      <c r="BX18" s="296"/>
      <c r="BY18" s="296"/>
      <c r="BZ18" s="296"/>
      <c r="CA18" s="296"/>
      <c r="CB18" s="296"/>
      <c r="CC18" s="296"/>
      <c r="CG18" s="296"/>
      <c r="CH18" s="296"/>
      <c r="CI18" s="298"/>
      <c r="EK18" s="324"/>
      <c r="EL18" s="866"/>
      <c r="EM18" s="862"/>
      <c r="EN18" s="863"/>
    </row>
    <row r="19" spans="1:144" s="55" customFormat="1" ht="15" customHeight="1">
      <c r="A19" s="296"/>
      <c r="B19" s="297"/>
      <c r="C19" s="296"/>
      <c r="D19" s="296"/>
      <c r="H19" s="296"/>
      <c r="I19" s="296"/>
      <c r="J19" s="296"/>
      <c r="K19" s="296"/>
      <c r="L19" s="296"/>
      <c r="M19" s="296"/>
      <c r="N19" s="296"/>
      <c r="O19" s="296"/>
      <c r="P19" s="296"/>
      <c r="Q19" s="296"/>
      <c r="R19" s="296"/>
      <c r="S19" s="296"/>
      <c r="T19" s="296"/>
      <c r="U19" s="296"/>
      <c r="V19" s="296"/>
      <c r="W19" s="296"/>
      <c r="X19" s="296"/>
      <c r="Y19" s="296"/>
      <c r="Z19" s="296"/>
      <c r="AB19" s="296"/>
      <c r="AC19" s="296"/>
      <c r="AD19" s="296"/>
      <c r="AE19" s="296"/>
      <c r="AF19" s="296"/>
      <c r="AG19" s="296"/>
      <c r="AH19" s="296"/>
      <c r="AI19" s="296"/>
      <c r="AJ19" s="296"/>
      <c r="AK19" s="296"/>
      <c r="AL19" s="296"/>
      <c r="AM19" s="296"/>
      <c r="AN19" s="296"/>
      <c r="AO19" s="296"/>
      <c r="AQ19" s="296"/>
      <c r="AR19" s="296"/>
      <c r="AS19" s="296"/>
      <c r="AT19" s="296"/>
      <c r="AU19" s="296"/>
      <c r="AV19" s="296"/>
      <c r="AW19" s="296"/>
      <c r="AX19" s="296"/>
      <c r="AY19" s="296"/>
      <c r="AZ19" s="296"/>
      <c r="BA19" s="296"/>
      <c r="BB19" s="296"/>
      <c r="BC19" s="296"/>
      <c r="BD19" s="296"/>
      <c r="BE19" s="296"/>
      <c r="BF19" s="296"/>
      <c r="BG19" s="296"/>
      <c r="BH19" s="296"/>
      <c r="BI19" s="296"/>
      <c r="BK19" s="296"/>
      <c r="BL19" s="296"/>
      <c r="BM19" s="296"/>
      <c r="BN19" s="296"/>
      <c r="BO19" s="296"/>
      <c r="BP19" s="296"/>
      <c r="BQ19" s="296"/>
      <c r="BR19" s="296"/>
      <c r="BS19" s="296"/>
      <c r="BT19" s="296"/>
      <c r="BU19" s="296"/>
      <c r="BV19" s="296"/>
      <c r="BW19" s="296"/>
      <c r="BX19" s="296"/>
      <c r="BY19" s="296"/>
      <c r="BZ19" s="296"/>
      <c r="CA19" s="296"/>
      <c r="CB19" s="296"/>
      <c r="CC19" s="296"/>
      <c r="CG19" s="296"/>
      <c r="CH19" s="296"/>
      <c r="CI19" s="298"/>
      <c r="EK19" s="324"/>
      <c r="EL19" s="866"/>
      <c r="EM19" s="862"/>
      <c r="EN19" s="863"/>
    </row>
    <row r="20" spans="1:144" s="55" customFormat="1" ht="15" customHeight="1">
      <c r="A20" s="296"/>
      <c r="B20" s="297"/>
      <c r="C20" s="296"/>
      <c r="D20" s="296"/>
      <c r="H20" s="296"/>
      <c r="I20" s="296"/>
      <c r="J20" s="296"/>
      <c r="K20" s="296"/>
      <c r="L20" s="296"/>
      <c r="M20" s="296"/>
      <c r="N20" s="296"/>
      <c r="O20" s="296"/>
      <c r="P20" s="296"/>
      <c r="Q20" s="296"/>
      <c r="R20" s="296"/>
      <c r="S20" s="296"/>
      <c r="T20" s="296"/>
      <c r="U20" s="296"/>
      <c r="V20" s="296"/>
      <c r="W20" s="296"/>
      <c r="X20" s="296"/>
      <c r="Y20" s="296"/>
      <c r="Z20" s="296"/>
      <c r="AB20" s="296"/>
      <c r="AC20" s="296"/>
      <c r="AD20" s="296"/>
      <c r="AE20" s="296"/>
      <c r="AF20" s="296"/>
      <c r="AG20" s="296"/>
      <c r="AH20" s="296"/>
      <c r="AI20" s="296"/>
      <c r="AJ20" s="296"/>
      <c r="AK20" s="296"/>
      <c r="AL20" s="296"/>
      <c r="AM20" s="296"/>
      <c r="AN20" s="296"/>
      <c r="AO20" s="296"/>
      <c r="AQ20" s="296"/>
      <c r="AR20" s="296"/>
      <c r="AS20" s="296"/>
      <c r="AT20" s="296"/>
      <c r="AU20" s="296"/>
      <c r="AV20" s="296"/>
      <c r="AW20" s="296"/>
      <c r="AX20" s="296"/>
      <c r="AY20" s="296"/>
      <c r="AZ20" s="296"/>
      <c r="BA20" s="296"/>
      <c r="BB20" s="296"/>
      <c r="BC20" s="296"/>
      <c r="BD20" s="296"/>
      <c r="BE20" s="296"/>
      <c r="BF20" s="296"/>
      <c r="BG20" s="296"/>
      <c r="BH20" s="296"/>
      <c r="BI20" s="296"/>
      <c r="BK20" s="296"/>
      <c r="BL20" s="296"/>
      <c r="BM20" s="296"/>
      <c r="BN20" s="296"/>
      <c r="BO20" s="296"/>
      <c r="BP20" s="296"/>
      <c r="BQ20" s="296"/>
      <c r="BR20" s="296"/>
      <c r="BS20" s="296"/>
      <c r="BT20" s="296"/>
      <c r="BU20" s="296"/>
      <c r="BV20" s="296"/>
      <c r="BW20" s="296"/>
      <c r="BX20" s="296"/>
      <c r="BY20" s="296"/>
      <c r="BZ20" s="296"/>
      <c r="CA20" s="296"/>
      <c r="CB20" s="296"/>
      <c r="CC20" s="296"/>
      <c r="CG20" s="296"/>
      <c r="CH20" s="296"/>
      <c r="CI20" s="298"/>
      <c r="EK20" s="324"/>
      <c r="EL20" s="866"/>
      <c r="EM20" s="862"/>
      <c r="EN20" s="863"/>
    </row>
    <row r="21" spans="1:144" s="55" customFormat="1" ht="15" customHeight="1">
      <c r="A21" s="296"/>
      <c r="B21" s="297"/>
      <c r="C21" s="296"/>
      <c r="D21" s="296"/>
      <c r="H21" s="296"/>
      <c r="I21" s="296"/>
      <c r="J21" s="296"/>
      <c r="K21" s="296"/>
      <c r="L21" s="296"/>
      <c r="M21" s="296"/>
      <c r="N21" s="296"/>
      <c r="O21" s="296"/>
      <c r="P21" s="296"/>
      <c r="Q21" s="296"/>
      <c r="R21" s="296"/>
      <c r="S21" s="296"/>
      <c r="T21" s="296"/>
      <c r="U21" s="296"/>
      <c r="V21" s="296"/>
      <c r="W21" s="296"/>
      <c r="X21" s="296"/>
      <c r="Y21" s="296"/>
      <c r="Z21" s="296"/>
      <c r="AB21" s="296"/>
      <c r="AC21" s="296"/>
      <c r="AD21" s="296"/>
      <c r="AE21" s="296"/>
      <c r="AF21" s="296"/>
      <c r="AG21" s="296"/>
      <c r="AH21" s="296"/>
      <c r="AI21" s="296"/>
      <c r="AJ21" s="296"/>
      <c r="AK21" s="296"/>
      <c r="AL21" s="296"/>
      <c r="AM21" s="296"/>
      <c r="AN21" s="296"/>
      <c r="AO21" s="296"/>
      <c r="AQ21" s="296"/>
      <c r="AR21" s="296"/>
      <c r="AS21" s="296"/>
      <c r="AT21" s="296"/>
      <c r="AU21" s="296"/>
      <c r="AV21" s="296"/>
      <c r="AW21" s="296"/>
      <c r="AX21" s="296"/>
      <c r="AY21" s="296"/>
      <c r="AZ21" s="296"/>
      <c r="BA21" s="296"/>
      <c r="BB21" s="296"/>
      <c r="BC21" s="296"/>
      <c r="BD21" s="296"/>
      <c r="BE21" s="296"/>
      <c r="BF21" s="296"/>
      <c r="BG21" s="296"/>
      <c r="BH21" s="296"/>
      <c r="BI21" s="296"/>
      <c r="BK21" s="296"/>
      <c r="BL21" s="296"/>
      <c r="BM21" s="296"/>
      <c r="BN21" s="296"/>
      <c r="BO21" s="296"/>
      <c r="BP21" s="296"/>
      <c r="BQ21" s="296"/>
      <c r="BR21" s="296"/>
      <c r="BS21" s="296"/>
      <c r="BT21" s="296"/>
      <c r="BU21" s="296"/>
      <c r="BV21" s="296"/>
      <c r="BW21" s="296"/>
      <c r="BX21" s="296"/>
      <c r="BY21" s="296"/>
      <c r="BZ21" s="296"/>
      <c r="CA21" s="296"/>
      <c r="CB21" s="296"/>
      <c r="CC21" s="296"/>
      <c r="CG21" s="296"/>
      <c r="CH21" s="296"/>
      <c r="CI21" s="298"/>
      <c r="EK21" s="324"/>
      <c r="EL21" s="866"/>
      <c r="EM21" s="862"/>
      <c r="EN21" s="863"/>
    </row>
    <row r="22" spans="1:144" s="55" customFormat="1" ht="15" customHeight="1">
      <c r="A22" s="296"/>
      <c r="B22" s="297"/>
      <c r="C22" s="296"/>
      <c r="D22" s="296"/>
      <c r="H22" s="296"/>
      <c r="I22" s="296"/>
      <c r="J22" s="296"/>
      <c r="K22" s="296"/>
      <c r="L22" s="296"/>
      <c r="M22" s="296"/>
      <c r="N22" s="296"/>
      <c r="O22" s="296"/>
      <c r="P22" s="296"/>
      <c r="Q22" s="296"/>
      <c r="R22" s="296"/>
      <c r="S22" s="296"/>
      <c r="T22" s="296"/>
      <c r="U22" s="296"/>
      <c r="V22" s="296"/>
      <c r="W22" s="296"/>
      <c r="X22" s="296"/>
      <c r="Y22" s="296"/>
      <c r="Z22" s="296"/>
      <c r="AB22" s="296"/>
      <c r="AC22" s="296"/>
      <c r="AD22" s="296"/>
      <c r="AE22" s="296"/>
      <c r="AF22" s="296"/>
      <c r="AG22" s="296"/>
      <c r="AH22" s="296"/>
      <c r="AI22" s="296"/>
      <c r="AJ22" s="296"/>
      <c r="AK22" s="296"/>
      <c r="AL22" s="296"/>
      <c r="AM22" s="296"/>
      <c r="AN22" s="296"/>
      <c r="AO22" s="296"/>
      <c r="AQ22" s="296"/>
      <c r="AR22" s="296"/>
      <c r="AS22" s="296"/>
      <c r="AT22" s="296"/>
      <c r="AU22" s="296"/>
      <c r="AV22" s="296"/>
      <c r="AW22" s="296"/>
      <c r="AX22" s="296"/>
      <c r="AY22" s="296"/>
      <c r="AZ22" s="296"/>
      <c r="BA22" s="296"/>
      <c r="BB22" s="296"/>
      <c r="BC22" s="296"/>
      <c r="BD22" s="296"/>
      <c r="BE22" s="296"/>
      <c r="BF22" s="296"/>
      <c r="BG22" s="296"/>
      <c r="BH22" s="296"/>
      <c r="BI22" s="296"/>
      <c r="BK22" s="296"/>
      <c r="BL22" s="296"/>
      <c r="BM22" s="296"/>
      <c r="BN22" s="296"/>
      <c r="BO22" s="296"/>
      <c r="BP22" s="296"/>
      <c r="BQ22" s="296"/>
      <c r="BR22" s="296"/>
      <c r="BS22" s="296"/>
      <c r="BT22" s="296"/>
      <c r="BU22" s="296"/>
      <c r="BV22" s="296"/>
      <c r="BW22" s="296"/>
      <c r="BX22" s="296"/>
      <c r="BY22" s="296"/>
      <c r="BZ22" s="296"/>
      <c r="CA22" s="296"/>
      <c r="CB22" s="296"/>
      <c r="CC22" s="296"/>
      <c r="CG22" s="296"/>
      <c r="CH22" s="296"/>
      <c r="CI22" s="298"/>
      <c r="EK22" s="324"/>
      <c r="EL22" s="866"/>
      <c r="EM22" s="862"/>
      <c r="EN22" s="863"/>
    </row>
    <row r="23" spans="1:144" s="55" customFormat="1" ht="15" customHeight="1">
      <c r="A23" s="296"/>
      <c r="B23" s="297"/>
      <c r="C23" s="296"/>
      <c r="D23" s="296"/>
      <c r="H23" s="296"/>
      <c r="I23" s="296"/>
      <c r="J23" s="296"/>
      <c r="K23" s="296"/>
      <c r="L23" s="296"/>
      <c r="M23" s="296"/>
      <c r="N23" s="296"/>
      <c r="O23" s="296"/>
      <c r="P23" s="296"/>
      <c r="Q23" s="296"/>
      <c r="R23" s="296"/>
      <c r="S23" s="296"/>
      <c r="T23" s="296"/>
      <c r="U23" s="296"/>
      <c r="V23" s="296"/>
      <c r="W23" s="296"/>
      <c r="X23" s="296"/>
      <c r="Y23" s="296"/>
      <c r="Z23" s="296"/>
      <c r="AB23" s="296"/>
      <c r="AC23" s="296"/>
      <c r="AD23" s="296"/>
      <c r="AE23" s="296"/>
      <c r="AF23" s="296"/>
      <c r="AG23" s="296"/>
      <c r="AH23" s="296"/>
      <c r="AI23" s="296"/>
      <c r="AJ23" s="296"/>
      <c r="AK23" s="296"/>
      <c r="AL23" s="296"/>
      <c r="AM23" s="296"/>
      <c r="AN23" s="296"/>
      <c r="AO23" s="296"/>
      <c r="AQ23" s="296"/>
      <c r="AR23" s="296"/>
      <c r="AS23" s="296"/>
      <c r="AT23" s="296"/>
      <c r="AU23" s="296"/>
      <c r="AV23" s="296"/>
      <c r="AW23" s="296"/>
      <c r="AX23" s="296"/>
      <c r="AY23" s="296"/>
      <c r="AZ23" s="296"/>
      <c r="BA23" s="296"/>
      <c r="BB23" s="296"/>
      <c r="BC23" s="296"/>
      <c r="BD23" s="296"/>
      <c r="BE23" s="296"/>
      <c r="BF23" s="296"/>
      <c r="BG23" s="296"/>
      <c r="BH23" s="296"/>
      <c r="BI23" s="296"/>
      <c r="BK23" s="296"/>
      <c r="BL23" s="296"/>
      <c r="BM23" s="296"/>
      <c r="BN23" s="296"/>
      <c r="BO23" s="296"/>
      <c r="BP23" s="296"/>
      <c r="BQ23" s="296"/>
      <c r="BR23" s="296"/>
      <c r="BS23" s="296"/>
      <c r="BT23" s="296"/>
      <c r="BU23" s="296"/>
      <c r="BV23" s="296"/>
      <c r="BW23" s="296"/>
      <c r="BX23" s="296"/>
      <c r="BY23" s="296"/>
      <c r="BZ23" s="296"/>
      <c r="CA23" s="296"/>
      <c r="CB23" s="296"/>
      <c r="CC23" s="296"/>
      <c r="CG23" s="296"/>
      <c r="CH23" s="296"/>
      <c r="CI23" s="298"/>
      <c r="EK23" s="324"/>
      <c r="EL23" s="866"/>
      <c r="EM23" s="862"/>
      <c r="EN23" s="863"/>
    </row>
    <row r="24" spans="1:144" s="55" customFormat="1" ht="15" customHeight="1">
      <c r="A24" s="296"/>
      <c r="B24" s="297"/>
      <c r="C24" s="296"/>
      <c r="D24" s="296"/>
      <c r="H24" s="296"/>
      <c r="I24" s="296"/>
      <c r="J24" s="296"/>
      <c r="K24" s="296"/>
      <c r="L24" s="296"/>
      <c r="M24" s="296"/>
      <c r="N24" s="296"/>
      <c r="O24" s="296"/>
      <c r="P24" s="296"/>
      <c r="Q24" s="296"/>
      <c r="R24" s="296"/>
      <c r="S24" s="296"/>
      <c r="T24" s="296"/>
      <c r="U24" s="296"/>
      <c r="V24" s="296"/>
      <c r="W24" s="296"/>
      <c r="X24" s="296"/>
      <c r="Y24" s="296"/>
      <c r="Z24" s="296"/>
      <c r="AB24" s="296"/>
      <c r="AC24" s="296"/>
      <c r="AD24" s="296"/>
      <c r="AE24" s="296"/>
      <c r="AF24" s="296"/>
      <c r="AG24" s="296"/>
      <c r="AH24" s="296"/>
      <c r="AI24" s="296"/>
      <c r="AJ24" s="296"/>
      <c r="AK24" s="296"/>
      <c r="AL24" s="296"/>
      <c r="AM24" s="296"/>
      <c r="AN24" s="296"/>
      <c r="AO24" s="296"/>
      <c r="AQ24" s="296"/>
      <c r="AR24" s="296"/>
      <c r="AS24" s="296"/>
      <c r="AT24" s="296"/>
      <c r="AU24" s="296"/>
      <c r="AV24" s="296"/>
      <c r="AW24" s="296"/>
      <c r="AX24" s="296"/>
      <c r="AY24" s="296"/>
      <c r="AZ24" s="296"/>
      <c r="BA24" s="296"/>
      <c r="BB24" s="296"/>
      <c r="BC24" s="296"/>
      <c r="BD24" s="296"/>
      <c r="BE24" s="296"/>
      <c r="BF24" s="296"/>
      <c r="BG24" s="296"/>
      <c r="BH24" s="296"/>
      <c r="BI24" s="296"/>
      <c r="BK24" s="296"/>
      <c r="BL24" s="296"/>
      <c r="BM24" s="296"/>
      <c r="BN24" s="296"/>
      <c r="BO24" s="296"/>
      <c r="BP24" s="296"/>
      <c r="BQ24" s="296"/>
      <c r="BR24" s="296"/>
      <c r="BS24" s="296"/>
      <c r="BT24" s="296"/>
      <c r="BU24" s="296"/>
      <c r="BV24" s="296"/>
      <c r="BW24" s="296"/>
      <c r="BX24" s="296"/>
      <c r="BY24" s="296"/>
      <c r="BZ24" s="296"/>
      <c r="CA24" s="296"/>
      <c r="CB24" s="296"/>
      <c r="CC24" s="296"/>
      <c r="CG24" s="296"/>
      <c r="CH24" s="296"/>
      <c r="CI24" s="298"/>
      <c r="EK24" s="324"/>
      <c r="EL24" s="866"/>
      <c r="EM24" s="862"/>
      <c r="EN24" s="863"/>
    </row>
    <row r="25" spans="1:144" s="55" customFormat="1" ht="15" customHeight="1">
      <c r="A25" s="296"/>
      <c r="B25" s="297"/>
      <c r="C25" s="296"/>
      <c r="D25" s="296"/>
      <c r="H25" s="296"/>
      <c r="I25" s="296"/>
      <c r="J25" s="296"/>
      <c r="K25" s="296"/>
      <c r="L25" s="296"/>
      <c r="M25" s="296"/>
      <c r="N25" s="296"/>
      <c r="O25" s="296"/>
      <c r="P25" s="296"/>
      <c r="Q25" s="296"/>
      <c r="R25" s="296"/>
      <c r="S25" s="296"/>
      <c r="T25" s="296"/>
      <c r="U25" s="296"/>
      <c r="V25" s="296"/>
      <c r="W25" s="296"/>
      <c r="X25" s="296"/>
      <c r="Y25" s="296"/>
      <c r="Z25" s="296"/>
      <c r="AB25" s="296"/>
      <c r="AC25" s="296"/>
      <c r="AD25" s="296"/>
      <c r="AE25" s="296"/>
      <c r="AF25" s="296"/>
      <c r="AG25" s="296"/>
      <c r="AH25" s="296"/>
      <c r="AI25" s="296"/>
      <c r="AJ25" s="296"/>
      <c r="AK25" s="296"/>
      <c r="AL25" s="296"/>
      <c r="AM25" s="296"/>
      <c r="AN25" s="296"/>
      <c r="AO25" s="296"/>
      <c r="AQ25" s="296"/>
      <c r="AR25" s="296"/>
      <c r="AS25" s="296"/>
      <c r="AT25" s="296"/>
      <c r="AU25" s="296"/>
      <c r="AV25" s="296"/>
      <c r="AW25" s="296"/>
      <c r="AX25" s="296"/>
      <c r="AY25" s="296"/>
      <c r="AZ25" s="296"/>
      <c r="BA25" s="296"/>
      <c r="BB25" s="296"/>
      <c r="BC25" s="296"/>
      <c r="BD25" s="296"/>
      <c r="BE25" s="296"/>
      <c r="BF25" s="296"/>
      <c r="BG25" s="296"/>
      <c r="BH25" s="296"/>
      <c r="BI25" s="296"/>
      <c r="BK25" s="296"/>
      <c r="BL25" s="296"/>
      <c r="BM25" s="296"/>
      <c r="BN25" s="296"/>
      <c r="BO25" s="296"/>
      <c r="BP25" s="296"/>
      <c r="BQ25" s="296"/>
      <c r="BR25" s="296"/>
      <c r="BS25" s="296"/>
      <c r="BT25" s="296"/>
      <c r="BU25" s="296"/>
      <c r="BV25" s="296"/>
      <c r="BW25" s="296"/>
      <c r="BX25" s="296"/>
      <c r="BY25" s="296"/>
      <c r="BZ25" s="296"/>
      <c r="CA25" s="296"/>
      <c r="CB25" s="296"/>
      <c r="CC25" s="296"/>
      <c r="CG25" s="296"/>
      <c r="CH25" s="296"/>
      <c r="CI25" s="298"/>
      <c r="EK25" s="324"/>
      <c r="EL25" s="866"/>
      <c r="EM25" s="862"/>
      <c r="EN25" s="863"/>
    </row>
    <row r="26" spans="1:144" s="55" customFormat="1" ht="15" customHeight="1">
      <c r="A26" s="296"/>
      <c r="B26" s="297"/>
      <c r="C26" s="296"/>
      <c r="D26" s="296"/>
      <c r="H26" s="296"/>
      <c r="I26" s="296"/>
      <c r="J26" s="296"/>
      <c r="K26" s="296"/>
      <c r="L26" s="296"/>
      <c r="M26" s="296"/>
      <c r="N26" s="296"/>
      <c r="O26" s="296"/>
      <c r="P26" s="296"/>
      <c r="Q26" s="296"/>
      <c r="R26" s="296"/>
      <c r="S26" s="296"/>
      <c r="T26" s="296"/>
      <c r="U26" s="296"/>
      <c r="V26" s="296"/>
      <c r="W26" s="296"/>
      <c r="X26" s="296"/>
      <c r="Y26" s="296"/>
      <c r="Z26" s="296"/>
      <c r="AB26" s="296"/>
      <c r="AC26" s="296"/>
      <c r="AD26" s="296"/>
      <c r="AE26" s="296"/>
      <c r="AF26" s="296"/>
      <c r="AG26" s="296"/>
      <c r="AH26" s="296"/>
      <c r="AI26" s="296"/>
      <c r="AJ26" s="296"/>
      <c r="AK26" s="296"/>
      <c r="AL26" s="296"/>
      <c r="AM26" s="296"/>
      <c r="AN26" s="296"/>
      <c r="AO26" s="296"/>
      <c r="AQ26" s="296"/>
      <c r="AR26" s="296"/>
      <c r="AS26" s="296"/>
      <c r="AT26" s="296"/>
      <c r="AU26" s="296"/>
      <c r="AV26" s="296"/>
      <c r="AW26" s="296"/>
      <c r="AX26" s="296"/>
      <c r="AY26" s="296"/>
      <c r="AZ26" s="296"/>
      <c r="BA26" s="296"/>
      <c r="BB26" s="296"/>
      <c r="BC26" s="296"/>
      <c r="BD26" s="296"/>
      <c r="BE26" s="296"/>
      <c r="BF26" s="296"/>
      <c r="BG26" s="296"/>
      <c r="BH26" s="296"/>
      <c r="BI26" s="296"/>
      <c r="BK26" s="296"/>
      <c r="BL26" s="296"/>
      <c r="BM26" s="296"/>
      <c r="BN26" s="296"/>
      <c r="BO26" s="296"/>
      <c r="BP26" s="296"/>
      <c r="BQ26" s="296"/>
      <c r="BR26" s="296"/>
      <c r="BS26" s="296"/>
      <c r="BT26" s="296"/>
      <c r="BU26" s="296"/>
      <c r="BV26" s="296"/>
      <c r="BW26" s="296"/>
      <c r="BX26" s="296"/>
      <c r="BY26" s="296"/>
      <c r="BZ26" s="296"/>
      <c r="CA26" s="296"/>
      <c r="CB26" s="296"/>
      <c r="CC26" s="296"/>
      <c r="CG26" s="296"/>
      <c r="CH26" s="296"/>
      <c r="CI26" s="298"/>
      <c r="EK26" s="324"/>
      <c r="EL26" s="866"/>
      <c r="EM26" s="862"/>
      <c r="EN26" s="863"/>
    </row>
    <row r="27" spans="1:144" s="55" customFormat="1" ht="15" customHeight="1">
      <c r="A27" s="296"/>
      <c r="B27" s="297"/>
      <c r="C27" s="296"/>
      <c r="D27" s="296"/>
      <c r="H27" s="296"/>
      <c r="I27" s="296"/>
      <c r="J27" s="296"/>
      <c r="K27" s="296"/>
      <c r="L27" s="296"/>
      <c r="M27" s="296"/>
      <c r="N27" s="296"/>
      <c r="O27" s="296"/>
      <c r="P27" s="296"/>
      <c r="Q27" s="296"/>
      <c r="R27" s="296"/>
      <c r="S27" s="296"/>
      <c r="T27" s="296"/>
      <c r="U27" s="296"/>
      <c r="V27" s="296"/>
      <c r="W27" s="296"/>
      <c r="X27" s="296"/>
      <c r="Y27" s="296"/>
      <c r="Z27" s="296"/>
      <c r="AB27" s="296"/>
      <c r="AC27" s="296"/>
      <c r="AD27" s="296"/>
      <c r="AE27" s="296"/>
      <c r="AF27" s="296"/>
      <c r="AG27" s="296"/>
      <c r="AH27" s="296"/>
      <c r="AI27" s="296"/>
      <c r="AJ27" s="296"/>
      <c r="AK27" s="296"/>
      <c r="AL27" s="296"/>
      <c r="AM27" s="296"/>
      <c r="AN27" s="296"/>
      <c r="AO27" s="296"/>
      <c r="AQ27" s="296"/>
      <c r="AR27" s="296"/>
      <c r="AS27" s="296"/>
      <c r="AT27" s="296"/>
      <c r="AU27" s="296"/>
      <c r="AV27" s="296"/>
      <c r="AW27" s="296"/>
      <c r="AX27" s="296"/>
      <c r="AY27" s="296"/>
      <c r="AZ27" s="296"/>
      <c r="BA27" s="296"/>
      <c r="BB27" s="296"/>
      <c r="BC27" s="296"/>
      <c r="BD27" s="296"/>
      <c r="BE27" s="296"/>
      <c r="BF27" s="296"/>
      <c r="BG27" s="296"/>
      <c r="BH27" s="296"/>
      <c r="BI27" s="296"/>
      <c r="BK27" s="296"/>
      <c r="BL27" s="296"/>
      <c r="BM27" s="296"/>
      <c r="BN27" s="296"/>
      <c r="BO27" s="296"/>
      <c r="BP27" s="296"/>
      <c r="BQ27" s="296"/>
      <c r="BR27" s="296"/>
      <c r="BS27" s="296"/>
      <c r="BT27" s="296"/>
      <c r="BU27" s="296"/>
      <c r="BV27" s="296"/>
      <c r="BW27" s="296"/>
      <c r="BX27" s="296"/>
      <c r="BY27" s="296"/>
      <c r="BZ27" s="296"/>
      <c r="CA27" s="296"/>
      <c r="CB27" s="296"/>
      <c r="CC27" s="296"/>
      <c r="CG27" s="296"/>
      <c r="CH27" s="296"/>
      <c r="CI27" s="298"/>
      <c r="EK27" s="324"/>
      <c r="EL27" s="866"/>
      <c r="EM27" s="862"/>
      <c r="EN27" s="863"/>
    </row>
    <row r="28" spans="1:144" s="55" customFormat="1" ht="15" customHeight="1">
      <c r="A28" s="296"/>
      <c r="B28" s="297"/>
      <c r="C28" s="296"/>
      <c r="D28" s="296"/>
      <c r="H28" s="296"/>
      <c r="I28" s="296"/>
      <c r="J28" s="296"/>
      <c r="K28" s="296"/>
      <c r="L28" s="296"/>
      <c r="M28" s="296"/>
      <c r="N28" s="296"/>
      <c r="O28" s="296"/>
      <c r="P28" s="296"/>
      <c r="Q28" s="296"/>
      <c r="R28" s="296"/>
      <c r="S28" s="296"/>
      <c r="T28" s="296"/>
      <c r="U28" s="296"/>
      <c r="V28" s="296"/>
      <c r="W28" s="296"/>
      <c r="X28" s="296"/>
      <c r="Y28" s="296"/>
      <c r="Z28" s="296"/>
      <c r="AB28" s="296"/>
      <c r="AC28" s="296"/>
      <c r="AD28" s="296"/>
      <c r="AE28" s="296"/>
      <c r="AF28" s="296"/>
      <c r="AG28" s="296"/>
      <c r="AH28" s="296"/>
      <c r="AI28" s="296"/>
      <c r="AJ28" s="296"/>
      <c r="AK28" s="296"/>
      <c r="AL28" s="296"/>
      <c r="AM28" s="296"/>
      <c r="AN28" s="296"/>
      <c r="AO28" s="296"/>
      <c r="AQ28" s="296"/>
      <c r="AR28" s="296"/>
      <c r="AS28" s="296"/>
      <c r="AT28" s="296"/>
      <c r="AU28" s="296"/>
      <c r="AV28" s="296"/>
      <c r="AW28" s="296"/>
      <c r="AX28" s="296"/>
      <c r="AY28" s="296"/>
      <c r="AZ28" s="296"/>
      <c r="BA28" s="296"/>
      <c r="BB28" s="296"/>
      <c r="BC28" s="296"/>
      <c r="BD28" s="296"/>
      <c r="BE28" s="296"/>
      <c r="BF28" s="296"/>
      <c r="BG28" s="296"/>
      <c r="BH28" s="296"/>
      <c r="BI28" s="296"/>
      <c r="BK28" s="296"/>
      <c r="BL28" s="296"/>
      <c r="BM28" s="296"/>
      <c r="BN28" s="296"/>
      <c r="BO28" s="296"/>
      <c r="BP28" s="296"/>
      <c r="BQ28" s="296"/>
      <c r="BR28" s="296"/>
      <c r="BS28" s="296"/>
      <c r="BT28" s="296"/>
      <c r="BU28" s="296"/>
      <c r="BV28" s="296"/>
      <c r="BW28" s="296"/>
      <c r="BX28" s="296"/>
      <c r="BY28" s="296"/>
      <c r="BZ28" s="296"/>
      <c r="CA28" s="296"/>
      <c r="CB28" s="296"/>
      <c r="CC28" s="296"/>
      <c r="CG28" s="296"/>
      <c r="CH28" s="296"/>
      <c r="CI28" s="298"/>
      <c r="EK28" s="324"/>
      <c r="EL28" s="866"/>
      <c r="EM28" s="862"/>
      <c r="EN28" s="863"/>
    </row>
    <row r="29" spans="1:144" s="55" customFormat="1" ht="15" customHeight="1">
      <c r="A29" s="296"/>
      <c r="B29" s="297"/>
      <c r="C29" s="296"/>
      <c r="D29" s="296"/>
      <c r="H29" s="296"/>
      <c r="I29" s="296"/>
      <c r="J29" s="296"/>
      <c r="K29" s="296"/>
      <c r="L29" s="296"/>
      <c r="M29" s="296"/>
      <c r="N29" s="296"/>
      <c r="O29" s="296"/>
      <c r="P29" s="296"/>
      <c r="Q29" s="296"/>
      <c r="R29" s="296"/>
      <c r="S29" s="296"/>
      <c r="T29" s="296"/>
      <c r="U29" s="296"/>
      <c r="V29" s="296"/>
      <c r="W29" s="296"/>
      <c r="X29" s="296"/>
      <c r="Y29" s="296"/>
      <c r="Z29" s="296"/>
      <c r="AB29" s="296"/>
      <c r="AC29" s="296"/>
      <c r="AD29" s="296"/>
      <c r="AE29" s="296"/>
      <c r="AF29" s="296"/>
      <c r="AG29" s="296"/>
      <c r="AH29" s="296"/>
      <c r="AI29" s="296"/>
      <c r="AJ29" s="296"/>
      <c r="AK29" s="296"/>
      <c r="AL29" s="296"/>
      <c r="AM29" s="296"/>
      <c r="AN29" s="296"/>
      <c r="AO29" s="296"/>
      <c r="AQ29" s="296"/>
      <c r="AR29" s="296"/>
      <c r="AS29" s="296"/>
      <c r="AT29" s="296"/>
      <c r="AU29" s="296"/>
      <c r="AV29" s="296"/>
      <c r="AW29" s="296"/>
      <c r="AX29" s="296"/>
      <c r="AY29" s="296"/>
      <c r="AZ29" s="296"/>
      <c r="BA29" s="296"/>
      <c r="BB29" s="296"/>
      <c r="BC29" s="296"/>
      <c r="BD29" s="296"/>
      <c r="BE29" s="296"/>
      <c r="BF29" s="296"/>
      <c r="BG29" s="296"/>
      <c r="BH29" s="296"/>
      <c r="BI29" s="296"/>
      <c r="BK29" s="296"/>
      <c r="BL29" s="296"/>
      <c r="BM29" s="296"/>
      <c r="BN29" s="296"/>
      <c r="BO29" s="296"/>
      <c r="BP29" s="296"/>
      <c r="BQ29" s="296"/>
      <c r="BR29" s="296"/>
      <c r="BS29" s="296"/>
      <c r="BT29" s="296"/>
      <c r="BU29" s="296"/>
      <c r="BV29" s="296"/>
      <c r="BW29" s="296"/>
      <c r="BX29" s="296"/>
      <c r="BY29" s="296"/>
      <c r="BZ29" s="296"/>
      <c r="CA29" s="296"/>
      <c r="CB29" s="296"/>
      <c r="CC29" s="296"/>
      <c r="CG29" s="296"/>
      <c r="CH29" s="296"/>
      <c r="CI29" s="298"/>
      <c r="EK29" s="324"/>
      <c r="EL29" s="866"/>
      <c r="EM29" s="862"/>
      <c r="EN29" s="863"/>
    </row>
    <row r="30" spans="1:144" s="55" customFormat="1" ht="15" customHeight="1">
      <c r="A30" s="296"/>
      <c r="B30" s="297"/>
      <c r="C30" s="296"/>
      <c r="D30" s="296"/>
      <c r="H30" s="296"/>
      <c r="I30" s="296"/>
      <c r="J30" s="296"/>
      <c r="K30" s="296"/>
      <c r="L30" s="296"/>
      <c r="M30" s="296"/>
      <c r="N30" s="296"/>
      <c r="O30" s="296"/>
      <c r="P30" s="296"/>
      <c r="Q30" s="296"/>
      <c r="R30" s="296"/>
      <c r="S30" s="296"/>
      <c r="T30" s="296"/>
      <c r="U30" s="296"/>
      <c r="V30" s="296"/>
      <c r="W30" s="296"/>
      <c r="X30" s="296"/>
      <c r="Y30" s="296"/>
      <c r="Z30" s="296"/>
      <c r="AB30" s="296"/>
      <c r="AC30" s="296"/>
      <c r="AD30" s="296"/>
      <c r="AE30" s="296"/>
      <c r="AF30" s="296"/>
      <c r="AG30" s="296"/>
      <c r="AH30" s="296"/>
      <c r="AI30" s="296"/>
      <c r="AJ30" s="296"/>
      <c r="AK30" s="296"/>
      <c r="AL30" s="296"/>
      <c r="AM30" s="296"/>
      <c r="AN30" s="296"/>
      <c r="AO30" s="296"/>
      <c r="AQ30" s="296"/>
      <c r="AR30" s="296"/>
      <c r="AS30" s="296"/>
      <c r="AT30" s="296"/>
      <c r="AU30" s="296"/>
      <c r="AV30" s="296"/>
      <c r="AW30" s="296"/>
      <c r="AX30" s="296"/>
      <c r="AY30" s="296"/>
      <c r="AZ30" s="296"/>
      <c r="BA30" s="296"/>
      <c r="BB30" s="296"/>
      <c r="BC30" s="296"/>
      <c r="BD30" s="296"/>
      <c r="BE30" s="296"/>
      <c r="BF30" s="296"/>
      <c r="BG30" s="296"/>
      <c r="BH30" s="296"/>
      <c r="BI30" s="296"/>
      <c r="BK30" s="296"/>
      <c r="BL30" s="296"/>
      <c r="BM30" s="296"/>
      <c r="BN30" s="296"/>
      <c r="BO30" s="296"/>
      <c r="BP30" s="296"/>
      <c r="BQ30" s="296"/>
      <c r="BR30" s="296"/>
      <c r="BS30" s="296"/>
      <c r="BT30" s="296"/>
      <c r="BU30" s="296"/>
      <c r="BV30" s="296"/>
      <c r="BW30" s="296"/>
      <c r="BX30" s="296"/>
      <c r="BY30" s="296"/>
      <c r="BZ30" s="296"/>
      <c r="CA30" s="296"/>
      <c r="CB30" s="296"/>
      <c r="CC30" s="296"/>
      <c r="CG30" s="296"/>
      <c r="CH30" s="296"/>
      <c r="CI30" s="298"/>
      <c r="EK30" s="324"/>
      <c r="EL30" s="866"/>
      <c r="EM30" s="862"/>
      <c r="EN30" s="863"/>
    </row>
    <row r="31" spans="1:144" s="55" customFormat="1" ht="15" customHeight="1">
      <c r="A31" s="296"/>
      <c r="B31" s="297"/>
      <c r="C31" s="296"/>
      <c r="D31" s="296"/>
      <c r="H31" s="296"/>
      <c r="I31" s="296"/>
      <c r="J31" s="296"/>
      <c r="K31" s="296"/>
      <c r="L31" s="296"/>
      <c r="M31" s="296"/>
      <c r="N31" s="296"/>
      <c r="O31" s="296"/>
      <c r="P31" s="296"/>
      <c r="Q31" s="296"/>
      <c r="R31" s="296"/>
      <c r="S31" s="296"/>
      <c r="T31" s="296"/>
      <c r="U31" s="296"/>
      <c r="V31" s="296"/>
      <c r="W31" s="296"/>
      <c r="X31" s="296"/>
      <c r="Y31" s="296"/>
      <c r="Z31" s="296"/>
      <c r="AB31" s="296"/>
      <c r="AC31" s="296"/>
      <c r="AD31" s="296"/>
      <c r="AE31" s="296"/>
      <c r="AF31" s="296"/>
      <c r="AG31" s="296"/>
      <c r="AH31" s="296"/>
      <c r="AI31" s="296"/>
      <c r="AJ31" s="296"/>
      <c r="AK31" s="296"/>
      <c r="AL31" s="296"/>
      <c r="AM31" s="296"/>
      <c r="AN31" s="296"/>
      <c r="AO31" s="296"/>
      <c r="AQ31" s="296"/>
      <c r="AR31" s="296"/>
      <c r="AS31" s="296"/>
      <c r="AT31" s="296"/>
      <c r="AU31" s="296"/>
      <c r="AV31" s="296"/>
      <c r="AW31" s="296"/>
      <c r="AX31" s="296"/>
      <c r="AY31" s="296"/>
      <c r="AZ31" s="296"/>
      <c r="BA31" s="296"/>
      <c r="BB31" s="296"/>
      <c r="BC31" s="296"/>
      <c r="BD31" s="296"/>
      <c r="BE31" s="296"/>
      <c r="BF31" s="296"/>
      <c r="BG31" s="296"/>
      <c r="BH31" s="296"/>
      <c r="BI31" s="296"/>
      <c r="BK31" s="296"/>
      <c r="BL31" s="296"/>
      <c r="BM31" s="296"/>
      <c r="BN31" s="296"/>
      <c r="BO31" s="296"/>
      <c r="BP31" s="296"/>
      <c r="BQ31" s="296"/>
      <c r="BR31" s="296"/>
      <c r="BS31" s="296"/>
      <c r="BT31" s="296"/>
      <c r="BU31" s="296"/>
      <c r="BV31" s="296"/>
      <c r="BW31" s="296"/>
      <c r="BX31" s="296"/>
      <c r="BY31" s="296"/>
      <c r="BZ31" s="296"/>
      <c r="CA31" s="296"/>
      <c r="CB31" s="296"/>
      <c r="CC31" s="296"/>
      <c r="CG31" s="296"/>
      <c r="CH31" s="296"/>
      <c r="CI31" s="298"/>
      <c r="EK31" s="324"/>
      <c r="EL31" s="866"/>
      <c r="EM31" s="862"/>
      <c r="EN31" s="863"/>
    </row>
    <row r="32" spans="1:144" s="55" customFormat="1" ht="15" customHeight="1">
      <c r="A32" s="296"/>
      <c r="B32" s="297"/>
      <c r="C32" s="296"/>
      <c r="D32" s="296"/>
      <c r="H32" s="296"/>
      <c r="I32" s="296"/>
      <c r="J32" s="296"/>
      <c r="K32" s="296"/>
      <c r="L32" s="296"/>
      <c r="M32" s="296"/>
      <c r="N32" s="296"/>
      <c r="O32" s="296"/>
      <c r="P32" s="296"/>
      <c r="Q32" s="296"/>
      <c r="R32" s="296"/>
      <c r="S32" s="296"/>
      <c r="T32" s="296"/>
      <c r="U32" s="296"/>
      <c r="V32" s="296"/>
      <c r="W32" s="296"/>
      <c r="X32" s="296"/>
      <c r="Y32" s="296"/>
      <c r="Z32" s="296"/>
      <c r="AB32" s="296"/>
      <c r="AC32" s="296"/>
      <c r="AD32" s="296"/>
      <c r="AE32" s="296"/>
      <c r="AF32" s="296"/>
      <c r="AG32" s="296"/>
      <c r="AH32" s="296"/>
      <c r="AI32" s="296"/>
      <c r="AJ32" s="296"/>
      <c r="AK32" s="296"/>
      <c r="AL32" s="296"/>
      <c r="AM32" s="296"/>
      <c r="AN32" s="296"/>
      <c r="AO32" s="296"/>
      <c r="AQ32" s="296"/>
      <c r="AR32" s="296"/>
      <c r="AS32" s="296"/>
      <c r="AT32" s="296"/>
      <c r="AU32" s="296"/>
      <c r="AV32" s="296"/>
      <c r="AW32" s="296"/>
      <c r="AX32" s="296"/>
      <c r="AY32" s="296"/>
      <c r="AZ32" s="296"/>
      <c r="BA32" s="296"/>
      <c r="BB32" s="296"/>
      <c r="BC32" s="296"/>
      <c r="BD32" s="296"/>
      <c r="BE32" s="296"/>
      <c r="BF32" s="296"/>
      <c r="BG32" s="296"/>
      <c r="BH32" s="296"/>
      <c r="BI32" s="296"/>
      <c r="BK32" s="296"/>
      <c r="BL32" s="296"/>
      <c r="BM32" s="296"/>
      <c r="BN32" s="296"/>
      <c r="BO32" s="296"/>
      <c r="BP32" s="296"/>
      <c r="BQ32" s="296"/>
      <c r="BR32" s="296"/>
      <c r="BS32" s="296"/>
      <c r="BT32" s="296"/>
      <c r="BU32" s="296"/>
      <c r="BV32" s="296"/>
      <c r="BW32" s="296"/>
      <c r="BX32" s="296"/>
      <c r="BY32" s="296"/>
      <c r="BZ32" s="296"/>
      <c r="CA32" s="296"/>
      <c r="CB32" s="296"/>
      <c r="CC32" s="296"/>
      <c r="CG32" s="296"/>
      <c r="CH32" s="296"/>
      <c r="CI32" s="298"/>
      <c r="EK32" s="324"/>
      <c r="EL32" s="866"/>
      <c r="EM32" s="862"/>
      <c r="EN32" s="863"/>
    </row>
    <row r="33" spans="1:144" s="55" customFormat="1" ht="15" customHeight="1">
      <c r="A33" s="296"/>
      <c r="B33" s="297"/>
      <c r="C33" s="296"/>
      <c r="D33" s="296"/>
      <c r="H33" s="296"/>
      <c r="I33" s="296"/>
      <c r="J33" s="296"/>
      <c r="K33" s="296"/>
      <c r="L33" s="296"/>
      <c r="M33" s="296"/>
      <c r="N33" s="296"/>
      <c r="O33" s="296"/>
      <c r="P33" s="296"/>
      <c r="Q33" s="296"/>
      <c r="R33" s="296"/>
      <c r="S33" s="296"/>
      <c r="T33" s="296"/>
      <c r="U33" s="296"/>
      <c r="V33" s="296"/>
      <c r="W33" s="296"/>
      <c r="X33" s="296"/>
      <c r="Y33" s="296"/>
      <c r="Z33" s="296"/>
      <c r="AB33" s="296"/>
      <c r="AC33" s="296"/>
      <c r="AD33" s="296"/>
      <c r="AE33" s="296"/>
      <c r="AF33" s="296"/>
      <c r="AG33" s="296"/>
      <c r="AH33" s="296"/>
      <c r="AI33" s="296"/>
      <c r="AJ33" s="296"/>
      <c r="AK33" s="296"/>
      <c r="AL33" s="296"/>
      <c r="AM33" s="296"/>
      <c r="AN33" s="296"/>
      <c r="AO33" s="296"/>
      <c r="AQ33" s="296"/>
      <c r="AR33" s="296"/>
      <c r="AS33" s="296"/>
      <c r="AT33" s="296"/>
      <c r="AU33" s="296"/>
      <c r="AV33" s="296"/>
      <c r="AW33" s="296"/>
      <c r="AX33" s="296"/>
      <c r="AY33" s="296"/>
      <c r="AZ33" s="296"/>
      <c r="BA33" s="296"/>
      <c r="BB33" s="296"/>
      <c r="BC33" s="296"/>
      <c r="BD33" s="296"/>
      <c r="BE33" s="296"/>
      <c r="BF33" s="296"/>
      <c r="BG33" s="296"/>
      <c r="BH33" s="296"/>
      <c r="BI33" s="296"/>
      <c r="BK33" s="296"/>
      <c r="BL33" s="296"/>
      <c r="BM33" s="296"/>
      <c r="BN33" s="296"/>
      <c r="BO33" s="296"/>
      <c r="BP33" s="296"/>
      <c r="BQ33" s="296"/>
      <c r="BR33" s="296"/>
      <c r="BS33" s="296"/>
      <c r="BT33" s="296"/>
      <c r="BU33" s="296"/>
      <c r="BV33" s="296"/>
      <c r="BW33" s="296"/>
      <c r="BX33" s="296"/>
      <c r="BY33" s="296"/>
      <c r="BZ33" s="296"/>
      <c r="CA33" s="296"/>
      <c r="CB33" s="296"/>
      <c r="CC33" s="296"/>
      <c r="CG33" s="296"/>
      <c r="CH33" s="296"/>
      <c r="CI33" s="298"/>
      <c r="EK33" s="324"/>
      <c r="EL33" s="866"/>
      <c r="EM33" s="862"/>
      <c r="EN33" s="863"/>
    </row>
    <row r="34" spans="1:144" s="55" customFormat="1" ht="15" customHeight="1">
      <c r="A34" s="296"/>
      <c r="B34" s="297"/>
      <c r="C34" s="296"/>
      <c r="D34" s="296"/>
      <c r="H34" s="296"/>
      <c r="I34" s="296"/>
      <c r="J34" s="296"/>
      <c r="K34" s="296"/>
      <c r="L34" s="296"/>
      <c r="M34" s="296"/>
      <c r="N34" s="296"/>
      <c r="O34" s="296"/>
      <c r="P34" s="296"/>
      <c r="Q34" s="296"/>
      <c r="R34" s="296"/>
      <c r="S34" s="296"/>
      <c r="T34" s="296"/>
      <c r="U34" s="296"/>
      <c r="V34" s="296"/>
      <c r="W34" s="296"/>
      <c r="X34" s="296"/>
      <c r="Y34" s="296"/>
      <c r="Z34" s="296"/>
      <c r="AB34" s="296"/>
      <c r="AC34" s="296"/>
      <c r="AD34" s="296"/>
      <c r="AE34" s="296"/>
      <c r="AF34" s="296"/>
      <c r="AG34" s="296"/>
      <c r="AH34" s="296"/>
      <c r="AI34" s="296"/>
      <c r="AJ34" s="296"/>
      <c r="AK34" s="296"/>
      <c r="AL34" s="296"/>
      <c r="AM34" s="296"/>
      <c r="AN34" s="296"/>
      <c r="AO34" s="296"/>
      <c r="AQ34" s="296"/>
      <c r="AR34" s="296"/>
      <c r="AS34" s="296"/>
      <c r="AT34" s="296"/>
      <c r="AU34" s="296"/>
      <c r="AV34" s="296"/>
      <c r="AW34" s="296"/>
      <c r="AX34" s="296"/>
      <c r="AY34" s="296"/>
      <c r="AZ34" s="296"/>
      <c r="BA34" s="296"/>
      <c r="BB34" s="296"/>
      <c r="BC34" s="296"/>
      <c r="BD34" s="296"/>
      <c r="BE34" s="296"/>
      <c r="BF34" s="296"/>
      <c r="BG34" s="296"/>
      <c r="BH34" s="296"/>
      <c r="BI34" s="296"/>
      <c r="BK34" s="296"/>
      <c r="BL34" s="296"/>
      <c r="BM34" s="296"/>
      <c r="BN34" s="296"/>
      <c r="BO34" s="296"/>
      <c r="BP34" s="296"/>
      <c r="BQ34" s="296"/>
      <c r="BR34" s="296"/>
      <c r="BS34" s="296"/>
      <c r="BT34" s="296"/>
      <c r="BU34" s="296"/>
      <c r="BV34" s="296"/>
      <c r="BW34" s="296"/>
      <c r="BX34" s="296"/>
      <c r="BY34" s="296"/>
      <c r="BZ34" s="296"/>
      <c r="CA34" s="296"/>
      <c r="CB34" s="296"/>
      <c r="CC34" s="296"/>
      <c r="CG34" s="296"/>
      <c r="CH34" s="296"/>
      <c r="CI34" s="298"/>
      <c r="EK34" s="324"/>
      <c r="EL34" s="866"/>
      <c r="EM34" s="862"/>
      <c r="EN34" s="863"/>
    </row>
    <row r="35" spans="1:144" s="55" customFormat="1" ht="15" customHeight="1">
      <c r="A35" s="296"/>
      <c r="B35" s="297"/>
      <c r="C35" s="296"/>
      <c r="D35" s="296"/>
      <c r="H35" s="296"/>
      <c r="I35" s="296"/>
      <c r="J35" s="296"/>
      <c r="K35" s="296"/>
      <c r="L35" s="296"/>
      <c r="M35" s="296"/>
      <c r="N35" s="296"/>
      <c r="O35" s="296"/>
      <c r="P35" s="296"/>
      <c r="Q35" s="296"/>
      <c r="R35" s="296"/>
      <c r="S35" s="296"/>
      <c r="T35" s="296"/>
      <c r="U35" s="296"/>
      <c r="V35" s="296"/>
      <c r="W35" s="296"/>
      <c r="X35" s="296"/>
      <c r="Y35" s="296"/>
      <c r="Z35" s="296"/>
      <c r="AB35" s="296"/>
      <c r="AC35" s="296"/>
      <c r="AD35" s="296"/>
      <c r="AE35" s="296"/>
      <c r="AF35" s="296"/>
      <c r="AG35" s="296"/>
      <c r="AH35" s="296"/>
      <c r="AI35" s="296"/>
      <c r="AJ35" s="296"/>
      <c r="AK35" s="296"/>
      <c r="AL35" s="296"/>
      <c r="AM35" s="296"/>
      <c r="AN35" s="296"/>
      <c r="AO35" s="296"/>
      <c r="AQ35" s="296"/>
      <c r="AR35" s="296"/>
      <c r="AS35" s="296"/>
      <c r="AT35" s="296"/>
      <c r="AU35" s="296"/>
      <c r="AV35" s="296"/>
      <c r="AW35" s="296"/>
      <c r="AX35" s="296"/>
      <c r="AY35" s="296"/>
      <c r="AZ35" s="296"/>
      <c r="BA35" s="296"/>
      <c r="BB35" s="296"/>
      <c r="BC35" s="296"/>
      <c r="BD35" s="296"/>
      <c r="BE35" s="296"/>
      <c r="BF35" s="296"/>
      <c r="BG35" s="296"/>
      <c r="BH35" s="296"/>
      <c r="BI35" s="296"/>
      <c r="BK35" s="296"/>
      <c r="BL35" s="296"/>
      <c r="BM35" s="296"/>
      <c r="BN35" s="296"/>
      <c r="BO35" s="296"/>
      <c r="BP35" s="296"/>
      <c r="BQ35" s="296"/>
      <c r="BR35" s="296"/>
      <c r="BS35" s="296"/>
      <c r="BT35" s="296"/>
      <c r="BU35" s="296"/>
      <c r="BV35" s="296"/>
      <c r="BW35" s="296"/>
      <c r="BX35" s="296"/>
      <c r="BY35" s="296"/>
      <c r="BZ35" s="296"/>
      <c r="CA35" s="296"/>
      <c r="CB35" s="296"/>
      <c r="CC35" s="296"/>
      <c r="CG35" s="296"/>
      <c r="CH35" s="296"/>
      <c r="CI35" s="298"/>
      <c r="EK35" s="324"/>
      <c r="EL35" s="866"/>
      <c r="EM35" s="862"/>
      <c r="EN35" s="863"/>
    </row>
    <row r="36" spans="1:144" s="55" customFormat="1" ht="15" customHeight="1">
      <c r="A36" s="296"/>
      <c r="B36" s="297"/>
      <c r="C36" s="296"/>
      <c r="D36" s="296"/>
      <c r="H36" s="296"/>
      <c r="I36" s="296"/>
      <c r="J36" s="296"/>
      <c r="K36" s="296"/>
      <c r="L36" s="296"/>
      <c r="M36" s="296"/>
      <c r="N36" s="296"/>
      <c r="O36" s="296"/>
      <c r="P36" s="296"/>
      <c r="Q36" s="296"/>
      <c r="R36" s="296"/>
      <c r="S36" s="296"/>
      <c r="T36" s="296"/>
      <c r="U36" s="296"/>
      <c r="V36" s="296"/>
      <c r="W36" s="296"/>
      <c r="X36" s="296"/>
      <c r="Y36" s="296"/>
      <c r="Z36" s="296"/>
      <c r="AB36" s="296"/>
      <c r="AC36" s="296"/>
      <c r="AD36" s="296"/>
      <c r="AE36" s="296"/>
      <c r="AF36" s="296"/>
      <c r="AG36" s="296"/>
      <c r="AH36" s="296"/>
      <c r="AI36" s="296"/>
      <c r="AJ36" s="296"/>
      <c r="AK36" s="296"/>
      <c r="AL36" s="296"/>
      <c r="AM36" s="296"/>
      <c r="AN36" s="296"/>
      <c r="AO36" s="296"/>
      <c r="AQ36" s="296"/>
      <c r="AR36" s="296"/>
      <c r="AS36" s="296"/>
      <c r="AT36" s="296"/>
      <c r="AU36" s="296"/>
      <c r="AV36" s="296"/>
      <c r="AW36" s="296"/>
      <c r="AX36" s="296"/>
      <c r="AY36" s="296"/>
      <c r="AZ36" s="296"/>
      <c r="BA36" s="296"/>
      <c r="BB36" s="296"/>
      <c r="BC36" s="296"/>
      <c r="BD36" s="296"/>
      <c r="BE36" s="296"/>
      <c r="BF36" s="296"/>
      <c r="BG36" s="296"/>
      <c r="BH36" s="296"/>
      <c r="BI36" s="296"/>
      <c r="BK36" s="296"/>
      <c r="BL36" s="296"/>
      <c r="BM36" s="296"/>
      <c r="BN36" s="296"/>
      <c r="BO36" s="296"/>
      <c r="BP36" s="296"/>
      <c r="BQ36" s="296"/>
      <c r="BR36" s="296"/>
      <c r="BS36" s="296"/>
      <c r="BT36" s="296"/>
      <c r="BU36" s="296"/>
      <c r="BV36" s="296"/>
      <c r="BW36" s="296"/>
      <c r="BX36" s="296"/>
      <c r="BY36" s="296"/>
      <c r="BZ36" s="296"/>
      <c r="CA36" s="296"/>
      <c r="CB36" s="296"/>
      <c r="CC36" s="296"/>
      <c r="CG36" s="296"/>
      <c r="CH36" s="296"/>
      <c r="CI36" s="298"/>
      <c r="EK36" s="324"/>
      <c r="EL36" s="866"/>
      <c r="EM36" s="862"/>
      <c r="EN36" s="863"/>
    </row>
    <row r="37" spans="1:144" s="55" customFormat="1" ht="15" customHeight="1">
      <c r="A37" s="296"/>
      <c r="B37" s="297"/>
      <c r="C37" s="296"/>
      <c r="D37" s="296"/>
      <c r="H37" s="296"/>
      <c r="I37" s="296"/>
      <c r="J37" s="296"/>
      <c r="K37" s="296"/>
      <c r="L37" s="296"/>
      <c r="M37" s="296"/>
      <c r="N37" s="296"/>
      <c r="O37" s="296"/>
      <c r="P37" s="296"/>
      <c r="Q37" s="296"/>
      <c r="R37" s="296"/>
      <c r="S37" s="296"/>
      <c r="T37" s="296"/>
      <c r="U37" s="296"/>
      <c r="V37" s="296"/>
      <c r="W37" s="296"/>
      <c r="X37" s="296"/>
      <c r="Y37" s="296"/>
      <c r="Z37" s="296"/>
      <c r="AB37" s="296"/>
      <c r="AC37" s="296"/>
      <c r="AD37" s="296"/>
      <c r="AE37" s="296"/>
      <c r="AF37" s="296"/>
      <c r="AG37" s="296"/>
      <c r="AH37" s="296"/>
      <c r="AI37" s="296"/>
      <c r="AJ37" s="296"/>
      <c r="AK37" s="296"/>
      <c r="AL37" s="296"/>
      <c r="AM37" s="296"/>
      <c r="AN37" s="296"/>
      <c r="AO37" s="296"/>
      <c r="AQ37" s="296"/>
      <c r="AR37" s="296"/>
      <c r="AS37" s="296"/>
      <c r="AT37" s="296"/>
      <c r="AU37" s="296"/>
      <c r="AV37" s="296"/>
      <c r="AW37" s="296"/>
      <c r="AX37" s="296"/>
      <c r="AY37" s="296"/>
      <c r="AZ37" s="296"/>
      <c r="BA37" s="296"/>
      <c r="BB37" s="296"/>
      <c r="BC37" s="296"/>
      <c r="BD37" s="296"/>
      <c r="BE37" s="296"/>
      <c r="BF37" s="296"/>
      <c r="BG37" s="296"/>
      <c r="BH37" s="296"/>
      <c r="BI37" s="296"/>
      <c r="BK37" s="296"/>
      <c r="BL37" s="296"/>
      <c r="BM37" s="296"/>
      <c r="BN37" s="296"/>
      <c r="BO37" s="296"/>
      <c r="BP37" s="296"/>
      <c r="BQ37" s="296"/>
      <c r="BR37" s="296"/>
      <c r="BS37" s="296"/>
      <c r="BT37" s="296"/>
      <c r="BU37" s="296"/>
      <c r="BV37" s="296"/>
      <c r="BW37" s="296"/>
      <c r="BX37" s="296"/>
      <c r="BY37" s="296"/>
      <c r="BZ37" s="296"/>
      <c r="CA37" s="296"/>
      <c r="CB37" s="296"/>
      <c r="CC37" s="296"/>
      <c r="CG37" s="296"/>
      <c r="CH37" s="296"/>
      <c r="CI37" s="298"/>
      <c r="EK37" s="324"/>
      <c r="EL37" s="866"/>
      <c r="EM37" s="862"/>
      <c r="EN37" s="863"/>
    </row>
    <row r="38" spans="1:144" s="55" customFormat="1" ht="15" customHeight="1">
      <c r="A38" s="296"/>
      <c r="B38" s="297"/>
      <c r="C38" s="296"/>
      <c r="D38" s="296"/>
      <c r="H38" s="296"/>
      <c r="I38" s="296"/>
      <c r="J38" s="296"/>
      <c r="K38" s="296"/>
      <c r="L38" s="296"/>
      <c r="M38" s="296"/>
      <c r="N38" s="296"/>
      <c r="O38" s="296"/>
      <c r="P38" s="296"/>
      <c r="Q38" s="296"/>
      <c r="R38" s="296"/>
      <c r="S38" s="296"/>
      <c r="T38" s="296"/>
      <c r="U38" s="296"/>
      <c r="V38" s="296"/>
      <c r="W38" s="296"/>
      <c r="X38" s="296"/>
      <c r="Y38" s="296"/>
      <c r="Z38" s="296"/>
      <c r="AB38" s="296"/>
      <c r="AC38" s="296"/>
      <c r="AD38" s="296"/>
      <c r="AE38" s="296"/>
      <c r="AF38" s="296"/>
      <c r="AG38" s="296"/>
      <c r="AH38" s="296"/>
      <c r="AI38" s="296"/>
      <c r="AJ38" s="296"/>
      <c r="AK38" s="296"/>
      <c r="AL38" s="296"/>
      <c r="AM38" s="296"/>
      <c r="AN38" s="296"/>
      <c r="AO38" s="296"/>
      <c r="AQ38" s="296"/>
      <c r="AR38" s="296"/>
      <c r="AS38" s="296"/>
      <c r="AT38" s="296"/>
      <c r="AU38" s="296"/>
      <c r="AV38" s="296"/>
      <c r="AW38" s="296"/>
      <c r="AX38" s="296"/>
      <c r="AY38" s="296"/>
      <c r="AZ38" s="296"/>
      <c r="BA38" s="296"/>
      <c r="BB38" s="296"/>
      <c r="BC38" s="296"/>
      <c r="BD38" s="296"/>
      <c r="BE38" s="296"/>
      <c r="BF38" s="296"/>
      <c r="BG38" s="296"/>
      <c r="BH38" s="296"/>
      <c r="BI38" s="296"/>
      <c r="BK38" s="296"/>
      <c r="BL38" s="296"/>
      <c r="BM38" s="296"/>
      <c r="BN38" s="296"/>
      <c r="BO38" s="296"/>
      <c r="BP38" s="296"/>
      <c r="BQ38" s="296"/>
      <c r="BR38" s="296"/>
      <c r="BS38" s="296"/>
      <c r="BT38" s="296"/>
      <c r="BU38" s="296"/>
      <c r="BV38" s="296"/>
      <c r="BW38" s="296"/>
      <c r="BX38" s="296"/>
      <c r="BY38" s="296"/>
      <c r="BZ38" s="296"/>
      <c r="CA38" s="296"/>
      <c r="CB38" s="296"/>
      <c r="CC38" s="296"/>
      <c r="CG38" s="296"/>
      <c r="CH38" s="296"/>
      <c r="CI38" s="298"/>
      <c r="EK38" s="324"/>
      <c r="EL38" s="866"/>
      <c r="EM38" s="862"/>
      <c r="EN38" s="863"/>
    </row>
    <row r="39" spans="1:144" s="55" customFormat="1" ht="15" customHeight="1">
      <c r="A39" s="296"/>
      <c r="B39" s="297"/>
      <c r="C39" s="296"/>
      <c r="D39" s="296"/>
      <c r="H39" s="296"/>
      <c r="I39" s="296"/>
      <c r="J39" s="296"/>
      <c r="K39" s="296"/>
      <c r="L39" s="296"/>
      <c r="M39" s="296"/>
      <c r="N39" s="296"/>
      <c r="O39" s="296"/>
      <c r="P39" s="296"/>
      <c r="Q39" s="296"/>
      <c r="R39" s="296"/>
      <c r="S39" s="296"/>
      <c r="T39" s="296"/>
      <c r="U39" s="296"/>
      <c r="V39" s="296"/>
      <c r="W39" s="296"/>
      <c r="X39" s="296"/>
      <c r="Y39" s="296"/>
      <c r="Z39" s="296"/>
      <c r="AB39" s="296"/>
      <c r="AC39" s="296"/>
      <c r="AD39" s="296"/>
      <c r="AE39" s="296"/>
      <c r="AF39" s="296"/>
      <c r="AG39" s="296"/>
      <c r="AH39" s="296"/>
      <c r="AI39" s="296"/>
      <c r="AJ39" s="296"/>
      <c r="AK39" s="296"/>
      <c r="AL39" s="296"/>
      <c r="AM39" s="296"/>
      <c r="AN39" s="296"/>
      <c r="AO39" s="296"/>
      <c r="AQ39" s="296"/>
      <c r="AR39" s="296"/>
      <c r="AS39" s="296"/>
      <c r="AT39" s="296"/>
      <c r="AU39" s="296"/>
      <c r="AV39" s="296"/>
      <c r="AW39" s="296"/>
      <c r="AX39" s="296"/>
      <c r="AY39" s="296"/>
      <c r="AZ39" s="296"/>
      <c r="BA39" s="296"/>
      <c r="BB39" s="296"/>
      <c r="BC39" s="296"/>
      <c r="BD39" s="296"/>
      <c r="BE39" s="296"/>
      <c r="BF39" s="296"/>
      <c r="BG39" s="296"/>
      <c r="BH39" s="296"/>
      <c r="BI39" s="296"/>
      <c r="BK39" s="296"/>
      <c r="BL39" s="296"/>
      <c r="BM39" s="296"/>
      <c r="BN39" s="296"/>
      <c r="BO39" s="296"/>
      <c r="BP39" s="296"/>
      <c r="BQ39" s="296"/>
      <c r="BR39" s="296"/>
      <c r="BS39" s="296"/>
      <c r="BT39" s="296"/>
      <c r="BU39" s="296"/>
      <c r="BV39" s="296"/>
      <c r="BW39" s="296"/>
      <c r="BX39" s="296"/>
      <c r="BY39" s="296"/>
      <c r="BZ39" s="296"/>
      <c r="CA39" s="296"/>
      <c r="CB39" s="296"/>
      <c r="CC39" s="296"/>
      <c r="CG39" s="296"/>
      <c r="CH39" s="296"/>
      <c r="CI39" s="298"/>
      <c r="EK39" s="324"/>
      <c r="EL39" s="866"/>
      <c r="EM39" s="862"/>
      <c r="EN39" s="863"/>
    </row>
    <row r="40" spans="1:144" s="55" customFormat="1" ht="15" customHeight="1">
      <c r="A40" s="296"/>
      <c r="B40" s="297"/>
      <c r="C40" s="296"/>
      <c r="D40" s="296"/>
      <c r="H40" s="296"/>
      <c r="I40" s="296"/>
      <c r="J40" s="296"/>
      <c r="K40" s="296"/>
      <c r="L40" s="296"/>
      <c r="M40" s="296"/>
      <c r="N40" s="296"/>
      <c r="O40" s="296"/>
      <c r="P40" s="296"/>
      <c r="Q40" s="296"/>
      <c r="R40" s="296"/>
      <c r="S40" s="296"/>
      <c r="T40" s="296"/>
      <c r="U40" s="296"/>
      <c r="V40" s="296"/>
      <c r="W40" s="296"/>
      <c r="X40" s="296"/>
      <c r="Y40" s="296"/>
      <c r="Z40" s="296"/>
      <c r="AB40" s="296"/>
      <c r="AC40" s="296"/>
      <c r="AD40" s="296"/>
      <c r="AE40" s="296"/>
      <c r="AF40" s="296"/>
      <c r="AG40" s="296"/>
      <c r="AH40" s="296"/>
      <c r="AI40" s="296"/>
      <c r="AJ40" s="296"/>
      <c r="AK40" s="296"/>
      <c r="AL40" s="296"/>
      <c r="AM40" s="296"/>
      <c r="AN40" s="296"/>
      <c r="AO40" s="296"/>
      <c r="AQ40" s="296"/>
      <c r="AR40" s="296"/>
      <c r="AS40" s="296"/>
      <c r="AT40" s="296"/>
      <c r="AU40" s="296"/>
      <c r="AV40" s="296"/>
      <c r="AW40" s="296"/>
      <c r="AX40" s="296"/>
      <c r="AY40" s="296"/>
      <c r="AZ40" s="296"/>
      <c r="BA40" s="296"/>
      <c r="BB40" s="296"/>
      <c r="BC40" s="296"/>
      <c r="BD40" s="296"/>
      <c r="BE40" s="296"/>
      <c r="BF40" s="296"/>
      <c r="BG40" s="296"/>
      <c r="BH40" s="296"/>
      <c r="BI40" s="296"/>
      <c r="BK40" s="296"/>
      <c r="BL40" s="296"/>
      <c r="BM40" s="296"/>
      <c r="BN40" s="296"/>
      <c r="BO40" s="296"/>
      <c r="BP40" s="296"/>
      <c r="BQ40" s="296"/>
      <c r="BR40" s="296"/>
      <c r="BS40" s="296"/>
      <c r="BT40" s="296"/>
      <c r="BU40" s="296"/>
      <c r="BV40" s="296"/>
      <c r="BW40" s="296"/>
      <c r="BX40" s="296"/>
      <c r="BY40" s="296"/>
      <c r="BZ40" s="296"/>
      <c r="CA40" s="296"/>
      <c r="CB40" s="296"/>
      <c r="CC40" s="296"/>
      <c r="CG40" s="296"/>
      <c r="CH40" s="296"/>
      <c r="CI40" s="298"/>
      <c r="EK40" s="324"/>
      <c r="EL40" s="866"/>
      <c r="EM40" s="862"/>
      <c r="EN40" s="863"/>
    </row>
    <row r="41" spans="1:144" s="55" customFormat="1" ht="15" customHeight="1">
      <c r="A41" s="296"/>
      <c r="B41" s="297"/>
      <c r="C41" s="296"/>
      <c r="D41" s="296"/>
      <c r="H41" s="296"/>
      <c r="I41" s="296"/>
      <c r="J41" s="296"/>
      <c r="K41" s="296"/>
      <c r="L41" s="296"/>
      <c r="M41" s="296"/>
      <c r="N41" s="296"/>
      <c r="O41" s="296"/>
      <c r="P41" s="296"/>
      <c r="Q41" s="296"/>
      <c r="R41" s="296"/>
      <c r="S41" s="296"/>
      <c r="T41" s="296"/>
      <c r="U41" s="296"/>
      <c r="V41" s="296"/>
      <c r="W41" s="296"/>
      <c r="X41" s="296"/>
      <c r="Y41" s="296"/>
      <c r="Z41" s="296"/>
      <c r="AB41" s="296"/>
      <c r="AC41" s="296"/>
      <c r="AD41" s="296"/>
      <c r="AE41" s="296"/>
      <c r="AF41" s="296"/>
      <c r="AG41" s="296"/>
      <c r="AH41" s="296"/>
      <c r="AI41" s="296"/>
      <c r="AJ41" s="296"/>
      <c r="AK41" s="296"/>
      <c r="AL41" s="296"/>
      <c r="AM41" s="296"/>
      <c r="AN41" s="296"/>
      <c r="AO41" s="296"/>
      <c r="AQ41" s="296"/>
      <c r="AR41" s="296"/>
      <c r="AS41" s="296"/>
      <c r="AT41" s="296"/>
      <c r="AU41" s="296"/>
      <c r="AV41" s="296"/>
      <c r="AW41" s="296"/>
      <c r="AX41" s="296"/>
      <c r="AY41" s="296"/>
      <c r="AZ41" s="296"/>
      <c r="BA41" s="296"/>
      <c r="BB41" s="296"/>
      <c r="BC41" s="296"/>
      <c r="BD41" s="296"/>
      <c r="BE41" s="296"/>
      <c r="BF41" s="296"/>
      <c r="BG41" s="296"/>
      <c r="BH41" s="296"/>
      <c r="BI41" s="296"/>
      <c r="BK41" s="296"/>
      <c r="BL41" s="296"/>
      <c r="BM41" s="296"/>
      <c r="BN41" s="296"/>
      <c r="BO41" s="296"/>
      <c r="BP41" s="296"/>
      <c r="BQ41" s="296"/>
      <c r="BR41" s="296"/>
      <c r="BS41" s="296"/>
      <c r="BT41" s="296"/>
      <c r="BU41" s="296"/>
      <c r="BV41" s="296"/>
      <c r="BW41" s="296"/>
      <c r="BX41" s="296"/>
      <c r="BY41" s="296"/>
      <c r="BZ41" s="296"/>
      <c r="CA41" s="296"/>
      <c r="CB41" s="296"/>
      <c r="CC41" s="296"/>
      <c r="CG41" s="296"/>
      <c r="CH41" s="296"/>
      <c r="CI41" s="298"/>
      <c r="EK41" s="324"/>
      <c r="EL41" s="866"/>
      <c r="EM41" s="862"/>
      <c r="EN41" s="863"/>
    </row>
    <row r="42" spans="1:144" s="55" customFormat="1" ht="15" customHeight="1">
      <c r="A42" s="296"/>
      <c r="B42" s="297"/>
      <c r="C42" s="296"/>
      <c r="D42" s="296"/>
      <c r="H42" s="296"/>
      <c r="I42" s="296"/>
      <c r="J42" s="296"/>
      <c r="K42" s="296"/>
      <c r="L42" s="296"/>
      <c r="M42" s="296"/>
      <c r="N42" s="296"/>
      <c r="O42" s="296"/>
      <c r="P42" s="296"/>
      <c r="Q42" s="296"/>
      <c r="R42" s="296"/>
      <c r="S42" s="296"/>
      <c r="T42" s="296"/>
      <c r="U42" s="296"/>
      <c r="V42" s="296"/>
      <c r="W42" s="296"/>
      <c r="X42" s="296"/>
      <c r="Y42" s="296"/>
      <c r="Z42" s="296"/>
      <c r="AB42" s="296"/>
      <c r="AC42" s="296"/>
      <c r="AD42" s="296"/>
      <c r="AE42" s="296"/>
      <c r="AF42" s="296"/>
      <c r="AG42" s="296"/>
      <c r="AH42" s="296"/>
      <c r="AI42" s="296"/>
      <c r="AJ42" s="296"/>
      <c r="AK42" s="296"/>
      <c r="AL42" s="296"/>
      <c r="AM42" s="296"/>
      <c r="AN42" s="296"/>
      <c r="AO42" s="296"/>
      <c r="AQ42" s="296"/>
      <c r="AR42" s="296"/>
      <c r="AS42" s="296"/>
      <c r="AT42" s="296"/>
      <c r="AU42" s="296"/>
      <c r="AV42" s="296"/>
      <c r="AW42" s="296"/>
      <c r="AX42" s="296"/>
      <c r="AY42" s="296"/>
      <c r="AZ42" s="296"/>
      <c r="BA42" s="296"/>
      <c r="BB42" s="296"/>
      <c r="BC42" s="296"/>
      <c r="BD42" s="296"/>
      <c r="BE42" s="296"/>
      <c r="BF42" s="296"/>
      <c r="BG42" s="296"/>
      <c r="BH42" s="296"/>
      <c r="BI42" s="296"/>
      <c r="BK42" s="296"/>
      <c r="BL42" s="296"/>
      <c r="BM42" s="296"/>
      <c r="BN42" s="296"/>
      <c r="BO42" s="296"/>
      <c r="BP42" s="296"/>
      <c r="BQ42" s="296"/>
      <c r="BR42" s="296"/>
      <c r="BS42" s="296"/>
      <c r="BT42" s="296"/>
      <c r="BU42" s="296"/>
      <c r="BV42" s="296"/>
      <c r="BW42" s="296"/>
      <c r="BX42" s="296"/>
      <c r="BY42" s="296"/>
      <c r="BZ42" s="296"/>
      <c r="CA42" s="296"/>
      <c r="CB42" s="296"/>
      <c r="CC42" s="296"/>
      <c r="CG42" s="296"/>
      <c r="CH42" s="296"/>
      <c r="CI42" s="298"/>
      <c r="EK42" s="324"/>
      <c r="EL42" s="866"/>
      <c r="EM42" s="862"/>
      <c r="EN42" s="863"/>
    </row>
    <row r="43" spans="1:144" s="55" customFormat="1" ht="15" customHeight="1">
      <c r="A43" s="296"/>
      <c r="B43" s="297"/>
      <c r="C43" s="296"/>
      <c r="D43" s="296"/>
      <c r="H43" s="296"/>
      <c r="I43" s="296"/>
      <c r="J43" s="296"/>
      <c r="K43" s="296"/>
      <c r="L43" s="296"/>
      <c r="M43" s="296"/>
      <c r="N43" s="296"/>
      <c r="O43" s="296"/>
      <c r="P43" s="296"/>
      <c r="Q43" s="296"/>
      <c r="R43" s="296"/>
      <c r="S43" s="296"/>
      <c r="T43" s="296"/>
      <c r="U43" s="296"/>
      <c r="V43" s="296"/>
      <c r="W43" s="296"/>
      <c r="X43" s="296"/>
      <c r="Y43" s="296"/>
      <c r="Z43" s="296"/>
      <c r="AB43" s="296"/>
      <c r="AC43" s="296"/>
      <c r="AD43" s="296"/>
      <c r="AE43" s="296"/>
      <c r="AF43" s="296"/>
      <c r="AG43" s="296"/>
      <c r="AH43" s="296"/>
      <c r="AI43" s="296"/>
      <c r="AJ43" s="296"/>
      <c r="AK43" s="296"/>
      <c r="AL43" s="296"/>
      <c r="AM43" s="296"/>
      <c r="AN43" s="296"/>
      <c r="AO43" s="296"/>
      <c r="AQ43" s="296"/>
      <c r="AR43" s="296"/>
      <c r="AS43" s="296"/>
      <c r="AT43" s="296"/>
      <c r="AU43" s="296"/>
      <c r="AV43" s="296"/>
      <c r="AW43" s="296"/>
      <c r="AX43" s="296"/>
      <c r="AY43" s="296"/>
      <c r="AZ43" s="296"/>
      <c r="BA43" s="296"/>
      <c r="BB43" s="296"/>
      <c r="BC43" s="296"/>
      <c r="BD43" s="296"/>
      <c r="BE43" s="296"/>
      <c r="BF43" s="296"/>
      <c r="BG43" s="296"/>
      <c r="BH43" s="296"/>
      <c r="BI43" s="296"/>
      <c r="BK43" s="296"/>
      <c r="BL43" s="296"/>
      <c r="BM43" s="296"/>
      <c r="BN43" s="296"/>
      <c r="BO43" s="296"/>
      <c r="BP43" s="296"/>
      <c r="BQ43" s="296"/>
      <c r="BR43" s="296"/>
      <c r="BS43" s="296"/>
      <c r="BT43" s="296"/>
      <c r="BU43" s="296"/>
      <c r="BV43" s="296"/>
      <c r="BW43" s="296"/>
      <c r="BX43" s="296"/>
      <c r="BY43" s="296"/>
      <c r="BZ43" s="296"/>
      <c r="CA43" s="296"/>
      <c r="CB43" s="296"/>
      <c r="CC43" s="296"/>
      <c r="CG43" s="296"/>
      <c r="CH43" s="296"/>
      <c r="CI43" s="298"/>
      <c r="EK43" s="324"/>
      <c r="EL43" s="866"/>
      <c r="EM43" s="862"/>
      <c r="EN43" s="863"/>
    </row>
    <row r="44" spans="1:144" s="55" customFormat="1" ht="15" customHeight="1">
      <c r="A44" s="296"/>
      <c r="B44" s="297"/>
      <c r="C44" s="296"/>
      <c r="D44" s="296"/>
      <c r="H44" s="296"/>
      <c r="I44" s="296"/>
      <c r="J44" s="296"/>
      <c r="K44" s="296"/>
      <c r="L44" s="296"/>
      <c r="M44" s="296"/>
      <c r="N44" s="296"/>
      <c r="O44" s="296"/>
      <c r="P44" s="296"/>
      <c r="Q44" s="296"/>
      <c r="R44" s="296"/>
      <c r="S44" s="296"/>
      <c r="T44" s="296"/>
      <c r="U44" s="296"/>
      <c r="V44" s="296"/>
      <c r="W44" s="296"/>
      <c r="X44" s="296"/>
      <c r="Y44" s="296"/>
      <c r="Z44" s="296"/>
      <c r="AB44" s="296"/>
      <c r="AC44" s="296"/>
      <c r="AD44" s="296"/>
      <c r="AE44" s="296"/>
      <c r="AF44" s="296"/>
      <c r="AG44" s="296"/>
      <c r="AH44" s="296"/>
      <c r="AI44" s="296"/>
      <c r="AJ44" s="296"/>
      <c r="AK44" s="296"/>
      <c r="AL44" s="296"/>
      <c r="AM44" s="296"/>
      <c r="AN44" s="296"/>
      <c r="AO44" s="296"/>
      <c r="AQ44" s="296"/>
      <c r="AR44" s="296"/>
      <c r="AS44" s="296"/>
      <c r="AT44" s="296"/>
      <c r="AU44" s="296"/>
      <c r="AV44" s="296"/>
      <c r="AW44" s="296"/>
      <c r="AX44" s="296"/>
      <c r="AY44" s="296"/>
      <c r="AZ44" s="296"/>
      <c r="BA44" s="296"/>
      <c r="BB44" s="296"/>
      <c r="BC44" s="296"/>
      <c r="BD44" s="296"/>
      <c r="BE44" s="296"/>
      <c r="BF44" s="296"/>
      <c r="BG44" s="296"/>
      <c r="BH44" s="296"/>
      <c r="BI44" s="296"/>
      <c r="BK44" s="296"/>
      <c r="BL44" s="296"/>
      <c r="BM44" s="296"/>
      <c r="BN44" s="296"/>
      <c r="BO44" s="296"/>
      <c r="BP44" s="296"/>
      <c r="BQ44" s="296"/>
      <c r="BR44" s="296"/>
      <c r="BS44" s="296"/>
      <c r="BT44" s="296"/>
      <c r="BU44" s="296"/>
      <c r="BV44" s="296"/>
      <c r="BW44" s="296"/>
      <c r="BX44" s="296"/>
      <c r="BY44" s="296"/>
      <c r="BZ44" s="296"/>
      <c r="CA44" s="296"/>
      <c r="CB44" s="296"/>
      <c r="CC44" s="296"/>
      <c r="CG44" s="296"/>
      <c r="CH44" s="296"/>
      <c r="CI44" s="298"/>
      <c r="EK44" s="324"/>
      <c r="EL44" s="866"/>
      <c r="EM44" s="862"/>
      <c r="EN44" s="863"/>
    </row>
    <row r="45" spans="1:144" s="55" customFormat="1" ht="15" customHeight="1">
      <c r="A45" s="296"/>
      <c r="B45" s="297"/>
      <c r="C45" s="296"/>
      <c r="D45" s="296"/>
      <c r="H45" s="296"/>
      <c r="I45" s="296"/>
      <c r="J45" s="296"/>
      <c r="K45" s="296"/>
      <c r="L45" s="296"/>
      <c r="M45" s="296"/>
      <c r="N45" s="296"/>
      <c r="O45" s="296"/>
      <c r="P45" s="296"/>
      <c r="Q45" s="296"/>
      <c r="R45" s="296"/>
      <c r="S45" s="296"/>
      <c r="T45" s="296"/>
      <c r="U45" s="296"/>
      <c r="V45" s="296"/>
      <c r="W45" s="296"/>
      <c r="X45" s="296"/>
      <c r="Y45" s="296"/>
      <c r="Z45" s="296"/>
      <c r="AB45" s="296"/>
      <c r="AC45" s="296"/>
      <c r="AD45" s="296"/>
      <c r="AE45" s="296"/>
      <c r="AF45" s="296"/>
      <c r="AG45" s="296"/>
      <c r="AH45" s="296"/>
      <c r="AI45" s="296"/>
      <c r="AJ45" s="296"/>
      <c r="AK45" s="296"/>
      <c r="AL45" s="296"/>
      <c r="AM45" s="296"/>
      <c r="AN45" s="296"/>
      <c r="AO45" s="296"/>
      <c r="AQ45" s="296"/>
      <c r="AR45" s="296"/>
      <c r="AS45" s="296"/>
      <c r="AT45" s="296"/>
      <c r="AU45" s="296"/>
      <c r="AV45" s="296"/>
      <c r="AW45" s="296"/>
      <c r="AX45" s="296"/>
      <c r="AY45" s="296"/>
      <c r="AZ45" s="296"/>
      <c r="BA45" s="296"/>
      <c r="BB45" s="296"/>
      <c r="BC45" s="296"/>
      <c r="BD45" s="296"/>
      <c r="BE45" s="296"/>
      <c r="BF45" s="296"/>
      <c r="BG45" s="296"/>
      <c r="BH45" s="296"/>
      <c r="BI45" s="296"/>
      <c r="BK45" s="296"/>
      <c r="BL45" s="296"/>
      <c r="BM45" s="296"/>
      <c r="BN45" s="296"/>
      <c r="BO45" s="296"/>
      <c r="BP45" s="296"/>
      <c r="BQ45" s="296"/>
      <c r="BR45" s="296"/>
      <c r="BS45" s="296"/>
      <c r="BT45" s="296"/>
      <c r="BU45" s="296"/>
      <c r="BV45" s="296"/>
      <c r="BW45" s="296"/>
      <c r="BX45" s="296"/>
      <c r="BY45" s="296"/>
      <c r="BZ45" s="296"/>
      <c r="CA45" s="296"/>
      <c r="CB45" s="296"/>
      <c r="CC45" s="296"/>
      <c r="CG45" s="296"/>
      <c r="CH45" s="296"/>
      <c r="CI45" s="298"/>
      <c r="EK45" s="324"/>
      <c r="EL45" s="866"/>
      <c r="EM45" s="862"/>
      <c r="EN45" s="863"/>
    </row>
    <row r="46" spans="1:144" s="55" customFormat="1" ht="15" customHeight="1">
      <c r="A46" s="296"/>
      <c r="B46" s="297"/>
      <c r="C46" s="296"/>
      <c r="D46" s="296"/>
      <c r="H46" s="296"/>
      <c r="I46" s="296"/>
      <c r="J46" s="296"/>
      <c r="K46" s="296"/>
      <c r="L46" s="296"/>
      <c r="M46" s="296"/>
      <c r="N46" s="296"/>
      <c r="O46" s="296"/>
      <c r="P46" s="296"/>
      <c r="Q46" s="296"/>
      <c r="R46" s="296"/>
      <c r="S46" s="296"/>
      <c r="T46" s="296"/>
      <c r="U46" s="296"/>
      <c r="V46" s="296"/>
      <c r="W46" s="296"/>
      <c r="X46" s="296"/>
      <c r="Y46" s="296"/>
      <c r="Z46" s="296"/>
      <c r="AB46" s="296"/>
      <c r="AC46" s="296"/>
      <c r="AD46" s="296"/>
      <c r="AE46" s="296"/>
      <c r="AF46" s="296"/>
      <c r="AG46" s="296"/>
      <c r="AH46" s="296"/>
      <c r="AI46" s="296"/>
      <c r="AJ46" s="296"/>
      <c r="AK46" s="296"/>
      <c r="AL46" s="296"/>
      <c r="AM46" s="296"/>
      <c r="AN46" s="296"/>
      <c r="AO46" s="296"/>
      <c r="AQ46" s="296"/>
      <c r="AR46" s="296"/>
      <c r="AS46" s="296"/>
      <c r="AT46" s="296"/>
      <c r="AU46" s="296"/>
      <c r="AV46" s="296"/>
      <c r="AW46" s="296"/>
      <c r="AX46" s="296"/>
      <c r="AY46" s="296"/>
      <c r="AZ46" s="296"/>
      <c r="BA46" s="296"/>
      <c r="BB46" s="296"/>
      <c r="BC46" s="296"/>
      <c r="BD46" s="296"/>
      <c r="BE46" s="296"/>
      <c r="BF46" s="296"/>
      <c r="BG46" s="296"/>
      <c r="BH46" s="296"/>
      <c r="BI46" s="296"/>
      <c r="BK46" s="296"/>
      <c r="BL46" s="296"/>
      <c r="BM46" s="296"/>
      <c r="BN46" s="296"/>
      <c r="BO46" s="296"/>
      <c r="BP46" s="296"/>
      <c r="BQ46" s="296"/>
      <c r="BR46" s="296"/>
      <c r="BS46" s="296"/>
      <c r="BT46" s="296"/>
      <c r="BU46" s="296"/>
      <c r="BV46" s="296"/>
      <c r="BW46" s="296"/>
      <c r="BX46" s="296"/>
      <c r="BY46" s="296"/>
      <c r="BZ46" s="296"/>
      <c r="CA46" s="296"/>
      <c r="CB46" s="296"/>
      <c r="CC46" s="296"/>
      <c r="CG46" s="296"/>
      <c r="CH46" s="296"/>
      <c r="CI46" s="298"/>
      <c r="EK46" s="324"/>
      <c r="EL46" s="866"/>
      <c r="EM46" s="862"/>
      <c r="EN46" s="863"/>
    </row>
    <row r="47" spans="1:144" s="55" customFormat="1" ht="15" customHeight="1">
      <c r="A47" s="296"/>
      <c r="B47" s="297"/>
      <c r="C47" s="296"/>
      <c r="D47" s="296"/>
      <c r="H47" s="296"/>
      <c r="I47" s="296"/>
      <c r="J47" s="296"/>
      <c r="K47" s="296"/>
      <c r="L47" s="296"/>
      <c r="M47" s="296"/>
      <c r="N47" s="296"/>
      <c r="O47" s="296"/>
      <c r="P47" s="296"/>
      <c r="Q47" s="296"/>
      <c r="R47" s="296"/>
      <c r="S47" s="296"/>
      <c r="T47" s="296"/>
      <c r="U47" s="296"/>
      <c r="V47" s="296"/>
      <c r="W47" s="296"/>
      <c r="X47" s="296"/>
      <c r="Y47" s="296"/>
      <c r="Z47" s="296"/>
      <c r="AB47" s="296"/>
      <c r="AC47" s="296"/>
      <c r="AD47" s="296"/>
      <c r="AE47" s="296"/>
      <c r="AF47" s="296"/>
      <c r="AG47" s="296"/>
      <c r="AH47" s="296"/>
      <c r="AI47" s="296"/>
      <c r="AJ47" s="296"/>
      <c r="AK47" s="296"/>
      <c r="AL47" s="296"/>
      <c r="AM47" s="296"/>
      <c r="AN47" s="296"/>
      <c r="AO47" s="296"/>
      <c r="AQ47" s="296"/>
      <c r="AR47" s="296"/>
      <c r="AS47" s="296"/>
      <c r="AT47" s="296"/>
      <c r="AU47" s="296"/>
      <c r="AV47" s="296"/>
      <c r="AW47" s="296"/>
      <c r="AX47" s="296"/>
      <c r="AY47" s="296"/>
      <c r="AZ47" s="296"/>
      <c r="BA47" s="296"/>
      <c r="BB47" s="296"/>
      <c r="BC47" s="296"/>
      <c r="BD47" s="296"/>
      <c r="BE47" s="296"/>
      <c r="BF47" s="296"/>
      <c r="BG47" s="296"/>
      <c r="BH47" s="296"/>
      <c r="BI47" s="296"/>
      <c r="BK47" s="296"/>
      <c r="BL47" s="296"/>
      <c r="BM47" s="296"/>
      <c r="BN47" s="296"/>
      <c r="BO47" s="296"/>
      <c r="BP47" s="296"/>
      <c r="BQ47" s="296"/>
      <c r="BR47" s="296"/>
      <c r="BS47" s="296"/>
      <c r="BT47" s="296"/>
      <c r="BU47" s="296"/>
      <c r="BV47" s="296"/>
      <c r="BW47" s="296"/>
      <c r="BX47" s="296"/>
      <c r="BY47" s="296"/>
      <c r="BZ47" s="296"/>
      <c r="CA47" s="296"/>
      <c r="CB47" s="296"/>
      <c r="CC47" s="296"/>
      <c r="CG47" s="296"/>
      <c r="CH47" s="296"/>
      <c r="CI47" s="298"/>
      <c r="EK47" s="324"/>
      <c r="EL47" s="866"/>
      <c r="EM47" s="862"/>
      <c r="EN47" s="863"/>
    </row>
    <row r="48" spans="1:144" s="55" customFormat="1" ht="15" customHeight="1">
      <c r="A48" s="296"/>
      <c r="B48" s="297"/>
      <c r="AT48" s="296"/>
      <c r="AU48" s="296"/>
      <c r="AV48" s="296"/>
      <c r="AW48" s="296"/>
      <c r="AX48" s="296"/>
      <c r="AY48" s="296"/>
      <c r="AZ48" s="296"/>
      <c r="BA48" s="296"/>
      <c r="BB48" s="296"/>
      <c r="BC48" s="296"/>
      <c r="BD48" s="296"/>
      <c r="BE48" s="296"/>
      <c r="BF48" s="296"/>
      <c r="BG48" s="296"/>
      <c r="BH48" s="296"/>
      <c r="BI48" s="296"/>
      <c r="BK48" s="296"/>
      <c r="BL48" s="296"/>
      <c r="BM48" s="296"/>
      <c r="BN48" s="296"/>
      <c r="BO48" s="296"/>
      <c r="BP48" s="296"/>
      <c r="BQ48" s="296"/>
      <c r="BR48" s="296"/>
      <c r="BS48" s="296"/>
      <c r="BT48" s="296"/>
      <c r="BU48" s="296"/>
      <c r="BV48" s="296"/>
      <c r="BW48" s="296"/>
      <c r="BX48" s="296"/>
      <c r="BY48" s="296"/>
      <c r="BZ48" s="296"/>
      <c r="CA48" s="296"/>
      <c r="CB48" s="296"/>
      <c r="CC48" s="296"/>
      <c r="CG48" s="296"/>
      <c r="CH48" s="296"/>
      <c r="CI48" s="298"/>
      <c r="EK48" s="324" t="str">
        <f>IF(EL48="","",MAX($EK$2:EK47)+1)</f>
        <v/>
      </c>
      <c r="EL48" s="866"/>
      <c r="EM48" s="862"/>
      <c r="EN48" s="863"/>
    </row>
    <row r="49" spans="1:150" s="55" customFormat="1" ht="15" customHeight="1">
      <c r="A49" s="296"/>
      <c r="B49" s="297"/>
      <c r="C49" s="296"/>
      <c r="D49" s="296"/>
      <c r="H49" s="296"/>
      <c r="I49" s="296"/>
      <c r="J49" s="296"/>
      <c r="K49" s="296"/>
      <c r="L49" s="296"/>
      <c r="M49" s="296"/>
      <c r="N49" s="296"/>
      <c r="O49" s="296"/>
      <c r="P49" s="296"/>
      <c r="Q49" s="296"/>
      <c r="R49" s="296"/>
      <c r="S49" s="296"/>
      <c r="T49" s="296"/>
      <c r="U49" s="296"/>
      <c r="V49" s="296"/>
      <c r="W49" s="296"/>
      <c r="X49" s="296"/>
      <c r="Y49" s="296"/>
      <c r="Z49" s="296"/>
      <c r="AB49" s="296"/>
      <c r="AC49" s="296"/>
      <c r="AD49" s="296"/>
      <c r="AE49" s="296"/>
      <c r="AF49" s="296"/>
      <c r="AG49" s="296"/>
      <c r="AH49" s="296"/>
      <c r="AI49" s="296"/>
      <c r="AJ49" s="296"/>
      <c r="AK49" s="296"/>
      <c r="AL49" s="296"/>
      <c r="AM49" s="296"/>
      <c r="AN49" s="296"/>
      <c r="AO49" s="296"/>
      <c r="AQ49" s="296"/>
      <c r="AR49" s="296"/>
      <c r="AS49" s="296"/>
      <c r="AT49" s="296"/>
      <c r="AU49" s="296"/>
      <c r="AV49" s="296"/>
      <c r="AW49" s="296"/>
      <c r="AX49" s="296"/>
      <c r="AY49" s="296"/>
      <c r="AZ49" s="296"/>
      <c r="BA49" s="296"/>
      <c r="BB49" s="296"/>
      <c r="BC49" s="296"/>
      <c r="BD49" s="296"/>
      <c r="BE49" s="296"/>
      <c r="BF49" s="296"/>
      <c r="BG49" s="296"/>
      <c r="BH49" s="296"/>
      <c r="BI49" s="296"/>
      <c r="BK49" s="296"/>
      <c r="BL49" s="296"/>
      <c r="BM49" s="296"/>
      <c r="BN49" s="296"/>
      <c r="BO49" s="296"/>
      <c r="BP49" s="296"/>
      <c r="BQ49" s="296"/>
      <c r="BR49" s="296"/>
      <c r="BS49" s="296"/>
      <c r="BT49" s="296"/>
      <c r="BU49" s="296"/>
      <c r="BV49" s="296"/>
      <c r="BW49" s="296"/>
      <c r="BX49" s="296"/>
      <c r="BY49" s="296"/>
      <c r="BZ49" s="296"/>
      <c r="CA49" s="296"/>
      <c r="CB49" s="296"/>
      <c r="CC49" s="296"/>
      <c r="CG49" s="296"/>
      <c r="CH49" s="296"/>
      <c r="CI49" s="298"/>
      <c r="EK49" s="324" t="str">
        <f>IF(EL49="","",MAX($EK$2:EK48)+1)</f>
        <v/>
      </c>
      <c r="EL49" s="866"/>
      <c r="EM49" s="862"/>
      <c r="EN49" s="863"/>
    </row>
    <row r="50" spans="1:150" s="55" customFormat="1" ht="15" customHeight="1" thickBot="1">
      <c r="A50" s="296"/>
      <c r="B50" s="306"/>
      <c r="C50" s="307"/>
      <c r="D50" s="307"/>
      <c r="E50" s="307"/>
      <c r="F50" s="307"/>
      <c r="G50" s="307"/>
      <c r="H50" s="307"/>
      <c r="I50" s="307"/>
      <c r="J50" s="307"/>
      <c r="K50" s="307"/>
      <c r="L50" s="307"/>
      <c r="M50" s="307"/>
      <c r="N50" s="307"/>
      <c r="O50" s="307"/>
      <c r="P50" s="307"/>
      <c r="Q50" s="431"/>
      <c r="R50" s="431"/>
      <c r="S50" s="307"/>
      <c r="T50" s="307"/>
      <c r="U50" s="307"/>
      <c r="V50" s="307"/>
      <c r="W50" s="307"/>
      <c r="X50" s="307"/>
      <c r="Y50" s="307"/>
      <c r="Z50" s="307"/>
      <c r="AA50" s="307"/>
      <c r="AB50" s="307"/>
      <c r="AC50" s="307"/>
      <c r="AD50" s="307"/>
      <c r="AE50" s="307"/>
      <c r="AF50" s="307"/>
      <c r="AG50" s="307"/>
      <c r="AH50" s="307"/>
      <c r="AI50" s="307"/>
      <c r="AJ50" s="307"/>
      <c r="AK50" s="307"/>
      <c r="AL50" s="307"/>
      <c r="AM50" s="307"/>
      <c r="AN50" s="307"/>
      <c r="AO50" s="307"/>
      <c r="AP50" s="307"/>
      <c r="AQ50" s="307"/>
      <c r="AR50" s="307"/>
      <c r="AS50" s="307"/>
      <c r="AT50" s="307"/>
      <c r="AU50" s="307"/>
      <c r="AV50" s="307"/>
      <c r="AW50" s="307"/>
      <c r="AX50" s="307"/>
      <c r="AY50" s="307"/>
      <c r="AZ50" s="307"/>
      <c r="BA50" s="307"/>
      <c r="BB50" s="307"/>
      <c r="BC50" s="307"/>
      <c r="BD50" s="307"/>
      <c r="BE50" s="307"/>
      <c r="BF50" s="307"/>
      <c r="BG50" s="307"/>
      <c r="BH50" s="307"/>
      <c r="BI50" s="307"/>
      <c r="BJ50" s="307"/>
      <c r="BK50" s="307"/>
      <c r="BL50" s="307"/>
      <c r="BM50" s="307"/>
      <c r="BN50" s="307"/>
      <c r="BO50" s="307"/>
      <c r="BP50" s="307"/>
      <c r="BQ50" s="307"/>
      <c r="BR50" s="307"/>
      <c r="BS50" s="307"/>
      <c r="BT50" s="307"/>
      <c r="BU50" s="307"/>
      <c r="BV50" s="307"/>
      <c r="BW50" s="307"/>
      <c r="BX50" s="307"/>
      <c r="BY50" s="307"/>
      <c r="BZ50" s="307"/>
      <c r="CA50" s="307"/>
      <c r="CB50" s="307"/>
      <c r="CC50" s="307"/>
      <c r="CD50" s="307"/>
      <c r="CE50" s="307"/>
      <c r="CF50" s="307"/>
      <c r="CG50" s="307"/>
      <c r="CH50" s="307"/>
      <c r="CI50" s="869"/>
      <c r="EK50" s="324" t="str">
        <f>IF(EL50="","",MAX($EK$2:EK49)+1)</f>
        <v/>
      </c>
      <c r="EL50" s="866"/>
      <c r="EM50" s="862"/>
      <c r="EN50" s="863"/>
    </row>
    <row r="51" spans="1:150" ht="13.5" customHeight="1">
      <c r="A51" s="296"/>
      <c r="B51" s="662" t="s">
        <v>88</v>
      </c>
      <c r="C51" s="663"/>
      <c r="D51" s="663"/>
      <c r="E51" s="663"/>
      <c r="F51" s="663"/>
      <c r="G51" s="663"/>
      <c r="H51" s="663"/>
      <c r="I51" s="663"/>
      <c r="J51" s="663"/>
      <c r="K51" s="663"/>
      <c r="L51" s="663"/>
      <c r="M51" s="663"/>
      <c r="N51" s="663"/>
      <c r="O51" s="663"/>
      <c r="P51" s="663"/>
      <c r="Q51" s="663"/>
      <c r="R51" s="663"/>
      <c r="S51" s="663"/>
      <c r="T51" s="663"/>
      <c r="U51" s="663"/>
      <c r="V51" s="663"/>
      <c r="W51" s="663"/>
      <c r="X51" s="663"/>
      <c r="Y51" s="663"/>
      <c r="Z51" s="663"/>
      <c r="AA51" s="663"/>
      <c r="AB51" s="663"/>
      <c r="AC51" s="663"/>
      <c r="AD51" s="663"/>
      <c r="AE51" s="663"/>
      <c r="AF51" s="663"/>
      <c r="AG51" s="663"/>
      <c r="AH51" s="663"/>
      <c r="AI51" s="663"/>
      <c r="AJ51" s="663"/>
      <c r="AK51" s="663"/>
      <c r="AL51" s="663"/>
      <c r="AM51" s="663"/>
      <c r="AN51" s="663"/>
      <c r="AO51" s="663"/>
      <c r="AP51" s="663"/>
      <c r="AQ51" s="663"/>
      <c r="AR51" s="663"/>
      <c r="AS51" s="663"/>
      <c r="AT51" s="663"/>
      <c r="AU51" s="663"/>
      <c r="AV51" s="663"/>
      <c r="AW51" s="663"/>
      <c r="AX51" s="663"/>
      <c r="AY51" s="663"/>
      <c r="AZ51" s="663"/>
      <c r="BA51" s="663"/>
      <c r="BB51" s="663"/>
      <c r="BC51" s="663"/>
      <c r="BD51" s="663"/>
      <c r="BE51" s="663"/>
      <c r="BF51" s="663"/>
      <c r="BG51" s="663"/>
      <c r="BH51" s="663"/>
      <c r="BI51" s="663"/>
      <c r="BJ51" s="663"/>
      <c r="BK51" s="663"/>
      <c r="BL51" s="663"/>
      <c r="BM51" s="663"/>
      <c r="BN51" s="663"/>
      <c r="BO51" s="663"/>
      <c r="BP51" s="663"/>
      <c r="BQ51" s="663"/>
      <c r="BR51" s="663"/>
      <c r="BS51" s="663"/>
      <c r="BT51" s="663"/>
      <c r="BU51" s="663"/>
      <c r="BV51" s="663"/>
      <c r="BW51" s="663"/>
      <c r="BX51" s="663"/>
      <c r="BY51" s="663"/>
      <c r="BZ51" s="663"/>
      <c r="CA51" s="663"/>
      <c r="CB51" s="663"/>
      <c r="CC51" s="663"/>
      <c r="CD51" s="663"/>
      <c r="CE51" s="663"/>
      <c r="CF51" s="663"/>
      <c r="CG51" s="663"/>
      <c r="CH51" s="663"/>
      <c r="CI51" s="664"/>
      <c r="CJ51" s="55"/>
      <c r="EK51" s="324" t="str">
        <f>IF(EL51="","",MAX($EK$2:EK50)+1)</f>
        <v/>
      </c>
      <c r="EL51" s="866"/>
      <c r="EM51" s="862"/>
      <c r="EN51" s="863"/>
      <c r="EO51" s="17"/>
      <c r="EP51" s="17"/>
      <c r="EQ51" s="17"/>
      <c r="ER51" s="17"/>
      <c r="ES51" s="17"/>
      <c r="ET51" s="17"/>
    </row>
    <row r="52" spans="1:150" ht="13.5" customHeight="1">
      <c r="A52" s="296"/>
      <c r="B52" s="665"/>
      <c r="C52" s="867"/>
      <c r="D52" s="867"/>
      <c r="E52" s="867"/>
      <c r="F52" s="867"/>
      <c r="G52" s="867"/>
      <c r="H52" s="867"/>
      <c r="I52" s="867"/>
      <c r="J52" s="867"/>
      <c r="K52" s="867"/>
      <c r="L52" s="867"/>
      <c r="M52" s="867"/>
      <c r="N52" s="867"/>
      <c r="O52" s="867"/>
      <c r="P52" s="867"/>
      <c r="Q52" s="867"/>
      <c r="R52" s="867"/>
      <c r="S52" s="867"/>
      <c r="T52" s="867"/>
      <c r="U52" s="867"/>
      <c r="V52" s="867"/>
      <c r="W52" s="867"/>
      <c r="X52" s="867"/>
      <c r="Y52" s="867"/>
      <c r="Z52" s="867"/>
      <c r="AA52" s="867"/>
      <c r="AB52" s="867"/>
      <c r="AC52" s="867"/>
      <c r="AD52" s="867"/>
      <c r="AE52" s="867"/>
      <c r="AF52" s="867"/>
      <c r="AG52" s="867"/>
      <c r="AH52" s="867"/>
      <c r="AI52" s="867"/>
      <c r="AJ52" s="867"/>
      <c r="AK52" s="867"/>
      <c r="AL52" s="867"/>
      <c r="AM52" s="867"/>
      <c r="AN52" s="867"/>
      <c r="AO52" s="867"/>
      <c r="AP52" s="867"/>
      <c r="AQ52" s="867"/>
      <c r="AR52" s="867"/>
      <c r="AS52" s="867"/>
      <c r="AT52" s="867"/>
      <c r="AU52" s="867"/>
      <c r="AV52" s="867"/>
      <c r="AW52" s="867"/>
      <c r="AX52" s="867"/>
      <c r="AY52" s="867"/>
      <c r="AZ52" s="867"/>
      <c r="BA52" s="867"/>
      <c r="BB52" s="867"/>
      <c r="BC52" s="867"/>
      <c r="BD52" s="867"/>
      <c r="BE52" s="867"/>
      <c r="BF52" s="867"/>
      <c r="BG52" s="867"/>
      <c r="BH52" s="867"/>
      <c r="BI52" s="867"/>
      <c r="BJ52" s="867"/>
      <c r="BK52" s="867"/>
      <c r="BL52" s="867"/>
      <c r="BM52" s="867"/>
      <c r="BN52" s="867"/>
      <c r="BO52" s="867"/>
      <c r="BP52" s="867"/>
      <c r="BQ52" s="867"/>
      <c r="BR52" s="867"/>
      <c r="BS52" s="867"/>
      <c r="BT52" s="867"/>
      <c r="BU52" s="867"/>
      <c r="BV52" s="867"/>
      <c r="BW52" s="867"/>
      <c r="BX52" s="867"/>
      <c r="BY52" s="867"/>
      <c r="BZ52" s="867"/>
      <c r="CA52" s="867"/>
      <c r="CB52" s="867"/>
      <c r="CC52" s="867"/>
      <c r="CD52" s="867"/>
      <c r="CE52" s="867"/>
      <c r="CF52" s="867"/>
      <c r="CG52" s="867"/>
      <c r="CH52" s="867"/>
      <c r="CI52" s="868"/>
      <c r="CJ52" s="55"/>
      <c r="EK52" s="324" t="str">
        <f>IF(EL52="","",MAX($EK$2:EK51)+1)</f>
        <v/>
      </c>
      <c r="EL52" s="866"/>
      <c r="EM52" s="862"/>
      <c r="EN52" s="863"/>
      <c r="EO52" s="17"/>
      <c r="EP52" s="17"/>
      <c r="EQ52" s="17"/>
      <c r="ER52" s="17"/>
      <c r="ES52" s="17"/>
      <c r="ET52" s="17"/>
    </row>
    <row r="53" spans="1:150" ht="13.5" customHeight="1" thickBot="1">
      <c r="A53" s="296"/>
      <c r="B53" s="870"/>
      <c r="C53" s="578"/>
      <c r="D53" s="578"/>
      <c r="E53" s="578"/>
      <c r="F53" s="578"/>
      <c r="G53" s="578"/>
      <c r="H53" s="578"/>
      <c r="I53" s="578"/>
      <c r="J53" s="578"/>
      <c r="K53" s="578"/>
      <c r="L53" s="578"/>
      <c r="M53" s="578"/>
      <c r="N53" s="578"/>
      <c r="O53" s="578"/>
      <c r="P53" s="578"/>
      <c r="Q53" s="578"/>
      <c r="R53" s="578"/>
      <c r="S53" s="578"/>
      <c r="T53" s="578"/>
      <c r="U53" s="578"/>
      <c r="V53" s="578"/>
      <c r="W53" s="578"/>
      <c r="X53" s="578"/>
      <c r="Y53" s="578"/>
      <c r="Z53" s="578"/>
      <c r="AA53" s="578"/>
      <c r="AB53" s="578"/>
      <c r="AC53" s="578"/>
      <c r="AD53" s="578"/>
      <c r="AE53" s="578"/>
      <c r="AF53" s="578"/>
      <c r="AG53" s="578"/>
      <c r="AH53" s="578"/>
      <c r="AI53" s="578"/>
      <c r="AJ53" s="578"/>
      <c r="AK53" s="578"/>
      <c r="AL53" s="578"/>
      <c r="AM53" s="578"/>
      <c r="AN53" s="578"/>
      <c r="AO53" s="578"/>
      <c r="AP53" s="578"/>
      <c r="AQ53" s="578"/>
      <c r="AR53" s="578"/>
      <c r="AS53" s="578"/>
      <c r="AT53" s="578"/>
      <c r="AU53" s="578"/>
      <c r="AV53" s="578"/>
      <c r="AW53" s="578"/>
      <c r="AX53" s="578"/>
      <c r="AY53" s="578"/>
      <c r="AZ53" s="578"/>
      <c r="BA53" s="578"/>
      <c r="BB53" s="578"/>
      <c r="BC53" s="578"/>
      <c r="BD53" s="578"/>
      <c r="BE53" s="578"/>
      <c r="BF53" s="578"/>
      <c r="BG53" s="578"/>
      <c r="BH53" s="578"/>
      <c r="BI53" s="578"/>
      <c r="BJ53" s="578"/>
      <c r="BK53" s="578"/>
      <c r="BL53" s="578"/>
      <c r="BM53" s="578"/>
      <c r="BN53" s="578"/>
      <c r="BO53" s="578"/>
      <c r="BP53" s="578"/>
      <c r="BQ53" s="578"/>
      <c r="BR53" s="578"/>
      <c r="BS53" s="578"/>
      <c r="BT53" s="578"/>
      <c r="BU53" s="578"/>
      <c r="BV53" s="578"/>
      <c r="BW53" s="578"/>
      <c r="BX53" s="578"/>
      <c r="BY53" s="578"/>
      <c r="BZ53" s="578"/>
      <c r="CA53" s="578"/>
      <c r="CB53" s="578"/>
      <c r="CC53" s="578"/>
      <c r="CD53" s="578"/>
      <c r="CE53" s="578"/>
      <c r="CF53" s="578"/>
      <c r="CG53" s="578"/>
      <c r="CH53" s="578"/>
      <c r="CI53" s="871"/>
      <c r="CJ53" s="55"/>
      <c r="EK53" s="324" t="str">
        <f>IF(EL53="","",MAX($EK$2:EK52)+1)</f>
        <v/>
      </c>
      <c r="EL53" s="866"/>
      <c r="EM53" s="862"/>
      <c r="EN53" s="863"/>
      <c r="EO53" s="17"/>
      <c r="EP53" s="17"/>
      <c r="EQ53" s="17"/>
      <c r="ER53" s="17"/>
      <c r="ES53" s="17"/>
      <c r="ET53" s="17"/>
    </row>
    <row r="54" spans="1:150" ht="13.5" customHeight="1">
      <c r="A54" s="296"/>
      <c r="B54" s="297"/>
      <c r="C54" s="872" t="s">
        <v>89</v>
      </c>
      <c r="D54" s="873"/>
      <c r="E54" s="874" t="s">
        <v>90</v>
      </c>
      <c r="F54" s="875"/>
      <c r="G54" s="875"/>
      <c r="H54" s="875"/>
      <c r="I54" s="875"/>
      <c r="J54" s="875"/>
      <c r="K54" s="875"/>
      <c r="L54" s="875"/>
      <c r="M54" s="875"/>
      <c r="N54" s="875"/>
      <c r="O54" s="876"/>
      <c r="P54" s="874" t="s">
        <v>91</v>
      </c>
      <c r="Q54" s="875"/>
      <c r="R54" s="875"/>
      <c r="S54" s="875"/>
      <c r="T54" s="876"/>
      <c r="U54" s="877" t="s">
        <v>92</v>
      </c>
      <c r="V54" s="878"/>
      <c r="W54" s="877" t="s">
        <v>93</v>
      </c>
      <c r="X54" s="878"/>
      <c r="Y54" s="877" t="s">
        <v>94</v>
      </c>
      <c r="Z54" s="878"/>
      <c r="AA54" s="877" t="s">
        <v>95</v>
      </c>
      <c r="AB54" s="878"/>
      <c r="AC54" s="877" t="s">
        <v>96</v>
      </c>
      <c r="AD54" s="878"/>
      <c r="AE54" s="874" t="s">
        <v>97</v>
      </c>
      <c r="AF54" s="875"/>
      <c r="AG54" s="875"/>
      <c r="AH54" s="875"/>
      <c r="AI54" s="876"/>
      <c r="AJ54" s="879" t="s">
        <v>98</v>
      </c>
      <c r="AK54" s="880"/>
      <c r="AL54" s="877" t="s">
        <v>99</v>
      </c>
      <c r="AM54" s="878"/>
      <c r="AN54" s="877" t="s">
        <v>100</v>
      </c>
      <c r="AO54" s="878"/>
      <c r="AP54" s="877" t="s">
        <v>101</v>
      </c>
      <c r="AQ54" s="878"/>
      <c r="AR54" s="877" t="s">
        <v>102</v>
      </c>
      <c r="AS54" s="878"/>
      <c r="AT54" s="877" t="s">
        <v>103</v>
      </c>
      <c r="AU54" s="878"/>
      <c r="AV54" s="877" t="s">
        <v>104</v>
      </c>
      <c r="AW54" s="878"/>
      <c r="AX54" s="877" t="s">
        <v>105</v>
      </c>
      <c r="AY54" s="878"/>
      <c r="AZ54" s="877" t="s">
        <v>106</v>
      </c>
      <c r="BA54" s="873"/>
      <c r="BB54" s="878"/>
      <c r="BC54" s="874" t="s">
        <v>107</v>
      </c>
      <c r="BD54" s="875"/>
      <c r="BE54" s="875"/>
      <c r="BF54" s="876"/>
      <c r="BG54" s="877" t="s">
        <v>108</v>
      </c>
      <c r="BH54" s="873"/>
      <c r="BI54" s="873"/>
      <c r="BJ54" s="873"/>
      <c r="BK54" s="873"/>
      <c r="BL54" s="878"/>
      <c r="BM54" s="874" t="s">
        <v>109</v>
      </c>
      <c r="BN54" s="875"/>
      <c r="BO54" s="875"/>
      <c r="BP54" s="875"/>
      <c r="BQ54" s="875"/>
      <c r="BR54" s="875"/>
      <c r="BS54" s="875"/>
      <c r="BT54" s="876"/>
      <c r="BU54" s="874" t="s">
        <v>110</v>
      </c>
      <c r="BV54" s="875"/>
      <c r="BW54" s="875"/>
      <c r="BX54" s="875"/>
      <c r="BY54" s="875"/>
      <c r="BZ54" s="875"/>
      <c r="CA54" s="875"/>
      <c r="CB54" s="875"/>
      <c r="CC54" s="875"/>
      <c r="CD54" s="875"/>
      <c r="CE54" s="875"/>
      <c r="CF54" s="875"/>
      <c r="CG54" s="875"/>
      <c r="CH54" s="881"/>
      <c r="CI54" s="298"/>
      <c r="CJ54" s="55"/>
      <c r="CL54" s="681" t="s">
        <v>111</v>
      </c>
      <c r="CM54" s="682"/>
      <c r="CN54" s="683"/>
      <c r="CO54" s="682" t="s">
        <v>112</v>
      </c>
      <c r="CP54" s="682"/>
      <c r="CQ54" s="682"/>
      <c r="CR54" s="682"/>
      <c r="CS54" s="682"/>
      <c r="CT54" s="685"/>
      <c r="CU54" s="55"/>
      <c r="CV54" s="882" t="s">
        <v>113</v>
      </c>
      <c r="CW54" s="883"/>
      <c r="CX54" s="883"/>
      <c r="CY54" s="883"/>
      <c r="CZ54" s="883"/>
      <c r="DA54" s="883"/>
      <c r="DB54" s="883"/>
      <c r="DC54" s="884"/>
      <c r="DD54" s="882" t="s">
        <v>114</v>
      </c>
      <c r="DE54" s="883"/>
      <c r="DF54" s="883"/>
      <c r="DG54" s="883"/>
      <c r="DH54" s="883"/>
      <c r="DI54" s="883"/>
      <c r="DJ54" s="883"/>
      <c r="DK54" s="883"/>
      <c r="DL54" s="883"/>
      <c r="DM54" s="883"/>
      <c r="DN54" s="883"/>
      <c r="DO54" s="884"/>
      <c r="DP54" s="885" t="s">
        <v>115</v>
      </c>
      <c r="DQ54" s="886"/>
      <c r="DR54" s="886"/>
      <c r="DS54" s="886"/>
      <c r="DT54" s="886"/>
      <c r="DU54" s="886"/>
      <c r="DV54" s="886"/>
      <c r="DW54" s="886"/>
      <c r="DX54" s="886"/>
      <c r="DY54" s="886"/>
      <c r="DZ54" s="886"/>
      <c r="EA54" s="886"/>
      <c r="EB54" s="886"/>
      <c r="EC54" s="886"/>
      <c r="ED54" s="886"/>
      <c r="EE54" s="886"/>
      <c r="EF54" s="886"/>
      <c r="EG54" s="886"/>
      <c r="EH54" s="886"/>
      <c r="EI54" s="887"/>
      <c r="EJ54" s="17"/>
      <c r="EK54" s="324" t="str">
        <f>IF(EL54="","",MAX($EK$2:EK53)+1)</f>
        <v/>
      </c>
      <c r="EL54" s="866"/>
      <c r="EM54" s="862"/>
      <c r="EN54" s="863"/>
      <c r="EO54" s="17"/>
      <c r="EP54" s="17"/>
      <c r="EQ54" s="17"/>
      <c r="ER54" s="17"/>
      <c r="ES54" s="17"/>
      <c r="ET54" s="17"/>
    </row>
    <row r="55" spans="1:150" ht="13.5" customHeight="1">
      <c r="A55" s="296"/>
      <c r="B55" s="297"/>
      <c r="C55" s="666"/>
      <c r="D55" s="888"/>
      <c r="E55" s="889"/>
      <c r="F55" s="867"/>
      <c r="G55" s="867"/>
      <c r="H55" s="867"/>
      <c r="I55" s="867"/>
      <c r="J55" s="867"/>
      <c r="K55" s="867"/>
      <c r="L55" s="867"/>
      <c r="M55" s="867"/>
      <c r="N55" s="867"/>
      <c r="O55" s="890"/>
      <c r="P55" s="889"/>
      <c r="Q55" s="867"/>
      <c r="R55" s="867"/>
      <c r="S55" s="867"/>
      <c r="T55" s="890"/>
      <c r="U55" s="891"/>
      <c r="V55" s="892"/>
      <c r="W55" s="891"/>
      <c r="X55" s="892"/>
      <c r="Y55" s="891"/>
      <c r="Z55" s="892"/>
      <c r="AA55" s="891"/>
      <c r="AB55" s="892"/>
      <c r="AC55" s="891"/>
      <c r="AD55" s="892"/>
      <c r="AE55" s="889"/>
      <c r="AF55" s="867"/>
      <c r="AG55" s="867"/>
      <c r="AH55" s="867"/>
      <c r="AI55" s="890"/>
      <c r="AJ55" s="893"/>
      <c r="AK55" s="894"/>
      <c r="AL55" s="891"/>
      <c r="AM55" s="892"/>
      <c r="AN55" s="891"/>
      <c r="AO55" s="892"/>
      <c r="AP55" s="891"/>
      <c r="AQ55" s="892"/>
      <c r="AR55" s="891"/>
      <c r="AS55" s="892"/>
      <c r="AT55" s="891"/>
      <c r="AU55" s="892"/>
      <c r="AV55" s="891"/>
      <c r="AW55" s="892"/>
      <c r="AX55" s="891"/>
      <c r="AY55" s="892"/>
      <c r="AZ55" s="891"/>
      <c r="BA55" s="888"/>
      <c r="BB55" s="892"/>
      <c r="BC55" s="889"/>
      <c r="BD55" s="867"/>
      <c r="BE55" s="867"/>
      <c r="BF55" s="890"/>
      <c r="BG55" s="891"/>
      <c r="BH55" s="888"/>
      <c r="BI55" s="888"/>
      <c r="BJ55" s="888"/>
      <c r="BK55" s="888"/>
      <c r="BL55" s="892"/>
      <c r="BM55" s="889" t="s">
        <v>116</v>
      </c>
      <c r="BN55" s="867"/>
      <c r="BO55" s="867"/>
      <c r="BP55" s="867"/>
      <c r="BQ55" s="867"/>
      <c r="BR55" s="867"/>
      <c r="BS55" s="867"/>
      <c r="BT55" s="890"/>
      <c r="BU55" s="889"/>
      <c r="BV55" s="867"/>
      <c r="BW55" s="867"/>
      <c r="BX55" s="867"/>
      <c r="BY55" s="867"/>
      <c r="BZ55" s="867"/>
      <c r="CA55" s="867"/>
      <c r="CB55" s="867"/>
      <c r="CC55" s="867"/>
      <c r="CD55" s="867"/>
      <c r="CE55" s="867"/>
      <c r="CF55" s="867"/>
      <c r="CG55" s="867"/>
      <c r="CH55" s="868"/>
      <c r="CI55" s="298"/>
      <c r="CJ55" s="55"/>
      <c r="CL55" s="684"/>
      <c r="CM55" s="707"/>
      <c r="CN55" s="708"/>
      <c r="CO55" s="707"/>
      <c r="CP55" s="707"/>
      <c r="CQ55" s="707"/>
      <c r="CR55" s="707"/>
      <c r="CS55" s="707"/>
      <c r="CT55" s="895"/>
      <c r="CU55" s="55"/>
      <c r="CV55" s="896"/>
      <c r="CW55" s="897"/>
      <c r="CX55" s="897"/>
      <c r="CY55" s="897"/>
      <c r="CZ55" s="897"/>
      <c r="DA55" s="897"/>
      <c r="DB55" s="897"/>
      <c r="DC55" s="898"/>
      <c r="DD55" s="896"/>
      <c r="DE55" s="897"/>
      <c r="DF55" s="897"/>
      <c r="DG55" s="897"/>
      <c r="DH55" s="897"/>
      <c r="DI55" s="897"/>
      <c r="DJ55" s="897"/>
      <c r="DK55" s="897"/>
      <c r="DL55" s="897"/>
      <c r="DM55" s="897"/>
      <c r="DN55" s="897"/>
      <c r="DO55" s="898"/>
      <c r="DP55" s="899" t="s">
        <v>117</v>
      </c>
      <c r="DQ55" s="900"/>
      <c r="DR55" s="900"/>
      <c r="DS55" s="900"/>
      <c r="DT55" s="900"/>
      <c r="DU55" s="900"/>
      <c r="DV55" s="900"/>
      <c r="DW55" s="900"/>
      <c r="DX55" s="900"/>
      <c r="DY55" s="901"/>
      <c r="DZ55" s="636" t="s">
        <v>118</v>
      </c>
      <c r="EA55" s="637"/>
      <c r="EB55" s="637"/>
      <c r="EC55" s="637"/>
      <c r="ED55" s="637"/>
      <c r="EE55" s="637"/>
      <c r="EF55" s="637"/>
      <c r="EG55" s="637"/>
      <c r="EH55" s="637"/>
      <c r="EI55" s="902"/>
      <c r="EJ55" s="17"/>
      <c r="EK55" s="324" t="str">
        <f>IF(EL55="","",MAX($EK$2:EK54)+1)</f>
        <v/>
      </c>
      <c r="EL55" s="866"/>
      <c r="EM55" s="862"/>
      <c r="EN55" s="863"/>
      <c r="EO55" s="17"/>
      <c r="EP55" s="17"/>
      <c r="EQ55" s="17"/>
      <c r="ER55" s="17"/>
      <c r="ES55" s="17"/>
      <c r="ET55" s="17"/>
    </row>
    <row r="56" spans="1:150" ht="13.5" customHeight="1">
      <c r="A56" s="296"/>
      <c r="B56" s="297"/>
      <c r="C56" s="654">
        <v>1</v>
      </c>
      <c r="D56" s="903"/>
      <c r="E56" s="904" t="s">
        <v>119</v>
      </c>
      <c r="F56" s="905"/>
      <c r="G56" s="905"/>
      <c r="H56" s="905"/>
      <c r="I56" s="905"/>
      <c r="J56" s="905"/>
      <c r="K56" s="905"/>
      <c r="L56" s="905"/>
      <c r="M56" s="905"/>
      <c r="N56" s="905"/>
      <c r="O56" s="906"/>
      <c r="P56" s="904" t="s">
        <v>120</v>
      </c>
      <c r="Q56" s="905"/>
      <c r="R56" s="905"/>
      <c r="S56" s="905"/>
      <c r="T56" s="906"/>
      <c r="U56" s="907" t="s">
        <v>121</v>
      </c>
      <c r="V56" s="908"/>
      <c r="W56" s="907" t="s">
        <v>122</v>
      </c>
      <c r="X56" s="908"/>
      <c r="Y56" s="909" t="s">
        <v>123</v>
      </c>
      <c r="Z56" s="910"/>
      <c r="AA56" s="907" t="s">
        <v>121</v>
      </c>
      <c r="AB56" s="908"/>
      <c r="AC56" s="907" t="s">
        <v>121</v>
      </c>
      <c r="AD56" s="908"/>
      <c r="AE56" s="904" t="s">
        <v>124</v>
      </c>
      <c r="AF56" s="905"/>
      <c r="AG56" s="905"/>
      <c r="AH56" s="905"/>
      <c r="AI56" s="906"/>
      <c r="AJ56" s="911" t="s">
        <v>40</v>
      </c>
      <c r="AK56" s="912"/>
      <c r="AL56" s="911" t="s">
        <v>40</v>
      </c>
      <c r="AM56" s="912"/>
      <c r="AN56" s="911" t="s">
        <v>40</v>
      </c>
      <c r="AO56" s="912"/>
      <c r="AP56" s="911" t="s">
        <v>40</v>
      </c>
      <c r="AQ56" s="912"/>
      <c r="AR56" s="911" t="s">
        <v>40</v>
      </c>
      <c r="AS56" s="912"/>
      <c r="AT56" s="911" t="s">
        <v>40</v>
      </c>
      <c r="AU56" s="912"/>
      <c r="AV56" s="911" t="s">
        <v>40</v>
      </c>
      <c r="AW56" s="912"/>
      <c r="AX56" s="911" t="s">
        <v>40</v>
      </c>
      <c r="AY56" s="912"/>
      <c r="AZ56" s="913" t="s">
        <v>40</v>
      </c>
      <c r="BA56" s="911" t="s">
        <v>40</v>
      </c>
      <c r="BB56" s="912"/>
      <c r="BC56" s="914" t="s">
        <v>125</v>
      </c>
      <c r="BD56" s="679"/>
      <c r="BE56" s="679"/>
      <c r="BF56" s="915"/>
      <c r="BG56" s="916" t="s">
        <v>126</v>
      </c>
      <c r="BH56" s="917"/>
      <c r="BI56" s="917"/>
      <c r="BJ56" s="917"/>
      <c r="BK56" s="917"/>
      <c r="BL56" s="918"/>
      <c r="BM56" s="636" t="s">
        <v>126</v>
      </c>
      <c r="BN56" s="637"/>
      <c r="BO56" s="637"/>
      <c r="BP56" s="637"/>
      <c r="BQ56" s="637"/>
      <c r="BR56" s="637"/>
      <c r="BS56" s="637"/>
      <c r="BT56" s="902"/>
      <c r="BU56" s="904"/>
      <c r="BV56" s="905"/>
      <c r="BW56" s="905"/>
      <c r="BX56" s="905"/>
      <c r="BY56" s="905"/>
      <c r="BZ56" s="905"/>
      <c r="CA56" s="905"/>
      <c r="CB56" s="905"/>
      <c r="CC56" s="905"/>
      <c r="CD56" s="905"/>
      <c r="CE56" s="905"/>
      <c r="CF56" s="905"/>
      <c r="CG56" s="905"/>
      <c r="CH56" s="919"/>
      <c r="CI56" s="298"/>
      <c r="CJ56" s="55"/>
      <c r="CL56" s="642" t="s">
        <v>127</v>
      </c>
      <c r="CM56" s="643"/>
      <c r="CN56" s="908"/>
      <c r="CO56" s="643" t="s">
        <v>121</v>
      </c>
      <c r="CP56" s="643"/>
      <c r="CQ56" s="643"/>
      <c r="CR56" s="643"/>
      <c r="CS56" s="643"/>
      <c r="CT56" s="644"/>
      <c r="CU56" s="55"/>
      <c r="CV56" s="920" t="s">
        <v>128</v>
      </c>
      <c r="CW56" s="921"/>
      <c r="CX56" s="921"/>
      <c r="CY56" s="921"/>
      <c r="CZ56" s="921"/>
      <c r="DA56" s="921"/>
      <c r="DB56" s="921"/>
      <c r="DC56" s="921"/>
      <c r="DD56" s="638"/>
      <c r="DE56" s="639"/>
      <c r="DF56" s="639"/>
      <c r="DG56" s="639"/>
      <c r="DH56" s="639"/>
      <c r="DI56" s="639"/>
      <c r="DJ56" s="639"/>
      <c r="DK56" s="639"/>
      <c r="DL56" s="639"/>
      <c r="DM56" s="639"/>
      <c r="DN56" s="639"/>
      <c r="DO56" s="922"/>
      <c r="DP56" s="923" t="s">
        <v>129</v>
      </c>
      <c r="DQ56" s="924"/>
      <c r="DR56" s="924"/>
      <c r="DS56" s="924"/>
      <c r="DT56" s="924"/>
      <c r="DU56" s="924"/>
      <c r="DV56" s="924"/>
      <c r="DW56" s="924"/>
      <c r="DX56" s="924"/>
      <c r="DY56" s="924"/>
      <c r="DZ56" s="924"/>
      <c r="EA56" s="924"/>
      <c r="EB56" s="924"/>
      <c r="EC56" s="924"/>
      <c r="ED56" s="924"/>
      <c r="EE56" s="924"/>
      <c r="EF56" s="924"/>
      <c r="EG56" s="924"/>
      <c r="EH56" s="924"/>
      <c r="EI56" s="925"/>
      <c r="EJ56" s="17"/>
      <c r="EK56" s="324" t="str">
        <f>IF(EL56="","",MAX($EK$2:EK55)+1)</f>
        <v/>
      </c>
      <c r="EL56" s="866"/>
      <c r="EM56" s="862"/>
      <c r="EN56" s="863"/>
      <c r="EO56" s="17"/>
      <c r="EP56" s="17"/>
      <c r="EQ56" s="17"/>
      <c r="ER56" s="17"/>
      <c r="ES56" s="17"/>
      <c r="ET56" s="17"/>
    </row>
    <row r="57" spans="1:150" ht="13.5" customHeight="1">
      <c r="A57" s="296"/>
      <c r="B57" s="297"/>
      <c r="C57" s="655">
        <v>2</v>
      </c>
      <c r="D57" s="926"/>
      <c r="E57" s="927" t="s">
        <v>130</v>
      </c>
      <c r="F57" s="928"/>
      <c r="G57" s="928"/>
      <c r="H57" s="928"/>
      <c r="I57" s="928"/>
      <c r="J57" s="928"/>
      <c r="K57" s="928"/>
      <c r="L57" s="928"/>
      <c r="M57" s="928"/>
      <c r="N57" s="928"/>
      <c r="O57" s="929"/>
      <c r="P57" s="927" t="s">
        <v>131</v>
      </c>
      <c r="Q57" s="928"/>
      <c r="R57" s="928"/>
      <c r="S57" s="928"/>
      <c r="T57" s="929"/>
      <c r="U57" s="907" t="s">
        <v>121</v>
      </c>
      <c r="V57" s="908"/>
      <c r="W57" s="907" t="s">
        <v>121</v>
      </c>
      <c r="X57" s="908"/>
      <c r="Y57" s="909" t="s">
        <v>123</v>
      </c>
      <c r="Z57" s="910"/>
      <c r="AA57" s="907" t="s">
        <v>132</v>
      </c>
      <c r="AB57" s="908"/>
      <c r="AC57" s="907" t="s">
        <v>121</v>
      </c>
      <c r="AD57" s="908"/>
      <c r="AE57" s="904" t="s">
        <v>133</v>
      </c>
      <c r="AF57" s="905"/>
      <c r="AG57" s="905"/>
      <c r="AH57" s="905"/>
      <c r="AI57" s="906"/>
      <c r="AJ57" s="911" t="s">
        <v>40</v>
      </c>
      <c r="AK57" s="912"/>
      <c r="AL57" s="930">
        <v>10</v>
      </c>
      <c r="AM57" s="931"/>
      <c r="AN57" s="911" t="s">
        <v>40</v>
      </c>
      <c r="AO57" s="912"/>
      <c r="AP57" s="911" t="s">
        <v>40</v>
      </c>
      <c r="AQ57" s="912"/>
      <c r="AR57" s="911" t="s">
        <v>40</v>
      </c>
      <c r="AS57" s="912"/>
      <c r="AT57" s="911" t="s">
        <v>40</v>
      </c>
      <c r="AU57" s="912"/>
      <c r="AV57" s="909">
        <v>1</v>
      </c>
      <c r="AW57" s="910"/>
      <c r="AX57" s="911" t="s">
        <v>40</v>
      </c>
      <c r="AY57" s="912"/>
      <c r="AZ57" s="913" t="s">
        <v>40</v>
      </c>
      <c r="BA57" s="911" t="s">
        <v>40</v>
      </c>
      <c r="BB57" s="912"/>
      <c r="BC57" s="914" t="s">
        <v>134</v>
      </c>
      <c r="BD57" s="679"/>
      <c r="BE57" s="679"/>
      <c r="BF57" s="915"/>
      <c r="BG57" s="916" t="s">
        <v>135</v>
      </c>
      <c r="BH57" s="917"/>
      <c r="BI57" s="917"/>
      <c r="BJ57" s="917"/>
      <c r="BK57" s="917"/>
      <c r="BL57" s="918"/>
      <c r="BM57" s="932" t="s">
        <v>40</v>
      </c>
      <c r="BN57" s="903"/>
      <c r="BO57" s="903"/>
      <c r="BP57" s="903"/>
      <c r="BQ57" s="903"/>
      <c r="BR57" s="903"/>
      <c r="BS57" s="903"/>
      <c r="BT57" s="933"/>
      <c r="BU57" s="904"/>
      <c r="BV57" s="905"/>
      <c r="BW57" s="905"/>
      <c r="BX57" s="905"/>
      <c r="BY57" s="905"/>
      <c r="BZ57" s="905"/>
      <c r="CA57" s="905"/>
      <c r="CB57" s="905"/>
      <c r="CC57" s="905"/>
      <c r="CD57" s="905"/>
      <c r="CE57" s="905"/>
      <c r="CF57" s="905"/>
      <c r="CG57" s="905"/>
      <c r="CH57" s="919"/>
      <c r="CI57" s="298"/>
      <c r="CJ57" s="55"/>
      <c r="CL57" s="642" t="s">
        <v>127</v>
      </c>
      <c r="CM57" s="643"/>
      <c r="CN57" s="908"/>
      <c r="CO57" s="643" t="s">
        <v>121</v>
      </c>
      <c r="CP57" s="643"/>
      <c r="CQ57" s="643"/>
      <c r="CR57" s="643"/>
      <c r="CS57" s="643"/>
      <c r="CT57" s="644"/>
      <c r="CU57" s="55"/>
      <c r="CV57" s="920" t="s">
        <v>136</v>
      </c>
      <c r="CW57" s="921"/>
      <c r="CX57" s="921"/>
      <c r="CY57" s="921"/>
      <c r="CZ57" s="921"/>
      <c r="DA57" s="921"/>
      <c r="DB57" s="921"/>
      <c r="DC57" s="921"/>
      <c r="DD57" s="638"/>
      <c r="DE57" s="639"/>
      <c r="DF57" s="639"/>
      <c r="DG57" s="639"/>
      <c r="DH57" s="639"/>
      <c r="DI57" s="639"/>
      <c r="DJ57" s="639"/>
      <c r="DK57" s="639"/>
      <c r="DL57" s="639"/>
      <c r="DM57" s="639"/>
      <c r="DN57" s="639"/>
      <c r="DO57" s="922"/>
      <c r="DP57" s="923" t="s">
        <v>137</v>
      </c>
      <c r="DQ57" s="924"/>
      <c r="DR57" s="924"/>
      <c r="DS57" s="924"/>
      <c r="DT57" s="924"/>
      <c r="DU57" s="924"/>
      <c r="DV57" s="924"/>
      <c r="DW57" s="924"/>
      <c r="DX57" s="924"/>
      <c r="DY57" s="924"/>
      <c r="DZ57" s="924"/>
      <c r="EA57" s="924"/>
      <c r="EB57" s="924"/>
      <c r="EC57" s="924"/>
      <c r="ED57" s="924"/>
      <c r="EE57" s="924"/>
      <c r="EF57" s="924"/>
      <c r="EG57" s="924"/>
      <c r="EH57" s="924"/>
      <c r="EI57" s="925"/>
      <c r="EJ57" s="17"/>
      <c r="EK57" s="324" t="str">
        <f>IF(EL57="","",MAX($EK$2:EK56)+1)</f>
        <v/>
      </c>
      <c r="EL57" s="866"/>
      <c r="EM57" s="862"/>
      <c r="EN57" s="863"/>
      <c r="EO57" s="17"/>
      <c r="EP57" s="17"/>
      <c r="EQ57" s="17"/>
      <c r="ER57" s="17"/>
      <c r="ES57" s="17"/>
      <c r="ET57" s="17"/>
    </row>
    <row r="58" spans="1:150" ht="13.5" customHeight="1">
      <c r="A58" s="296"/>
      <c r="B58" s="297"/>
      <c r="C58" s="654">
        <v>3</v>
      </c>
      <c r="D58" s="903"/>
      <c r="E58" s="927" t="s">
        <v>138</v>
      </c>
      <c r="F58" s="928"/>
      <c r="G58" s="928"/>
      <c r="H58" s="928"/>
      <c r="I58" s="928"/>
      <c r="J58" s="928"/>
      <c r="K58" s="928"/>
      <c r="L58" s="928"/>
      <c r="M58" s="928"/>
      <c r="N58" s="928"/>
      <c r="O58" s="929"/>
      <c r="P58" s="927" t="s">
        <v>131</v>
      </c>
      <c r="Q58" s="928"/>
      <c r="R58" s="928"/>
      <c r="S58" s="928"/>
      <c r="T58" s="929"/>
      <c r="U58" s="907" t="s">
        <v>121</v>
      </c>
      <c r="V58" s="908"/>
      <c r="W58" s="907" t="s">
        <v>121</v>
      </c>
      <c r="X58" s="908"/>
      <c r="Y58" s="909" t="s">
        <v>123</v>
      </c>
      <c r="Z58" s="910"/>
      <c r="AA58" s="907" t="s">
        <v>132</v>
      </c>
      <c r="AB58" s="908"/>
      <c r="AC58" s="907" t="s">
        <v>121</v>
      </c>
      <c r="AD58" s="908"/>
      <c r="AE58" s="904" t="s">
        <v>139</v>
      </c>
      <c r="AF58" s="905"/>
      <c r="AG58" s="905"/>
      <c r="AH58" s="905"/>
      <c r="AI58" s="906"/>
      <c r="AJ58" s="911" t="s">
        <v>40</v>
      </c>
      <c r="AK58" s="912"/>
      <c r="AL58" s="930">
        <v>40</v>
      </c>
      <c r="AM58" s="931"/>
      <c r="AN58" s="911" t="s">
        <v>40</v>
      </c>
      <c r="AO58" s="912"/>
      <c r="AP58" s="911" t="s">
        <v>40</v>
      </c>
      <c r="AQ58" s="912"/>
      <c r="AR58" s="911" t="s">
        <v>40</v>
      </c>
      <c r="AS58" s="912"/>
      <c r="AT58" s="911" t="s">
        <v>40</v>
      </c>
      <c r="AU58" s="912"/>
      <c r="AV58" s="672">
        <v>3</v>
      </c>
      <c r="AW58" s="673"/>
      <c r="AX58" s="911" t="s">
        <v>40</v>
      </c>
      <c r="AY58" s="912"/>
      <c r="AZ58" s="913" t="s">
        <v>40</v>
      </c>
      <c r="BA58" s="911" t="s">
        <v>40</v>
      </c>
      <c r="BB58" s="912"/>
      <c r="BC58" s="914" t="s">
        <v>134</v>
      </c>
      <c r="BD58" s="679"/>
      <c r="BE58" s="679"/>
      <c r="BF58" s="915"/>
      <c r="BG58" s="916" t="s">
        <v>135</v>
      </c>
      <c r="BH58" s="917"/>
      <c r="BI58" s="917"/>
      <c r="BJ58" s="917"/>
      <c r="BK58" s="917"/>
      <c r="BL58" s="918"/>
      <c r="BM58" s="932" t="s">
        <v>40</v>
      </c>
      <c r="BN58" s="903"/>
      <c r="BO58" s="903"/>
      <c r="BP58" s="903"/>
      <c r="BQ58" s="903"/>
      <c r="BR58" s="903"/>
      <c r="BS58" s="903"/>
      <c r="BT58" s="933"/>
      <c r="BU58" s="904"/>
      <c r="BV58" s="905"/>
      <c r="BW58" s="905"/>
      <c r="BX58" s="905"/>
      <c r="BY58" s="905"/>
      <c r="BZ58" s="905"/>
      <c r="CA58" s="905"/>
      <c r="CB58" s="905"/>
      <c r="CC58" s="905"/>
      <c r="CD58" s="905"/>
      <c r="CE58" s="905"/>
      <c r="CF58" s="905"/>
      <c r="CG58" s="905"/>
      <c r="CH58" s="919"/>
      <c r="CI58" s="298"/>
      <c r="CJ58" s="55"/>
      <c r="CL58" s="642" t="s">
        <v>127</v>
      </c>
      <c r="CM58" s="643"/>
      <c r="CN58" s="908"/>
      <c r="CO58" s="643" t="s">
        <v>140</v>
      </c>
      <c r="CP58" s="643"/>
      <c r="CQ58" s="643"/>
      <c r="CR58" s="643"/>
      <c r="CS58" s="643"/>
      <c r="CT58" s="644"/>
      <c r="CU58" s="55"/>
      <c r="CV58" s="920" t="s">
        <v>141</v>
      </c>
      <c r="CW58" s="921"/>
      <c r="CX58" s="921"/>
      <c r="CY58" s="921"/>
      <c r="CZ58" s="921"/>
      <c r="DA58" s="921"/>
      <c r="DB58" s="921"/>
      <c r="DC58" s="921"/>
      <c r="DD58" s="638"/>
      <c r="DE58" s="639"/>
      <c r="DF58" s="639"/>
      <c r="DG58" s="639"/>
      <c r="DH58" s="639"/>
      <c r="DI58" s="639"/>
      <c r="DJ58" s="639"/>
      <c r="DK58" s="639"/>
      <c r="DL58" s="639"/>
      <c r="DM58" s="639"/>
      <c r="DN58" s="639"/>
      <c r="DO58" s="922"/>
      <c r="DP58" s="923" t="s">
        <v>142</v>
      </c>
      <c r="DQ58" s="924"/>
      <c r="DR58" s="924"/>
      <c r="DS58" s="924"/>
      <c r="DT58" s="924"/>
      <c r="DU58" s="924"/>
      <c r="DV58" s="924"/>
      <c r="DW58" s="924"/>
      <c r="DX58" s="924"/>
      <c r="DY58" s="924"/>
      <c r="DZ58" s="924"/>
      <c r="EA58" s="924"/>
      <c r="EB58" s="924"/>
      <c r="EC58" s="924"/>
      <c r="ED58" s="924"/>
      <c r="EE58" s="924"/>
      <c r="EF58" s="924"/>
      <c r="EG58" s="924"/>
      <c r="EH58" s="924"/>
      <c r="EI58" s="925"/>
      <c r="EJ58" s="17"/>
      <c r="EK58" s="324" t="str">
        <f>IF(EL58="","",MAX($EK$2:EK57)+1)</f>
        <v/>
      </c>
      <c r="EL58" s="866"/>
      <c r="EM58" s="862"/>
      <c r="EN58" s="863"/>
      <c r="EO58" s="17"/>
      <c r="EP58" s="17"/>
      <c r="EQ58" s="17"/>
      <c r="ER58" s="17"/>
      <c r="ES58" s="17"/>
      <c r="ET58" s="17"/>
    </row>
    <row r="59" spans="1:150" ht="13.5" customHeight="1">
      <c r="A59" s="296"/>
      <c r="B59" s="297"/>
      <c r="C59" s="655">
        <v>4</v>
      </c>
      <c r="D59" s="926"/>
      <c r="E59" s="927" t="s">
        <v>143</v>
      </c>
      <c r="F59" s="928"/>
      <c r="G59" s="928"/>
      <c r="H59" s="928"/>
      <c r="I59" s="928"/>
      <c r="J59" s="928"/>
      <c r="K59" s="928"/>
      <c r="L59" s="928"/>
      <c r="M59" s="928"/>
      <c r="N59" s="928"/>
      <c r="O59" s="929"/>
      <c r="P59" s="927" t="s">
        <v>120</v>
      </c>
      <c r="Q59" s="928"/>
      <c r="R59" s="928"/>
      <c r="S59" s="928"/>
      <c r="T59" s="929"/>
      <c r="U59" s="907" t="s">
        <v>121</v>
      </c>
      <c r="V59" s="908"/>
      <c r="W59" s="907" t="s">
        <v>121</v>
      </c>
      <c r="X59" s="908"/>
      <c r="Y59" s="909" t="s">
        <v>123</v>
      </c>
      <c r="Z59" s="910"/>
      <c r="AA59" s="907" t="s">
        <v>132</v>
      </c>
      <c r="AB59" s="908"/>
      <c r="AC59" s="907" t="s">
        <v>121</v>
      </c>
      <c r="AD59" s="908"/>
      <c r="AE59" s="904" t="s">
        <v>124</v>
      </c>
      <c r="AF59" s="905"/>
      <c r="AG59" s="905"/>
      <c r="AH59" s="905"/>
      <c r="AI59" s="906"/>
      <c r="AJ59" s="911" t="s">
        <v>40</v>
      </c>
      <c r="AK59" s="912"/>
      <c r="AL59" s="911" t="s">
        <v>40</v>
      </c>
      <c r="AM59" s="912"/>
      <c r="AN59" s="911" t="s">
        <v>40</v>
      </c>
      <c r="AO59" s="912"/>
      <c r="AP59" s="911" t="s">
        <v>40</v>
      </c>
      <c r="AQ59" s="912"/>
      <c r="AR59" s="911" t="s">
        <v>40</v>
      </c>
      <c r="AS59" s="912"/>
      <c r="AT59" s="911" t="s">
        <v>40</v>
      </c>
      <c r="AU59" s="912"/>
      <c r="AV59" s="672">
        <v>4</v>
      </c>
      <c r="AW59" s="673"/>
      <c r="AX59" s="911" t="s">
        <v>40</v>
      </c>
      <c r="AY59" s="912"/>
      <c r="AZ59" s="913" t="s">
        <v>40</v>
      </c>
      <c r="BA59" s="911" t="s">
        <v>40</v>
      </c>
      <c r="BB59" s="912"/>
      <c r="BC59" s="914" t="s">
        <v>125</v>
      </c>
      <c r="BD59" s="679"/>
      <c r="BE59" s="679"/>
      <c r="BF59" s="915"/>
      <c r="BG59" s="916" t="s">
        <v>144</v>
      </c>
      <c r="BH59" s="917"/>
      <c r="BI59" s="917"/>
      <c r="BJ59" s="917"/>
      <c r="BK59" s="917"/>
      <c r="BL59" s="918"/>
      <c r="BM59" s="636" t="s">
        <v>145</v>
      </c>
      <c r="BN59" s="637"/>
      <c r="BO59" s="637"/>
      <c r="BP59" s="637"/>
      <c r="BQ59" s="637"/>
      <c r="BR59" s="637"/>
      <c r="BS59" s="637"/>
      <c r="BT59" s="902"/>
      <c r="BU59" s="904"/>
      <c r="BV59" s="905"/>
      <c r="BW59" s="905"/>
      <c r="BX59" s="905"/>
      <c r="BY59" s="905"/>
      <c r="BZ59" s="905"/>
      <c r="CA59" s="905"/>
      <c r="CB59" s="905"/>
      <c r="CC59" s="905"/>
      <c r="CD59" s="905"/>
      <c r="CE59" s="905"/>
      <c r="CF59" s="905"/>
      <c r="CG59" s="905"/>
      <c r="CH59" s="919"/>
      <c r="CI59" s="298"/>
      <c r="CJ59" s="55"/>
      <c r="CL59" s="642" t="s">
        <v>127</v>
      </c>
      <c r="CM59" s="643"/>
      <c r="CN59" s="908"/>
      <c r="CO59" s="643" t="s">
        <v>140</v>
      </c>
      <c r="CP59" s="643"/>
      <c r="CQ59" s="643"/>
      <c r="CR59" s="643"/>
      <c r="CS59" s="643"/>
      <c r="CT59" s="644"/>
      <c r="CU59" s="55"/>
      <c r="CV59" s="920" t="s">
        <v>146</v>
      </c>
      <c r="CW59" s="921"/>
      <c r="CX59" s="921"/>
      <c r="CY59" s="921"/>
      <c r="CZ59" s="921"/>
      <c r="DA59" s="921"/>
      <c r="DB59" s="921"/>
      <c r="DC59" s="921"/>
      <c r="DD59" s="638"/>
      <c r="DE59" s="639"/>
      <c r="DF59" s="639"/>
      <c r="DG59" s="639"/>
      <c r="DH59" s="639"/>
      <c r="DI59" s="639"/>
      <c r="DJ59" s="639"/>
      <c r="DK59" s="639"/>
      <c r="DL59" s="639"/>
      <c r="DM59" s="639"/>
      <c r="DN59" s="639"/>
      <c r="DO59" s="922"/>
      <c r="DP59" s="923" t="s">
        <v>147</v>
      </c>
      <c r="DQ59" s="924"/>
      <c r="DR59" s="924"/>
      <c r="DS59" s="924"/>
      <c r="DT59" s="924"/>
      <c r="DU59" s="924"/>
      <c r="DV59" s="924"/>
      <c r="DW59" s="924"/>
      <c r="DX59" s="924"/>
      <c r="DY59" s="924"/>
      <c r="DZ59" s="924"/>
      <c r="EA59" s="924"/>
      <c r="EB59" s="924"/>
      <c r="EC59" s="924"/>
      <c r="ED59" s="924"/>
      <c r="EE59" s="924"/>
      <c r="EF59" s="924"/>
      <c r="EG59" s="924"/>
      <c r="EH59" s="924"/>
      <c r="EI59" s="925"/>
      <c r="EJ59" s="17"/>
      <c r="EK59" s="324" t="str">
        <f>IF(EL59="","",MAX($EK$2:EK58)+1)</f>
        <v/>
      </c>
      <c r="EL59" s="866"/>
      <c r="EM59" s="862"/>
      <c r="EN59" s="863"/>
      <c r="EO59" s="17"/>
      <c r="EP59" s="19"/>
      <c r="EQ59" s="19"/>
      <c r="ER59" s="19"/>
      <c r="ES59" s="19"/>
      <c r="ET59" s="19"/>
    </row>
    <row r="60" spans="1:150" ht="13.5" customHeight="1">
      <c r="A60" s="296"/>
      <c r="B60" s="297"/>
      <c r="C60" s="654">
        <v>5</v>
      </c>
      <c r="D60" s="903"/>
      <c r="E60" s="927" t="s">
        <v>148</v>
      </c>
      <c r="F60" s="928"/>
      <c r="G60" s="928"/>
      <c r="H60" s="928"/>
      <c r="I60" s="928"/>
      <c r="J60" s="928"/>
      <c r="K60" s="928"/>
      <c r="L60" s="928"/>
      <c r="M60" s="928"/>
      <c r="N60" s="928"/>
      <c r="O60" s="929"/>
      <c r="P60" s="927" t="s">
        <v>120</v>
      </c>
      <c r="Q60" s="928"/>
      <c r="R60" s="928"/>
      <c r="S60" s="928"/>
      <c r="T60" s="929"/>
      <c r="U60" s="907" t="s">
        <v>121</v>
      </c>
      <c r="V60" s="908"/>
      <c r="W60" s="907" t="s">
        <v>121</v>
      </c>
      <c r="X60" s="908"/>
      <c r="Y60" s="909" t="s">
        <v>123</v>
      </c>
      <c r="Z60" s="910"/>
      <c r="AA60" s="907" t="s">
        <v>132</v>
      </c>
      <c r="AB60" s="908"/>
      <c r="AC60" s="907" t="s">
        <v>121</v>
      </c>
      <c r="AD60" s="908"/>
      <c r="AE60" s="904" t="s">
        <v>124</v>
      </c>
      <c r="AF60" s="905"/>
      <c r="AG60" s="905"/>
      <c r="AH60" s="905"/>
      <c r="AI60" s="906"/>
      <c r="AJ60" s="911" t="s">
        <v>40</v>
      </c>
      <c r="AK60" s="912"/>
      <c r="AL60" s="911" t="s">
        <v>40</v>
      </c>
      <c r="AM60" s="912"/>
      <c r="AN60" s="911" t="s">
        <v>40</v>
      </c>
      <c r="AO60" s="912"/>
      <c r="AP60" s="911" t="s">
        <v>40</v>
      </c>
      <c r="AQ60" s="912"/>
      <c r="AR60" s="911" t="s">
        <v>40</v>
      </c>
      <c r="AS60" s="912"/>
      <c r="AT60" s="911" t="s">
        <v>40</v>
      </c>
      <c r="AU60" s="912"/>
      <c r="AV60" s="672">
        <v>5</v>
      </c>
      <c r="AW60" s="673"/>
      <c r="AX60" s="911" t="s">
        <v>40</v>
      </c>
      <c r="AY60" s="912"/>
      <c r="AZ60" s="913" t="s">
        <v>40</v>
      </c>
      <c r="BA60" s="911" t="s">
        <v>40</v>
      </c>
      <c r="BB60" s="912"/>
      <c r="BC60" s="914" t="s">
        <v>125</v>
      </c>
      <c r="BD60" s="679"/>
      <c r="BE60" s="679"/>
      <c r="BF60" s="915"/>
      <c r="BG60" s="916" t="s">
        <v>149</v>
      </c>
      <c r="BH60" s="917"/>
      <c r="BI60" s="917"/>
      <c r="BJ60" s="917"/>
      <c r="BK60" s="917"/>
      <c r="BL60" s="918"/>
      <c r="BM60" s="636" t="s">
        <v>150</v>
      </c>
      <c r="BN60" s="637"/>
      <c r="BO60" s="637"/>
      <c r="BP60" s="637"/>
      <c r="BQ60" s="637"/>
      <c r="BR60" s="637"/>
      <c r="BS60" s="637"/>
      <c r="BT60" s="902"/>
      <c r="BU60" s="904"/>
      <c r="BV60" s="905"/>
      <c r="BW60" s="905"/>
      <c r="BX60" s="905"/>
      <c r="BY60" s="905"/>
      <c r="BZ60" s="905"/>
      <c r="CA60" s="905"/>
      <c r="CB60" s="905"/>
      <c r="CC60" s="905"/>
      <c r="CD60" s="905"/>
      <c r="CE60" s="905"/>
      <c r="CF60" s="905"/>
      <c r="CG60" s="905"/>
      <c r="CH60" s="919"/>
      <c r="CI60" s="298"/>
      <c r="CJ60" s="55"/>
      <c r="CL60" s="642" t="s">
        <v>127</v>
      </c>
      <c r="CM60" s="643"/>
      <c r="CN60" s="908"/>
      <c r="CO60" s="643" t="s">
        <v>121</v>
      </c>
      <c r="CP60" s="643"/>
      <c r="CQ60" s="643"/>
      <c r="CR60" s="643"/>
      <c r="CS60" s="643"/>
      <c r="CT60" s="644"/>
      <c r="CU60" s="55"/>
      <c r="CV60" s="920" t="s">
        <v>151</v>
      </c>
      <c r="CW60" s="921"/>
      <c r="CX60" s="921"/>
      <c r="CY60" s="921"/>
      <c r="CZ60" s="921"/>
      <c r="DA60" s="921"/>
      <c r="DB60" s="921"/>
      <c r="DC60" s="921"/>
      <c r="DD60" s="638"/>
      <c r="DE60" s="639"/>
      <c r="DF60" s="639"/>
      <c r="DG60" s="639"/>
      <c r="DH60" s="639"/>
      <c r="DI60" s="639"/>
      <c r="DJ60" s="639"/>
      <c r="DK60" s="639"/>
      <c r="DL60" s="639"/>
      <c r="DM60" s="639"/>
      <c r="DN60" s="639"/>
      <c r="DO60" s="922"/>
      <c r="DP60" s="923" t="s">
        <v>152</v>
      </c>
      <c r="DQ60" s="924"/>
      <c r="DR60" s="924"/>
      <c r="DS60" s="924"/>
      <c r="DT60" s="924"/>
      <c r="DU60" s="924"/>
      <c r="DV60" s="924"/>
      <c r="DW60" s="924"/>
      <c r="DX60" s="924"/>
      <c r="DY60" s="924"/>
      <c r="DZ60" s="924"/>
      <c r="EA60" s="924"/>
      <c r="EB60" s="924"/>
      <c r="EC60" s="924"/>
      <c r="ED60" s="924"/>
      <c r="EE60" s="924"/>
      <c r="EF60" s="924"/>
      <c r="EG60" s="924"/>
      <c r="EH60" s="924"/>
      <c r="EI60" s="925"/>
      <c r="EJ60" s="17"/>
      <c r="EK60" s="324" t="str">
        <f>IF(EL60="","",MAX($EK$2:EK59)+1)</f>
        <v/>
      </c>
      <c r="EL60" s="866"/>
      <c r="EM60" s="862"/>
      <c r="EN60" s="863"/>
      <c r="EO60" s="17"/>
      <c r="EP60" s="19"/>
      <c r="EQ60" s="19"/>
      <c r="ER60" s="19"/>
      <c r="ES60" s="19"/>
      <c r="ET60" s="19"/>
    </row>
    <row r="61" spans="1:150" ht="13.5" customHeight="1">
      <c r="A61" s="296"/>
      <c r="B61" s="297"/>
      <c r="C61" s="655">
        <v>6</v>
      </c>
      <c r="D61" s="926"/>
      <c r="E61" s="927" t="s">
        <v>153</v>
      </c>
      <c r="F61" s="928"/>
      <c r="G61" s="928"/>
      <c r="H61" s="928"/>
      <c r="I61" s="928"/>
      <c r="J61" s="928"/>
      <c r="K61" s="928"/>
      <c r="L61" s="928"/>
      <c r="M61" s="928"/>
      <c r="N61" s="928"/>
      <c r="O61" s="929"/>
      <c r="P61" s="927" t="s">
        <v>154</v>
      </c>
      <c r="Q61" s="928"/>
      <c r="R61" s="928"/>
      <c r="S61" s="928"/>
      <c r="T61" s="929"/>
      <c r="U61" s="907" t="s">
        <v>121</v>
      </c>
      <c r="V61" s="908"/>
      <c r="W61" s="907" t="s">
        <v>121</v>
      </c>
      <c r="X61" s="908"/>
      <c r="Y61" s="909" t="s">
        <v>155</v>
      </c>
      <c r="Z61" s="910"/>
      <c r="AA61" s="907" t="s">
        <v>40</v>
      </c>
      <c r="AB61" s="908"/>
      <c r="AC61" s="907" t="s">
        <v>121</v>
      </c>
      <c r="AD61" s="908"/>
      <c r="AE61" s="934" t="s">
        <v>40</v>
      </c>
      <c r="AF61" s="647"/>
      <c r="AG61" s="647"/>
      <c r="AH61" s="647"/>
      <c r="AI61" s="935"/>
      <c r="AJ61" s="911" t="s">
        <v>40</v>
      </c>
      <c r="AK61" s="912"/>
      <c r="AL61" s="911" t="s">
        <v>40</v>
      </c>
      <c r="AM61" s="912"/>
      <c r="AN61" s="911" t="s">
        <v>40</v>
      </c>
      <c r="AO61" s="912"/>
      <c r="AP61" s="911" t="s">
        <v>40</v>
      </c>
      <c r="AQ61" s="912"/>
      <c r="AR61" s="911" t="s">
        <v>40</v>
      </c>
      <c r="AS61" s="912"/>
      <c r="AT61" s="911" t="s">
        <v>40</v>
      </c>
      <c r="AU61" s="912"/>
      <c r="AV61" s="672">
        <v>6</v>
      </c>
      <c r="AW61" s="673"/>
      <c r="AX61" s="911" t="s">
        <v>40</v>
      </c>
      <c r="AY61" s="912"/>
      <c r="AZ61" s="913" t="s">
        <v>40</v>
      </c>
      <c r="BA61" s="911" t="s">
        <v>40</v>
      </c>
      <c r="BB61" s="912"/>
      <c r="BC61" s="934" t="s">
        <v>40</v>
      </c>
      <c r="BD61" s="647"/>
      <c r="BE61" s="647"/>
      <c r="BF61" s="935"/>
      <c r="BG61" s="911" t="s">
        <v>40</v>
      </c>
      <c r="BH61" s="936"/>
      <c r="BI61" s="936"/>
      <c r="BJ61" s="936"/>
      <c r="BK61" s="936"/>
      <c r="BL61" s="912"/>
      <c r="BM61" s="932" t="s">
        <v>40</v>
      </c>
      <c r="BN61" s="903"/>
      <c r="BO61" s="903"/>
      <c r="BP61" s="903"/>
      <c r="BQ61" s="903"/>
      <c r="BR61" s="903"/>
      <c r="BS61" s="903"/>
      <c r="BT61" s="933"/>
      <c r="BU61" s="904"/>
      <c r="BV61" s="905"/>
      <c r="BW61" s="905"/>
      <c r="BX61" s="905"/>
      <c r="BY61" s="905"/>
      <c r="BZ61" s="905"/>
      <c r="CA61" s="905"/>
      <c r="CB61" s="905"/>
      <c r="CC61" s="905"/>
      <c r="CD61" s="905"/>
      <c r="CE61" s="905"/>
      <c r="CF61" s="905"/>
      <c r="CG61" s="905"/>
      <c r="CH61" s="919"/>
      <c r="CI61" s="298"/>
      <c r="CJ61" s="55"/>
      <c r="CL61" s="642" t="s">
        <v>127</v>
      </c>
      <c r="CM61" s="643"/>
      <c r="CN61" s="908"/>
      <c r="CO61" s="643" t="s">
        <v>121</v>
      </c>
      <c r="CP61" s="643"/>
      <c r="CQ61" s="643"/>
      <c r="CR61" s="643"/>
      <c r="CS61" s="643"/>
      <c r="CT61" s="644"/>
      <c r="CU61" s="55"/>
      <c r="CV61" s="920" t="s">
        <v>156</v>
      </c>
      <c r="CW61" s="921"/>
      <c r="CX61" s="921"/>
      <c r="CY61" s="921"/>
      <c r="CZ61" s="921"/>
      <c r="DA61" s="921"/>
      <c r="DB61" s="921"/>
      <c r="DC61" s="921"/>
      <c r="DD61" s="640"/>
      <c r="DE61" s="641"/>
      <c r="DF61" s="641"/>
      <c r="DG61" s="641"/>
      <c r="DH61" s="641"/>
      <c r="DI61" s="641"/>
      <c r="DJ61" s="641"/>
      <c r="DK61" s="641"/>
      <c r="DL61" s="641"/>
      <c r="DM61" s="641"/>
      <c r="DN61" s="641"/>
      <c r="DO61" s="937"/>
      <c r="DP61" s="938" t="s">
        <v>153</v>
      </c>
      <c r="DQ61" s="924"/>
      <c r="DR61" s="924"/>
      <c r="DS61" s="924"/>
      <c r="DT61" s="924"/>
      <c r="DU61" s="924"/>
      <c r="DV61" s="924"/>
      <c r="DW61" s="924"/>
      <c r="DX61" s="924"/>
      <c r="DY61" s="924"/>
      <c r="DZ61" s="924"/>
      <c r="EA61" s="924"/>
      <c r="EB61" s="924"/>
      <c r="EC61" s="924"/>
      <c r="ED61" s="924"/>
      <c r="EE61" s="924"/>
      <c r="EF61" s="924"/>
      <c r="EG61" s="924"/>
      <c r="EH61" s="924"/>
      <c r="EI61" s="925"/>
      <c r="EJ61" s="17"/>
      <c r="EK61" s="324" t="str">
        <f>IF(EL61="","",MAX($EK$2:EK60)+1)</f>
        <v/>
      </c>
      <c r="EL61" s="866"/>
      <c r="EM61" s="862"/>
      <c r="EN61" s="863"/>
      <c r="EO61" s="17"/>
      <c r="EP61" s="19"/>
      <c r="EQ61" s="19"/>
      <c r="ER61" s="19"/>
      <c r="ES61" s="19"/>
      <c r="ET61" s="19"/>
    </row>
    <row r="62" spans="1:150" ht="13.5" customHeight="1">
      <c r="A62" s="296"/>
      <c r="B62" s="297"/>
      <c r="C62" s="654">
        <v>7</v>
      </c>
      <c r="D62" s="903"/>
      <c r="E62" s="927" t="s">
        <v>157</v>
      </c>
      <c r="F62" s="928"/>
      <c r="G62" s="928"/>
      <c r="H62" s="928"/>
      <c r="I62" s="928"/>
      <c r="J62" s="928"/>
      <c r="K62" s="928"/>
      <c r="L62" s="928"/>
      <c r="M62" s="928"/>
      <c r="N62" s="928"/>
      <c r="O62" s="929"/>
      <c r="P62" s="927" t="s">
        <v>154</v>
      </c>
      <c r="Q62" s="928"/>
      <c r="R62" s="928"/>
      <c r="S62" s="928"/>
      <c r="T62" s="929"/>
      <c r="U62" s="907" t="s">
        <v>121</v>
      </c>
      <c r="V62" s="908"/>
      <c r="W62" s="907" t="s">
        <v>121</v>
      </c>
      <c r="X62" s="908"/>
      <c r="Y62" s="909" t="s">
        <v>155</v>
      </c>
      <c r="Z62" s="910"/>
      <c r="AA62" s="907" t="s">
        <v>40</v>
      </c>
      <c r="AB62" s="908"/>
      <c r="AC62" s="907" t="s">
        <v>121</v>
      </c>
      <c r="AD62" s="908"/>
      <c r="AE62" s="934" t="s">
        <v>40</v>
      </c>
      <c r="AF62" s="647"/>
      <c r="AG62" s="647"/>
      <c r="AH62" s="647"/>
      <c r="AI62" s="935"/>
      <c r="AJ62" s="911" t="s">
        <v>40</v>
      </c>
      <c r="AK62" s="912"/>
      <c r="AL62" s="911" t="s">
        <v>40</v>
      </c>
      <c r="AM62" s="912"/>
      <c r="AN62" s="911" t="s">
        <v>40</v>
      </c>
      <c r="AO62" s="912"/>
      <c r="AP62" s="911" t="s">
        <v>40</v>
      </c>
      <c r="AQ62" s="912"/>
      <c r="AR62" s="911" t="s">
        <v>40</v>
      </c>
      <c r="AS62" s="912"/>
      <c r="AT62" s="911" t="s">
        <v>40</v>
      </c>
      <c r="AU62" s="912"/>
      <c r="AV62" s="672">
        <v>7</v>
      </c>
      <c r="AW62" s="673"/>
      <c r="AX62" s="911" t="s">
        <v>40</v>
      </c>
      <c r="AY62" s="912"/>
      <c r="AZ62" s="913" t="s">
        <v>40</v>
      </c>
      <c r="BA62" s="911" t="s">
        <v>40</v>
      </c>
      <c r="BB62" s="912"/>
      <c r="BC62" s="934" t="s">
        <v>40</v>
      </c>
      <c r="BD62" s="647"/>
      <c r="BE62" s="647"/>
      <c r="BF62" s="935"/>
      <c r="BG62" s="911" t="s">
        <v>40</v>
      </c>
      <c r="BH62" s="936"/>
      <c r="BI62" s="936"/>
      <c r="BJ62" s="936"/>
      <c r="BK62" s="936"/>
      <c r="BL62" s="912"/>
      <c r="BM62" s="932" t="s">
        <v>40</v>
      </c>
      <c r="BN62" s="903"/>
      <c r="BO62" s="903"/>
      <c r="BP62" s="903"/>
      <c r="BQ62" s="903"/>
      <c r="BR62" s="903"/>
      <c r="BS62" s="903"/>
      <c r="BT62" s="933"/>
      <c r="BU62" s="904"/>
      <c r="BV62" s="905"/>
      <c r="BW62" s="905"/>
      <c r="BX62" s="905"/>
      <c r="BY62" s="905"/>
      <c r="BZ62" s="905"/>
      <c r="CA62" s="905"/>
      <c r="CB62" s="905"/>
      <c r="CC62" s="905"/>
      <c r="CD62" s="905"/>
      <c r="CE62" s="905"/>
      <c r="CF62" s="905"/>
      <c r="CG62" s="905"/>
      <c r="CH62" s="919"/>
      <c r="CI62" s="298"/>
      <c r="CJ62" s="55"/>
      <c r="CL62" s="642" t="s">
        <v>127</v>
      </c>
      <c r="CM62" s="643"/>
      <c r="CN62" s="908"/>
      <c r="CO62" s="643" t="s">
        <v>121</v>
      </c>
      <c r="CP62" s="643"/>
      <c r="CQ62" s="643"/>
      <c r="CR62" s="643"/>
      <c r="CS62" s="643"/>
      <c r="CT62" s="644"/>
      <c r="CU62" s="55"/>
      <c r="CV62" s="920" t="s">
        <v>158</v>
      </c>
      <c r="CW62" s="921"/>
      <c r="CX62" s="921"/>
      <c r="CY62" s="921"/>
      <c r="CZ62" s="921"/>
      <c r="DA62" s="921"/>
      <c r="DB62" s="921"/>
      <c r="DC62" s="921"/>
      <c r="DD62" s="640"/>
      <c r="DE62" s="641"/>
      <c r="DF62" s="641"/>
      <c r="DG62" s="641"/>
      <c r="DH62" s="641"/>
      <c r="DI62" s="641"/>
      <c r="DJ62" s="641"/>
      <c r="DK62" s="641"/>
      <c r="DL62" s="641"/>
      <c r="DM62" s="641"/>
      <c r="DN62" s="641"/>
      <c r="DO62" s="937"/>
      <c r="DP62" s="938" t="s">
        <v>157</v>
      </c>
      <c r="DQ62" s="924"/>
      <c r="DR62" s="924"/>
      <c r="DS62" s="924"/>
      <c r="DT62" s="924"/>
      <c r="DU62" s="924"/>
      <c r="DV62" s="924"/>
      <c r="DW62" s="924"/>
      <c r="DX62" s="924"/>
      <c r="DY62" s="924"/>
      <c r="DZ62" s="924"/>
      <c r="EA62" s="924"/>
      <c r="EB62" s="924"/>
      <c r="EC62" s="924"/>
      <c r="ED62" s="924"/>
      <c r="EE62" s="924"/>
      <c r="EF62" s="924"/>
      <c r="EG62" s="924"/>
      <c r="EH62" s="924"/>
      <c r="EI62" s="925"/>
      <c r="EJ62" s="17"/>
      <c r="EK62" s="324" t="str">
        <f>IF(EL62="","",MAX($EK$2:EK61)+1)</f>
        <v/>
      </c>
      <c r="EL62" s="866"/>
      <c r="EM62" s="862"/>
      <c r="EN62" s="863"/>
      <c r="EO62" s="17"/>
      <c r="EP62" s="17"/>
      <c r="EQ62" s="17"/>
      <c r="ER62" s="17"/>
      <c r="ES62" s="17"/>
      <c r="ET62" s="17"/>
    </row>
    <row r="63" spans="1:150" ht="13.5" customHeight="1">
      <c r="A63" s="296"/>
      <c r="B63" s="297"/>
      <c r="C63" s="655">
        <v>8</v>
      </c>
      <c r="D63" s="926"/>
      <c r="E63" s="927" t="s">
        <v>130</v>
      </c>
      <c r="F63" s="928"/>
      <c r="G63" s="928"/>
      <c r="H63" s="928"/>
      <c r="I63" s="928"/>
      <c r="J63" s="928"/>
      <c r="K63" s="928"/>
      <c r="L63" s="928"/>
      <c r="M63" s="928"/>
      <c r="N63" s="928"/>
      <c r="O63" s="929"/>
      <c r="P63" s="927" t="s">
        <v>131</v>
      </c>
      <c r="Q63" s="928"/>
      <c r="R63" s="928"/>
      <c r="S63" s="928"/>
      <c r="T63" s="929"/>
      <c r="U63" s="907" t="s">
        <v>121</v>
      </c>
      <c r="V63" s="908"/>
      <c r="W63" s="907" t="s">
        <v>122</v>
      </c>
      <c r="X63" s="908"/>
      <c r="Y63" s="909" t="s">
        <v>123</v>
      </c>
      <c r="Z63" s="910"/>
      <c r="AA63" s="907" t="s">
        <v>40</v>
      </c>
      <c r="AB63" s="908"/>
      <c r="AC63" s="907" t="s">
        <v>121</v>
      </c>
      <c r="AD63" s="908"/>
      <c r="AE63" s="934" t="s">
        <v>40</v>
      </c>
      <c r="AF63" s="647"/>
      <c r="AG63" s="647"/>
      <c r="AH63" s="647"/>
      <c r="AI63" s="935"/>
      <c r="AJ63" s="911" t="s">
        <v>40</v>
      </c>
      <c r="AK63" s="912"/>
      <c r="AL63" s="911" t="s">
        <v>40</v>
      </c>
      <c r="AM63" s="912"/>
      <c r="AN63" s="911" t="s">
        <v>40</v>
      </c>
      <c r="AO63" s="912"/>
      <c r="AP63" s="911" t="s">
        <v>40</v>
      </c>
      <c r="AQ63" s="912"/>
      <c r="AR63" s="911" t="s">
        <v>40</v>
      </c>
      <c r="AS63" s="912"/>
      <c r="AT63" s="911" t="s">
        <v>40</v>
      </c>
      <c r="AU63" s="912"/>
      <c r="AV63" s="911" t="s">
        <v>10</v>
      </c>
      <c r="AW63" s="912"/>
      <c r="AX63" s="911">
        <v>180</v>
      </c>
      <c r="AY63" s="912"/>
      <c r="AZ63" s="913" t="s">
        <v>159</v>
      </c>
      <c r="BA63" s="930">
        <v>2</v>
      </c>
      <c r="BB63" s="931"/>
      <c r="BC63" s="934" t="s">
        <v>40</v>
      </c>
      <c r="BD63" s="647"/>
      <c r="BE63" s="647"/>
      <c r="BF63" s="935"/>
      <c r="BG63" s="911" t="s">
        <v>40</v>
      </c>
      <c r="BH63" s="936"/>
      <c r="BI63" s="936"/>
      <c r="BJ63" s="936"/>
      <c r="BK63" s="936"/>
      <c r="BL63" s="912"/>
      <c r="BM63" s="932" t="s">
        <v>40</v>
      </c>
      <c r="BN63" s="903"/>
      <c r="BO63" s="903"/>
      <c r="BP63" s="903"/>
      <c r="BQ63" s="903"/>
      <c r="BR63" s="903"/>
      <c r="BS63" s="903"/>
      <c r="BT63" s="933"/>
      <c r="BU63" s="904"/>
      <c r="BV63" s="905"/>
      <c r="BW63" s="905"/>
      <c r="BX63" s="905"/>
      <c r="BY63" s="905"/>
      <c r="BZ63" s="905"/>
      <c r="CA63" s="905"/>
      <c r="CB63" s="905"/>
      <c r="CC63" s="905"/>
      <c r="CD63" s="905"/>
      <c r="CE63" s="905"/>
      <c r="CF63" s="905"/>
      <c r="CG63" s="905"/>
      <c r="CH63" s="919"/>
      <c r="CI63" s="298"/>
      <c r="CJ63" s="55"/>
      <c r="CL63" s="642" t="s">
        <v>160</v>
      </c>
      <c r="CM63" s="643"/>
      <c r="CN63" s="908"/>
      <c r="CO63" s="907" t="s">
        <v>121</v>
      </c>
      <c r="CP63" s="643"/>
      <c r="CQ63" s="643"/>
      <c r="CR63" s="643"/>
      <c r="CS63" s="643"/>
      <c r="CT63" s="644"/>
      <c r="CU63" s="55"/>
      <c r="CV63" s="939" t="s">
        <v>161</v>
      </c>
      <c r="CW63" s="625"/>
      <c r="CX63" s="625"/>
      <c r="CY63" s="625"/>
      <c r="CZ63" s="625"/>
      <c r="DA63" s="625"/>
      <c r="DB63" s="625"/>
      <c r="DC63" s="625"/>
      <c r="DD63" s="636" t="s">
        <v>136</v>
      </c>
      <c r="DE63" s="637"/>
      <c r="DF63" s="637"/>
      <c r="DG63" s="637"/>
      <c r="DH63" s="637"/>
      <c r="DI63" s="637"/>
      <c r="DJ63" s="637"/>
      <c r="DK63" s="637"/>
      <c r="DL63" s="637"/>
      <c r="DM63" s="637"/>
      <c r="DN63" s="637"/>
      <c r="DO63" s="902"/>
      <c r="DP63" s="940" t="s">
        <v>162</v>
      </c>
      <c r="DQ63" s="626"/>
      <c r="DR63" s="626"/>
      <c r="DS63" s="626"/>
      <c r="DT63" s="626"/>
      <c r="DU63" s="626"/>
      <c r="DV63" s="626"/>
      <c r="DW63" s="626"/>
      <c r="DX63" s="626"/>
      <c r="DY63" s="626"/>
      <c r="DZ63" s="626"/>
      <c r="EA63" s="626"/>
      <c r="EB63" s="626"/>
      <c r="EC63" s="626"/>
      <c r="ED63" s="626"/>
      <c r="EE63" s="626"/>
      <c r="EF63" s="626"/>
      <c r="EG63" s="626"/>
      <c r="EH63" s="626"/>
      <c r="EI63" s="941"/>
      <c r="EJ63" s="17"/>
      <c r="EK63" s="324">
        <f>IF(EL63="","",MAX($EK$2:EK62)+1)</f>
        <v>2</v>
      </c>
      <c r="EL63" s="866" t="s">
        <v>81</v>
      </c>
      <c r="EM63" s="862" t="s">
        <v>9</v>
      </c>
      <c r="EN63" s="863">
        <v>45299</v>
      </c>
      <c r="EO63" s="17"/>
      <c r="EP63" s="17"/>
      <c r="EQ63" s="17"/>
      <c r="ER63" s="17"/>
      <c r="ES63" s="17"/>
      <c r="ET63" s="17"/>
    </row>
    <row r="64" spans="1:150" ht="13.5" customHeight="1">
      <c r="A64" s="296"/>
      <c r="B64" s="297"/>
      <c r="C64" s="654">
        <v>9</v>
      </c>
      <c r="D64" s="903"/>
      <c r="E64" s="927" t="s">
        <v>163</v>
      </c>
      <c r="F64" s="928"/>
      <c r="G64" s="928"/>
      <c r="H64" s="928"/>
      <c r="I64" s="928"/>
      <c r="J64" s="928"/>
      <c r="K64" s="928"/>
      <c r="L64" s="928"/>
      <c r="M64" s="928"/>
      <c r="N64" s="928"/>
      <c r="O64" s="929"/>
      <c r="P64" s="927" t="s">
        <v>131</v>
      </c>
      <c r="Q64" s="928"/>
      <c r="R64" s="928"/>
      <c r="S64" s="928"/>
      <c r="T64" s="929"/>
      <c r="U64" s="907" t="s">
        <v>121</v>
      </c>
      <c r="V64" s="908"/>
      <c r="W64" s="907" t="s">
        <v>122</v>
      </c>
      <c r="X64" s="908"/>
      <c r="Y64" s="909" t="s">
        <v>123</v>
      </c>
      <c r="Z64" s="910"/>
      <c r="AA64" s="907" t="s">
        <v>40</v>
      </c>
      <c r="AB64" s="908"/>
      <c r="AC64" s="907" t="s">
        <v>121</v>
      </c>
      <c r="AD64" s="908"/>
      <c r="AE64" s="934" t="s">
        <v>40</v>
      </c>
      <c r="AF64" s="647"/>
      <c r="AG64" s="647"/>
      <c r="AH64" s="647"/>
      <c r="AI64" s="935"/>
      <c r="AJ64" s="911" t="s">
        <v>40</v>
      </c>
      <c r="AK64" s="912"/>
      <c r="AL64" s="911" t="s">
        <v>40</v>
      </c>
      <c r="AM64" s="912"/>
      <c r="AN64" s="911" t="s">
        <v>40</v>
      </c>
      <c r="AO64" s="912"/>
      <c r="AP64" s="911" t="s">
        <v>40</v>
      </c>
      <c r="AQ64" s="912"/>
      <c r="AR64" s="911" t="s">
        <v>40</v>
      </c>
      <c r="AS64" s="912"/>
      <c r="AT64" s="911" t="s">
        <v>40</v>
      </c>
      <c r="AU64" s="912"/>
      <c r="AV64" s="911" t="s">
        <v>10</v>
      </c>
      <c r="AW64" s="912"/>
      <c r="AX64" s="911">
        <v>180</v>
      </c>
      <c r="AY64" s="912"/>
      <c r="AZ64" s="913" t="s">
        <v>40</v>
      </c>
      <c r="BA64" s="911" t="s">
        <v>40</v>
      </c>
      <c r="BB64" s="912"/>
      <c r="BC64" s="934" t="s">
        <v>40</v>
      </c>
      <c r="BD64" s="647"/>
      <c r="BE64" s="647"/>
      <c r="BF64" s="935"/>
      <c r="BG64" s="911" t="s">
        <v>40</v>
      </c>
      <c r="BH64" s="936"/>
      <c r="BI64" s="936"/>
      <c r="BJ64" s="936"/>
      <c r="BK64" s="936"/>
      <c r="BL64" s="912"/>
      <c r="BM64" s="932" t="s">
        <v>40</v>
      </c>
      <c r="BN64" s="903"/>
      <c r="BO64" s="903"/>
      <c r="BP64" s="903"/>
      <c r="BQ64" s="903"/>
      <c r="BR64" s="903"/>
      <c r="BS64" s="903"/>
      <c r="BT64" s="933"/>
      <c r="BU64" s="904"/>
      <c r="BV64" s="905"/>
      <c r="BW64" s="905"/>
      <c r="BX64" s="905"/>
      <c r="BY64" s="905"/>
      <c r="BZ64" s="905"/>
      <c r="CA64" s="905"/>
      <c r="CB64" s="905"/>
      <c r="CC64" s="905"/>
      <c r="CD64" s="905"/>
      <c r="CE64" s="905"/>
      <c r="CF64" s="905"/>
      <c r="CG64" s="905"/>
      <c r="CH64" s="919"/>
      <c r="CI64" s="298"/>
      <c r="CJ64" s="55"/>
      <c r="CL64" s="642" t="s">
        <v>160</v>
      </c>
      <c r="CM64" s="643"/>
      <c r="CN64" s="908"/>
      <c r="CO64" s="643" t="s">
        <v>121</v>
      </c>
      <c r="CP64" s="643"/>
      <c r="CQ64" s="643"/>
      <c r="CR64" s="643"/>
      <c r="CS64" s="643"/>
      <c r="CT64" s="644"/>
      <c r="CU64" s="55"/>
      <c r="CV64" s="939" t="s">
        <v>161</v>
      </c>
      <c r="CW64" s="625"/>
      <c r="CX64" s="625"/>
      <c r="CY64" s="625"/>
      <c r="CZ64" s="625"/>
      <c r="DA64" s="625"/>
      <c r="DB64" s="625"/>
      <c r="DC64" s="625"/>
      <c r="DD64" s="636" t="s">
        <v>164</v>
      </c>
      <c r="DE64" s="637"/>
      <c r="DF64" s="637"/>
      <c r="DG64" s="637"/>
      <c r="DH64" s="637"/>
      <c r="DI64" s="637"/>
      <c r="DJ64" s="637"/>
      <c r="DK64" s="637"/>
      <c r="DL64" s="637"/>
      <c r="DM64" s="637"/>
      <c r="DN64" s="637"/>
      <c r="DO64" s="902"/>
      <c r="DP64" s="940" t="s">
        <v>163</v>
      </c>
      <c r="DQ64" s="626"/>
      <c r="DR64" s="626"/>
      <c r="DS64" s="626"/>
      <c r="DT64" s="626"/>
      <c r="DU64" s="626"/>
      <c r="DV64" s="626"/>
      <c r="DW64" s="626"/>
      <c r="DX64" s="626"/>
      <c r="DY64" s="626"/>
      <c r="DZ64" s="626"/>
      <c r="EA64" s="626"/>
      <c r="EB64" s="626"/>
      <c r="EC64" s="626"/>
      <c r="ED64" s="626"/>
      <c r="EE64" s="626"/>
      <c r="EF64" s="626"/>
      <c r="EG64" s="626"/>
      <c r="EH64" s="626"/>
      <c r="EI64" s="941"/>
      <c r="EJ64" s="17"/>
      <c r="EK64" s="324">
        <f>IF(EL64="","",MAX($EK$2:EK63)+1)</f>
        <v>3</v>
      </c>
      <c r="EL64" s="866" t="s">
        <v>81</v>
      </c>
      <c r="EM64" s="862" t="s">
        <v>9</v>
      </c>
      <c r="EN64" s="863">
        <v>45299</v>
      </c>
      <c r="EO64" s="17"/>
      <c r="EP64" s="17"/>
      <c r="EQ64" s="17"/>
      <c r="ER64" s="17"/>
      <c r="ES64" s="17"/>
      <c r="ET64" s="17"/>
    </row>
    <row r="65" spans="1:150" ht="13.5" customHeight="1">
      <c r="A65" s="296"/>
      <c r="B65" s="297"/>
      <c r="C65" s="655">
        <v>10</v>
      </c>
      <c r="D65" s="926"/>
      <c r="E65" s="927" t="s">
        <v>165</v>
      </c>
      <c r="F65" s="928"/>
      <c r="G65" s="928"/>
      <c r="H65" s="928"/>
      <c r="I65" s="928"/>
      <c r="J65" s="928"/>
      <c r="K65" s="928"/>
      <c r="L65" s="928"/>
      <c r="M65" s="928"/>
      <c r="N65" s="928"/>
      <c r="O65" s="929"/>
      <c r="P65" s="927" t="s">
        <v>131</v>
      </c>
      <c r="Q65" s="928"/>
      <c r="R65" s="928"/>
      <c r="S65" s="928"/>
      <c r="T65" s="929"/>
      <c r="U65" s="907" t="s">
        <v>121</v>
      </c>
      <c r="V65" s="908"/>
      <c r="W65" s="907" t="s">
        <v>122</v>
      </c>
      <c r="X65" s="908"/>
      <c r="Y65" s="909" t="s">
        <v>123</v>
      </c>
      <c r="Z65" s="910"/>
      <c r="AA65" s="907" t="s">
        <v>40</v>
      </c>
      <c r="AB65" s="908"/>
      <c r="AC65" s="907" t="s">
        <v>121</v>
      </c>
      <c r="AD65" s="908"/>
      <c r="AE65" s="934" t="s">
        <v>40</v>
      </c>
      <c r="AF65" s="647"/>
      <c r="AG65" s="647"/>
      <c r="AH65" s="647"/>
      <c r="AI65" s="935"/>
      <c r="AJ65" s="911" t="s">
        <v>40</v>
      </c>
      <c r="AK65" s="912"/>
      <c r="AL65" s="911" t="s">
        <v>40</v>
      </c>
      <c r="AM65" s="912"/>
      <c r="AN65" s="911" t="s">
        <v>40</v>
      </c>
      <c r="AO65" s="912"/>
      <c r="AP65" s="911" t="s">
        <v>40</v>
      </c>
      <c r="AQ65" s="912"/>
      <c r="AR65" s="911" t="s">
        <v>40</v>
      </c>
      <c r="AS65" s="912"/>
      <c r="AT65" s="911" t="s">
        <v>40</v>
      </c>
      <c r="AU65" s="912"/>
      <c r="AV65" s="911" t="s">
        <v>10</v>
      </c>
      <c r="AW65" s="912"/>
      <c r="AX65" s="911">
        <v>180</v>
      </c>
      <c r="AY65" s="912"/>
      <c r="AZ65" s="913" t="s">
        <v>40</v>
      </c>
      <c r="BA65" s="911" t="s">
        <v>40</v>
      </c>
      <c r="BB65" s="912"/>
      <c r="BC65" s="934" t="s">
        <v>40</v>
      </c>
      <c r="BD65" s="647"/>
      <c r="BE65" s="647"/>
      <c r="BF65" s="935"/>
      <c r="BG65" s="911" t="s">
        <v>40</v>
      </c>
      <c r="BH65" s="936"/>
      <c r="BI65" s="936"/>
      <c r="BJ65" s="936"/>
      <c r="BK65" s="936"/>
      <c r="BL65" s="912"/>
      <c r="BM65" s="932" t="s">
        <v>40</v>
      </c>
      <c r="BN65" s="903"/>
      <c r="BO65" s="903"/>
      <c r="BP65" s="903"/>
      <c r="BQ65" s="903"/>
      <c r="BR65" s="903"/>
      <c r="BS65" s="903"/>
      <c r="BT65" s="933"/>
      <c r="BU65" s="904"/>
      <c r="BV65" s="905"/>
      <c r="BW65" s="905"/>
      <c r="BX65" s="905"/>
      <c r="BY65" s="905"/>
      <c r="BZ65" s="905"/>
      <c r="CA65" s="905"/>
      <c r="CB65" s="905"/>
      <c r="CC65" s="905"/>
      <c r="CD65" s="905"/>
      <c r="CE65" s="905"/>
      <c r="CF65" s="905"/>
      <c r="CG65" s="905"/>
      <c r="CH65" s="919"/>
      <c r="CI65" s="298"/>
      <c r="CJ65" s="55"/>
      <c r="CL65" s="642" t="s">
        <v>160</v>
      </c>
      <c r="CM65" s="643"/>
      <c r="CN65" s="908"/>
      <c r="CO65" s="643" t="s">
        <v>140</v>
      </c>
      <c r="CP65" s="643"/>
      <c r="CQ65" s="643"/>
      <c r="CR65" s="643"/>
      <c r="CS65" s="643"/>
      <c r="CT65" s="644"/>
      <c r="CU65" s="55"/>
      <c r="CV65" s="939" t="s">
        <v>161</v>
      </c>
      <c r="CW65" s="625"/>
      <c r="CX65" s="625"/>
      <c r="CY65" s="625"/>
      <c r="CZ65" s="625"/>
      <c r="DA65" s="625"/>
      <c r="DB65" s="625"/>
      <c r="DC65" s="625"/>
      <c r="DD65" s="636" t="s">
        <v>166</v>
      </c>
      <c r="DE65" s="637"/>
      <c r="DF65" s="637"/>
      <c r="DG65" s="637"/>
      <c r="DH65" s="637"/>
      <c r="DI65" s="637"/>
      <c r="DJ65" s="637"/>
      <c r="DK65" s="637"/>
      <c r="DL65" s="637"/>
      <c r="DM65" s="637"/>
      <c r="DN65" s="637"/>
      <c r="DO65" s="902"/>
      <c r="DP65" s="940" t="s">
        <v>165</v>
      </c>
      <c r="DQ65" s="626"/>
      <c r="DR65" s="626"/>
      <c r="DS65" s="626"/>
      <c r="DT65" s="626"/>
      <c r="DU65" s="626"/>
      <c r="DV65" s="626"/>
      <c r="DW65" s="626"/>
      <c r="DX65" s="626"/>
      <c r="DY65" s="626"/>
      <c r="DZ65" s="626"/>
      <c r="EA65" s="626"/>
      <c r="EB65" s="626"/>
      <c r="EC65" s="626"/>
      <c r="ED65" s="626"/>
      <c r="EE65" s="626"/>
      <c r="EF65" s="626"/>
      <c r="EG65" s="626"/>
      <c r="EH65" s="626"/>
      <c r="EI65" s="941"/>
      <c r="EJ65" s="17"/>
      <c r="EK65" s="324">
        <f>IF(EL65="","",MAX($EK$2:EK64)+1)</f>
        <v>4</v>
      </c>
      <c r="EL65" s="866" t="s">
        <v>81</v>
      </c>
      <c r="EM65" s="862" t="s">
        <v>9</v>
      </c>
      <c r="EN65" s="863">
        <v>45299</v>
      </c>
      <c r="EO65" s="17"/>
      <c r="EP65" s="17"/>
      <c r="EQ65" s="17"/>
      <c r="ER65" s="17"/>
      <c r="ES65" s="17"/>
      <c r="ET65" s="17"/>
    </row>
    <row r="66" spans="1:150" ht="13.5" customHeight="1">
      <c r="A66" s="296"/>
      <c r="B66" s="297"/>
      <c r="C66" s="654">
        <v>11</v>
      </c>
      <c r="D66" s="903"/>
      <c r="E66" s="927" t="s">
        <v>167</v>
      </c>
      <c r="F66" s="928"/>
      <c r="G66" s="928"/>
      <c r="H66" s="928"/>
      <c r="I66" s="928"/>
      <c r="J66" s="928"/>
      <c r="K66" s="928"/>
      <c r="L66" s="928"/>
      <c r="M66" s="928"/>
      <c r="N66" s="928"/>
      <c r="O66" s="929"/>
      <c r="P66" s="927" t="s">
        <v>131</v>
      </c>
      <c r="Q66" s="928"/>
      <c r="R66" s="928"/>
      <c r="S66" s="928"/>
      <c r="T66" s="929"/>
      <c r="U66" s="907" t="s">
        <v>121</v>
      </c>
      <c r="V66" s="908"/>
      <c r="W66" s="907" t="s">
        <v>122</v>
      </c>
      <c r="X66" s="908"/>
      <c r="Y66" s="909" t="s">
        <v>123</v>
      </c>
      <c r="Z66" s="910"/>
      <c r="AA66" s="907" t="s">
        <v>40</v>
      </c>
      <c r="AB66" s="908"/>
      <c r="AC66" s="907" t="s">
        <v>121</v>
      </c>
      <c r="AD66" s="908"/>
      <c r="AE66" s="934" t="s">
        <v>40</v>
      </c>
      <c r="AF66" s="647"/>
      <c r="AG66" s="647"/>
      <c r="AH66" s="647"/>
      <c r="AI66" s="935"/>
      <c r="AJ66" s="911" t="s">
        <v>40</v>
      </c>
      <c r="AK66" s="912"/>
      <c r="AL66" s="911" t="s">
        <v>40</v>
      </c>
      <c r="AM66" s="912"/>
      <c r="AN66" s="911" t="s">
        <v>40</v>
      </c>
      <c r="AO66" s="912"/>
      <c r="AP66" s="911" t="s">
        <v>40</v>
      </c>
      <c r="AQ66" s="912"/>
      <c r="AR66" s="911" t="s">
        <v>40</v>
      </c>
      <c r="AS66" s="912"/>
      <c r="AT66" s="911" t="s">
        <v>40</v>
      </c>
      <c r="AU66" s="912"/>
      <c r="AV66" s="911" t="s">
        <v>10</v>
      </c>
      <c r="AW66" s="912"/>
      <c r="AX66" s="911">
        <v>180</v>
      </c>
      <c r="AY66" s="912"/>
      <c r="AZ66" s="913" t="s">
        <v>40</v>
      </c>
      <c r="BA66" s="911" t="s">
        <v>40</v>
      </c>
      <c r="BB66" s="912"/>
      <c r="BC66" s="934" t="s">
        <v>40</v>
      </c>
      <c r="BD66" s="647"/>
      <c r="BE66" s="647"/>
      <c r="BF66" s="935"/>
      <c r="BG66" s="911" t="s">
        <v>10</v>
      </c>
      <c r="BH66" s="936"/>
      <c r="BI66" s="936"/>
      <c r="BJ66" s="936"/>
      <c r="BK66" s="936"/>
      <c r="BL66" s="912"/>
      <c r="BM66" s="932" t="s">
        <v>40</v>
      </c>
      <c r="BN66" s="903"/>
      <c r="BO66" s="903"/>
      <c r="BP66" s="903"/>
      <c r="BQ66" s="903"/>
      <c r="BR66" s="903"/>
      <c r="BS66" s="903"/>
      <c r="BT66" s="933"/>
      <c r="BU66" s="904"/>
      <c r="BV66" s="905"/>
      <c r="BW66" s="905"/>
      <c r="BX66" s="905"/>
      <c r="BY66" s="905"/>
      <c r="BZ66" s="905"/>
      <c r="CA66" s="905"/>
      <c r="CB66" s="905"/>
      <c r="CC66" s="905"/>
      <c r="CD66" s="905"/>
      <c r="CE66" s="905"/>
      <c r="CF66" s="905"/>
      <c r="CG66" s="905"/>
      <c r="CH66" s="919"/>
      <c r="CI66" s="298"/>
      <c r="CJ66" s="55"/>
      <c r="CL66" s="642" t="s">
        <v>160</v>
      </c>
      <c r="CM66" s="643"/>
      <c r="CN66" s="908"/>
      <c r="CO66" s="643" t="s">
        <v>121</v>
      </c>
      <c r="CP66" s="643"/>
      <c r="CQ66" s="643"/>
      <c r="CR66" s="643"/>
      <c r="CS66" s="643"/>
      <c r="CT66" s="644"/>
      <c r="CU66" s="55"/>
      <c r="CV66" s="939" t="s">
        <v>161</v>
      </c>
      <c r="CW66" s="625"/>
      <c r="CX66" s="625"/>
      <c r="CY66" s="625"/>
      <c r="CZ66" s="625"/>
      <c r="DA66" s="625"/>
      <c r="DB66" s="625"/>
      <c r="DC66" s="625"/>
      <c r="DD66" s="636" t="s">
        <v>168</v>
      </c>
      <c r="DE66" s="637"/>
      <c r="DF66" s="637"/>
      <c r="DG66" s="637"/>
      <c r="DH66" s="637"/>
      <c r="DI66" s="637"/>
      <c r="DJ66" s="637"/>
      <c r="DK66" s="637"/>
      <c r="DL66" s="637"/>
      <c r="DM66" s="637"/>
      <c r="DN66" s="637"/>
      <c r="DO66" s="902"/>
      <c r="DP66" s="940" t="s">
        <v>167</v>
      </c>
      <c r="DQ66" s="626"/>
      <c r="DR66" s="626"/>
      <c r="DS66" s="626"/>
      <c r="DT66" s="626"/>
      <c r="DU66" s="626"/>
      <c r="DV66" s="626"/>
      <c r="DW66" s="626"/>
      <c r="DX66" s="626"/>
      <c r="DY66" s="626"/>
      <c r="DZ66" s="626"/>
      <c r="EA66" s="626"/>
      <c r="EB66" s="626"/>
      <c r="EC66" s="626"/>
      <c r="ED66" s="626"/>
      <c r="EE66" s="626"/>
      <c r="EF66" s="626"/>
      <c r="EG66" s="626"/>
      <c r="EH66" s="626"/>
      <c r="EI66" s="941"/>
      <c r="EJ66" s="17"/>
      <c r="EK66" s="324">
        <f>IF(EL66="","",MAX($EK$2:EK65)+1)</f>
        <v>5</v>
      </c>
      <c r="EL66" s="866" t="s">
        <v>81</v>
      </c>
      <c r="EM66" s="862" t="s">
        <v>9</v>
      </c>
      <c r="EN66" s="863">
        <v>45299</v>
      </c>
      <c r="EO66" s="17"/>
      <c r="EP66" s="17"/>
      <c r="EQ66" s="17"/>
      <c r="ER66" s="17"/>
      <c r="ES66" s="17"/>
      <c r="ET66" s="17"/>
    </row>
    <row r="67" spans="1:150" ht="13.5" customHeight="1">
      <c r="A67" s="296"/>
      <c r="B67" s="297"/>
      <c r="C67" s="655">
        <v>12</v>
      </c>
      <c r="D67" s="926"/>
      <c r="E67" s="927" t="s">
        <v>138</v>
      </c>
      <c r="F67" s="928"/>
      <c r="G67" s="928"/>
      <c r="H67" s="928"/>
      <c r="I67" s="928"/>
      <c r="J67" s="928"/>
      <c r="K67" s="928"/>
      <c r="L67" s="928"/>
      <c r="M67" s="928"/>
      <c r="N67" s="928"/>
      <c r="O67" s="929"/>
      <c r="P67" s="927" t="s">
        <v>131</v>
      </c>
      <c r="Q67" s="928"/>
      <c r="R67" s="928"/>
      <c r="S67" s="928"/>
      <c r="T67" s="929"/>
      <c r="U67" s="907" t="s">
        <v>121</v>
      </c>
      <c r="V67" s="908"/>
      <c r="W67" s="907" t="s">
        <v>122</v>
      </c>
      <c r="X67" s="908"/>
      <c r="Y67" s="909" t="s">
        <v>123</v>
      </c>
      <c r="Z67" s="910"/>
      <c r="AA67" s="907" t="s">
        <v>40</v>
      </c>
      <c r="AB67" s="908"/>
      <c r="AC67" s="907" t="s">
        <v>121</v>
      </c>
      <c r="AD67" s="908"/>
      <c r="AE67" s="934" t="s">
        <v>40</v>
      </c>
      <c r="AF67" s="647"/>
      <c r="AG67" s="647"/>
      <c r="AH67" s="647"/>
      <c r="AI67" s="935"/>
      <c r="AJ67" s="911" t="s">
        <v>40</v>
      </c>
      <c r="AK67" s="912"/>
      <c r="AL67" s="911" t="s">
        <v>40</v>
      </c>
      <c r="AM67" s="912"/>
      <c r="AN67" s="911" t="s">
        <v>40</v>
      </c>
      <c r="AO67" s="912"/>
      <c r="AP67" s="911" t="s">
        <v>40</v>
      </c>
      <c r="AQ67" s="912"/>
      <c r="AR67" s="911" t="s">
        <v>40</v>
      </c>
      <c r="AS67" s="912"/>
      <c r="AT67" s="911" t="s">
        <v>40</v>
      </c>
      <c r="AU67" s="912"/>
      <c r="AV67" s="911" t="s">
        <v>10</v>
      </c>
      <c r="AW67" s="912"/>
      <c r="AX67" s="911">
        <v>180</v>
      </c>
      <c r="AY67" s="912"/>
      <c r="AZ67" s="913" t="s">
        <v>40</v>
      </c>
      <c r="BA67" s="911" t="s">
        <v>40</v>
      </c>
      <c r="BB67" s="912"/>
      <c r="BC67" s="934" t="s">
        <v>40</v>
      </c>
      <c r="BD67" s="647"/>
      <c r="BE67" s="647"/>
      <c r="BF67" s="935"/>
      <c r="BG67" s="911" t="s">
        <v>40</v>
      </c>
      <c r="BH67" s="936"/>
      <c r="BI67" s="936"/>
      <c r="BJ67" s="936"/>
      <c r="BK67" s="936"/>
      <c r="BL67" s="912"/>
      <c r="BM67" s="932" t="s">
        <v>40</v>
      </c>
      <c r="BN67" s="903"/>
      <c r="BO67" s="903"/>
      <c r="BP67" s="903"/>
      <c r="BQ67" s="903"/>
      <c r="BR67" s="903"/>
      <c r="BS67" s="903"/>
      <c r="BT67" s="933"/>
      <c r="BU67" s="904"/>
      <c r="BV67" s="905"/>
      <c r="BW67" s="905"/>
      <c r="BX67" s="905"/>
      <c r="BY67" s="905"/>
      <c r="BZ67" s="905"/>
      <c r="CA67" s="905"/>
      <c r="CB67" s="905"/>
      <c r="CC67" s="905"/>
      <c r="CD67" s="905"/>
      <c r="CE67" s="905"/>
      <c r="CF67" s="905"/>
      <c r="CG67" s="905"/>
      <c r="CH67" s="919"/>
      <c r="CI67" s="298"/>
      <c r="CJ67" s="55"/>
      <c r="CL67" s="642" t="s">
        <v>160</v>
      </c>
      <c r="CM67" s="643"/>
      <c r="CN67" s="908"/>
      <c r="CO67" s="907" t="s">
        <v>122</v>
      </c>
      <c r="CP67" s="643"/>
      <c r="CQ67" s="643"/>
      <c r="CR67" s="643"/>
      <c r="CS67" s="643"/>
      <c r="CT67" s="644"/>
      <c r="CU67" s="55"/>
      <c r="CV67" s="939" t="s">
        <v>161</v>
      </c>
      <c r="CW67" s="625"/>
      <c r="CX67" s="625"/>
      <c r="CY67" s="625"/>
      <c r="CZ67" s="625"/>
      <c r="DA67" s="625"/>
      <c r="DB67" s="625"/>
      <c r="DC67" s="625"/>
      <c r="DD67" s="636" t="s">
        <v>169</v>
      </c>
      <c r="DE67" s="637"/>
      <c r="DF67" s="637"/>
      <c r="DG67" s="637"/>
      <c r="DH67" s="637"/>
      <c r="DI67" s="637"/>
      <c r="DJ67" s="637"/>
      <c r="DK67" s="637"/>
      <c r="DL67" s="637"/>
      <c r="DM67" s="637"/>
      <c r="DN67" s="637"/>
      <c r="DO67" s="902"/>
      <c r="DP67" s="940" t="s">
        <v>138</v>
      </c>
      <c r="DQ67" s="626"/>
      <c r="DR67" s="626"/>
      <c r="DS67" s="626"/>
      <c r="DT67" s="626"/>
      <c r="DU67" s="626"/>
      <c r="DV67" s="626"/>
      <c r="DW67" s="626"/>
      <c r="DX67" s="626"/>
      <c r="DY67" s="626"/>
      <c r="DZ67" s="626"/>
      <c r="EA67" s="626"/>
      <c r="EB67" s="626"/>
      <c r="EC67" s="626"/>
      <c r="ED67" s="626"/>
      <c r="EE67" s="626"/>
      <c r="EF67" s="626"/>
      <c r="EG67" s="626"/>
      <c r="EH67" s="626"/>
      <c r="EI67" s="941"/>
      <c r="EJ67" s="17"/>
      <c r="EK67" s="324">
        <f>IF(EL67="","",MAX($EK$2:EK66)+1)</f>
        <v>6</v>
      </c>
      <c r="EL67" s="866" t="s">
        <v>81</v>
      </c>
      <c r="EM67" s="862" t="s">
        <v>9</v>
      </c>
      <c r="EN67" s="863">
        <v>45299</v>
      </c>
      <c r="EO67" s="17"/>
      <c r="EP67" s="17"/>
      <c r="EQ67" s="17"/>
      <c r="ER67" s="17"/>
      <c r="ES67" s="17"/>
      <c r="ET67" s="17"/>
    </row>
    <row r="68" spans="1:150" ht="13.5" customHeight="1">
      <c r="A68" s="296"/>
      <c r="B68" s="297"/>
      <c r="C68" s="654">
        <v>13</v>
      </c>
      <c r="D68" s="903"/>
      <c r="E68" s="927" t="s">
        <v>170</v>
      </c>
      <c r="F68" s="928"/>
      <c r="G68" s="928"/>
      <c r="H68" s="928"/>
      <c r="I68" s="928"/>
      <c r="J68" s="928"/>
      <c r="K68" s="928"/>
      <c r="L68" s="928"/>
      <c r="M68" s="928"/>
      <c r="N68" s="928"/>
      <c r="O68" s="929"/>
      <c r="P68" s="927" t="s">
        <v>131</v>
      </c>
      <c r="Q68" s="928"/>
      <c r="R68" s="928"/>
      <c r="S68" s="928"/>
      <c r="T68" s="929"/>
      <c r="U68" s="907" t="s">
        <v>121</v>
      </c>
      <c r="V68" s="908"/>
      <c r="W68" s="907" t="s">
        <v>122</v>
      </c>
      <c r="X68" s="908"/>
      <c r="Y68" s="909" t="s">
        <v>123</v>
      </c>
      <c r="Z68" s="910"/>
      <c r="AA68" s="907" t="s">
        <v>40</v>
      </c>
      <c r="AB68" s="908"/>
      <c r="AC68" s="907" t="s">
        <v>121</v>
      </c>
      <c r="AD68" s="908"/>
      <c r="AE68" s="934" t="s">
        <v>40</v>
      </c>
      <c r="AF68" s="647"/>
      <c r="AG68" s="647"/>
      <c r="AH68" s="647"/>
      <c r="AI68" s="935"/>
      <c r="AJ68" s="911" t="s">
        <v>40</v>
      </c>
      <c r="AK68" s="912"/>
      <c r="AL68" s="911" t="s">
        <v>40</v>
      </c>
      <c r="AM68" s="912"/>
      <c r="AN68" s="911" t="s">
        <v>40</v>
      </c>
      <c r="AO68" s="912"/>
      <c r="AP68" s="911" t="s">
        <v>40</v>
      </c>
      <c r="AQ68" s="912"/>
      <c r="AR68" s="911" t="s">
        <v>40</v>
      </c>
      <c r="AS68" s="912"/>
      <c r="AT68" s="911" t="s">
        <v>40</v>
      </c>
      <c r="AU68" s="912"/>
      <c r="AV68" s="911" t="s">
        <v>10</v>
      </c>
      <c r="AW68" s="912"/>
      <c r="AX68" s="911">
        <v>180</v>
      </c>
      <c r="AY68" s="912"/>
      <c r="AZ68" s="913" t="s">
        <v>40</v>
      </c>
      <c r="BA68" s="911" t="s">
        <v>40</v>
      </c>
      <c r="BB68" s="912"/>
      <c r="BC68" s="934" t="s">
        <v>40</v>
      </c>
      <c r="BD68" s="647"/>
      <c r="BE68" s="647"/>
      <c r="BF68" s="935"/>
      <c r="BG68" s="911" t="s">
        <v>40</v>
      </c>
      <c r="BH68" s="936"/>
      <c r="BI68" s="936"/>
      <c r="BJ68" s="936"/>
      <c r="BK68" s="936"/>
      <c r="BL68" s="912"/>
      <c r="BM68" s="932" t="s">
        <v>40</v>
      </c>
      <c r="BN68" s="903"/>
      <c r="BO68" s="903"/>
      <c r="BP68" s="903"/>
      <c r="BQ68" s="903"/>
      <c r="BR68" s="903"/>
      <c r="BS68" s="903"/>
      <c r="BT68" s="933"/>
      <c r="BU68" s="904"/>
      <c r="BV68" s="905"/>
      <c r="BW68" s="905"/>
      <c r="BX68" s="905"/>
      <c r="BY68" s="905"/>
      <c r="BZ68" s="905"/>
      <c r="CA68" s="905"/>
      <c r="CB68" s="905"/>
      <c r="CC68" s="905"/>
      <c r="CD68" s="905"/>
      <c r="CE68" s="905"/>
      <c r="CF68" s="905"/>
      <c r="CG68" s="905"/>
      <c r="CH68" s="919"/>
      <c r="CI68" s="298"/>
      <c r="CJ68" s="55"/>
      <c r="CL68" s="642" t="s">
        <v>160</v>
      </c>
      <c r="CM68" s="643"/>
      <c r="CN68" s="908"/>
      <c r="CO68" s="907" t="s">
        <v>122</v>
      </c>
      <c r="CP68" s="643"/>
      <c r="CQ68" s="643"/>
      <c r="CR68" s="643"/>
      <c r="CS68" s="643"/>
      <c r="CT68" s="644"/>
      <c r="CU68" s="55"/>
      <c r="CV68" s="939" t="s">
        <v>161</v>
      </c>
      <c r="CW68" s="625"/>
      <c r="CX68" s="625"/>
      <c r="CY68" s="625"/>
      <c r="CZ68" s="625"/>
      <c r="DA68" s="625"/>
      <c r="DB68" s="625"/>
      <c r="DC68" s="625"/>
      <c r="DD68" s="636" t="s">
        <v>171</v>
      </c>
      <c r="DE68" s="637"/>
      <c r="DF68" s="637"/>
      <c r="DG68" s="637"/>
      <c r="DH68" s="637"/>
      <c r="DI68" s="637"/>
      <c r="DJ68" s="637"/>
      <c r="DK68" s="637"/>
      <c r="DL68" s="637"/>
      <c r="DM68" s="637"/>
      <c r="DN68" s="637"/>
      <c r="DO68" s="902"/>
      <c r="DP68" s="940" t="s">
        <v>170</v>
      </c>
      <c r="DQ68" s="626"/>
      <c r="DR68" s="626"/>
      <c r="DS68" s="626"/>
      <c r="DT68" s="626"/>
      <c r="DU68" s="626"/>
      <c r="DV68" s="626"/>
      <c r="DW68" s="626"/>
      <c r="DX68" s="626"/>
      <c r="DY68" s="626"/>
      <c r="DZ68" s="626"/>
      <c r="EA68" s="626"/>
      <c r="EB68" s="626"/>
      <c r="EC68" s="626"/>
      <c r="ED68" s="626"/>
      <c r="EE68" s="626"/>
      <c r="EF68" s="626"/>
      <c r="EG68" s="626"/>
      <c r="EH68" s="626"/>
      <c r="EI68" s="941"/>
      <c r="EJ68" s="17"/>
      <c r="EK68" s="324">
        <f>IF(EL68="","",MAX($EK$2:EK67)+1)</f>
        <v>7</v>
      </c>
      <c r="EL68" s="866" t="s">
        <v>81</v>
      </c>
      <c r="EM68" s="862" t="s">
        <v>9</v>
      </c>
      <c r="EN68" s="863">
        <v>45299</v>
      </c>
      <c r="EO68" s="17"/>
      <c r="EP68" s="19"/>
      <c r="EQ68" s="19"/>
      <c r="ER68" s="19"/>
      <c r="ES68" s="19"/>
      <c r="ET68" s="19"/>
    </row>
    <row r="69" spans="1:150" ht="13.5" customHeight="1">
      <c r="A69" s="296"/>
      <c r="B69" s="297"/>
      <c r="C69" s="655">
        <v>14</v>
      </c>
      <c r="D69" s="926"/>
      <c r="E69" s="927" t="s">
        <v>172</v>
      </c>
      <c r="F69" s="928"/>
      <c r="G69" s="928"/>
      <c r="H69" s="928"/>
      <c r="I69" s="928"/>
      <c r="J69" s="928"/>
      <c r="K69" s="928"/>
      <c r="L69" s="928"/>
      <c r="M69" s="928"/>
      <c r="N69" s="928"/>
      <c r="O69" s="929"/>
      <c r="P69" s="927" t="s">
        <v>131</v>
      </c>
      <c r="Q69" s="928"/>
      <c r="R69" s="928"/>
      <c r="S69" s="928"/>
      <c r="T69" s="929"/>
      <c r="U69" s="907" t="s">
        <v>121</v>
      </c>
      <c r="V69" s="908"/>
      <c r="W69" s="907" t="s">
        <v>122</v>
      </c>
      <c r="X69" s="908"/>
      <c r="Y69" s="909" t="s">
        <v>123</v>
      </c>
      <c r="Z69" s="910"/>
      <c r="AA69" s="907" t="s">
        <v>40</v>
      </c>
      <c r="AB69" s="908"/>
      <c r="AC69" s="907" t="s">
        <v>121</v>
      </c>
      <c r="AD69" s="908"/>
      <c r="AE69" s="934" t="s">
        <v>40</v>
      </c>
      <c r="AF69" s="647"/>
      <c r="AG69" s="647"/>
      <c r="AH69" s="647"/>
      <c r="AI69" s="935"/>
      <c r="AJ69" s="911" t="s">
        <v>40</v>
      </c>
      <c r="AK69" s="912"/>
      <c r="AL69" s="911" t="s">
        <v>40</v>
      </c>
      <c r="AM69" s="912"/>
      <c r="AN69" s="911" t="s">
        <v>40</v>
      </c>
      <c r="AO69" s="912"/>
      <c r="AP69" s="911" t="s">
        <v>40</v>
      </c>
      <c r="AQ69" s="912"/>
      <c r="AR69" s="911" t="s">
        <v>40</v>
      </c>
      <c r="AS69" s="912"/>
      <c r="AT69" s="911" t="s">
        <v>40</v>
      </c>
      <c r="AU69" s="912"/>
      <c r="AV69" s="911" t="s">
        <v>10</v>
      </c>
      <c r="AW69" s="912"/>
      <c r="AX69" s="911">
        <v>180</v>
      </c>
      <c r="AY69" s="912"/>
      <c r="AZ69" s="913" t="s">
        <v>159</v>
      </c>
      <c r="BA69" s="930">
        <v>1</v>
      </c>
      <c r="BB69" s="931"/>
      <c r="BC69" s="934" t="s">
        <v>40</v>
      </c>
      <c r="BD69" s="647"/>
      <c r="BE69" s="647"/>
      <c r="BF69" s="935"/>
      <c r="BG69" s="911" t="s">
        <v>40</v>
      </c>
      <c r="BH69" s="936"/>
      <c r="BI69" s="936"/>
      <c r="BJ69" s="936"/>
      <c r="BK69" s="936"/>
      <c r="BL69" s="912"/>
      <c r="BM69" s="932" t="s">
        <v>40</v>
      </c>
      <c r="BN69" s="903"/>
      <c r="BO69" s="903"/>
      <c r="BP69" s="903"/>
      <c r="BQ69" s="903"/>
      <c r="BR69" s="903"/>
      <c r="BS69" s="903"/>
      <c r="BT69" s="933"/>
      <c r="BU69" s="904"/>
      <c r="BV69" s="905"/>
      <c r="BW69" s="905"/>
      <c r="BX69" s="905"/>
      <c r="BY69" s="905"/>
      <c r="BZ69" s="905"/>
      <c r="CA69" s="905"/>
      <c r="CB69" s="905"/>
      <c r="CC69" s="905"/>
      <c r="CD69" s="905"/>
      <c r="CE69" s="905"/>
      <c r="CF69" s="905"/>
      <c r="CG69" s="905"/>
      <c r="CH69" s="919"/>
      <c r="CI69" s="298"/>
      <c r="CJ69" s="55"/>
      <c r="CL69" s="642" t="s">
        <v>160</v>
      </c>
      <c r="CM69" s="643"/>
      <c r="CN69" s="908"/>
      <c r="CO69" s="907" t="s">
        <v>122</v>
      </c>
      <c r="CP69" s="643"/>
      <c r="CQ69" s="643"/>
      <c r="CR69" s="643"/>
      <c r="CS69" s="643"/>
      <c r="CT69" s="644"/>
      <c r="CU69" s="55"/>
      <c r="CV69" s="939" t="s">
        <v>161</v>
      </c>
      <c r="CW69" s="625"/>
      <c r="CX69" s="625"/>
      <c r="CY69" s="625"/>
      <c r="CZ69" s="625"/>
      <c r="DA69" s="625"/>
      <c r="DB69" s="625"/>
      <c r="DC69" s="625"/>
      <c r="DD69" s="636" t="s">
        <v>173</v>
      </c>
      <c r="DE69" s="637"/>
      <c r="DF69" s="637"/>
      <c r="DG69" s="637"/>
      <c r="DH69" s="637"/>
      <c r="DI69" s="637"/>
      <c r="DJ69" s="637"/>
      <c r="DK69" s="637"/>
      <c r="DL69" s="637"/>
      <c r="DM69" s="637"/>
      <c r="DN69" s="637"/>
      <c r="DO69" s="902"/>
      <c r="DP69" s="940" t="s">
        <v>172</v>
      </c>
      <c r="DQ69" s="626"/>
      <c r="DR69" s="626"/>
      <c r="DS69" s="626"/>
      <c r="DT69" s="626"/>
      <c r="DU69" s="626"/>
      <c r="DV69" s="626"/>
      <c r="DW69" s="626"/>
      <c r="DX69" s="626"/>
      <c r="DY69" s="626"/>
      <c r="DZ69" s="626"/>
      <c r="EA69" s="626"/>
      <c r="EB69" s="626"/>
      <c r="EC69" s="626"/>
      <c r="ED69" s="626"/>
      <c r="EE69" s="626"/>
      <c r="EF69" s="626"/>
      <c r="EG69" s="626"/>
      <c r="EH69" s="626"/>
      <c r="EI69" s="941"/>
      <c r="EJ69" s="17"/>
      <c r="EK69" s="324">
        <f>IF(EL69="","",MAX($EK$2:EK68)+1)</f>
        <v>8</v>
      </c>
      <c r="EL69" s="866" t="s">
        <v>81</v>
      </c>
      <c r="EM69" s="862" t="s">
        <v>9</v>
      </c>
      <c r="EN69" s="863">
        <v>45299</v>
      </c>
      <c r="EO69" s="17"/>
      <c r="EP69" s="17"/>
      <c r="EQ69" s="17"/>
      <c r="ER69" s="17"/>
      <c r="ES69" s="17"/>
      <c r="ET69" s="17"/>
    </row>
    <row r="70" spans="1:150" ht="13.5" customHeight="1">
      <c r="A70" s="296"/>
      <c r="B70" s="297"/>
      <c r="C70" s="654">
        <v>15</v>
      </c>
      <c r="D70" s="903"/>
      <c r="E70" s="927" t="s">
        <v>143</v>
      </c>
      <c r="F70" s="928"/>
      <c r="G70" s="928"/>
      <c r="H70" s="928"/>
      <c r="I70" s="928"/>
      <c r="J70" s="928"/>
      <c r="K70" s="928"/>
      <c r="L70" s="928"/>
      <c r="M70" s="928"/>
      <c r="N70" s="928"/>
      <c r="O70" s="929"/>
      <c r="P70" s="927" t="s">
        <v>131</v>
      </c>
      <c r="Q70" s="928"/>
      <c r="R70" s="928"/>
      <c r="S70" s="928"/>
      <c r="T70" s="929"/>
      <c r="U70" s="907" t="s">
        <v>121</v>
      </c>
      <c r="V70" s="908"/>
      <c r="W70" s="907" t="s">
        <v>122</v>
      </c>
      <c r="X70" s="908"/>
      <c r="Y70" s="909" t="s">
        <v>123</v>
      </c>
      <c r="Z70" s="910"/>
      <c r="AA70" s="907" t="s">
        <v>40</v>
      </c>
      <c r="AB70" s="908"/>
      <c r="AC70" s="907" t="s">
        <v>121</v>
      </c>
      <c r="AD70" s="908"/>
      <c r="AE70" s="934" t="s">
        <v>40</v>
      </c>
      <c r="AF70" s="647"/>
      <c r="AG70" s="647"/>
      <c r="AH70" s="647"/>
      <c r="AI70" s="935"/>
      <c r="AJ70" s="911" t="s">
        <v>40</v>
      </c>
      <c r="AK70" s="912"/>
      <c r="AL70" s="911" t="s">
        <v>40</v>
      </c>
      <c r="AM70" s="912"/>
      <c r="AN70" s="911" t="s">
        <v>40</v>
      </c>
      <c r="AO70" s="912"/>
      <c r="AP70" s="911" t="s">
        <v>40</v>
      </c>
      <c r="AQ70" s="912"/>
      <c r="AR70" s="911" t="s">
        <v>40</v>
      </c>
      <c r="AS70" s="912"/>
      <c r="AT70" s="911" t="s">
        <v>40</v>
      </c>
      <c r="AU70" s="912"/>
      <c r="AV70" s="911" t="s">
        <v>10</v>
      </c>
      <c r="AW70" s="912"/>
      <c r="AX70" s="911">
        <v>180</v>
      </c>
      <c r="AY70" s="912"/>
      <c r="AZ70" s="913" t="s">
        <v>40</v>
      </c>
      <c r="BA70" s="911" t="s">
        <v>40</v>
      </c>
      <c r="BB70" s="912"/>
      <c r="BC70" s="934" t="s">
        <v>40</v>
      </c>
      <c r="BD70" s="647"/>
      <c r="BE70" s="647"/>
      <c r="BF70" s="935"/>
      <c r="BG70" s="911" t="s">
        <v>40</v>
      </c>
      <c r="BH70" s="936"/>
      <c r="BI70" s="936"/>
      <c r="BJ70" s="936"/>
      <c r="BK70" s="936"/>
      <c r="BL70" s="912"/>
      <c r="BM70" s="932" t="s">
        <v>40</v>
      </c>
      <c r="BN70" s="903"/>
      <c r="BO70" s="903"/>
      <c r="BP70" s="903"/>
      <c r="BQ70" s="903"/>
      <c r="BR70" s="903"/>
      <c r="BS70" s="903"/>
      <c r="BT70" s="933"/>
      <c r="BU70" s="904"/>
      <c r="BV70" s="905"/>
      <c r="BW70" s="905"/>
      <c r="BX70" s="905"/>
      <c r="BY70" s="905"/>
      <c r="BZ70" s="905"/>
      <c r="CA70" s="905"/>
      <c r="CB70" s="905"/>
      <c r="CC70" s="905"/>
      <c r="CD70" s="905"/>
      <c r="CE70" s="905"/>
      <c r="CF70" s="905"/>
      <c r="CG70" s="905"/>
      <c r="CH70" s="919"/>
      <c r="CI70" s="298"/>
      <c r="CJ70" s="55"/>
      <c r="CL70" s="642" t="s">
        <v>160</v>
      </c>
      <c r="CM70" s="643"/>
      <c r="CN70" s="908"/>
      <c r="CO70" s="907" t="s">
        <v>122</v>
      </c>
      <c r="CP70" s="643"/>
      <c r="CQ70" s="643"/>
      <c r="CR70" s="643"/>
      <c r="CS70" s="643"/>
      <c r="CT70" s="644"/>
      <c r="CU70" s="55"/>
      <c r="CV70" s="939" t="s">
        <v>161</v>
      </c>
      <c r="CW70" s="625"/>
      <c r="CX70" s="625"/>
      <c r="CY70" s="625"/>
      <c r="CZ70" s="625"/>
      <c r="DA70" s="625"/>
      <c r="DB70" s="625"/>
      <c r="DC70" s="625"/>
      <c r="DD70" s="636" t="s">
        <v>174</v>
      </c>
      <c r="DE70" s="637"/>
      <c r="DF70" s="637"/>
      <c r="DG70" s="637"/>
      <c r="DH70" s="637"/>
      <c r="DI70" s="637"/>
      <c r="DJ70" s="637"/>
      <c r="DK70" s="637"/>
      <c r="DL70" s="637"/>
      <c r="DM70" s="637"/>
      <c r="DN70" s="637"/>
      <c r="DO70" s="902"/>
      <c r="DP70" s="940" t="s">
        <v>175</v>
      </c>
      <c r="DQ70" s="626"/>
      <c r="DR70" s="626"/>
      <c r="DS70" s="626"/>
      <c r="DT70" s="626"/>
      <c r="DU70" s="626"/>
      <c r="DV70" s="626"/>
      <c r="DW70" s="626"/>
      <c r="DX70" s="626"/>
      <c r="DY70" s="626"/>
      <c r="DZ70" s="626"/>
      <c r="EA70" s="626"/>
      <c r="EB70" s="626"/>
      <c r="EC70" s="626"/>
      <c r="ED70" s="626"/>
      <c r="EE70" s="626"/>
      <c r="EF70" s="626"/>
      <c r="EG70" s="626"/>
      <c r="EH70" s="626"/>
      <c r="EI70" s="941"/>
      <c r="EJ70" s="17"/>
      <c r="EK70" s="324">
        <f>IF(EL70="","",MAX($EK$2:EK69)+1)</f>
        <v>9</v>
      </c>
      <c r="EL70" s="866" t="s">
        <v>81</v>
      </c>
      <c r="EM70" s="862" t="s">
        <v>9</v>
      </c>
      <c r="EN70" s="863">
        <v>45299</v>
      </c>
      <c r="EO70" s="17"/>
      <c r="EP70" s="17"/>
      <c r="EQ70" s="17"/>
      <c r="ER70" s="17"/>
      <c r="ES70" s="17"/>
      <c r="ET70" s="17"/>
    </row>
    <row r="71" spans="1:150" ht="13.5" customHeight="1">
      <c r="A71" s="296"/>
      <c r="B71" s="297"/>
      <c r="C71" s="655">
        <v>16</v>
      </c>
      <c r="D71" s="926"/>
      <c r="E71" s="927" t="s">
        <v>176</v>
      </c>
      <c r="F71" s="928"/>
      <c r="G71" s="928"/>
      <c r="H71" s="928"/>
      <c r="I71" s="928"/>
      <c r="J71" s="928"/>
      <c r="K71" s="928"/>
      <c r="L71" s="928"/>
      <c r="M71" s="928"/>
      <c r="N71" s="928"/>
      <c r="O71" s="929"/>
      <c r="P71" s="927" t="s">
        <v>131</v>
      </c>
      <c r="Q71" s="928"/>
      <c r="R71" s="928"/>
      <c r="S71" s="928"/>
      <c r="T71" s="929"/>
      <c r="U71" s="907" t="s">
        <v>121</v>
      </c>
      <c r="V71" s="908"/>
      <c r="W71" s="907" t="s">
        <v>122</v>
      </c>
      <c r="X71" s="908"/>
      <c r="Y71" s="909" t="s">
        <v>123</v>
      </c>
      <c r="Z71" s="910"/>
      <c r="AA71" s="907" t="s">
        <v>40</v>
      </c>
      <c r="AB71" s="908"/>
      <c r="AC71" s="907" t="s">
        <v>121</v>
      </c>
      <c r="AD71" s="908"/>
      <c r="AE71" s="934" t="s">
        <v>40</v>
      </c>
      <c r="AF71" s="647"/>
      <c r="AG71" s="647"/>
      <c r="AH71" s="647"/>
      <c r="AI71" s="935"/>
      <c r="AJ71" s="911" t="s">
        <v>40</v>
      </c>
      <c r="AK71" s="912"/>
      <c r="AL71" s="911" t="s">
        <v>40</v>
      </c>
      <c r="AM71" s="912"/>
      <c r="AN71" s="911" t="s">
        <v>40</v>
      </c>
      <c r="AO71" s="912"/>
      <c r="AP71" s="911" t="s">
        <v>40</v>
      </c>
      <c r="AQ71" s="912"/>
      <c r="AR71" s="911" t="s">
        <v>40</v>
      </c>
      <c r="AS71" s="912"/>
      <c r="AT71" s="911" t="s">
        <v>40</v>
      </c>
      <c r="AU71" s="912"/>
      <c r="AV71" s="911" t="s">
        <v>10</v>
      </c>
      <c r="AW71" s="912"/>
      <c r="AX71" s="911">
        <v>180</v>
      </c>
      <c r="AY71" s="912"/>
      <c r="AZ71" s="913" t="s">
        <v>40</v>
      </c>
      <c r="BA71" s="911" t="s">
        <v>40</v>
      </c>
      <c r="BB71" s="912"/>
      <c r="BC71" s="934" t="s">
        <v>40</v>
      </c>
      <c r="BD71" s="647"/>
      <c r="BE71" s="647"/>
      <c r="BF71" s="935"/>
      <c r="BG71" s="911" t="s">
        <v>40</v>
      </c>
      <c r="BH71" s="936"/>
      <c r="BI71" s="936"/>
      <c r="BJ71" s="936"/>
      <c r="BK71" s="936"/>
      <c r="BL71" s="912"/>
      <c r="BM71" s="932" t="s">
        <v>40</v>
      </c>
      <c r="BN71" s="903"/>
      <c r="BO71" s="903"/>
      <c r="BP71" s="903"/>
      <c r="BQ71" s="903"/>
      <c r="BR71" s="903"/>
      <c r="BS71" s="903"/>
      <c r="BT71" s="933"/>
      <c r="BU71" s="904"/>
      <c r="BV71" s="905"/>
      <c r="BW71" s="905"/>
      <c r="BX71" s="905"/>
      <c r="BY71" s="905"/>
      <c r="BZ71" s="905"/>
      <c r="CA71" s="905"/>
      <c r="CB71" s="905"/>
      <c r="CC71" s="905"/>
      <c r="CD71" s="905"/>
      <c r="CE71" s="905"/>
      <c r="CF71" s="905"/>
      <c r="CG71" s="905"/>
      <c r="CH71" s="919"/>
      <c r="CI71" s="298"/>
      <c r="CJ71" s="55"/>
      <c r="CL71" s="642" t="s">
        <v>160</v>
      </c>
      <c r="CM71" s="643"/>
      <c r="CN71" s="908"/>
      <c r="CO71" s="907" t="s">
        <v>122</v>
      </c>
      <c r="CP71" s="643"/>
      <c r="CQ71" s="643"/>
      <c r="CR71" s="643"/>
      <c r="CS71" s="643"/>
      <c r="CT71" s="644"/>
      <c r="CU71" s="55"/>
      <c r="CV71" s="939" t="s">
        <v>161</v>
      </c>
      <c r="CW71" s="625"/>
      <c r="CX71" s="625"/>
      <c r="CY71" s="625"/>
      <c r="CZ71" s="625"/>
      <c r="DA71" s="625"/>
      <c r="DB71" s="625"/>
      <c r="DC71" s="625"/>
      <c r="DD71" s="636" t="s">
        <v>177</v>
      </c>
      <c r="DE71" s="637"/>
      <c r="DF71" s="637"/>
      <c r="DG71" s="637"/>
      <c r="DH71" s="637"/>
      <c r="DI71" s="637"/>
      <c r="DJ71" s="637"/>
      <c r="DK71" s="637"/>
      <c r="DL71" s="637"/>
      <c r="DM71" s="637"/>
      <c r="DN71" s="637"/>
      <c r="DO71" s="902"/>
      <c r="DP71" s="940" t="s">
        <v>176</v>
      </c>
      <c r="DQ71" s="626"/>
      <c r="DR71" s="626"/>
      <c r="DS71" s="626"/>
      <c r="DT71" s="626"/>
      <c r="DU71" s="626"/>
      <c r="DV71" s="626"/>
      <c r="DW71" s="626"/>
      <c r="DX71" s="626"/>
      <c r="DY71" s="626"/>
      <c r="DZ71" s="626"/>
      <c r="EA71" s="626"/>
      <c r="EB71" s="626"/>
      <c r="EC71" s="626"/>
      <c r="ED71" s="626"/>
      <c r="EE71" s="626"/>
      <c r="EF71" s="626"/>
      <c r="EG71" s="626"/>
      <c r="EH71" s="626"/>
      <c r="EI71" s="941"/>
      <c r="EJ71" s="17"/>
      <c r="EK71" s="324">
        <f>IF(EL71="","",MAX($EK$2:EK70)+1)</f>
        <v>10</v>
      </c>
      <c r="EL71" s="866" t="s">
        <v>81</v>
      </c>
      <c r="EM71" s="862" t="s">
        <v>9</v>
      </c>
      <c r="EN71" s="863">
        <v>45299</v>
      </c>
      <c r="EO71" s="17"/>
      <c r="EP71" s="17"/>
      <c r="EQ71" s="17"/>
      <c r="ER71" s="17"/>
      <c r="ES71" s="17"/>
      <c r="ET71" s="17"/>
    </row>
    <row r="72" spans="1:150" ht="13.5" customHeight="1">
      <c r="A72" s="296"/>
      <c r="B72" s="297"/>
      <c r="C72" s="654">
        <v>17</v>
      </c>
      <c r="D72" s="903"/>
      <c r="E72" s="927" t="s">
        <v>178</v>
      </c>
      <c r="F72" s="928"/>
      <c r="G72" s="928"/>
      <c r="H72" s="928"/>
      <c r="I72" s="928"/>
      <c r="J72" s="928"/>
      <c r="K72" s="928"/>
      <c r="L72" s="928"/>
      <c r="M72" s="928"/>
      <c r="N72" s="928"/>
      <c r="O72" s="929"/>
      <c r="P72" s="927" t="s">
        <v>131</v>
      </c>
      <c r="Q72" s="928"/>
      <c r="R72" s="928"/>
      <c r="S72" s="928"/>
      <c r="T72" s="929"/>
      <c r="U72" s="907" t="s">
        <v>121</v>
      </c>
      <c r="V72" s="908"/>
      <c r="W72" s="907" t="s">
        <v>122</v>
      </c>
      <c r="X72" s="908"/>
      <c r="Y72" s="909" t="s">
        <v>123</v>
      </c>
      <c r="Z72" s="910"/>
      <c r="AA72" s="907" t="s">
        <v>40</v>
      </c>
      <c r="AB72" s="908"/>
      <c r="AC72" s="907" t="s">
        <v>121</v>
      </c>
      <c r="AD72" s="908"/>
      <c r="AE72" s="934" t="s">
        <v>40</v>
      </c>
      <c r="AF72" s="647"/>
      <c r="AG72" s="647"/>
      <c r="AH72" s="647"/>
      <c r="AI72" s="935"/>
      <c r="AJ72" s="911" t="s">
        <v>40</v>
      </c>
      <c r="AK72" s="912"/>
      <c r="AL72" s="911" t="s">
        <v>40</v>
      </c>
      <c r="AM72" s="912"/>
      <c r="AN72" s="911" t="s">
        <v>40</v>
      </c>
      <c r="AO72" s="912"/>
      <c r="AP72" s="911" t="s">
        <v>40</v>
      </c>
      <c r="AQ72" s="912"/>
      <c r="AR72" s="911" t="s">
        <v>40</v>
      </c>
      <c r="AS72" s="912"/>
      <c r="AT72" s="911" t="s">
        <v>40</v>
      </c>
      <c r="AU72" s="912"/>
      <c r="AV72" s="911" t="s">
        <v>10</v>
      </c>
      <c r="AW72" s="912"/>
      <c r="AX72" s="911">
        <v>180</v>
      </c>
      <c r="AY72" s="912"/>
      <c r="AZ72" s="913" t="s">
        <v>40</v>
      </c>
      <c r="BA72" s="911" t="s">
        <v>40</v>
      </c>
      <c r="BB72" s="912"/>
      <c r="BC72" s="934" t="s">
        <v>40</v>
      </c>
      <c r="BD72" s="647"/>
      <c r="BE72" s="647"/>
      <c r="BF72" s="935"/>
      <c r="BG72" s="911" t="s">
        <v>40</v>
      </c>
      <c r="BH72" s="936"/>
      <c r="BI72" s="936"/>
      <c r="BJ72" s="936"/>
      <c r="BK72" s="936"/>
      <c r="BL72" s="912"/>
      <c r="BM72" s="932" t="s">
        <v>40</v>
      </c>
      <c r="BN72" s="903"/>
      <c r="BO72" s="903"/>
      <c r="BP72" s="903"/>
      <c r="BQ72" s="903"/>
      <c r="BR72" s="903"/>
      <c r="BS72" s="903"/>
      <c r="BT72" s="933"/>
      <c r="BU72" s="904"/>
      <c r="BV72" s="905"/>
      <c r="BW72" s="905"/>
      <c r="BX72" s="905"/>
      <c r="BY72" s="905"/>
      <c r="BZ72" s="905"/>
      <c r="CA72" s="905"/>
      <c r="CB72" s="905"/>
      <c r="CC72" s="905"/>
      <c r="CD72" s="905"/>
      <c r="CE72" s="905"/>
      <c r="CF72" s="905"/>
      <c r="CG72" s="905"/>
      <c r="CH72" s="919"/>
      <c r="CI72" s="298"/>
      <c r="CJ72" s="55"/>
      <c r="CL72" s="642" t="s">
        <v>160</v>
      </c>
      <c r="CM72" s="643"/>
      <c r="CN72" s="908"/>
      <c r="CO72" s="643" t="s">
        <v>121</v>
      </c>
      <c r="CP72" s="643"/>
      <c r="CQ72" s="643"/>
      <c r="CR72" s="643"/>
      <c r="CS72" s="643"/>
      <c r="CT72" s="644"/>
      <c r="CU72" s="55"/>
      <c r="CV72" s="939" t="s">
        <v>161</v>
      </c>
      <c r="CW72" s="625"/>
      <c r="CX72" s="625"/>
      <c r="CY72" s="625"/>
      <c r="CZ72" s="625"/>
      <c r="DA72" s="625"/>
      <c r="DB72" s="625"/>
      <c r="DC72" s="625"/>
      <c r="DD72" s="636" t="s">
        <v>179</v>
      </c>
      <c r="DE72" s="637"/>
      <c r="DF72" s="637"/>
      <c r="DG72" s="637"/>
      <c r="DH72" s="637"/>
      <c r="DI72" s="637"/>
      <c r="DJ72" s="637"/>
      <c r="DK72" s="637"/>
      <c r="DL72" s="637"/>
      <c r="DM72" s="637"/>
      <c r="DN72" s="637"/>
      <c r="DO72" s="902"/>
      <c r="DP72" s="940" t="s">
        <v>178</v>
      </c>
      <c r="DQ72" s="626"/>
      <c r="DR72" s="626"/>
      <c r="DS72" s="626"/>
      <c r="DT72" s="626"/>
      <c r="DU72" s="626"/>
      <c r="DV72" s="626"/>
      <c r="DW72" s="626"/>
      <c r="DX72" s="626"/>
      <c r="DY72" s="626"/>
      <c r="DZ72" s="626"/>
      <c r="EA72" s="626"/>
      <c r="EB72" s="626"/>
      <c r="EC72" s="626"/>
      <c r="ED72" s="626"/>
      <c r="EE72" s="626"/>
      <c r="EF72" s="626"/>
      <c r="EG72" s="626"/>
      <c r="EH72" s="626"/>
      <c r="EI72" s="941"/>
      <c r="EJ72" s="17"/>
      <c r="EK72" s="324">
        <f>IF(EL72="","",MAX($EK$2:EK71)+1)</f>
        <v>11</v>
      </c>
      <c r="EL72" s="866" t="s">
        <v>81</v>
      </c>
      <c r="EM72" s="862" t="s">
        <v>9</v>
      </c>
      <c r="EN72" s="863">
        <v>45299</v>
      </c>
      <c r="EO72" s="17"/>
      <c r="EP72" s="17"/>
      <c r="EQ72" s="17"/>
      <c r="ER72" s="17"/>
      <c r="ES72" s="17"/>
      <c r="ET72" s="17"/>
    </row>
    <row r="73" spans="1:150" ht="13.5" customHeight="1">
      <c r="A73" s="296"/>
      <c r="B73" s="297"/>
      <c r="C73" s="655">
        <v>18</v>
      </c>
      <c r="D73" s="926"/>
      <c r="E73" s="927" t="s">
        <v>180</v>
      </c>
      <c r="F73" s="928"/>
      <c r="G73" s="928"/>
      <c r="H73" s="928"/>
      <c r="I73" s="928"/>
      <c r="J73" s="928"/>
      <c r="K73" s="928"/>
      <c r="L73" s="928"/>
      <c r="M73" s="928"/>
      <c r="N73" s="928"/>
      <c r="O73" s="929"/>
      <c r="P73" s="927" t="s">
        <v>131</v>
      </c>
      <c r="Q73" s="928"/>
      <c r="R73" s="928"/>
      <c r="S73" s="928"/>
      <c r="T73" s="929"/>
      <c r="U73" s="907" t="s">
        <v>121</v>
      </c>
      <c r="V73" s="908"/>
      <c r="W73" s="907" t="s">
        <v>122</v>
      </c>
      <c r="X73" s="908"/>
      <c r="Y73" s="909" t="s">
        <v>123</v>
      </c>
      <c r="Z73" s="910"/>
      <c r="AA73" s="907" t="s">
        <v>40</v>
      </c>
      <c r="AB73" s="908"/>
      <c r="AC73" s="907" t="s">
        <v>121</v>
      </c>
      <c r="AD73" s="908"/>
      <c r="AE73" s="934" t="s">
        <v>40</v>
      </c>
      <c r="AF73" s="647"/>
      <c r="AG73" s="647"/>
      <c r="AH73" s="647"/>
      <c r="AI73" s="935"/>
      <c r="AJ73" s="911" t="s">
        <v>40</v>
      </c>
      <c r="AK73" s="912"/>
      <c r="AL73" s="911" t="s">
        <v>40</v>
      </c>
      <c r="AM73" s="912"/>
      <c r="AN73" s="911" t="s">
        <v>40</v>
      </c>
      <c r="AO73" s="912"/>
      <c r="AP73" s="911" t="s">
        <v>40</v>
      </c>
      <c r="AQ73" s="912"/>
      <c r="AR73" s="911" t="s">
        <v>40</v>
      </c>
      <c r="AS73" s="912"/>
      <c r="AT73" s="911" t="s">
        <v>40</v>
      </c>
      <c r="AU73" s="912"/>
      <c r="AV73" s="911" t="s">
        <v>10</v>
      </c>
      <c r="AW73" s="912"/>
      <c r="AX73" s="911">
        <v>180</v>
      </c>
      <c r="AY73" s="912"/>
      <c r="AZ73" s="913" t="s">
        <v>40</v>
      </c>
      <c r="BA73" s="911" t="s">
        <v>40</v>
      </c>
      <c r="BB73" s="912"/>
      <c r="BC73" s="934" t="s">
        <v>40</v>
      </c>
      <c r="BD73" s="647"/>
      <c r="BE73" s="647"/>
      <c r="BF73" s="935"/>
      <c r="BG73" s="911" t="s">
        <v>40</v>
      </c>
      <c r="BH73" s="936"/>
      <c r="BI73" s="936"/>
      <c r="BJ73" s="936"/>
      <c r="BK73" s="936"/>
      <c r="BL73" s="912"/>
      <c r="BM73" s="932" t="s">
        <v>40</v>
      </c>
      <c r="BN73" s="903"/>
      <c r="BO73" s="903"/>
      <c r="BP73" s="903"/>
      <c r="BQ73" s="903"/>
      <c r="BR73" s="903"/>
      <c r="BS73" s="903"/>
      <c r="BT73" s="933"/>
      <c r="BU73" s="904"/>
      <c r="BV73" s="905"/>
      <c r="BW73" s="905"/>
      <c r="BX73" s="905"/>
      <c r="BY73" s="905"/>
      <c r="BZ73" s="905"/>
      <c r="CA73" s="905"/>
      <c r="CB73" s="905"/>
      <c r="CC73" s="905"/>
      <c r="CD73" s="905"/>
      <c r="CE73" s="905"/>
      <c r="CF73" s="905"/>
      <c r="CG73" s="905"/>
      <c r="CH73" s="919"/>
      <c r="CI73" s="298"/>
      <c r="CJ73" s="55"/>
      <c r="CL73" s="642" t="s">
        <v>160</v>
      </c>
      <c r="CM73" s="643"/>
      <c r="CN73" s="908"/>
      <c r="CO73" s="643" t="s">
        <v>121</v>
      </c>
      <c r="CP73" s="643"/>
      <c r="CQ73" s="643"/>
      <c r="CR73" s="643"/>
      <c r="CS73" s="643"/>
      <c r="CT73" s="644"/>
      <c r="CU73" s="55"/>
      <c r="CV73" s="939" t="s">
        <v>161</v>
      </c>
      <c r="CW73" s="625"/>
      <c r="CX73" s="625"/>
      <c r="CY73" s="625"/>
      <c r="CZ73" s="625"/>
      <c r="DA73" s="625"/>
      <c r="DB73" s="625"/>
      <c r="DC73" s="625"/>
      <c r="DD73" s="636" t="s">
        <v>181</v>
      </c>
      <c r="DE73" s="637"/>
      <c r="DF73" s="637"/>
      <c r="DG73" s="637"/>
      <c r="DH73" s="637"/>
      <c r="DI73" s="637"/>
      <c r="DJ73" s="637"/>
      <c r="DK73" s="637"/>
      <c r="DL73" s="637"/>
      <c r="DM73" s="637"/>
      <c r="DN73" s="637"/>
      <c r="DO73" s="902"/>
      <c r="DP73" s="940" t="s">
        <v>180</v>
      </c>
      <c r="DQ73" s="626"/>
      <c r="DR73" s="626"/>
      <c r="DS73" s="626"/>
      <c r="DT73" s="626"/>
      <c r="DU73" s="626"/>
      <c r="DV73" s="626"/>
      <c r="DW73" s="626"/>
      <c r="DX73" s="626"/>
      <c r="DY73" s="626"/>
      <c r="DZ73" s="626"/>
      <c r="EA73" s="626"/>
      <c r="EB73" s="626"/>
      <c r="EC73" s="626"/>
      <c r="ED73" s="626"/>
      <c r="EE73" s="626"/>
      <c r="EF73" s="626"/>
      <c r="EG73" s="626"/>
      <c r="EH73" s="626"/>
      <c r="EI73" s="941"/>
      <c r="EJ73" s="17"/>
      <c r="EK73" s="324">
        <f>IF(EL73="","",MAX($EK$2:EK72)+1)</f>
        <v>12</v>
      </c>
      <c r="EL73" s="866" t="s">
        <v>81</v>
      </c>
      <c r="EM73" s="862" t="s">
        <v>9</v>
      </c>
      <c r="EN73" s="863">
        <v>45299</v>
      </c>
      <c r="EO73" s="17"/>
      <c r="EP73" s="36"/>
      <c r="EQ73" s="36"/>
      <c r="ER73" s="36"/>
      <c r="ES73" s="36"/>
      <c r="ET73" s="36"/>
    </row>
    <row r="74" spans="1:150" ht="13.5" customHeight="1">
      <c r="A74" s="296"/>
      <c r="B74" s="297"/>
      <c r="C74" s="645">
        <v>19</v>
      </c>
      <c r="D74" s="942"/>
      <c r="E74" s="927" t="s">
        <v>182</v>
      </c>
      <c r="F74" s="928"/>
      <c r="G74" s="928"/>
      <c r="H74" s="928"/>
      <c r="I74" s="928"/>
      <c r="J74" s="928"/>
      <c r="K74" s="928"/>
      <c r="L74" s="928"/>
      <c r="M74" s="928"/>
      <c r="N74" s="928"/>
      <c r="O74" s="929"/>
      <c r="P74" s="904" t="s">
        <v>131</v>
      </c>
      <c r="Q74" s="905"/>
      <c r="R74" s="905"/>
      <c r="S74" s="905"/>
      <c r="T74" s="906"/>
      <c r="U74" s="907" t="s">
        <v>121</v>
      </c>
      <c r="V74" s="908"/>
      <c r="W74" s="907" t="s">
        <v>122</v>
      </c>
      <c r="X74" s="908"/>
      <c r="Y74" s="909" t="s">
        <v>183</v>
      </c>
      <c r="Z74" s="910"/>
      <c r="AA74" s="907" t="s">
        <v>40</v>
      </c>
      <c r="AB74" s="908"/>
      <c r="AC74" s="907" t="s">
        <v>121</v>
      </c>
      <c r="AD74" s="908"/>
      <c r="AE74" s="934" t="s">
        <v>40</v>
      </c>
      <c r="AF74" s="647"/>
      <c r="AG74" s="647"/>
      <c r="AH74" s="647"/>
      <c r="AI74" s="935"/>
      <c r="AJ74" s="907" t="s">
        <v>40</v>
      </c>
      <c r="AK74" s="908"/>
      <c r="AL74" s="911" t="s">
        <v>10</v>
      </c>
      <c r="AM74" s="912"/>
      <c r="AN74" s="907" t="s">
        <v>40</v>
      </c>
      <c r="AO74" s="908"/>
      <c r="AP74" s="907" t="s">
        <v>40</v>
      </c>
      <c r="AQ74" s="908"/>
      <c r="AR74" s="907" t="s">
        <v>40</v>
      </c>
      <c r="AS74" s="908"/>
      <c r="AT74" s="907" t="s">
        <v>40</v>
      </c>
      <c r="AU74" s="908"/>
      <c r="AV74" s="911" t="s">
        <v>10</v>
      </c>
      <c r="AW74" s="912"/>
      <c r="AX74" s="911">
        <v>180</v>
      </c>
      <c r="AY74" s="912"/>
      <c r="AZ74" s="943" t="s">
        <v>40</v>
      </c>
      <c r="BA74" s="907" t="s">
        <v>40</v>
      </c>
      <c r="BB74" s="908"/>
      <c r="BC74" s="934" t="s">
        <v>40</v>
      </c>
      <c r="BD74" s="647"/>
      <c r="BE74" s="647"/>
      <c r="BF74" s="935"/>
      <c r="BG74" s="907" t="s">
        <v>40</v>
      </c>
      <c r="BH74" s="643"/>
      <c r="BI74" s="643"/>
      <c r="BJ74" s="643"/>
      <c r="BK74" s="643"/>
      <c r="BL74" s="908"/>
      <c r="BM74" s="944" t="s">
        <v>10</v>
      </c>
      <c r="BN74" s="648"/>
      <c r="BO74" s="648"/>
      <c r="BP74" s="648"/>
      <c r="BQ74" s="648"/>
      <c r="BR74" s="648"/>
      <c r="BS74" s="648"/>
      <c r="BT74" s="945"/>
      <c r="BU74" s="946"/>
      <c r="BV74" s="947"/>
      <c r="BW74" s="947"/>
      <c r="BX74" s="947"/>
      <c r="BY74" s="947"/>
      <c r="BZ74" s="947"/>
      <c r="CA74" s="947"/>
      <c r="CB74" s="947"/>
      <c r="CC74" s="947"/>
      <c r="CD74" s="947"/>
      <c r="CE74" s="947"/>
      <c r="CF74" s="947"/>
      <c r="CG74" s="947"/>
      <c r="CH74" s="948"/>
      <c r="CI74" s="298"/>
      <c r="CJ74" s="55"/>
      <c r="CL74" s="642" t="s">
        <v>160</v>
      </c>
      <c r="CM74" s="643"/>
      <c r="CN74" s="908"/>
      <c r="CO74" s="643" t="s">
        <v>121</v>
      </c>
      <c r="CP74" s="643"/>
      <c r="CQ74" s="643"/>
      <c r="CR74" s="643"/>
      <c r="CS74" s="643"/>
      <c r="CT74" s="644"/>
      <c r="CU74" s="55"/>
      <c r="CV74" s="939" t="s">
        <v>161</v>
      </c>
      <c r="CW74" s="578"/>
      <c r="CX74" s="578"/>
      <c r="CY74" s="578"/>
      <c r="CZ74" s="578"/>
      <c r="DA74" s="578"/>
      <c r="DB74" s="578"/>
      <c r="DC74" s="578"/>
      <c r="DD74" s="636" t="s">
        <v>184</v>
      </c>
      <c r="DE74" s="637"/>
      <c r="DF74" s="637"/>
      <c r="DG74" s="637"/>
      <c r="DH74" s="637"/>
      <c r="DI74" s="637"/>
      <c r="DJ74" s="637"/>
      <c r="DK74" s="637"/>
      <c r="DL74" s="637"/>
      <c r="DM74" s="637"/>
      <c r="DN74" s="637"/>
      <c r="DO74" s="902"/>
      <c r="DP74" s="940" t="s">
        <v>185</v>
      </c>
      <c r="DQ74" s="579"/>
      <c r="DR74" s="579"/>
      <c r="DS74" s="579"/>
      <c r="DT74" s="579"/>
      <c r="DU74" s="579"/>
      <c r="DV74" s="579"/>
      <c r="DW74" s="579"/>
      <c r="DX74" s="579"/>
      <c r="DY74" s="579"/>
      <c r="DZ74" s="579"/>
      <c r="EA74" s="579"/>
      <c r="EB74" s="579"/>
      <c r="EC74" s="579"/>
      <c r="ED74" s="579"/>
      <c r="EE74" s="579"/>
      <c r="EF74" s="579"/>
      <c r="EG74" s="579"/>
      <c r="EH74" s="579"/>
      <c r="EI74" s="583"/>
      <c r="EJ74" s="17"/>
      <c r="EK74" s="324">
        <f>IF(EL74="","",MAX($EK$2:EK73)+1)</f>
        <v>13</v>
      </c>
      <c r="EL74" s="866" t="s">
        <v>81</v>
      </c>
      <c r="EM74" s="862" t="s">
        <v>9</v>
      </c>
      <c r="EN74" s="863">
        <v>45299</v>
      </c>
      <c r="EO74" s="17"/>
      <c r="EP74" s="36"/>
      <c r="EQ74" s="36"/>
      <c r="ER74" s="36"/>
      <c r="ES74" s="36"/>
      <c r="ET74" s="36"/>
    </row>
    <row r="75" spans="1:150" ht="13.5" customHeight="1">
      <c r="A75" s="296"/>
      <c r="B75" s="297"/>
      <c r="C75" s="645">
        <v>20</v>
      </c>
      <c r="D75" s="942"/>
      <c r="E75" s="927" t="s">
        <v>186</v>
      </c>
      <c r="F75" s="928"/>
      <c r="G75" s="928"/>
      <c r="H75" s="928"/>
      <c r="I75" s="928"/>
      <c r="J75" s="928"/>
      <c r="K75" s="928"/>
      <c r="L75" s="928"/>
      <c r="M75" s="928"/>
      <c r="N75" s="928"/>
      <c r="O75" s="929"/>
      <c r="P75" s="904" t="s">
        <v>131</v>
      </c>
      <c r="Q75" s="905"/>
      <c r="R75" s="905"/>
      <c r="S75" s="905"/>
      <c r="T75" s="906"/>
      <c r="U75" s="907" t="s">
        <v>121</v>
      </c>
      <c r="V75" s="908"/>
      <c r="W75" s="907" t="s">
        <v>122</v>
      </c>
      <c r="X75" s="908"/>
      <c r="Y75" s="909" t="s">
        <v>183</v>
      </c>
      <c r="Z75" s="910"/>
      <c r="AA75" s="907" t="s">
        <v>40</v>
      </c>
      <c r="AB75" s="908"/>
      <c r="AC75" s="907" t="s">
        <v>121</v>
      </c>
      <c r="AD75" s="908"/>
      <c r="AE75" s="934" t="s">
        <v>40</v>
      </c>
      <c r="AF75" s="647"/>
      <c r="AG75" s="647"/>
      <c r="AH75" s="647"/>
      <c r="AI75" s="935"/>
      <c r="AJ75" s="907" t="s">
        <v>40</v>
      </c>
      <c r="AK75" s="908"/>
      <c r="AL75" s="911" t="s">
        <v>10</v>
      </c>
      <c r="AM75" s="912"/>
      <c r="AN75" s="907" t="s">
        <v>40</v>
      </c>
      <c r="AO75" s="908"/>
      <c r="AP75" s="907" t="s">
        <v>40</v>
      </c>
      <c r="AQ75" s="908"/>
      <c r="AR75" s="907" t="s">
        <v>40</v>
      </c>
      <c r="AS75" s="908"/>
      <c r="AT75" s="907" t="s">
        <v>40</v>
      </c>
      <c r="AU75" s="908"/>
      <c r="AV75" s="911" t="s">
        <v>10</v>
      </c>
      <c r="AW75" s="912"/>
      <c r="AX75" s="911">
        <v>180</v>
      </c>
      <c r="AY75" s="912"/>
      <c r="AZ75" s="943" t="s">
        <v>40</v>
      </c>
      <c r="BA75" s="907" t="s">
        <v>40</v>
      </c>
      <c r="BB75" s="908"/>
      <c r="BC75" s="934" t="s">
        <v>40</v>
      </c>
      <c r="BD75" s="647"/>
      <c r="BE75" s="647"/>
      <c r="BF75" s="935"/>
      <c r="BG75" s="907" t="s">
        <v>40</v>
      </c>
      <c r="BH75" s="643"/>
      <c r="BI75" s="643"/>
      <c r="BJ75" s="643"/>
      <c r="BK75" s="643"/>
      <c r="BL75" s="908"/>
      <c r="BM75" s="944" t="s">
        <v>10</v>
      </c>
      <c r="BN75" s="648"/>
      <c r="BO75" s="648"/>
      <c r="BP75" s="648"/>
      <c r="BQ75" s="648"/>
      <c r="BR75" s="648"/>
      <c r="BS75" s="648"/>
      <c r="BT75" s="945"/>
      <c r="BU75" s="946"/>
      <c r="BV75" s="947"/>
      <c r="BW75" s="947"/>
      <c r="BX75" s="947"/>
      <c r="BY75" s="947"/>
      <c r="BZ75" s="947"/>
      <c r="CA75" s="947"/>
      <c r="CB75" s="947"/>
      <c r="CC75" s="947"/>
      <c r="CD75" s="947"/>
      <c r="CE75" s="947"/>
      <c r="CF75" s="947"/>
      <c r="CG75" s="947"/>
      <c r="CH75" s="948"/>
      <c r="CI75" s="298"/>
      <c r="CJ75" s="55"/>
      <c r="CL75" s="642" t="s">
        <v>160</v>
      </c>
      <c r="CM75" s="643"/>
      <c r="CN75" s="908"/>
      <c r="CO75" s="907" t="s">
        <v>122</v>
      </c>
      <c r="CP75" s="643"/>
      <c r="CQ75" s="643"/>
      <c r="CR75" s="643"/>
      <c r="CS75" s="643"/>
      <c r="CT75" s="644"/>
      <c r="CU75" s="55"/>
      <c r="CV75" s="939" t="s">
        <v>161</v>
      </c>
      <c r="CW75" s="578"/>
      <c r="CX75" s="578"/>
      <c r="CY75" s="578"/>
      <c r="CZ75" s="578"/>
      <c r="DA75" s="578"/>
      <c r="DB75" s="578"/>
      <c r="DC75" s="578"/>
      <c r="DD75" s="636" t="s">
        <v>187</v>
      </c>
      <c r="DE75" s="637"/>
      <c r="DF75" s="637"/>
      <c r="DG75" s="637"/>
      <c r="DH75" s="637"/>
      <c r="DI75" s="637"/>
      <c r="DJ75" s="637"/>
      <c r="DK75" s="637"/>
      <c r="DL75" s="637"/>
      <c r="DM75" s="637"/>
      <c r="DN75" s="637"/>
      <c r="DO75" s="902"/>
      <c r="DP75" s="940" t="s">
        <v>188</v>
      </c>
      <c r="DQ75" s="579"/>
      <c r="DR75" s="579"/>
      <c r="DS75" s="579"/>
      <c r="DT75" s="579"/>
      <c r="DU75" s="579"/>
      <c r="DV75" s="579"/>
      <c r="DW75" s="579"/>
      <c r="DX75" s="579"/>
      <c r="DY75" s="579"/>
      <c r="DZ75" s="579"/>
      <c r="EA75" s="579"/>
      <c r="EB75" s="579"/>
      <c r="EC75" s="579"/>
      <c r="ED75" s="579"/>
      <c r="EE75" s="579"/>
      <c r="EF75" s="579"/>
      <c r="EG75" s="579"/>
      <c r="EH75" s="579"/>
      <c r="EI75" s="583"/>
      <c r="EJ75" s="17"/>
      <c r="EK75" s="324">
        <f>IF(EL75="","",MAX($EK$2:EK74)+1)</f>
        <v>14</v>
      </c>
      <c r="EL75" s="866" t="s">
        <v>81</v>
      </c>
      <c r="EM75" s="862" t="s">
        <v>9</v>
      </c>
      <c r="EN75" s="863">
        <v>45299</v>
      </c>
      <c r="EO75" s="17"/>
      <c r="EP75" s="36"/>
      <c r="EQ75" s="36"/>
      <c r="ER75" s="36"/>
      <c r="ES75" s="36"/>
      <c r="ET75" s="36"/>
    </row>
    <row r="76" spans="1:150" ht="13.5" customHeight="1">
      <c r="A76" s="296"/>
      <c r="B76" s="297"/>
      <c r="C76" s="645">
        <v>21</v>
      </c>
      <c r="D76" s="942"/>
      <c r="E76" s="927" t="s">
        <v>189</v>
      </c>
      <c r="F76" s="928"/>
      <c r="G76" s="928"/>
      <c r="H76" s="928"/>
      <c r="I76" s="928"/>
      <c r="J76" s="928"/>
      <c r="K76" s="928"/>
      <c r="L76" s="928"/>
      <c r="M76" s="928"/>
      <c r="N76" s="928"/>
      <c r="O76" s="929"/>
      <c r="P76" s="904" t="s">
        <v>131</v>
      </c>
      <c r="Q76" s="905"/>
      <c r="R76" s="905"/>
      <c r="S76" s="905"/>
      <c r="T76" s="906"/>
      <c r="U76" s="907" t="s">
        <v>121</v>
      </c>
      <c r="V76" s="908"/>
      <c r="W76" s="907" t="s">
        <v>122</v>
      </c>
      <c r="X76" s="908"/>
      <c r="Y76" s="909" t="s">
        <v>183</v>
      </c>
      <c r="Z76" s="910"/>
      <c r="AA76" s="907" t="s">
        <v>40</v>
      </c>
      <c r="AB76" s="908"/>
      <c r="AC76" s="907" t="s">
        <v>121</v>
      </c>
      <c r="AD76" s="908"/>
      <c r="AE76" s="934" t="s">
        <v>40</v>
      </c>
      <c r="AF76" s="647"/>
      <c r="AG76" s="647"/>
      <c r="AH76" s="647"/>
      <c r="AI76" s="935"/>
      <c r="AJ76" s="907" t="s">
        <v>40</v>
      </c>
      <c r="AK76" s="908"/>
      <c r="AL76" s="911" t="s">
        <v>10</v>
      </c>
      <c r="AM76" s="912"/>
      <c r="AN76" s="907" t="s">
        <v>40</v>
      </c>
      <c r="AO76" s="908"/>
      <c r="AP76" s="907" t="s">
        <v>40</v>
      </c>
      <c r="AQ76" s="908"/>
      <c r="AR76" s="907" t="s">
        <v>40</v>
      </c>
      <c r="AS76" s="908"/>
      <c r="AT76" s="907" t="s">
        <v>40</v>
      </c>
      <c r="AU76" s="908"/>
      <c r="AV76" s="911" t="s">
        <v>10</v>
      </c>
      <c r="AW76" s="912"/>
      <c r="AX76" s="911">
        <v>180</v>
      </c>
      <c r="AY76" s="912"/>
      <c r="AZ76" s="943" t="s">
        <v>40</v>
      </c>
      <c r="BA76" s="907" t="s">
        <v>40</v>
      </c>
      <c r="BB76" s="908"/>
      <c r="BC76" s="934" t="s">
        <v>40</v>
      </c>
      <c r="BD76" s="647"/>
      <c r="BE76" s="647"/>
      <c r="BF76" s="935"/>
      <c r="BG76" s="907" t="s">
        <v>40</v>
      </c>
      <c r="BH76" s="643"/>
      <c r="BI76" s="643"/>
      <c r="BJ76" s="643"/>
      <c r="BK76" s="643"/>
      <c r="BL76" s="908"/>
      <c r="BM76" s="944" t="s">
        <v>10</v>
      </c>
      <c r="BN76" s="648"/>
      <c r="BO76" s="648"/>
      <c r="BP76" s="648"/>
      <c r="BQ76" s="648"/>
      <c r="BR76" s="648"/>
      <c r="BS76" s="648"/>
      <c r="BT76" s="945"/>
      <c r="BU76" s="946"/>
      <c r="BV76" s="947"/>
      <c r="BW76" s="947"/>
      <c r="BX76" s="947"/>
      <c r="BY76" s="947"/>
      <c r="BZ76" s="947"/>
      <c r="CA76" s="947"/>
      <c r="CB76" s="947"/>
      <c r="CC76" s="947"/>
      <c r="CD76" s="947"/>
      <c r="CE76" s="947"/>
      <c r="CF76" s="947"/>
      <c r="CG76" s="947"/>
      <c r="CH76" s="948"/>
      <c r="CI76" s="298"/>
      <c r="CJ76" s="55"/>
      <c r="CL76" s="642" t="s">
        <v>160</v>
      </c>
      <c r="CM76" s="643"/>
      <c r="CN76" s="908"/>
      <c r="CO76" s="907" t="s">
        <v>122</v>
      </c>
      <c r="CP76" s="643"/>
      <c r="CQ76" s="643"/>
      <c r="CR76" s="643"/>
      <c r="CS76" s="643"/>
      <c r="CT76" s="644"/>
      <c r="CU76" s="55"/>
      <c r="CV76" s="939" t="s">
        <v>161</v>
      </c>
      <c r="CW76" s="578"/>
      <c r="CX76" s="578"/>
      <c r="CY76" s="578"/>
      <c r="CZ76" s="578"/>
      <c r="DA76" s="578"/>
      <c r="DB76" s="578"/>
      <c r="DC76" s="578"/>
      <c r="DD76" s="636" t="s">
        <v>190</v>
      </c>
      <c r="DE76" s="637"/>
      <c r="DF76" s="637"/>
      <c r="DG76" s="637"/>
      <c r="DH76" s="637"/>
      <c r="DI76" s="637"/>
      <c r="DJ76" s="637"/>
      <c r="DK76" s="637"/>
      <c r="DL76" s="637"/>
      <c r="DM76" s="637"/>
      <c r="DN76" s="637"/>
      <c r="DO76" s="902"/>
      <c r="DP76" s="940" t="s">
        <v>191</v>
      </c>
      <c r="DQ76" s="579"/>
      <c r="DR76" s="579"/>
      <c r="DS76" s="579"/>
      <c r="DT76" s="579"/>
      <c r="DU76" s="579"/>
      <c r="DV76" s="579"/>
      <c r="DW76" s="579"/>
      <c r="DX76" s="579"/>
      <c r="DY76" s="579"/>
      <c r="DZ76" s="579"/>
      <c r="EA76" s="579"/>
      <c r="EB76" s="579"/>
      <c r="EC76" s="579"/>
      <c r="ED76" s="579"/>
      <c r="EE76" s="579"/>
      <c r="EF76" s="579"/>
      <c r="EG76" s="579"/>
      <c r="EH76" s="579"/>
      <c r="EI76" s="583"/>
      <c r="EJ76" s="17"/>
      <c r="EK76" s="324">
        <f>IF(EL76="","",MAX($EK$2:EK75)+1)</f>
        <v>15</v>
      </c>
      <c r="EL76" s="866" t="s">
        <v>81</v>
      </c>
      <c r="EM76" s="862" t="s">
        <v>9</v>
      </c>
      <c r="EN76" s="863">
        <v>45299</v>
      </c>
      <c r="EO76" s="17"/>
      <c r="EP76" s="36"/>
      <c r="EQ76" s="36"/>
      <c r="ER76" s="36"/>
      <c r="ES76" s="36"/>
      <c r="ET76" s="36"/>
    </row>
    <row r="77" spans="1:150" ht="13.5" customHeight="1">
      <c r="A77" s="296"/>
      <c r="B77" s="297"/>
      <c r="C77" s="645">
        <v>22</v>
      </c>
      <c r="D77" s="942"/>
      <c r="E77" s="927" t="s">
        <v>192</v>
      </c>
      <c r="F77" s="928"/>
      <c r="G77" s="928"/>
      <c r="H77" s="928"/>
      <c r="I77" s="928"/>
      <c r="J77" s="928"/>
      <c r="K77" s="928"/>
      <c r="L77" s="928"/>
      <c r="M77" s="928"/>
      <c r="N77" s="928"/>
      <c r="O77" s="929"/>
      <c r="P77" s="904" t="s">
        <v>131</v>
      </c>
      <c r="Q77" s="905"/>
      <c r="R77" s="905"/>
      <c r="S77" s="905"/>
      <c r="T77" s="906"/>
      <c r="U77" s="907" t="s">
        <v>121</v>
      </c>
      <c r="V77" s="908"/>
      <c r="W77" s="907" t="s">
        <v>122</v>
      </c>
      <c r="X77" s="908"/>
      <c r="Y77" s="909" t="s">
        <v>183</v>
      </c>
      <c r="Z77" s="910"/>
      <c r="AA77" s="907" t="s">
        <v>40</v>
      </c>
      <c r="AB77" s="908"/>
      <c r="AC77" s="907" t="s">
        <v>121</v>
      </c>
      <c r="AD77" s="908"/>
      <c r="AE77" s="934" t="s">
        <v>40</v>
      </c>
      <c r="AF77" s="647"/>
      <c r="AG77" s="647"/>
      <c r="AH77" s="647"/>
      <c r="AI77" s="935"/>
      <c r="AJ77" s="907" t="s">
        <v>40</v>
      </c>
      <c r="AK77" s="908"/>
      <c r="AL77" s="911" t="s">
        <v>10</v>
      </c>
      <c r="AM77" s="912"/>
      <c r="AN77" s="907" t="s">
        <v>40</v>
      </c>
      <c r="AO77" s="908"/>
      <c r="AP77" s="907" t="s">
        <v>40</v>
      </c>
      <c r="AQ77" s="908"/>
      <c r="AR77" s="907" t="s">
        <v>40</v>
      </c>
      <c r="AS77" s="908"/>
      <c r="AT77" s="907" t="s">
        <v>40</v>
      </c>
      <c r="AU77" s="908"/>
      <c r="AV77" s="911" t="s">
        <v>10</v>
      </c>
      <c r="AW77" s="912"/>
      <c r="AX77" s="911">
        <v>180</v>
      </c>
      <c r="AY77" s="912"/>
      <c r="AZ77" s="943" t="s">
        <v>40</v>
      </c>
      <c r="BA77" s="907" t="s">
        <v>40</v>
      </c>
      <c r="BB77" s="908"/>
      <c r="BC77" s="934" t="s">
        <v>40</v>
      </c>
      <c r="BD77" s="647"/>
      <c r="BE77" s="647"/>
      <c r="BF77" s="935"/>
      <c r="BG77" s="907" t="s">
        <v>40</v>
      </c>
      <c r="BH77" s="643"/>
      <c r="BI77" s="643"/>
      <c r="BJ77" s="643"/>
      <c r="BK77" s="643"/>
      <c r="BL77" s="908"/>
      <c r="BM77" s="944" t="s">
        <v>10</v>
      </c>
      <c r="BN77" s="648"/>
      <c r="BO77" s="648"/>
      <c r="BP77" s="648"/>
      <c r="BQ77" s="648"/>
      <c r="BR77" s="648"/>
      <c r="BS77" s="648"/>
      <c r="BT77" s="945"/>
      <c r="BU77" s="946"/>
      <c r="BV77" s="947"/>
      <c r="BW77" s="947"/>
      <c r="BX77" s="947"/>
      <c r="BY77" s="947"/>
      <c r="BZ77" s="947"/>
      <c r="CA77" s="947"/>
      <c r="CB77" s="947"/>
      <c r="CC77" s="947"/>
      <c r="CD77" s="947"/>
      <c r="CE77" s="947"/>
      <c r="CF77" s="947"/>
      <c r="CG77" s="947"/>
      <c r="CH77" s="948"/>
      <c r="CI77" s="298"/>
      <c r="CJ77" s="55"/>
      <c r="CL77" s="642" t="s">
        <v>160</v>
      </c>
      <c r="CM77" s="643"/>
      <c r="CN77" s="908"/>
      <c r="CO77" s="907" t="s">
        <v>122</v>
      </c>
      <c r="CP77" s="643"/>
      <c r="CQ77" s="643"/>
      <c r="CR77" s="643"/>
      <c r="CS77" s="643"/>
      <c r="CT77" s="644"/>
      <c r="CU77" s="55"/>
      <c r="CV77" s="939" t="s">
        <v>161</v>
      </c>
      <c r="CW77" s="578"/>
      <c r="CX77" s="578"/>
      <c r="CY77" s="578"/>
      <c r="CZ77" s="578"/>
      <c r="DA77" s="578"/>
      <c r="DB77" s="578"/>
      <c r="DC77" s="578"/>
      <c r="DD77" s="636" t="s">
        <v>193</v>
      </c>
      <c r="DE77" s="637"/>
      <c r="DF77" s="637"/>
      <c r="DG77" s="637"/>
      <c r="DH77" s="637"/>
      <c r="DI77" s="637"/>
      <c r="DJ77" s="637"/>
      <c r="DK77" s="637"/>
      <c r="DL77" s="637"/>
      <c r="DM77" s="637"/>
      <c r="DN77" s="637"/>
      <c r="DO77" s="902"/>
      <c r="DP77" s="940" t="s">
        <v>194</v>
      </c>
      <c r="DQ77" s="579"/>
      <c r="DR77" s="579"/>
      <c r="DS77" s="579"/>
      <c r="DT77" s="579"/>
      <c r="DU77" s="579"/>
      <c r="DV77" s="579"/>
      <c r="DW77" s="579"/>
      <c r="DX77" s="579"/>
      <c r="DY77" s="579"/>
      <c r="DZ77" s="579"/>
      <c r="EA77" s="579"/>
      <c r="EB77" s="579"/>
      <c r="EC77" s="579"/>
      <c r="ED77" s="579"/>
      <c r="EE77" s="579"/>
      <c r="EF77" s="579"/>
      <c r="EG77" s="579"/>
      <c r="EH77" s="579"/>
      <c r="EI77" s="583"/>
      <c r="EJ77" s="17"/>
      <c r="EK77" s="324">
        <f>IF(EL77="","",MAX($EK$2:EK76)+1)</f>
        <v>16</v>
      </c>
      <c r="EL77" s="866" t="s">
        <v>81</v>
      </c>
      <c r="EM77" s="862" t="s">
        <v>9</v>
      </c>
      <c r="EN77" s="863">
        <v>45299</v>
      </c>
      <c r="EO77" s="17"/>
      <c r="EP77" s="36"/>
      <c r="EQ77" s="36"/>
      <c r="ER77" s="36"/>
      <c r="ES77" s="36"/>
      <c r="ET77" s="36"/>
    </row>
    <row r="78" spans="1:150" ht="13.5" customHeight="1">
      <c r="A78" s="296"/>
      <c r="B78" s="297"/>
      <c r="C78" s="645">
        <v>23</v>
      </c>
      <c r="D78" s="942"/>
      <c r="E78" s="927" t="s">
        <v>195</v>
      </c>
      <c r="F78" s="928"/>
      <c r="G78" s="928"/>
      <c r="H78" s="928"/>
      <c r="I78" s="928"/>
      <c r="J78" s="928"/>
      <c r="K78" s="928"/>
      <c r="L78" s="928"/>
      <c r="M78" s="928"/>
      <c r="N78" s="928"/>
      <c r="O78" s="929"/>
      <c r="P78" s="904" t="s">
        <v>131</v>
      </c>
      <c r="Q78" s="905"/>
      <c r="R78" s="905"/>
      <c r="S78" s="905"/>
      <c r="T78" s="906"/>
      <c r="U78" s="907" t="s">
        <v>121</v>
      </c>
      <c r="V78" s="908"/>
      <c r="W78" s="907" t="s">
        <v>122</v>
      </c>
      <c r="X78" s="908"/>
      <c r="Y78" s="909" t="s">
        <v>183</v>
      </c>
      <c r="Z78" s="910"/>
      <c r="AA78" s="907" t="s">
        <v>40</v>
      </c>
      <c r="AB78" s="908"/>
      <c r="AC78" s="907" t="s">
        <v>121</v>
      </c>
      <c r="AD78" s="908"/>
      <c r="AE78" s="934" t="s">
        <v>40</v>
      </c>
      <c r="AF78" s="647"/>
      <c r="AG78" s="647"/>
      <c r="AH78" s="647"/>
      <c r="AI78" s="935"/>
      <c r="AJ78" s="907" t="s">
        <v>40</v>
      </c>
      <c r="AK78" s="908"/>
      <c r="AL78" s="911" t="s">
        <v>10</v>
      </c>
      <c r="AM78" s="912"/>
      <c r="AN78" s="907" t="s">
        <v>40</v>
      </c>
      <c r="AO78" s="908"/>
      <c r="AP78" s="907" t="s">
        <v>40</v>
      </c>
      <c r="AQ78" s="908"/>
      <c r="AR78" s="907" t="s">
        <v>40</v>
      </c>
      <c r="AS78" s="908"/>
      <c r="AT78" s="907" t="s">
        <v>40</v>
      </c>
      <c r="AU78" s="908"/>
      <c r="AV78" s="911" t="s">
        <v>10</v>
      </c>
      <c r="AW78" s="912"/>
      <c r="AX78" s="911">
        <v>180</v>
      </c>
      <c r="AY78" s="912"/>
      <c r="AZ78" s="943" t="s">
        <v>40</v>
      </c>
      <c r="BA78" s="907" t="s">
        <v>40</v>
      </c>
      <c r="BB78" s="908"/>
      <c r="BC78" s="934" t="s">
        <v>40</v>
      </c>
      <c r="BD78" s="647"/>
      <c r="BE78" s="647"/>
      <c r="BF78" s="935"/>
      <c r="BG78" s="907" t="s">
        <v>40</v>
      </c>
      <c r="BH78" s="643"/>
      <c r="BI78" s="643"/>
      <c r="BJ78" s="643"/>
      <c r="BK78" s="643"/>
      <c r="BL78" s="908"/>
      <c r="BM78" s="944" t="s">
        <v>10</v>
      </c>
      <c r="BN78" s="648"/>
      <c r="BO78" s="648"/>
      <c r="BP78" s="648"/>
      <c r="BQ78" s="648"/>
      <c r="BR78" s="648"/>
      <c r="BS78" s="648"/>
      <c r="BT78" s="945"/>
      <c r="BU78" s="946"/>
      <c r="BV78" s="947"/>
      <c r="BW78" s="947"/>
      <c r="BX78" s="947"/>
      <c r="BY78" s="947"/>
      <c r="BZ78" s="947"/>
      <c r="CA78" s="947"/>
      <c r="CB78" s="947"/>
      <c r="CC78" s="947"/>
      <c r="CD78" s="947"/>
      <c r="CE78" s="947"/>
      <c r="CF78" s="947"/>
      <c r="CG78" s="947"/>
      <c r="CH78" s="948"/>
      <c r="CI78" s="298"/>
      <c r="CJ78" s="55"/>
      <c r="CL78" s="642" t="s">
        <v>160</v>
      </c>
      <c r="CM78" s="643"/>
      <c r="CN78" s="908"/>
      <c r="CO78" s="907" t="s">
        <v>122</v>
      </c>
      <c r="CP78" s="643"/>
      <c r="CQ78" s="643"/>
      <c r="CR78" s="643"/>
      <c r="CS78" s="643"/>
      <c r="CT78" s="644"/>
      <c r="CU78" s="55"/>
      <c r="CV78" s="939" t="s">
        <v>161</v>
      </c>
      <c r="CW78" s="578"/>
      <c r="CX78" s="578"/>
      <c r="CY78" s="578"/>
      <c r="CZ78" s="578"/>
      <c r="DA78" s="578"/>
      <c r="DB78" s="578"/>
      <c r="DC78" s="578"/>
      <c r="DD78" s="636" t="s">
        <v>196</v>
      </c>
      <c r="DE78" s="637"/>
      <c r="DF78" s="637"/>
      <c r="DG78" s="637"/>
      <c r="DH78" s="637"/>
      <c r="DI78" s="637"/>
      <c r="DJ78" s="637"/>
      <c r="DK78" s="637"/>
      <c r="DL78" s="637"/>
      <c r="DM78" s="637"/>
      <c r="DN78" s="637"/>
      <c r="DO78" s="902"/>
      <c r="DP78" s="940" t="s">
        <v>197</v>
      </c>
      <c r="DQ78" s="579"/>
      <c r="DR78" s="579"/>
      <c r="DS78" s="579"/>
      <c r="DT78" s="579"/>
      <c r="DU78" s="579"/>
      <c r="DV78" s="579"/>
      <c r="DW78" s="579"/>
      <c r="DX78" s="579"/>
      <c r="DY78" s="579"/>
      <c r="DZ78" s="579"/>
      <c r="EA78" s="579"/>
      <c r="EB78" s="579"/>
      <c r="EC78" s="579"/>
      <c r="ED78" s="579"/>
      <c r="EE78" s="579"/>
      <c r="EF78" s="579"/>
      <c r="EG78" s="579"/>
      <c r="EH78" s="579"/>
      <c r="EI78" s="583"/>
      <c r="EJ78" s="17"/>
      <c r="EK78" s="324">
        <f>IF(EL78="","",MAX($EK$2:EK77)+1)</f>
        <v>17</v>
      </c>
      <c r="EL78" s="866" t="s">
        <v>81</v>
      </c>
      <c r="EM78" s="862" t="s">
        <v>9</v>
      </c>
      <c r="EN78" s="863">
        <v>45299</v>
      </c>
      <c r="EO78" s="17"/>
      <c r="EP78" s="36"/>
      <c r="EQ78" s="36"/>
      <c r="ER78" s="36"/>
      <c r="ES78" s="36"/>
      <c r="ET78" s="36"/>
    </row>
    <row r="79" spans="1:150" ht="13.5" customHeight="1">
      <c r="A79" s="296"/>
      <c r="B79" s="297"/>
      <c r="C79" s="645">
        <v>24</v>
      </c>
      <c r="D79" s="942"/>
      <c r="E79" s="927" t="s">
        <v>198</v>
      </c>
      <c r="F79" s="928"/>
      <c r="G79" s="928"/>
      <c r="H79" s="928"/>
      <c r="I79" s="928"/>
      <c r="J79" s="928"/>
      <c r="K79" s="928"/>
      <c r="L79" s="928"/>
      <c r="M79" s="928"/>
      <c r="N79" s="928"/>
      <c r="O79" s="929"/>
      <c r="P79" s="904" t="s">
        <v>199</v>
      </c>
      <c r="Q79" s="905"/>
      <c r="R79" s="905"/>
      <c r="S79" s="905"/>
      <c r="T79" s="906"/>
      <c r="U79" s="907" t="s">
        <v>121</v>
      </c>
      <c r="V79" s="908"/>
      <c r="W79" s="907" t="s">
        <v>122</v>
      </c>
      <c r="X79" s="908"/>
      <c r="Y79" s="909" t="s">
        <v>183</v>
      </c>
      <c r="Z79" s="910"/>
      <c r="AA79" s="907" t="s">
        <v>40</v>
      </c>
      <c r="AB79" s="908"/>
      <c r="AC79" s="907" t="s">
        <v>121</v>
      </c>
      <c r="AD79" s="908"/>
      <c r="AE79" s="934" t="s">
        <v>40</v>
      </c>
      <c r="AF79" s="647"/>
      <c r="AG79" s="647"/>
      <c r="AH79" s="647"/>
      <c r="AI79" s="935"/>
      <c r="AJ79" s="907" t="s">
        <v>40</v>
      </c>
      <c r="AK79" s="908"/>
      <c r="AL79" s="911" t="s">
        <v>10</v>
      </c>
      <c r="AM79" s="912"/>
      <c r="AN79" s="907" t="s">
        <v>40</v>
      </c>
      <c r="AO79" s="908"/>
      <c r="AP79" s="907" t="s">
        <v>40</v>
      </c>
      <c r="AQ79" s="908"/>
      <c r="AR79" s="907" t="s">
        <v>40</v>
      </c>
      <c r="AS79" s="908"/>
      <c r="AT79" s="907" t="s">
        <v>40</v>
      </c>
      <c r="AU79" s="908"/>
      <c r="AV79" s="911" t="s">
        <v>10</v>
      </c>
      <c r="AW79" s="912"/>
      <c r="AX79" s="911">
        <v>180</v>
      </c>
      <c r="AY79" s="912"/>
      <c r="AZ79" s="943" t="s">
        <v>40</v>
      </c>
      <c r="BA79" s="907" t="s">
        <v>40</v>
      </c>
      <c r="BB79" s="908"/>
      <c r="BC79" s="934" t="s">
        <v>40</v>
      </c>
      <c r="BD79" s="647"/>
      <c r="BE79" s="647"/>
      <c r="BF79" s="935"/>
      <c r="BG79" s="907" t="s">
        <v>40</v>
      </c>
      <c r="BH79" s="643"/>
      <c r="BI79" s="643"/>
      <c r="BJ79" s="643"/>
      <c r="BK79" s="643"/>
      <c r="BL79" s="908"/>
      <c r="BM79" s="944" t="s">
        <v>10</v>
      </c>
      <c r="BN79" s="648"/>
      <c r="BO79" s="648"/>
      <c r="BP79" s="648"/>
      <c r="BQ79" s="648"/>
      <c r="BR79" s="648"/>
      <c r="BS79" s="648"/>
      <c r="BT79" s="945"/>
      <c r="BU79" s="946"/>
      <c r="BV79" s="947"/>
      <c r="BW79" s="947"/>
      <c r="BX79" s="947"/>
      <c r="BY79" s="947"/>
      <c r="BZ79" s="947"/>
      <c r="CA79" s="947"/>
      <c r="CB79" s="947"/>
      <c r="CC79" s="947"/>
      <c r="CD79" s="947"/>
      <c r="CE79" s="947"/>
      <c r="CF79" s="947"/>
      <c r="CG79" s="947"/>
      <c r="CH79" s="948"/>
      <c r="CI79" s="298"/>
      <c r="CJ79" s="55"/>
      <c r="CL79" s="642" t="s">
        <v>160</v>
      </c>
      <c r="CM79" s="643"/>
      <c r="CN79" s="908"/>
      <c r="CO79" s="907" t="s">
        <v>122</v>
      </c>
      <c r="CP79" s="643"/>
      <c r="CQ79" s="643"/>
      <c r="CR79" s="643"/>
      <c r="CS79" s="643"/>
      <c r="CT79" s="644"/>
      <c r="CU79" s="55"/>
      <c r="CV79" s="939" t="s">
        <v>161</v>
      </c>
      <c r="CW79" s="578"/>
      <c r="CX79" s="578"/>
      <c r="CY79" s="578"/>
      <c r="CZ79" s="578"/>
      <c r="DA79" s="578"/>
      <c r="DB79" s="578"/>
      <c r="DC79" s="578"/>
      <c r="DD79" s="636" t="s">
        <v>200</v>
      </c>
      <c r="DE79" s="637"/>
      <c r="DF79" s="637"/>
      <c r="DG79" s="637"/>
      <c r="DH79" s="637"/>
      <c r="DI79" s="637"/>
      <c r="DJ79" s="637"/>
      <c r="DK79" s="637"/>
      <c r="DL79" s="637"/>
      <c r="DM79" s="637"/>
      <c r="DN79" s="637"/>
      <c r="DO79" s="902"/>
      <c r="DP79" s="940" t="s">
        <v>201</v>
      </c>
      <c r="DQ79" s="579"/>
      <c r="DR79" s="579"/>
      <c r="DS79" s="579"/>
      <c r="DT79" s="579"/>
      <c r="DU79" s="579"/>
      <c r="DV79" s="579"/>
      <c r="DW79" s="579"/>
      <c r="DX79" s="579"/>
      <c r="DY79" s="579"/>
      <c r="DZ79" s="579"/>
      <c r="EA79" s="579"/>
      <c r="EB79" s="579"/>
      <c r="EC79" s="579"/>
      <c r="ED79" s="579"/>
      <c r="EE79" s="579"/>
      <c r="EF79" s="579"/>
      <c r="EG79" s="579"/>
      <c r="EH79" s="579"/>
      <c r="EI79" s="583"/>
      <c r="EJ79" s="17"/>
      <c r="EK79" s="324">
        <f>IF(EL79="","",MAX($EK$2:EK78)+1)</f>
        <v>18</v>
      </c>
      <c r="EL79" s="866" t="s">
        <v>81</v>
      </c>
      <c r="EM79" s="862" t="s">
        <v>9</v>
      </c>
      <c r="EN79" s="863">
        <v>45299</v>
      </c>
      <c r="EO79" s="17"/>
      <c r="EP79" s="36"/>
      <c r="EQ79" s="36"/>
      <c r="ER79" s="36"/>
      <c r="ES79" s="36"/>
      <c r="ET79" s="36"/>
    </row>
    <row r="80" spans="1:150" ht="13.5" customHeight="1">
      <c r="A80" s="296"/>
      <c r="B80" s="297"/>
      <c r="C80" s="645">
        <v>25</v>
      </c>
      <c r="D80" s="942"/>
      <c r="E80" s="927" t="s">
        <v>202</v>
      </c>
      <c r="F80" s="928"/>
      <c r="G80" s="928"/>
      <c r="H80" s="928"/>
      <c r="I80" s="928"/>
      <c r="J80" s="928"/>
      <c r="K80" s="928"/>
      <c r="L80" s="928"/>
      <c r="M80" s="928"/>
      <c r="N80" s="928"/>
      <c r="O80" s="929"/>
      <c r="P80" s="904" t="s">
        <v>131</v>
      </c>
      <c r="Q80" s="905"/>
      <c r="R80" s="905"/>
      <c r="S80" s="905"/>
      <c r="T80" s="906"/>
      <c r="U80" s="907" t="s">
        <v>121</v>
      </c>
      <c r="V80" s="908"/>
      <c r="W80" s="907" t="s">
        <v>122</v>
      </c>
      <c r="X80" s="908"/>
      <c r="Y80" s="909" t="s">
        <v>183</v>
      </c>
      <c r="Z80" s="910"/>
      <c r="AA80" s="907" t="s">
        <v>40</v>
      </c>
      <c r="AB80" s="908"/>
      <c r="AC80" s="907" t="s">
        <v>121</v>
      </c>
      <c r="AD80" s="908"/>
      <c r="AE80" s="934" t="s">
        <v>40</v>
      </c>
      <c r="AF80" s="647"/>
      <c r="AG80" s="647"/>
      <c r="AH80" s="647"/>
      <c r="AI80" s="935"/>
      <c r="AJ80" s="907" t="s">
        <v>40</v>
      </c>
      <c r="AK80" s="908"/>
      <c r="AL80" s="911" t="s">
        <v>10</v>
      </c>
      <c r="AM80" s="912"/>
      <c r="AN80" s="907" t="s">
        <v>40</v>
      </c>
      <c r="AO80" s="908"/>
      <c r="AP80" s="907" t="s">
        <v>40</v>
      </c>
      <c r="AQ80" s="908"/>
      <c r="AR80" s="907" t="s">
        <v>40</v>
      </c>
      <c r="AS80" s="908"/>
      <c r="AT80" s="907" t="s">
        <v>40</v>
      </c>
      <c r="AU80" s="908"/>
      <c r="AV80" s="911" t="s">
        <v>10</v>
      </c>
      <c r="AW80" s="912"/>
      <c r="AX80" s="911">
        <v>180</v>
      </c>
      <c r="AY80" s="912"/>
      <c r="AZ80" s="943" t="s">
        <v>40</v>
      </c>
      <c r="BA80" s="907" t="s">
        <v>40</v>
      </c>
      <c r="BB80" s="908"/>
      <c r="BC80" s="934" t="s">
        <v>40</v>
      </c>
      <c r="BD80" s="647"/>
      <c r="BE80" s="647"/>
      <c r="BF80" s="935"/>
      <c r="BG80" s="907" t="s">
        <v>40</v>
      </c>
      <c r="BH80" s="643"/>
      <c r="BI80" s="643"/>
      <c r="BJ80" s="643"/>
      <c r="BK80" s="643"/>
      <c r="BL80" s="908"/>
      <c r="BM80" s="944" t="s">
        <v>10</v>
      </c>
      <c r="BN80" s="648"/>
      <c r="BO80" s="648"/>
      <c r="BP80" s="648"/>
      <c r="BQ80" s="648"/>
      <c r="BR80" s="648"/>
      <c r="BS80" s="648"/>
      <c r="BT80" s="945"/>
      <c r="BU80" s="946"/>
      <c r="BV80" s="947"/>
      <c r="BW80" s="947"/>
      <c r="BX80" s="947"/>
      <c r="BY80" s="947"/>
      <c r="BZ80" s="947"/>
      <c r="CA80" s="947"/>
      <c r="CB80" s="947"/>
      <c r="CC80" s="947"/>
      <c r="CD80" s="947"/>
      <c r="CE80" s="947"/>
      <c r="CF80" s="947"/>
      <c r="CG80" s="947"/>
      <c r="CH80" s="948"/>
      <c r="CI80" s="298"/>
      <c r="CJ80" s="55"/>
      <c r="CL80" s="642" t="s">
        <v>160</v>
      </c>
      <c r="CM80" s="643"/>
      <c r="CN80" s="908"/>
      <c r="CO80" s="907" t="s">
        <v>122</v>
      </c>
      <c r="CP80" s="643"/>
      <c r="CQ80" s="643"/>
      <c r="CR80" s="643"/>
      <c r="CS80" s="643"/>
      <c r="CT80" s="644"/>
      <c r="CU80" s="55"/>
      <c r="CV80" s="939" t="s">
        <v>161</v>
      </c>
      <c r="CW80" s="578"/>
      <c r="CX80" s="578"/>
      <c r="CY80" s="578"/>
      <c r="CZ80" s="578"/>
      <c r="DA80" s="578"/>
      <c r="DB80" s="578"/>
      <c r="DC80" s="578"/>
      <c r="DD80" s="636" t="s">
        <v>203</v>
      </c>
      <c r="DE80" s="637"/>
      <c r="DF80" s="637"/>
      <c r="DG80" s="637"/>
      <c r="DH80" s="637"/>
      <c r="DI80" s="637"/>
      <c r="DJ80" s="637"/>
      <c r="DK80" s="637"/>
      <c r="DL80" s="637"/>
      <c r="DM80" s="637"/>
      <c r="DN80" s="637"/>
      <c r="DO80" s="902"/>
      <c r="DP80" s="940" t="s">
        <v>204</v>
      </c>
      <c r="DQ80" s="579"/>
      <c r="DR80" s="579"/>
      <c r="DS80" s="579"/>
      <c r="DT80" s="579"/>
      <c r="DU80" s="579"/>
      <c r="DV80" s="579"/>
      <c r="DW80" s="579"/>
      <c r="DX80" s="579"/>
      <c r="DY80" s="579"/>
      <c r="DZ80" s="579"/>
      <c r="EA80" s="579"/>
      <c r="EB80" s="579"/>
      <c r="EC80" s="579"/>
      <c r="ED80" s="579"/>
      <c r="EE80" s="579"/>
      <c r="EF80" s="579"/>
      <c r="EG80" s="579"/>
      <c r="EH80" s="579"/>
      <c r="EI80" s="583"/>
      <c r="EJ80" s="17"/>
      <c r="EK80" s="324">
        <f>IF(EL80="","",MAX($EK$2:EK79)+1)</f>
        <v>19</v>
      </c>
      <c r="EL80" s="866" t="s">
        <v>81</v>
      </c>
      <c r="EM80" s="862" t="s">
        <v>9</v>
      </c>
      <c r="EN80" s="863">
        <v>45299</v>
      </c>
      <c r="EO80" s="17"/>
      <c r="EP80" s="36"/>
      <c r="EQ80" s="36"/>
      <c r="ER80" s="36"/>
      <c r="ES80" s="36"/>
      <c r="ET80" s="36"/>
    </row>
    <row r="81" spans="1:150" ht="13.5" customHeight="1">
      <c r="A81" s="296"/>
      <c r="B81" s="297"/>
      <c r="C81" s="645">
        <v>26</v>
      </c>
      <c r="D81" s="942"/>
      <c r="E81" s="904" t="s">
        <v>205</v>
      </c>
      <c r="F81" s="905"/>
      <c r="G81" s="905"/>
      <c r="H81" s="905"/>
      <c r="I81" s="905"/>
      <c r="J81" s="905"/>
      <c r="K81" s="905"/>
      <c r="L81" s="905"/>
      <c r="M81" s="905"/>
      <c r="N81" s="905"/>
      <c r="O81" s="906"/>
      <c r="P81" s="904" t="s">
        <v>131</v>
      </c>
      <c r="Q81" s="905"/>
      <c r="R81" s="905"/>
      <c r="S81" s="905"/>
      <c r="T81" s="906"/>
      <c r="U81" s="907" t="s">
        <v>122</v>
      </c>
      <c r="V81" s="908"/>
      <c r="W81" s="907" t="s">
        <v>122</v>
      </c>
      <c r="X81" s="908"/>
      <c r="Y81" s="909" t="s">
        <v>183</v>
      </c>
      <c r="Z81" s="910"/>
      <c r="AA81" s="907" t="s">
        <v>40</v>
      </c>
      <c r="AB81" s="908"/>
      <c r="AC81" s="907" t="s">
        <v>122</v>
      </c>
      <c r="AD81" s="908"/>
      <c r="AE81" s="934" t="s">
        <v>40</v>
      </c>
      <c r="AF81" s="647"/>
      <c r="AG81" s="647"/>
      <c r="AH81" s="647"/>
      <c r="AI81" s="935"/>
      <c r="AJ81" s="911" t="s">
        <v>40</v>
      </c>
      <c r="AK81" s="912"/>
      <c r="AL81" s="907" t="s">
        <v>10</v>
      </c>
      <c r="AM81" s="908"/>
      <c r="AN81" s="907" t="s">
        <v>10</v>
      </c>
      <c r="AO81" s="908"/>
      <c r="AP81" s="907" t="s">
        <v>10</v>
      </c>
      <c r="AQ81" s="908"/>
      <c r="AR81" s="907" t="s">
        <v>10</v>
      </c>
      <c r="AS81" s="908"/>
      <c r="AT81" s="907" t="s">
        <v>10</v>
      </c>
      <c r="AU81" s="908"/>
      <c r="AV81" s="911" t="s">
        <v>40</v>
      </c>
      <c r="AW81" s="912"/>
      <c r="AX81" s="911">
        <v>180</v>
      </c>
      <c r="AY81" s="912"/>
      <c r="AZ81" s="943" t="s">
        <v>10</v>
      </c>
      <c r="BA81" s="907" t="s">
        <v>10</v>
      </c>
      <c r="BB81" s="908"/>
      <c r="BC81" s="934" t="s">
        <v>40</v>
      </c>
      <c r="BD81" s="647"/>
      <c r="BE81" s="647"/>
      <c r="BF81" s="935"/>
      <c r="BG81" s="911" t="s">
        <v>40</v>
      </c>
      <c r="BH81" s="936"/>
      <c r="BI81" s="936"/>
      <c r="BJ81" s="936"/>
      <c r="BK81" s="936"/>
      <c r="BL81" s="912"/>
      <c r="BM81" s="944" t="s">
        <v>40</v>
      </c>
      <c r="BN81" s="648"/>
      <c r="BO81" s="648"/>
      <c r="BP81" s="648"/>
      <c r="BQ81" s="648"/>
      <c r="BR81" s="648"/>
      <c r="BS81" s="648"/>
      <c r="BT81" s="945"/>
      <c r="BU81" s="949"/>
      <c r="BV81" s="950"/>
      <c r="BW81" s="950"/>
      <c r="BX81" s="950"/>
      <c r="BY81" s="950"/>
      <c r="BZ81" s="950"/>
      <c r="CA81" s="950"/>
      <c r="CB81" s="950"/>
      <c r="CC81" s="950"/>
      <c r="CD81" s="950"/>
      <c r="CE81" s="950"/>
      <c r="CF81" s="950"/>
      <c r="CG81" s="950"/>
      <c r="CH81" s="951"/>
      <c r="CI81" s="298"/>
      <c r="CJ81" s="55"/>
      <c r="CL81" s="642" t="s">
        <v>160</v>
      </c>
      <c r="CM81" s="643"/>
      <c r="CN81" s="908"/>
      <c r="CO81" s="643" t="s">
        <v>121</v>
      </c>
      <c r="CP81" s="643"/>
      <c r="CQ81" s="643"/>
      <c r="CR81" s="643"/>
      <c r="CS81" s="643"/>
      <c r="CT81" s="644"/>
      <c r="CU81" s="55"/>
      <c r="CV81" s="939" t="s">
        <v>161</v>
      </c>
      <c r="CW81" s="578"/>
      <c r="CX81" s="578"/>
      <c r="CY81" s="578"/>
      <c r="CZ81" s="578"/>
      <c r="DA81" s="578"/>
      <c r="DB81" s="578"/>
      <c r="DC81" s="578"/>
      <c r="DD81" s="636" t="s">
        <v>206</v>
      </c>
      <c r="DE81" s="637"/>
      <c r="DF81" s="637"/>
      <c r="DG81" s="637"/>
      <c r="DH81" s="637"/>
      <c r="DI81" s="637"/>
      <c r="DJ81" s="637"/>
      <c r="DK81" s="637"/>
      <c r="DL81" s="637"/>
      <c r="DM81" s="637"/>
      <c r="DN81" s="637"/>
      <c r="DO81" s="902"/>
      <c r="DP81" s="940" t="s">
        <v>207</v>
      </c>
      <c r="DQ81" s="579"/>
      <c r="DR81" s="579"/>
      <c r="DS81" s="579"/>
      <c r="DT81" s="579"/>
      <c r="DU81" s="579"/>
      <c r="DV81" s="579"/>
      <c r="DW81" s="579"/>
      <c r="DX81" s="579"/>
      <c r="DY81" s="579"/>
      <c r="DZ81" s="579"/>
      <c r="EA81" s="579"/>
      <c r="EB81" s="579"/>
      <c r="EC81" s="579"/>
      <c r="ED81" s="579"/>
      <c r="EE81" s="579"/>
      <c r="EF81" s="579"/>
      <c r="EG81" s="579"/>
      <c r="EH81" s="579"/>
      <c r="EI81" s="583"/>
      <c r="EJ81" s="17"/>
      <c r="EK81" s="324">
        <f>IF(EL81="","",MAX($EK$2:EK80)+1)</f>
        <v>20</v>
      </c>
      <c r="EL81" s="866" t="s">
        <v>81</v>
      </c>
      <c r="EM81" s="862" t="s">
        <v>9</v>
      </c>
      <c r="EN81" s="863">
        <v>45299</v>
      </c>
      <c r="EO81" s="17"/>
      <c r="EP81" s="36"/>
      <c r="EQ81" s="36"/>
      <c r="ER81" s="36"/>
      <c r="ES81" s="36"/>
      <c r="ET81" s="36"/>
    </row>
    <row r="82" spans="1:150" ht="13.5" customHeight="1">
      <c r="A82" s="296"/>
      <c r="B82" s="297"/>
      <c r="C82" s="645">
        <v>27</v>
      </c>
      <c r="D82" s="942"/>
      <c r="E82" s="904" t="s">
        <v>208</v>
      </c>
      <c r="F82" s="905"/>
      <c r="G82" s="905"/>
      <c r="H82" s="905"/>
      <c r="I82" s="905"/>
      <c r="J82" s="905"/>
      <c r="K82" s="905"/>
      <c r="L82" s="905"/>
      <c r="M82" s="905"/>
      <c r="N82" s="905"/>
      <c r="O82" s="906"/>
      <c r="P82" s="904" t="s">
        <v>131</v>
      </c>
      <c r="Q82" s="905"/>
      <c r="R82" s="905"/>
      <c r="S82" s="905"/>
      <c r="T82" s="906"/>
      <c r="U82" s="907" t="s">
        <v>122</v>
      </c>
      <c r="V82" s="908"/>
      <c r="W82" s="907" t="s">
        <v>122</v>
      </c>
      <c r="X82" s="908"/>
      <c r="Y82" s="909" t="s">
        <v>183</v>
      </c>
      <c r="Z82" s="910"/>
      <c r="AA82" s="907" t="s">
        <v>40</v>
      </c>
      <c r="AB82" s="908"/>
      <c r="AC82" s="907" t="s">
        <v>122</v>
      </c>
      <c r="AD82" s="908"/>
      <c r="AE82" s="934" t="s">
        <v>40</v>
      </c>
      <c r="AF82" s="647"/>
      <c r="AG82" s="647"/>
      <c r="AH82" s="647"/>
      <c r="AI82" s="935"/>
      <c r="AJ82" s="911" t="s">
        <v>40</v>
      </c>
      <c r="AK82" s="912"/>
      <c r="AL82" s="907" t="s">
        <v>10</v>
      </c>
      <c r="AM82" s="908"/>
      <c r="AN82" s="907" t="s">
        <v>10</v>
      </c>
      <c r="AO82" s="908"/>
      <c r="AP82" s="907" t="s">
        <v>10</v>
      </c>
      <c r="AQ82" s="908"/>
      <c r="AR82" s="907" t="s">
        <v>10</v>
      </c>
      <c r="AS82" s="908"/>
      <c r="AT82" s="907" t="s">
        <v>10</v>
      </c>
      <c r="AU82" s="908"/>
      <c r="AV82" s="911" t="s">
        <v>40</v>
      </c>
      <c r="AW82" s="912"/>
      <c r="AX82" s="911">
        <v>180</v>
      </c>
      <c r="AY82" s="912"/>
      <c r="AZ82" s="943" t="s">
        <v>10</v>
      </c>
      <c r="BA82" s="907" t="s">
        <v>10</v>
      </c>
      <c r="BB82" s="908"/>
      <c r="BC82" s="934" t="s">
        <v>40</v>
      </c>
      <c r="BD82" s="647"/>
      <c r="BE82" s="647"/>
      <c r="BF82" s="935"/>
      <c r="BG82" s="911" t="s">
        <v>40</v>
      </c>
      <c r="BH82" s="936"/>
      <c r="BI82" s="936"/>
      <c r="BJ82" s="936"/>
      <c r="BK82" s="936"/>
      <c r="BL82" s="912"/>
      <c r="BM82" s="944" t="s">
        <v>40</v>
      </c>
      <c r="BN82" s="648"/>
      <c r="BO82" s="648"/>
      <c r="BP82" s="648"/>
      <c r="BQ82" s="648"/>
      <c r="BR82" s="648"/>
      <c r="BS82" s="648"/>
      <c r="BT82" s="945"/>
      <c r="BU82" s="949"/>
      <c r="BV82" s="950"/>
      <c r="BW82" s="950"/>
      <c r="BX82" s="950"/>
      <c r="BY82" s="950"/>
      <c r="BZ82" s="950"/>
      <c r="CA82" s="950"/>
      <c r="CB82" s="950"/>
      <c r="CC82" s="950"/>
      <c r="CD82" s="950"/>
      <c r="CE82" s="950"/>
      <c r="CF82" s="950"/>
      <c r="CG82" s="950"/>
      <c r="CH82" s="951"/>
      <c r="CI82" s="298"/>
      <c r="CJ82" s="55"/>
      <c r="CL82" s="642" t="s">
        <v>160</v>
      </c>
      <c r="CM82" s="643"/>
      <c r="CN82" s="908"/>
      <c r="CO82" s="643" t="s">
        <v>121</v>
      </c>
      <c r="CP82" s="643"/>
      <c r="CQ82" s="643"/>
      <c r="CR82" s="643"/>
      <c r="CS82" s="643"/>
      <c r="CT82" s="644"/>
      <c r="CU82" s="55"/>
      <c r="CV82" s="939" t="s">
        <v>161</v>
      </c>
      <c r="CW82" s="578"/>
      <c r="CX82" s="578"/>
      <c r="CY82" s="578"/>
      <c r="CZ82" s="578"/>
      <c r="DA82" s="578"/>
      <c r="DB82" s="578"/>
      <c r="DC82" s="578"/>
      <c r="DD82" s="636" t="s">
        <v>209</v>
      </c>
      <c r="DE82" s="637"/>
      <c r="DF82" s="637"/>
      <c r="DG82" s="637"/>
      <c r="DH82" s="637"/>
      <c r="DI82" s="637"/>
      <c r="DJ82" s="637"/>
      <c r="DK82" s="637"/>
      <c r="DL82" s="637"/>
      <c r="DM82" s="637"/>
      <c r="DN82" s="637"/>
      <c r="DO82" s="902"/>
      <c r="DP82" s="940" t="s">
        <v>210</v>
      </c>
      <c r="DQ82" s="579"/>
      <c r="DR82" s="579"/>
      <c r="DS82" s="579"/>
      <c r="DT82" s="579"/>
      <c r="DU82" s="579"/>
      <c r="DV82" s="579"/>
      <c r="DW82" s="579"/>
      <c r="DX82" s="579"/>
      <c r="DY82" s="579"/>
      <c r="DZ82" s="579"/>
      <c r="EA82" s="579"/>
      <c r="EB82" s="579"/>
      <c r="EC82" s="579"/>
      <c r="ED82" s="579"/>
      <c r="EE82" s="579"/>
      <c r="EF82" s="579"/>
      <c r="EG82" s="579"/>
      <c r="EH82" s="579"/>
      <c r="EI82" s="583"/>
      <c r="EJ82" s="17"/>
      <c r="EK82" s="324">
        <f>IF(EL82="","",MAX($EK$2:EK81)+1)</f>
        <v>21</v>
      </c>
      <c r="EL82" s="866" t="s">
        <v>81</v>
      </c>
      <c r="EM82" s="862" t="s">
        <v>9</v>
      </c>
      <c r="EN82" s="863">
        <v>45299</v>
      </c>
      <c r="EO82" s="17"/>
      <c r="EP82" s="36"/>
      <c r="EQ82" s="36"/>
      <c r="ER82" s="36"/>
      <c r="ES82" s="36"/>
      <c r="ET82" s="36"/>
    </row>
    <row r="83" spans="1:150" ht="13.5" customHeight="1">
      <c r="A83" s="296"/>
      <c r="B83" s="297"/>
      <c r="C83" s="645">
        <v>28</v>
      </c>
      <c r="D83" s="942"/>
      <c r="E83" s="927" t="s">
        <v>211</v>
      </c>
      <c r="F83" s="928"/>
      <c r="G83" s="928"/>
      <c r="H83" s="928"/>
      <c r="I83" s="928"/>
      <c r="J83" s="928"/>
      <c r="K83" s="928"/>
      <c r="L83" s="928"/>
      <c r="M83" s="928"/>
      <c r="N83" s="928"/>
      <c r="O83" s="929"/>
      <c r="P83" s="904" t="s">
        <v>131</v>
      </c>
      <c r="Q83" s="905"/>
      <c r="R83" s="905"/>
      <c r="S83" s="905"/>
      <c r="T83" s="906"/>
      <c r="U83" s="907" t="s">
        <v>122</v>
      </c>
      <c r="V83" s="908"/>
      <c r="W83" s="907" t="s">
        <v>122</v>
      </c>
      <c r="X83" s="908"/>
      <c r="Y83" s="909" t="s">
        <v>183</v>
      </c>
      <c r="Z83" s="910"/>
      <c r="AA83" s="907" t="s">
        <v>40</v>
      </c>
      <c r="AB83" s="908"/>
      <c r="AC83" s="907" t="s">
        <v>122</v>
      </c>
      <c r="AD83" s="908"/>
      <c r="AE83" s="934" t="s">
        <v>40</v>
      </c>
      <c r="AF83" s="647"/>
      <c r="AG83" s="647"/>
      <c r="AH83" s="647"/>
      <c r="AI83" s="935"/>
      <c r="AJ83" s="907" t="s">
        <v>40</v>
      </c>
      <c r="AK83" s="908"/>
      <c r="AL83" s="907" t="s">
        <v>40</v>
      </c>
      <c r="AM83" s="908"/>
      <c r="AN83" s="907" t="s">
        <v>40</v>
      </c>
      <c r="AO83" s="908"/>
      <c r="AP83" s="907" t="s">
        <v>40</v>
      </c>
      <c r="AQ83" s="908"/>
      <c r="AR83" s="907" t="s">
        <v>40</v>
      </c>
      <c r="AS83" s="908"/>
      <c r="AT83" s="907" t="s">
        <v>40</v>
      </c>
      <c r="AU83" s="908"/>
      <c r="AV83" s="907" t="s">
        <v>40</v>
      </c>
      <c r="AW83" s="908"/>
      <c r="AX83" s="911">
        <v>180</v>
      </c>
      <c r="AY83" s="912"/>
      <c r="AZ83" s="943" t="s">
        <v>40</v>
      </c>
      <c r="BA83" s="907" t="s">
        <v>40</v>
      </c>
      <c r="BB83" s="908"/>
      <c r="BC83" s="934" t="s">
        <v>40</v>
      </c>
      <c r="BD83" s="647"/>
      <c r="BE83" s="647"/>
      <c r="BF83" s="935"/>
      <c r="BG83" s="911" t="s">
        <v>40</v>
      </c>
      <c r="BH83" s="936"/>
      <c r="BI83" s="936"/>
      <c r="BJ83" s="936"/>
      <c r="BK83" s="936"/>
      <c r="BL83" s="912"/>
      <c r="BM83" s="944" t="s">
        <v>10</v>
      </c>
      <c r="BN83" s="648"/>
      <c r="BO83" s="648"/>
      <c r="BP83" s="648"/>
      <c r="BQ83" s="648"/>
      <c r="BR83" s="648"/>
      <c r="BS83" s="648"/>
      <c r="BT83" s="945"/>
      <c r="BU83" s="949"/>
      <c r="BV83" s="950"/>
      <c r="BW83" s="950"/>
      <c r="BX83" s="950"/>
      <c r="BY83" s="950"/>
      <c r="BZ83" s="950"/>
      <c r="CA83" s="950"/>
      <c r="CB83" s="950"/>
      <c r="CC83" s="950"/>
      <c r="CD83" s="950"/>
      <c r="CE83" s="950"/>
      <c r="CF83" s="950"/>
      <c r="CG83" s="950"/>
      <c r="CH83" s="951"/>
      <c r="CI83" s="298"/>
      <c r="CJ83" s="55"/>
      <c r="CL83" s="642" t="s">
        <v>160</v>
      </c>
      <c r="CM83" s="643"/>
      <c r="CN83" s="908"/>
      <c r="CO83" s="643" t="s">
        <v>121</v>
      </c>
      <c r="CP83" s="643"/>
      <c r="CQ83" s="643"/>
      <c r="CR83" s="643"/>
      <c r="CS83" s="643"/>
      <c r="CT83" s="644"/>
      <c r="CU83" s="55"/>
      <c r="CV83" s="939" t="s">
        <v>161</v>
      </c>
      <c r="CW83" s="578"/>
      <c r="CX83" s="578"/>
      <c r="CY83" s="578"/>
      <c r="CZ83" s="578"/>
      <c r="DA83" s="578"/>
      <c r="DB83" s="578"/>
      <c r="DC83" s="578"/>
      <c r="DD83" s="636" t="s">
        <v>212</v>
      </c>
      <c r="DE83" s="637"/>
      <c r="DF83" s="637"/>
      <c r="DG83" s="637"/>
      <c r="DH83" s="637"/>
      <c r="DI83" s="637"/>
      <c r="DJ83" s="637"/>
      <c r="DK83" s="637"/>
      <c r="DL83" s="637"/>
      <c r="DM83" s="637"/>
      <c r="DN83" s="637"/>
      <c r="DO83" s="902"/>
      <c r="DP83" s="940" t="s">
        <v>213</v>
      </c>
      <c r="DQ83" s="579"/>
      <c r="DR83" s="579"/>
      <c r="DS83" s="579"/>
      <c r="DT83" s="579"/>
      <c r="DU83" s="579"/>
      <c r="DV83" s="579"/>
      <c r="DW83" s="579"/>
      <c r="DX83" s="579"/>
      <c r="DY83" s="579"/>
      <c r="DZ83" s="579"/>
      <c r="EA83" s="579"/>
      <c r="EB83" s="579"/>
      <c r="EC83" s="579"/>
      <c r="ED83" s="579"/>
      <c r="EE83" s="579"/>
      <c r="EF83" s="579"/>
      <c r="EG83" s="579"/>
      <c r="EH83" s="579"/>
      <c r="EI83" s="583"/>
      <c r="EJ83" s="17"/>
      <c r="EK83" s="324">
        <f>IF(EL83="","",MAX($EK$2:EK82)+1)</f>
        <v>22</v>
      </c>
      <c r="EL83" s="866" t="s">
        <v>81</v>
      </c>
      <c r="EM83" s="862" t="s">
        <v>9</v>
      </c>
      <c r="EN83" s="863">
        <v>45299</v>
      </c>
      <c r="EO83" s="17"/>
      <c r="EP83" s="36"/>
      <c r="EQ83" s="36"/>
      <c r="ER83" s="36"/>
      <c r="ES83" s="36"/>
      <c r="ET83" s="36"/>
    </row>
    <row r="84" spans="1:150" ht="13.5" customHeight="1">
      <c r="A84" s="296"/>
      <c r="B84" s="297"/>
      <c r="C84" s="645">
        <v>29</v>
      </c>
      <c r="D84" s="942"/>
      <c r="E84" s="927" t="s">
        <v>214</v>
      </c>
      <c r="F84" s="928"/>
      <c r="G84" s="928"/>
      <c r="H84" s="928"/>
      <c r="I84" s="928"/>
      <c r="J84" s="928"/>
      <c r="K84" s="928"/>
      <c r="L84" s="928"/>
      <c r="M84" s="928"/>
      <c r="N84" s="928"/>
      <c r="O84" s="929"/>
      <c r="P84" s="904" t="s">
        <v>131</v>
      </c>
      <c r="Q84" s="905"/>
      <c r="R84" s="905"/>
      <c r="S84" s="905"/>
      <c r="T84" s="906"/>
      <c r="U84" s="907" t="s">
        <v>122</v>
      </c>
      <c r="V84" s="908"/>
      <c r="W84" s="907" t="s">
        <v>122</v>
      </c>
      <c r="X84" s="908"/>
      <c r="Y84" s="909" t="s">
        <v>183</v>
      </c>
      <c r="Z84" s="910"/>
      <c r="AA84" s="907" t="s">
        <v>40</v>
      </c>
      <c r="AB84" s="908"/>
      <c r="AC84" s="907" t="s">
        <v>122</v>
      </c>
      <c r="AD84" s="908"/>
      <c r="AE84" s="934" t="s">
        <v>40</v>
      </c>
      <c r="AF84" s="647"/>
      <c r="AG84" s="647"/>
      <c r="AH84" s="647"/>
      <c r="AI84" s="935"/>
      <c r="AJ84" s="907" t="s">
        <v>40</v>
      </c>
      <c r="AK84" s="908"/>
      <c r="AL84" s="907" t="s">
        <v>40</v>
      </c>
      <c r="AM84" s="908"/>
      <c r="AN84" s="907" t="s">
        <v>40</v>
      </c>
      <c r="AO84" s="908"/>
      <c r="AP84" s="907" t="s">
        <v>40</v>
      </c>
      <c r="AQ84" s="908"/>
      <c r="AR84" s="907" t="s">
        <v>40</v>
      </c>
      <c r="AS84" s="908"/>
      <c r="AT84" s="907" t="s">
        <v>40</v>
      </c>
      <c r="AU84" s="908"/>
      <c r="AV84" s="907" t="s">
        <v>40</v>
      </c>
      <c r="AW84" s="908"/>
      <c r="AX84" s="911">
        <v>180</v>
      </c>
      <c r="AY84" s="912"/>
      <c r="AZ84" s="943" t="s">
        <v>40</v>
      </c>
      <c r="BA84" s="907" t="s">
        <v>40</v>
      </c>
      <c r="BB84" s="908"/>
      <c r="BC84" s="934" t="s">
        <v>40</v>
      </c>
      <c r="BD84" s="647"/>
      <c r="BE84" s="647"/>
      <c r="BF84" s="935"/>
      <c r="BG84" s="911" t="s">
        <v>40</v>
      </c>
      <c r="BH84" s="936"/>
      <c r="BI84" s="936"/>
      <c r="BJ84" s="936"/>
      <c r="BK84" s="936"/>
      <c r="BL84" s="912"/>
      <c r="BM84" s="944" t="s">
        <v>10</v>
      </c>
      <c r="BN84" s="648"/>
      <c r="BO84" s="648"/>
      <c r="BP84" s="648"/>
      <c r="BQ84" s="648"/>
      <c r="BR84" s="648"/>
      <c r="BS84" s="648"/>
      <c r="BT84" s="945"/>
      <c r="BU84" s="949"/>
      <c r="BV84" s="950"/>
      <c r="BW84" s="950"/>
      <c r="BX84" s="950"/>
      <c r="BY84" s="950"/>
      <c r="BZ84" s="950"/>
      <c r="CA84" s="950"/>
      <c r="CB84" s="950"/>
      <c r="CC84" s="950"/>
      <c r="CD84" s="950"/>
      <c r="CE84" s="950"/>
      <c r="CF84" s="950"/>
      <c r="CG84" s="950"/>
      <c r="CH84" s="951"/>
      <c r="CI84" s="298"/>
      <c r="CJ84" s="55"/>
      <c r="CL84" s="642" t="s">
        <v>160</v>
      </c>
      <c r="CM84" s="643"/>
      <c r="CN84" s="908"/>
      <c r="CO84" s="643" t="s">
        <v>121</v>
      </c>
      <c r="CP84" s="643"/>
      <c r="CQ84" s="643"/>
      <c r="CR84" s="643"/>
      <c r="CS84" s="643"/>
      <c r="CT84" s="644"/>
      <c r="CU84" s="55"/>
      <c r="CV84" s="939" t="s">
        <v>161</v>
      </c>
      <c r="CW84" s="578"/>
      <c r="CX84" s="578"/>
      <c r="CY84" s="578"/>
      <c r="CZ84" s="578"/>
      <c r="DA84" s="578"/>
      <c r="DB84" s="578"/>
      <c r="DC84" s="578"/>
      <c r="DD84" s="636" t="s">
        <v>215</v>
      </c>
      <c r="DE84" s="637"/>
      <c r="DF84" s="637"/>
      <c r="DG84" s="637"/>
      <c r="DH84" s="637"/>
      <c r="DI84" s="637"/>
      <c r="DJ84" s="637"/>
      <c r="DK84" s="637"/>
      <c r="DL84" s="637"/>
      <c r="DM84" s="637"/>
      <c r="DN84" s="637"/>
      <c r="DO84" s="902"/>
      <c r="DP84" s="940" t="s">
        <v>216</v>
      </c>
      <c r="DQ84" s="579"/>
      <c r="DR84" s="579"/>
      <c r="DS84" s="579"/>
      <c r="DT84" s="579"/>
      <c r="DU84" s="579"/>
      <c r="DV84" s="579"/>
      <c r="DW84" s="579"/>
      <c r="DX84" s="579"/>
      <c r="DY84" s="579"/>
      <c r="DZ84" s="579"/>
      <c r="EA84" s="579"/>
      <c r="EB84" s="579"/>
      <c r="EC84" s="579"/>
      <c r="ED84" s="579"/>
      <c r="EE84" s="579"/>
      <c r="EF84" s="579"/>
      <c r="EG84" s="579"/>
      <c r="EH84" s="579"/>
      <c r="EI84" s="583"/>
      <c r="EJ84" s="17"/>
      <c r="EK84" s="324">
        <f>IF(EL84="","",MAX($EK$2:EK83)+1)</f>
        <v>23</v>
      </c>
      <c r="EL84" s="866" t="s">
        <v>81</v>
      </c>
      <c r="EM84" s="862" t="s">
        <v>9</v>
      </c>
      <c r="EN84" s="863">
        <v>45299</v>
      </c>
      <c r="EO84" s="17"/>
      <c r="EP84" s="36"/>
      <c r="EQ84" s="36"/>
      <c r="ER84" s="36"/>
      <c r="ES84" s="36"/>
      <c r="ET84" s="36"/>
    </row>
    <row r="85" spans="1:150" ht="13.5" customHeight="1">
      <c r="A85" s="296"/>
      <c r="B85" s="297"/>
      <c r="C85" s="645">
        <v>30</v>
      </c>
      <c r="D85" s="942"/>
      <c r="E85" s="927" t="s">
        <v>217</v>
      </c>
      <c r="F85" s="928"/>
      <c r="G85" s="928"/>
      <c r="H85" s="928"/>
      <c r="I85" s="928"/>
      <c r="J85" s="928"/>
      <c r="K85" s="928"/>
      <c r="L85" s="928"/>
      <c r="M85" s="928"/>
      <c r="N85" s="928"/>
      <c r="O85" s="929"/>
      <c r="P85" s="904" t="s">
        <v>131</v>
      </c>
      <c r="Q85" s="905"/>
      <c r="R85" s="905"/>
      <c r="S85" s="905"/>
      <c r="T85" s="906"/>
      <c r="U85" s="907" t="s">
        <v>122</v>
      </c>
      <c r="V85" s="908"/>
      <c r="W85" s="907" t="s">
        <v>122</v>
      </c>
      <c r="X85" s="908"/>
      <c r="Y85" s="909" t="s">
        <v>183</v>
      </c>
      <c r="Z85" s="910"/>
      <c r="AA85" s="907" t="s">
        <v>40</v>
      </c>
      <c r="AB85" s="908"/>
      <c r="AC85" s="907" t="s">
        <v>122</v>
      </c>
      <c r="AD85" s="908"/>
      <c r="AE85" s="934" t="s">
        <v>40</v>
      </c>
      <c r="AF85" s="647"/>
      <c r="AG85" s="647"/>
      <c r="AH85" s="647"/>
      <c r="AI85" s="935"/>
      <c r="AJ85" s="907" t="s">
        <v>40</v>
      </c>
      <c r="AK85" s="908"/>
      <c r="AL85" s="907" t="s">
        <v>40</v>
      </c>
      <c r="AM85" s="908"/>
      <c r="AN85" s="907" t="s">
        <v>40</v>
      </c>
      <c r="AO85" s="908"/>
      <c r="AP85" s="907" t="s">
        <v>40</v>
      </c>
      <c r="AQ85" s="908"/>
      <c r="AR85" s="907" t="s">
        <v>40</v>
      </c>
      <c r="AS85" s="908"/>
      <c r="AT85" s="907" t="s">
        <v>40</v>
      </c>
      <c r="AU85" s="908"/>
      <c r="AV85" s="907" t="s">
        <v>40</v>
      </c>
      <c r="AW85" s="908"/>
      <c r="AX85" s="911">
        <v>180</v>
      </c>
      <c r="AY85" s="912"/>
      <c r="AZ85" s="943" t="s">
        <v>40</v>
      </c>
      <c r="BA85" s="907" t="s">
        <v>40</v>
      </c>
      <c r="BB85" s="908"/>
      <c r="BC85" s="934" t="s">
        <v>40</v>
      </c>
      <c r="BD85" s="647"/>
      <c r="BE85" s="647"/>
      <c r="BF85" s="935"/>
      <c r="BG85" s="911" t="s">
        <v>40</v>
      </c>
      <c r="BH85" s="936"/>
      <c r="BI85" s="936"/>
      <c r="BJ85" s="936"/>
      <c r="BK85" s="936"/>
      <c r="BL85" s="912"/>
      <c r="BM85" s="944" t="s">
        <v>10</v>
      </c>
      <c r="BN85" s="648"/>
      <c r="BO85" s="648"/>
      <c r="BP85" s="648"/>
      <c r="BQ85" s="648"/>
      <c r="BR85" s="648"/>
      <c r="BS85" s="648"/>
      <c r="BT85" s="945"/>
      <c r="BU85" s="949"/>
      <c r="BV85" s="950"/>
      <c r="BW85" s="950"/>
      <c r="BX85" s="950"/>
      <c r="BY85" s="950"/>
      <c r="BZ85" s="950"/>
      <c r="CA85" s="950"/>
      <c r="CB85" s="950"/>
      <c r="CC85" s="950"/>
      <c r="CD85" s="950"/>
      <c r="CE85" s="950"/>
      <c r="CF85" s="950"/>
      <c r="CG85" s="950"/>
      <c r="CH85" s="951"/>
      <c r="CI85" s="298"/>
      <c r="CJ85" s="55"/>
      <c r="CL85" s="642" t="s">
        <v>160</v>
      </c>
      <c r="CM85" s="643"/>
      <c r="CN85" s="908"/>
      <c r="CO85" s="643" t="s">
        <v>121</v>
      </c>
      <c r="CP85" s="643"/>
      <c r="CQ85" s="643"/>
      <c r="CR85" s="643"/>
      <c r="CS85" s="643"/>
      <c r="CT85" s="644"/>
      <c r="CU85" s="55"/>
      <c r="CV85" s="939" t="s">
        <v>161</v>
      </c>
      <c r="CW85" s="578"/>
      <c r="CX85" s="578"/>
      <c r="CY85" s="578"/>
      <c r="CZ85" s="578"/>
      <c r="DA85" s="578"/>
      <c r="DB85" s="578"/>
      <c r="DC85" s="578"/>
      <c r="DD85" s="636" t="s">
        <v>218</v>
      </c>
      <c r="DE85" s="637"/>
      <c r="DF85" s="637"/>
      <c r="DG85" s="637"/>
      <c r="DH85" s="637"/>
      <c r="DI85" s="637"/>
      <c r="DJ85" s="637"/>
      <c r="DK85" s="637"/>
      <c r="DL85" s="637"/>
      <c r="DM85" s="637"/>
      <c r="DN85" s="637"/>
      <c r="DO85" s="902"/>
      <c r="DP85" s="940" t="s">
        <v>219</v>
      </c>
      <c r="DQ85" s="579"/>
      <c r="DR85" s="579"/>
      <c r="DS85" s="579"/>
      <c r="DT85" s="579"/>
      <c r="DU85" s="579"/>
      <c r="DV85" s="579"/>
      <c r="DW85" s="579"/>
      <c r="DX85" s="579"/>
      <c r="DY85" s="579"/>
      <c r="DZ85" s="579"/>
      <c r="EA85" s="579"/>
      <c r="EB85" s="579"/>
      <c r="EC85" s="579"/>
      <c r="ED85" s="579"/>
      <c r="EE85" s="579"/>
      <c r="EF85" s="579"/>
      <c r="EG85" s="579"/>
      <c r="EH85" s="579"/>
      <c r="EI85" s="583"/>
      <c r="EJ85" s="17"/>
      <c r="EK85" s="324">
        <f>IF(EL85="","",MAX($EK$2:EK84)+1)</f>
        <v>24</v>
      </c>
      <c r="EL85" s="866" t="s">
        <v>81</v>
      </c>
      <c r="EM85" s="862" t="s">
        <v>9</v>
      </c>
      <c r="EN85" s="863">
        <v>45299</v>
      </c>
      <c r="EO85" s="17"/>
      <c r="EP85" s="36"/>
      <c r="EQ85" s="36"/>
      <c r="ER85" s="36"/>
      <c r="ES85" s="36"/>
      <c r="ET85" s="36"/>
    </row>
    <row r="86" spans="1:150" ht="13.5" customHeight="1">
      <c r="A86" s="296"/>
      <c r="B86" s="297"/>
      <c r="C86" s="645">
        <v>31</v>
      </c>
      <c r="D86" s="942"/>
      <c r="E86" s="927" t="s">
        <v>220</v>
      </c>
      <c r="F86" s="928"/>
      <c r="G86" s="928"/>
      <c r="H86" s="928"/>
      <c r="I86" s="928"/>
      <c r="J86" s="928"/>
      <c r="K86" s="928"/>
      <c r="L86" s="928"/>
      <c r="M86" s="928"/>
      <c r="N86" s="928"/>
      <c r="O86" s="929"/>
      <c r="P86" s="904" t="s">
        <v>131</v>
      </c>
      <c r="Q86" s="905"/>
      <c r="R86" s="905"/>
      <c r="S86" s="905"/>
      <c r="T86" s="906"/>
      <c r="U86" s="907" t="s">
        <v>122</v>
      </c>
      <c r="V86" s="908"/>
      <c r="W86" s="907" t="s">
        <v>122</v>
      </c>
      <c r="X86" s="908"/>
      <c r="Y86" s="909" t="s">
        <v>183</v>
      </c>
      <c r="Z86" s="910"/>
      <c r="AA86" s="907" t="s">
        <v>40</v>
      </c>
      <c r="AB86" s="908"/>
      <c r="AC86" s="907" t="s">
        <v>122</v>
      </c>
      <c r="AD86" s="908"/>
      <c r="AE86" s="934" t="s">
        <v>40</v>
      </c>
      <c r="AF86" s="647"/>
      <c r="AG86" s="647"/>
      <c r="AH86" s="647"/>
      <c r="AI86" s="935"/>
      <c r="AJ86" s="907" t="s">
        <v>40</v>
      </c>
      <c r="AK86" s="908"/>
      <c r="AL86" s="907" t="s">
        <v>40</v>
      </c>
      <c r="AM86" s="908"/>
      <c r="AN86" s="907" t="s">
        <v>40</v>
      </c>
      <c r="AO86" s="908"/>
      <c r="AP86" s="907" t="s">
        <v>40</v>
      </c>
      <c r="AQ86" s="908"/>
      <c r="AR86" s="907" t="s">
        <v>40</v>
      </c>
      <c r="AS86" s="908"/>
      <c r="AT86" s="907" t="s">
        <v>40</v>
      </c>
      <c r="AU86" s="908"/>
      <c r="AV86" s="907" t="s">
        <v>40</v>
      </c>
      <c r="AW86" s="908"/>
      <c r="AX86" s="911">
        <v>180</v>
      </c>
      <c r="AY86" s="912"/>
      <c r="AZ86" s="943" t="s">
        <v>40</v>
      </c>
      <c r="BA86" s="907" t="s">
        <v>40</v>
      </c>
      <c r="BB86" s="908"/>
      <c r="BC86" s="934" t="s">
        <v>40</v>
      </c>
      <c r="BD86" s="647"/>
      <c r="BE86" s="647"/>
      <c r="BF86" s="935"/>
      <c r="BG86" s="911" t="s">
        <v>40</v>
      </c>
      <c r="BH86" s="936"/>
      <c r="BI86" s="936"/>
      <c r="BJ86" s="936"/>
      <c r="BK86" s="936"/>
      <c r="BL86" s="912"/>
      <c r="BM86" s="944" t="s">
        <v>10</v>
      </c>
      <c r="BN86" s="648"/>
      <c r="BO86" s="648"/>
      <c r="BP86" s="648"/>
      <c r="BQ86" s="648"/>
      <c r="BR86" s="648"/>
      <c r="BS86" s="648"/>
      <c r="BT86" s="945"/>
      <c r="BU86" s="949"/>
      <c r="BV86" s="950"/>
      <c r="BW86" s="950"/>
      <c r="BX86" s="950"/>
      <c r="BY86" s="950"/>
      <c r="BZ86" s="950"/>
      <c r="CA86" s="950"/>
      <c r="CB86" s="950"/>
      <c r="CC86" s="950"/>
      <c r="CD86" s="950"/>
      <c r="CE86" s="950"/>
      <c r="CF86" s="950"/>
      <c r="CG86" s="950"/>
      <c r="CH86" s="951"/>
      <c r="CI86" s="298"/>
      <c r="CJ86" s="55"/>
      <c r="CL86" s="642" t="s">
        <v>160</v>
      </c>
      <c r="CM86" s="643"/>
      <c r="CN86" s="908"/>
      <c r="CO86" s="643" t="s">
        <v>121</v>
      </c>
      <c r="CP86" s="643"/>
      <c r="CQ86" s="643"/>
      <c r="CR86" s="643"/>
      <c r="CS86" s="643"/>
      <c r="CT86" s="644"/>
      <c r="CU86" s="55"/>
      <c r="CV86" s="939" t="s">
        <v>161</v>
      </c>
      <c r="CW86" s="578"/>
      <c r="CX86" s="578"/>
      <c r="CY86" s="578"/>
      <c r="CZ86" s="578"/>
      <c r="DA86" s="578"/>
      <c r="DB86" s="578"/>
      <c r="DC86" s="578"/>
      <c r="DD86" s="636" t="s">
        <v>221</v>
      </c>
      <c r="DE86" s="637"/>
      <c r="DF86" s="637"/>
      <c r="DG86" s="637"/>
      <c r="DH86" s="637"/>
      <c r="DI86" s="637"/>
      <c r="DJ86" s="637"/>
      <c r="DK86" s="637"/>
      <c r="DL86" s="637"/>
      <c r="DM86" s="637"/>
      <c r="DN86" s="637"/>
      <c r="DO86" s="902"/>
      <c r="DP86" s="940" t="s">
        <v>222</v>
      </c>
      <c r="DQ86" s="579"/>
      <c r="DR86" s="579"/>
      <c r="DS86" s="579"/>
      <c r="DT86" s="579"/>
      <c r="DU86" s="579"/>
      <c r="DV86" s="579"/>
      <c r="DW86" s="579"/>
      <c r="DX86" s="579"/>
      <c r="DY86" s="579"/>
      <c r="DZ86" s="579"/>
      <c r="EA86" s="579"/>
      <c r="EB86" s="579"/>
      <c r="EC86" s="579"/>
      <c r="ED86" s="579"/>
      <c r="EE86" s="579"/>
      <c r="EF86" s="579"/>
      <c r="EG86" s="579"/>
      <c r="EH86" s="579"/>
      <c r="EI86" s="583"/>
      <c r="EJ86" s="17"/>
      <c r="EK86" s="324">
        <f>IF(EL86="","",MAX($EK$2:EK85)+1)</f>
        <v>25</v>
      </c>
      <c r="EL86" s="866" t="s">
        <v>81</v>
      </c>
      <c r="EM86" s="862" t="s">
        <v>9</v>
      </c>
      <c r="EN86" s="863">
        <v>45299</v>
      </c>
      <c r="EO86" s="17"/>
      <c r="EP86" s="36"/>
      <c r="EQ86" s="36"/>
      <c r="ER86" s="36"/>
      <c r="ES86" s="36"/>
      <c r="ET86" s="36"/>
    </row>
    <row r="87" spans="1:150" ht="13.5" customHeight="1">
      <c r="A87" s="296"/>
      <c r="B87" s="297"/>
      <c r="C87" s="645">
        <v>32</v>
      </c>
      <c r="D87" s="942"/>
      <c r="E87" s="927" t="s">
        <v>223</v>
      </c>
      <c r="F87" s="928"/>
      <c r="G87" s="928"/>
      <c r="H87" s="928"/>
      <c r="I87" s="928"/>
      <c r="J87" s="928"/>
      <c r="K87" s="928"/>
      <c r="L87" s="928"/>
      <c r="M87" s="928"/>
      <c r="N87" s="928"/>
      <c r="O87" s="929"/>
      <c r="P87" s="904" t="s">
        <v>131</v>
      </c>
      <c r="Q87" s="905"/>
      <c r="R87" s="905"/>
      <c r="S87" s="905"/>
      <c r="T87" s="906"/>
      <c r="U87" s="907" t="s">
        <v>122</v>
      </c>
      <c r="V87" s="908"/>
      <c r="W87" s="907" t="s">
        <v>122</v>
      </c>
      <c r="X87" s="908"/>
      <c r="Y87" s="909" t="s">
        <v>183</v>
      </c>
      <c r="Z87" s="910"/>
      <c r="AA87" s="907" t="s">
        <v>40</v>
      </c>
      <c r="AB87" s="908"/>
      <c r="AC87" s="907" t="s">
        <v>122</v>
      </c>
      <c r="AD87" s="908"/>
      <c r="AE87" s="934" t="s">
        <v>40</v>
      </c>
      <c r="AF87" s="647"/>
      <c r="AG87" s="647"/>
      <c r="AH87" s="647"/>
      <c r="AI87" s="935"/>
      <c r="AJ87" s="907" t="s">
        <v>40</v>
      </c>
      <c r="AK87" s="908"/>
      <c r="AL87" s="907" t="s">
        <v>40</v>
      </c>
      <c r="AM87" s="908"/>
      <c r="AN87" s="907" t="s">
        <v>40</v>
      </c>
      <c r="AO87" s="908"/>
      <c r="AP87" s="907" t="s">
        <v>40</v>
      </c>
      <c r="AQ87" s="908"/>
      <c r="AR87" s="907" t="s">
        <v>40</v>
      </c>
      <c r="AS87" s="908"/>
      <c r="AT87" s="907" t="s">
        <v>40</v>
      </c>
      <c r="AU87" s="908"/>
      <c r="AV87" s="907" t="s">
        <v>40</v>
      </c>
      <c r="AW87" s="908"/>
      <c r="AX87" s="911">
        <v>180</v>
      </c>
      <c r="AY87" s="912"/>
      <c r="AZ87" s="943" t="s">
        <v>40</v>
      </c>
      <c r="BA87" s="907" t="s">
        <v>40</v>
      </c>
      <c r="BB87" s="908"/>
      <c r="BC87" s="934" t="s">
        <v>40</v>
      </c>
      <c r="BD87" s="647"/>
      <c r="BE87" s="647"/>
      <c r="BF87" s="935"/>
      <c r="BG87" s="911" t="s">
        <v>40</v>
      </c>
      <c r="BH87" s="936"/>
      <c r="BI87" s="936"/>
      <c r="BJ87" s="936"/>
      <c r="BK87" s="936"/>
      <c r="BL87" s="912"/>
      <c r="BM87" s="944" t="s">
        <v>10</v>
      </c>
      <c r="BN87" s="648"/>
      <c r="BO87" s="648"/>
      <c r="BP87" s="648"/>
      <c r="BQ87" s="648"/>
      <c r="BR87" s="648"/>
      <c r="BS87" s="648"/>
      <c r="BT87" s="945"/>
      <c r="BU87" s="949"/>
      <c r="BV87" s="950"/>
      <c r="BW87" s="950"/>
      <c r="BX87" s="950"/>
      <c r="BY87" s="950"/>
      <c r="BZ87" s="950"/>
      <c r="CA87" s="950"/>
      <c r="CB87" s="950"/>
      <c r="CC87" s="950"/>
      <c r="CD87" s="950"/>
      <c r="CE87" s="950"/>
      <c r="CF87" s="950"/>
      <c r="CG87" s="950"/>
      <c r="CH87" s="951"/>
      <c r="CI87" s="298"/>
      <c r="CJ87" s="55"/>
      <c r="CL87" s="642" t="s">
        <v>160</v>
      </c>
      <c r="CM87" s="643"/>
      <c r="CN87" s="908"/>
      <c r="CO87" s="643" t="s">
        <v>121</v>
      </c>
      <c r="CP87" s="643"/>
      <c r="CQ87" s="643"/>
      <c r="CR87" s="643"/>
      <c r="CS87" s="643"/>
      <c r="CT87" s="644"/>
      <c r="CU87" s="55"/>
      <c r="CV87" s="939" t="s">
        <v>161</v>
      </c>
      <c r="CW87" s="578"/>
      <c r="CX87" s="578"/>
      <c r="CY87" s="578"/>
      <c r="CZ87" s="578"/>
      <c r="DA87" s="578"/>
      <c r="DB87" s="578"/>
      <c r="DC87" s="578"/>
      <c r="DD87" s="636" t="s">
        <v>224</v>
      </c>
      <c r="DE87" s="637"/>
      <c r="DF87" s="637"/>
      <c r="DG87" s="637"/>
      <c r="DH87" s="637"/>
      <c r="DI87" s="637"/>
      <c r="DJ87" s="637"/>
      <c r="DK87" s="637"/>
      <c r="DL87" s="637"/>
      <c r="DM87" s="637"/>
      <c r="DN87" s="637"/>
      <c r="DO87" s="902"/>
      <c r="DP87" s="940" t="s">
        <v>225</v>
      </c>
      <c r="DQ87" s="579"/>
      <c r="DR87" s="579"/>
      <c r="DS87" s="579"/>
      <c r="DT87" s="579"/>
      <c r="DU87" s="579"/>
      <c r="DV87" s="579"/>
      <c r="DW87" s="579"/>
      <c r="DX87" s="579"/>
      <c r="DY87" s="579"/>
      <c r="DZ87" s="579"/>
      <c r="EA87" s="579"/>
      <c r="EB87" s="579"/>
      <c r="EC87" s="579"/>
      <c r="ED87" s="579"/>
      <c r="EE87" s="579"/>
      <c r="EF87" s="579"/>
      <c r="EG87" s="579"/>
      <c r="EH87" s="579"/>
      <c r="EI87" s="583"/>
      <c r="EJ87" s="17"/>
      <c r="EK87" s="324">
        <f>IF(EL87="","",MAX($EK$2:EK86)+1)</f>
        <v>26</v>
      </c>
      <c r="EL87" s="866" t="s">
        <v>81</v>
      </c>
      <c r="EM87" s="862" t="s">
        <v>9</v>
      </c>
      <c r="EN87" s="863">
        <v>45299</v>
      </c>
      <c r="EO87" s="17"/>
      <c r="EP87" s="36"/>
      <c r="EQ87" s="36"/>
      <c r="ER87" s="36"/>
      <c r="ES87" s="36"/>
      <c r="ET87" s="36"/>
    </row>
    <row r="88" spans="1:150" ht="13.5" customHeight="1">
      <c r="A88" s="296"/>
      <c r="B88" s="297"/>
      <c r="C88" s="645">
        <v>33</v>
      </c>
      <c r="D88" s="942"/>
      <c r="E88" s="927" t="s">
        <v>226</v>
      </c>
      <c r="F88" s="928"/>
      <c r="G88" s="928"/>
      <c r="H88" s="928"/>
      <c r="I88" s="928"/>
      <c r="J88" s="928"/>
      <c r="K88" s="928"/>
      <c r="L88" s="928"/>
      <c r="M88" s="928"/>
      <c r="N88" s="928"/>
      <c r="O88" s="929"/>
      <c r="P88" s="904" t="s">
        <v>131</v>
      </c>
      <c r="Q88" s="905"/>
      <c r="R88" s="905"/>
      <c r="S88" s="905"/>
      <c r="T88" s="906"/>
      <c r="U88" s="907" t="s">
        <v>122</v>
      </c>
      <c r="V88" s="908"/>
      <c r="W88" s="907" t="s">
        <v>122</v>
      </c>
      <c r="X88" s="908"/>
      <c r="Y88" s="909" t="s">
        <v>183</v>
      </c>
      <c r="Z88" s="910"/>
      <c r="AA88" s="907" t="s">
        <v>40</v>
      </c>
      <c r="AB88" s="908"/>
      <c r="AC88" s="907" t="s">
        <v>122</v>
      </c>
      <c r="AD88" s="908"/>
      <c r="AE88" s="934" t="s">
        <v>40</v>
      </c>
      <c r="AF88" s="647"/>
      <c r="AG88" s="647"/>
      <c r="AH88" s="647"/>
      <c r="AI88" s="935"/>
      <c r="AJ88" s="907" t="s">
        <v>40</v>
      </c>
      <c r="AK88" s="908"/>
      <c r="AL88" s="907" t="s">
        <v>40</v>
      </c>
      <c r="AM88" s="908"/>
      <c r="AN88" s="907" t="s">
        <v>40</v>
      </c>
      <c r="AO88" s="908"/>
      <c r="AP88" s="907" t="s">
        <v>40</v>
      </c>
      <c r="AQ88" s="908"/>
      <c r="AR88" s="907" t="s">
        <v>40</v>
      </c>
      <c r="AS88" s="908"/>
      <c r="AT88" s="907" t="s">
        <v>40</v>
      </c>
      <c r="AU88" s="908"/>
      <c r="AV88" s="907" t="s">
        <v>40</v>
      </c>
      <c r="AW88" s="908"/>
      <c r="AX88" s="911">
        <v>180</v>
      </c>
      <c r="AY88" s="912"/>
      <c r="AZ88" s="943" t="s">
        <v>40</v>
      </c>
      <c r="BA88" s="907" t="s">
        <v>40</v>
      </c>
      <c r="BB88" s="908"/>
      <c r="BC88" s="934" t="s">
        <v>40</v>
      </c>
      <c r="BD88" s="647"/>
      <c r="BE88" s="647"/>
      <c r="BF88" s="935"/>
      <c r="BG88" s="911" t="s">
        <v>40</v>
      </c>
      <c r="BH88" s="936"/>
      <c r="BI88" s="936"/>
      <c r="BJ88" s="936"/>
      <c r="BK88" s="936"/>
      <c r="BL88" s="912"/>
      <c r="BM88" s="944" t="s">
        <v>10</v>
      </c>
      <c r="BN88" s="648"/>
      <c r="BO88" s="648"/>
      <c r="BP88" s="648"/>
      <c r="BQ88" s="648"/>
      <c r="BR88" s="648"/>
      <c r="BS88" s="648"/>
      <c r="BT88" s="945"/>
      <c r="BU88" s="949"/>
      <c r="BV88" s="950"/>
      <c r="BW88" s="950"/>
      <c r="BX88" s="950"/>
      <c r="BY88" s="950"/>
      <c r="BZ88" s="950"/>
      <c r="CA88" s="950"/>
      <c r="CB88" s="950"/>
      <c r="CC88" s="950"/>
      <c r="CD88" s="950"/>
      <c r="CE88" s="950"/>
      <c r="CF88" s="950"/>
      <c r="CG88" s="950"/>
      <c r="CH88" s="951"/>
      <c r="CI88" s="298"/>
      <c r="CJ88" s="55"/>
      <c r="CL88" s="642" t="s">
        <v>160</v>
      </c>
      <c r="CM88" s="643"/>
      <c r="CN88" s="908"/>
      <c r="CO88" s="643" t="s">
        <v>121</v>
      </c>
      <c r="CP88" s="643"/>
      <c r="CQ88" s="643"/>
      <c r="CR88" s="643"/>
      <c r="CS88" s="643"/>
      <c r="CT88" s="644"/>
      <c r="CU88" s="55"/>
      <c r="CV88" s="939" t="s">
        <v>161</v>
      </c>
      <c r="CW88" s="578"/>
      <c r="CX88" s="578"/>
      <c r="CY88" s="578"/>
      <c r="CZ88" s="578"/>
      <c r="DA88" s="578"/>
      <c r="DB88" s="578"/>
      <c r="DC88" s="578"/>
      <c r="DD88" s="636" t="s">
        <v>227</v>
      </c>
      <c r="DE88" s="637"/>
      <c r="DF88" s="637"/>
      <c r="DG88" s="637"/>
      <c r="DH88" s="637"/>
      <c r="DI88" s="637"/>
      <c r="DJ88" s="637"/>
      <c r="DK88" s="637"/>
      <c r="DL88" s="637"/>
      <c r="DM88" s="637"/>
      <c r="DN88" s="637"/>
      <c r="DO88" s="902"/>
      <c r="DP88" s="940" t="s">
        <v>228</v>
      </c>
      <c r="DQ88" s="579"/>
      <c r="DR88" s="579"/>
      <c r="DS88" s="579"/>
      <c r="DT88" s="579"/>
      <c r="DU88" s="579"/>
      <c r="DV88" s="579"/>
      <c r="DW88" s="579"/>
      <c r="DX88" s="579"/>
      <c r="DY88" s="579"/>
      <c r="DZ88" s="579"/>
      <c r="EA88" s="579"/>
      <c r="EB88" s="579"/>
      <c r="EC88" s="579"/>
      <c r="ED88" s="579"/>
      <c r="EE88" s="579"/>
      <c r="EF88" s="579"/>
      <c r="EG88" s="579"/>
      <c r="EH88" s="579"/>
      <c r="EI88" s="583"/>
      <c r="EJ88" s="17"/>
      <c r="EK88" s="324">
        <f>IF(EL88="","",MAX($EK$2:EK87)+1)</f>
        <v>27</v>
      </c>
      <c r="EL88" s="866" t="s">
        <v>81</v>
      </c>
      <c r="EM88" s="862" t="s">
        <v>9</v>
      </c>
      <c r="EN88" s="863">
        <v>45299</v>
      </c>
      <c r="EO88" s="17"/>
      <c r="EP88" s="36"/>
      <c r="EQ88" s="36"/>
      <c r="ER88" s="36"/>
      <c r="ES88" s="36"/>
      <c r="ET88" s="36"/>
    </row>
    <row r="89" spans="1:150" ht="13.5" customHeight="1">
      <c r="A89" s="296"/>
      <c r="B89" s="297"/>
      <c r="C89" s="645">
        <v>34</v>
      </c>
      <c r="D89" s="942"/>
      <c r="E89" s="927" t="s">
        <v>229</v>
      </c>
      <c r="F89" s="928"/>
      <c r="G89" s="928"/>
      <c r="H89" s="928"/>
      <c r="I89" s="928"/>
      <c r="J89" s="928"/>
      <c r="K89" s="928"/>
      <c r="L89" s="928"/>
      <c r="M89" s="928"/>
      <c r="N89" s="928"/>
      <c r="O89" s="929"/>
      <c r="P89" s="904" t="s">
        <v>131</v>
      </c>
      <c r="Q89" s="905"/>
      <c r="R89" s="905"/>
      <c r="S89" s="905"/>
      <c r="T89" s="906"/>
      <c r="U89" s="907" t="s">
        <v>122</v>
      </c>
      <c r="V89" s="908"/>
      <c r="W89" s="907" t="s">
        <v>122</v>
      </c>
      <c r="X89" s="908"/>
      <c r="Y89" s="909" t="s">
        <v>183</v>
      </c>
      <c r="Z89" s="910"/>
      <c r="AA89" s="907" t="s">
        <v>40</v>
      </c>
      <c r="AB89" s="908"/>
      <c r="AC89" s="907" t="s">
        <v>122</v>
      </c>
      <c r="AD89" s="908"/>
      <c r="AE89" s="934" t="s">
        <v>40</v>
      </c>
      <c r="AF89" s="647"/>
      <c r="AG89" s="647"/>
      <c r="AH89" s="647"/>
      <c r="AI89" s="935"/>
      <c r="AJ89" s="907" t="s">
        <v>40</v>
      </c>
      <c r="AK89" s="908"/>
      <c r="AL89" s="907" t="s">
        <v>40</v>
      </c>
      <c r="AM89" s="908"/>
      <c r="AN89" s="907" t="s">
        <v>40</v>
      </c>
      <c r="AO89" s="908"/>
      <c r="AP89" s="907" t="s">
        <v>40</v>
      </c>
      <c r="AQ89" s="908"/>
      <c r="AR89" s="907" t="s">
        <v>40</v>
      </c>
      <c r="AS89" s="908"/>
      <c r="AT89" s="907" t="s">
        <v>40</v>
      </c>
      <c r="AU89" s="908"/>
      <c r="AV89" s="907" t="s">
        <v>40</v>
      </c>
      <c r="AW89" s="908"/>
      <c r="AX89" s="911">
        <v>180</v>
      </c>
      <c r="AY89" s="912"/>
      <c r="AZ89" s="943" t="s">
        <v>40</v>
      </c>
      <c r="BA89" s="907" t="s">
        <v>40</v>
      </c>
      <c r="BB89" s="908"/>
      <c r="BC89" s="934" t="s">
        <v>40</v>
      </c>
      <c r="BD89" s="647"/>
      <c r="BE89" s="647"/>
      <c r="BF89" s="935"/>
      <c r="BG89" s="911" t="s">
        <v>40</v>
      </c>
      <c r="BH89" s="936"/>
      <c r="BI89" s="936"/>
      <c r="BJ89" s="936"/>
      <c r="BK89" s="936"/>
      <c r="BL89" s="912"/>
      <c r="BM89" s="944" t="s">
        <v>10</v>
      </c>
      <c r="BN89" s="648"/>
      <c r="BO89" s="648"/>
      <c r="BP89" s="648"/>
      <c r="BQ89" s="648"/>
      <c r="BR89" s="648"/>
      <c r="BS89" s="648"/>
      <c r="BT89" s="945"/>
      <c r="BU89" s="949"/>
      <c r="BV89" s="950"/>
      <c r="BW89" s="950"/>
      <c r="BX89" s="950"/>
      <c r="BY89" s="950"/>
      <c r="BZ89" s="950"/>
      <c r="CA89" s="950"/>
      <c r="CB89" s="950"/>
      <c r="CC89" s="950"/>
      <c r="CD89" s="950"/>
      <c r="CE89" s="950"/>
      <c r="CF89" s="950"/>
      <c r="CG89" s="950"/>
      <c r="CH89" s="951"/>
      <c r="CI89" s="298"/>
      <c r="CJ89" s="55"/>
      <c r="CL89" s="642" t="s">
        <v>160</v>
      </c>
      <c r="CM89" s="643"/>
      <c r="CN89" s="908"/>
      <c r="CO89" s="643" t="s">
        <v>121</v>
      </c>
      <c r="CP89" s="643"/>
      <c r="CQ89" s="643"/>
      <c r="CR89" s="643"/>
      <c r="CS89" s="643"/>
      <c r="CT89" s="644"/>
      <c r="CU89" s="55"/>
      <c r="CV89" s="939" t="s">
        <v>161</v>
      </c>
      <c r="CW89" s="578"/>
      <c r="CX89" s="578"/>
      <c r="CY89" s="578"/>
      <c r="CZ89" s="578"/>
      <c r="DA89" s="578"/>
      <c r="DB89" s="578"/>
      <c r="DC89" s="578"/>
      <c r="DD89" s="636" t="s">
        <v>230</v>
      </c>
      <c r="DE89" s="637"/>
      <c r="DF89" s="637"/>
      <c r="DG89" s="637"/>
      <c r="DH89" s="637"/>
      <c r="DI89" s="637"/>
      <c r="DJ89" s="637"/>
      <c r="DK89" s="637"/>
      <c r="DL89" s="637"/>
      <c r="DM89" s="637"/>
      <c r="DN89" s="637"/>
      <c r="DO89" s="902"/>
      <c r="DP89" s="940" t="s">
        <v>231</v>
      </c>
      <c r="DQ89" s="579"/>
      <c r="DR89" s="579"/>
      <c r="DS89" s="579"/>
      <c r="DT89" s="579"/>
      <c r="DU89" s="579"/>
      <c r="DV89" s="579"/>
      <c r="DW89" s="579"/>
      <c r="DX89" s="579"/>
      <c r="DY89" s="579"/>
      <c r="DZ89" s="579"/>
      <c r="EA89" s="579"/>
      <c r="EB89" s="579"/>
      <c r="EC89" s="579"/>
      <c r="ED89" s="579"/>
      <c r="EE89" s="579"/>
      <c r="EF89" s="579"/>
      <c r="EG89" s="579"/>
      <c r="EH89" s="579"/>
      <c r="EI89" s="583"/>
      <c r="EJ89" s="17"/>
      <c r="EK89" s="324">
        <f>IF(EL89="","",MAX($EK$2:EK88)+1)</f>
        <v>28</v>
      </c>
      <c r="EL89" s="866" t="s">
        <v>81</v>
      </c>
      <c r="EM89" s="862" t="s">
        <v>9</v>
      </c>
      <c r="EN89" s="863">
        <v>45299</v>
      </c>
      <c r="EO89" s="17"/>
      <c r="EP89" s="36"/>
      <c r="EQ89" s="36"/>
      <c r="ER89" s="36"/>
      <c r="ES89" s="36"/>
      <c r="ET89" s="36"/>
    </row>
    <row r="90" spans="1:150" ht="13.5" customHeight="1">
      <c r="A90" s="296"/>
      <c r="B90" s="297"/>
      <c r="C90" s="645">
        <v>35</v>
      </c>
      <c r="D90" s="942"/>
      <c r="E90" s="927" t="s">
        <v>232</v>
      </c>
      <c r="F90" s="928"/>
      <c r="G90" s="928"/>
      <c r="H90" s="928"/>
      <c r="I90" s="928"/>
      <c r="J90" s="928"/>
      <c r="K90" s="928"/>
      <c r="L90" s="928"/>
      <c r="M90" s="928"/>
      <c r="N90" s="928"/>
      <c r="O90" s="929"/>
      <c r="P90" s="904" t="s">
        <v>131</v>
      </c>
      <c r="Q90" s="905"/>
      <c r="R90" s="905"/>
      <c r="S90" s="905"/>
      <c r="T90" s="906"/>
      <c r="U90" s="907" t="s">
        <v>122</v>
      </c>
      <c r="V90" s="908"/>
      <c r="W90" s="907" t="s">
        <v>122</v>
      </c>
      <c r="X90" s="908"/>
      <c r="Y90" s="909" t="s">
        <v>183</v>
      </c>
      <c r="Z90" s="910"/>
      <c r="AA90" s="907" t="s">
        <v>40</v>
      </c>
      <c r="AB90" s="908"/>
      <c r="AC90" s="907" t="s">
        <v>122</v>
      </c>
      <c r="AD90" s="908"/>
      <c r="AE90" s="934" t="s">
        <v>40</v>
      </c>
      <c r="AF90" s="647"/>
      <c r="AG90" s="647"/>
      <c r="AH90" s="647"/>
      <c r="AI90" s="935"/>
      <c r="AJ90" s="907" t="s">
        <v>40</v>
      </c>
      <c r="AK90" s="908"/>
      <c r="AL90" s="907" t="s">
        <v>40</v>
      </c>
      <c r="AM90" s="908"/>
      <c r="AN90" s="907" t="s">
        <v>40</v>
      </c>
      <c r="AO90" s="908"/>
      <c r="AP90" s="907" t="s">
        <v>40</v>
      </c>
      <c r="AQ90" s="908"/>
      <c r="AR90" s="907" t="s">
        <v>40</v>
      </c>
      <c r="AS90" s="908"/>
      <c r="AT90" s="907" t="s">
        <v>40</v>
      </c>
      <c r="AU90" s="908"/>
      <c r="AV90" s="907" t="s">
        <v>40</v>
      </c>
      <c r="AW90" s="908"/>
      <c r="AX90" s="911">
        <v>180</v>
      </c>
      <c r="AY90" s="912"/>
      <c r="AZ90" s="943" t="s">
        <v>40</v>
      </c>
      <c r="BA90" s="907" t="s">
        <v>40</v>
      </c>
      <c r="BB90" s="908"/>
      <c r="BC90" s="934" t="s">
        <v>40</v>
      </c>
      <c r="BD90" s="647"/>
      <c r="BE90" s="647"/>
      <c r="BF90" s="935"/>
      <c r="BG90" s="911" t="s">
        <v>40</v>
      </c>
      <c r="BH90" s="936"/>
      <c r="BI90" s="936"/>
      <c r="BJ90" s="936"/>
      <c r="BK90" s="936"/>
      <c r="BL90" s="912"/>
      <c r="BM90" s="944" t="s">
        <v>10</v>
      </c>
      <c r="BN90" s="648"/>
      <c r="BO90" s="648"/>
      <c r="BP90" s="648"/>
      <c r="BQ90" s="648"/>
      <c r="BR90" s="648"/>
      <c r="BS90" s="648"/>
      <c r="BT90" s="945"/>
      <c r="BU90" s="949"/>
      <c r="BV90" s="950"/>
      <c r="BW90" s="950"/>
      <c r="BX90" s="950"/>
      <c r="BY90" s="950"/>
      <c r="BZ90" s="950"/>
      <c r="CA90" s="950"/>
      <c r="CB90" s="950"/>
      <c r="CC90" s="950"/>
      <c r="CD90" s="950"/>
      <c r="CE90" s="950"/>
      <c r="CF90" s="950"/>
      <c r="CG90" s="950"/>
      <c r="CH90" s="951"/>
      <c r="CI90" s="298"/>
      <c r="CJ90" s="55"/>
      <c r="CL90" s="642" t="s">
        <v>160</v>
      </c>
      <c r="CM90" s="643"/>
      <c r="CN90" s="908"/>
      <c r="CO90" s="643" t="s">
        <v>121</v>
      </c>
      <c r="CP90" s="643"/>
      <c r="CQ90" s="643"/>
      <c r="CR90" s="643"/>
      <c r="CS90" s="643"/>
      <c r="CT90" s="644"/>
      <c r="CU90" s="55"/>
      <c r="CV90" s="939" t="s">
        <v>161</v>
      </c>
      <c r="CW90" s="578"/>
      <c r="CX90" s="578"/>
      <c r="CY90" s="578"/>
      <c r="CZ90" s="578"/>
      <c r="DA90" s="578"/>
      <c r="DB90" s="578"/>
      <c r="DC90" s="578"/>
      <c r="DD90" s="636" t="s">
        <v>233</v>
      </c>
      <c r="DE90" s="637"/>
      <c r="DF90" s="637"/>
      <c r="DG90" s="637"/>
      <c r="DH90" s="637"/>
      <c r="DI90" s="637"/>
      <c r="DJ90" s="637"/>
      <c r="DK90" s="637"/>
      <c r="DL90" s="637"/>
      <c r="DM90" s="637"/>
      <c r="DN90" s="637"/>
      <c r="DO90" s="902"/>
      <c r="DP90" s="940" t="s">
        <v>234</v>
      </c>
      <c r="DQ90" s="579"/>
      <c r="DR90" s="579"/>
      <c r="DS90" s="579"/>
      <c r="DT90" s="579"/>
      <c r="DU90" s="579"/>
      <c r="DV90" s="579"/>
      <c r="DW90" s="579"/>
      <c r="DX90" s="579"/>
      <c r="DY90" s="579"/>
      <c r="DZ90" s="579"/>
      <c r="EA90" s="579"/>
      <c r="EB90" s="579"/>
      <c r="EC90" s="579"/>
      <c r="ED90" s="579"/>
      <c r="EE90" s="579"/>
      <c r="EF90" s="579"/>
      <c r="EG90" s="579"/>
      <c r="EH90" s="579"/>
      <c r="EI90" s="583"/>
      <c r="EJ90" s="17"/>
      <c r="EK90" s="324">
        <f>IF(EL90="","",MAX($EK$2:EK89)+1)</f>
        <v>29</v>
      </c>
      <c r="EL90" s="866" t="s">
        <v>81</v>
      </c>
      <c r="EM90" s="862" t="s">
        <v>9</v>
      </c>
      <c r="EN90" s="863">
        <v>45299</v>
      </c>
      <c r="EO90" s="17"/>
      <c r="EP90" s="36"/>
      <c r="EQ90" s="36"/>
      <c r="ER90" s="36"/>
      <c r="ES90" s="36"/>
      <c r="ET90" s="36"/>
    </row>
    <row r="91" spans="1:150" ht="13.5" customHeight="1">
      <c r="A91" s="296"/>
      <c r="B91" s="297"/>
      <c r="C91" s="645">
        <v>36</v>
      </c>
      <c r="D91" s="942"/>
      <c r="E91" s="927" t="s">
        <v>235</v>
      </c>
      <c r="F91" s="928"/>
      <c r="G91" s="928"/>
      <c r="H91" s="928"/>
      <c r="I91" s="928"/>
      <c r="J91" s="928"/>
      <c r="K91" s="928"/>
      <c r="L91" s="928"/>
      <c r="M91" s="928"/>
      <c r="N91" s="928"/>
      <c r="O91" s="929"/>
      <c r="P91" s="904" t="s">
        <v>131</v>
      </c>
      <c r="Q91" s="905"/>
      <c r="R91" s="905"/>
      <c r="S91" s="905"/>
      <c r="T91" s="906"/>
      <c r="U91" s="907" t="s">
        <v>122</v>
      </c>
      <c r="V91" s="908"/>
      <c r="W91" s="907" t="s">
        <v>122</v>
      </c>
      <c r="X91" s="908"/>
      <c r="Y91" s="909" t="s">
        <v>183</v>
      </c>
      <c r="Z91" s="910"/>
      <c r="AA91" s="907" t="s">
        <v>40</v>
      </c>
      <c r="AB91" s="908"/>
      <c r="AC91" s="907" t="s">
        <v>122</v>
      </c>
      <c r="AD91" s="908"/>
      <c r="AE91" s="934" t="s">
        <v>40</v>
      </c>
      <c r="AF91" s="647"/>
      <c r="AG91" s="647"/>
      <c r="AH91" s="647"/>
      <c r="AI91" s="935"/>
      <c r="AJ91" s="907" t="s">
        <v>40</v>
      </c>
      <c r="AK91" s="908"/>
      <c r="AL91" s="907" t="s">
        <v>40</v>
      </c>
      <c r="AM91" s="908"/>
      <c r="AN91" s="907" t="s">
        <v>40</v>
      </c>
      <c r="AO91" s="908"/>
      <c r="AP91" s="907" t="s">
        <v>40</v>
      </c>
      <c r="AQ91" s="908"/>
      <c r="AR91" s="907" t="s">
        <v>40</v>
      </c>
      <c r="AS91" s="908"/>
      <c r="AT91" s="907" t="s">
        <v>40</v>
      </c>
      <c r="AU91" s="908"/>
      <c r="AV91" s="907" t="s">
        <v>40</v>
      </c>
      <c r="AW91" s="908"/>
      <c r="AX91" s="911">
        <v>180</v>
      </c>
      <c r="AY91" s="912"/>
      <c r="AZ91" s="943" t="s">
        <v>40</v>
      </c>
      <c r="BA91" s="907" t="s">
        <v>40</v>
      </c>
      <c r="BB91" s="908"/>
      <c r="BC91" s="934" t="s">
        <v>40</v>
      </c>
      <c r="BD91" s="647"/>
      <c r="BE91" s="647"/>
      <c r="BF91" s="935"/>
      <c r="BG91" s="911" t="s">
        <v>40</v>
      </c>
      <c r="BH91" s="936"/>
      <c r="BI91" s="936"/>
      <c r="BJ91" s="936"/>
      <c r="BK91" s="936"/>
      <c r="BL91" s="912"/>
      <c r="BM91" s="944" t="s">
        <v>10</v>
      </c>
      <c r="BN91" s="648"/>
      <c r="BO91" s="648"/>
      <c r="BP91" s="648"/>
      <c r="BQ91" s="648"/>
      <c r="BR91" s="648"/>
      <c r="BS91" s="648"/>
      <c r="BT91" s="945"/>
      <c r="BU91" s="949"/>
      <c r="BV91" s="950"/>
      <c r="BW91" s="950"/>
      <c r="BX91" s="950"/>
      <c r="BY91" s="950"/>
      <c r="BZ91" s="950"/>
      <c r="CA91" s="950"/>
      <c r="CB91" s="950"/>
      <c r="CC91" s="950"/>
      <c r="CD91" s="950"/>
      <c r="CE91" s="950"/>
      <c r="CF91" s="950"/>
      <c r="CG91" s="950"/>
      <c r="CH91" s="951"/>
      <c r="CI91" s="298"/>
      <c r="CJ91" s="55"/>
      <c r="CL91" s="642" t="s">
        <v>160</v>
      </c>
      <c r="CM91" s="643"/>
      <c r="CN91" s="908"/>
      <c r="CO91" s="643" t="s">
        <v>121</v>
      </c>
      <c r="CP91" s="643"/>
      <c r="CQ91" s="643"/>
      <c r="CR91" s="643"/>
      <c r="CS91" s="643"/>
      <c r="CT91" s="644"/>
      <c r="CU91" s="55"/>
      <c r="CV91" s="939" t="s">
        <v>161</v>
      </c>
      <c r="CW91" s="578"/>
      <c r="CX91" s="578"/>
      <c r="CY91" s="578"/>
      <c r="CZ91" s="578"/>
      <c r="DA91" s="578"/>
      <c r="DB91" s="578"/>
      <c r="DC91" s="578"/>
      <c r="DD91" s="636" t="s">
        <v>236</v>
      </c>
      <c r="DE91" s="637"/>
      <c r="DF91" s="637"/>
      <c r="DG91" s="637"/>
      <c r="DH91" s="637"/>
      <c r="DI91" s="637"/>
      <c r="DJ91" s="637"/>
      <c r="DK91" s="637"/>
      <c r="DL91" s="637"/>
      <c r="DM91" s="637"/>
      <c r="DN91" s="637"/>
      <c r="DO91" s="902"/>
      <c r="DP91" s="940" t="s">
        <v>237</v>
      </c>
      <c r="DQ91" s="579"/>
      <c r="DR91" s="579"/>
      <c r="DS91" s="579"/>
      <c r="DT91" s="579"/>
      <c r="DU91" s="579"/>
      <c r="DV91" s="579"/>
      <c r="DW91" s="579"/>
      <c r="DX91" s="579"/>
      <c r="DY91" s="579"/>
      <c r="DZ91" s="579"/>
      <c r="EA91" s="579"/>
      <c r="EB91" s="579"/>
      <c r="EC91" s="579"/>
      <c r="ED91" s="579"/>
      <c r="EE91" s="579"/>
      <c r="EF91" s="579"/>
      <c r="EG91" s="579"/>
      <c r="EH91" s="579"/>
      <c r="EI91" s="583"/>
      <c r="EJ91" s="17"/>
      <c r="EK91" s="324">
        <f>IF(EL91="","",MAX($EK$2:EK90)+1)</f>
        <v>30</v>
      </c>
      <c r="EL91" s="866" t="s">
        <v>81</v>
      </c>
      <c r="EM91" s="862" t="s">
        <v>9</v>
      </c>
      <c r="EN91" s="863">
        <v>45299</v>
      </c>
      <c r="EO91" s="17"/>
      <c r="EP91" s="36"/>
      <c r="EQ91" s="36"/>
      <c r="ER91" s="36"/>
      <c r="ES91" s="36"/>
      <c r="ET91" s="36"/>
    </row>
    <row r="92" spans="1:150" ht="13.5" customHeight="1">
      <c r="A92" s="296"/>
      <c r="B92" s="297"/>
      <c r="C92" s="645">
        <v>37</v>
      </c>
      <c r="D92" s="942"/>
      <c r="E92" s="927" t="s">
        <v>238</v>
      </c>
      <c r="F92" s="928"/>
      <c r="G92" s="928"/>
      <c r="H92" s="928"/>
      <c r="I92" s="928"/>
      <c r="J92" s="928"/>
      <c r="K92" s="928"/>
      <c r="L92" s="928"/>
      <c r="M92" s="928"/>
      <c r="N92" s="928"/>
      <c r="O92" s="929"/>
      <c r="P92" s="904" t="s">
        <v>131</v>
      </c>
      <c r="Q92" s="905"/>
      <c r="R92" s="905"/>
      <c r="S92" s="905"/>
      <c r="T92" s="906"/>
      <c r="U92" s="907" t="s">
        <v>122</v>
      </c>
      <c r="V92" s="908"/>
      <c r="W92" s="907" t="s">
        <v>122</v>
      </c>
      <c r="X92" s="908"/>
      <c r="Y92" s="909" t="s">
        <v>183</v>
      </c>
      <c r="Z92" s="910"/>
      <c r="AA92" s="907" t="s">
        <v>40</v>
      </c>
      <c r="AB92" s="908"/>
      <c r="AC92" s="907" t="s">
        <v>122</v>
      </c>
      <c r="AD92" s="908"/>
      <c r="AE92" s="934" t="s">
        <v>40</v>
      </c>
      <c r="AF92" s="647"/>
      <c r="AG92" s="647"/>
      <c r="AH92" s="647"/>
      <c r="AI92" s="935"/>
      <c r="AJ92" s="907" t="s">
        <v>40</v>
      </c>
      <c r="AK92" s="908"/>
      <c r="AL92" s="907" t="s">
        <v>40</v>
      </c>
      <c r="AM92" s="908"/>
      <c r="AN92" s="907" t="s">
        <v>40</v>
      </c>
      <c r="AO92" s="908"/>
      <c r="AP92" s="907" t="s">
        <v>40</v>
      </c>
      <c r="AQ92" s="908"/>
      <c r="AR92" s="907" t="s">
        <v>40</v>
      </c>
      <c r="AS92" s="908"/>
      <c r="AT92" s="907" t="s">
        <v>40</v>
      </c>
      <c r="AU92" s="908"/>
      <c r="AV92" s="907" t="s">
        <v>40</v>
      </c>
      <c r="AW92" s="908"/>
      <c r="AX92" s="911">
        <v>180</v>
      </c>
      <c r="AY92" s="912"/>
      <c r="AZ92" s="943" t="s">
        <v>40</v>
      </c>
      <c r="BA92" s="907" t="s">
        <v>40</v>
      </c>
      <c r="BB92" s="908"/>
      <c r="BC92" s="934" t="s">
        <v>40</v>
      </c>
      <c r="BD92" s="647"/>
      <c r="BE92" s="647"/>
      <c r="BF92" s="935"/>
      <c r="BG92" s="911" t="s">
        <v>40</v>
      </c>
      <c r="BH92" s="936"/>
      <c r="BI92" s="936"/>
      <c r="BJ92" s="936"/>
      <c r="BK92" s="936"/>
      <c r="BL92" s="912"/>
      <c r="BM92" s="944" t="s">
        <v>10</v>
      </c>
      <c r="BN92" s="648"/>
      <c r="BO92" s="648"/>
      <c r="BP92" s="648"/>
      <c r="BQ92" s="648"/>
      <c r="BR92" s="648"/>
      <c r="BS92" s="648"/>
      <c r="BT92" s="945"/>
      <c r="BU92" s="949"/>
      <c r="BV92" s="950"/>
      <c r="BW92" s="950"/>
      <c r="BX92" s="950"/>
      <c r="BY92" s="950"/>
      <c r="BZ92" s="950"/>
      <c r="CA92" s="950"/>
      <c r="CB92" s="950"/>
      <c r="CC92" s="950"/>
      <c r="CD92" s="950"/>
      <c r="CE92" s="950"/>
      <c r="CF92" s="950"/>
      <c r="CG92" s="950"/>
      <c r="CH92" s="951"/>
      <c r="CI92" s="298"/>
      <c r="CJ92" s="55"/>
      <c r="CL92" s="642" t="s">
        <v>160</v>
      </c>
      <c r="CM92" s="643"/>
      <c r="CN92" s="908"/>
      <c r="CO92" s="907" t="s">
        <v>121</v>
      </c>
      <c r="CP92" s="643"/>
      <c r="CQ92" s="643"/>
      <c r="CR92" s="643"/>
      <c r="CS92" s="643"/>
      <c r="CT92" s="644"/>
      <c r="CU92" s="55"/>
      <c r="CV92" s="939" t="s">
        <v>161</v>
      </c>
      <c r="CW92" s="578"/>
      <c r="CX92" s="578"/>
      <c r="CY92" s="578"/>
      <c r="CZ92" s="578"/>
      <c r="DA92" s="578"/>
      <c r="DB92" s="578"/>
      <c r="DC92" s="578"/>
      <c r="DD92" s="636" t="s">
        <v>239</v>
      </c>
      <c r="DE92" s="637"/>
      <c r="DF92" s="637"/>
      <c r="DG92" s="637"/>
      <c r="DH92" s="637"/>
      <c r="DI92" s="637"/>
      <c r="DJ92" s="637"/>
      <c r="DK92" s="637"/>
      <c r="DL92" s="637"/>
      <c r="DM92" s="637"/>
      <c r="DN92" s="637"/>
      <c r="DO92" s="902"/>
      <c r="DP92" s="940" t="s">
        <v>240</v>
      </c>
      <c r="DQ92" s="579"/>
      <c r="DR92" s="579"/>
      <c r="DS92" s="579"/>
      <c r="DT92" s="579"/>
      <c r="DU92" s="579"/>
      <c r="DV92" s="579"/>
      <c r="DW92" s="579"/>
      <c r="DX92" s="579"/>
      <c r="DY92" s="579"/>
      <c r="DZ92" s="579"/>
      <c r="EA92" s="579"/>
      <c r="EB92" s="579"/>
      <c r="EC92" s="579"/>
      <c r="ED92" s="579"/>
      <c r="EE92" s="579"/>
      <c r="EF92" s="579"/>
      <c r="EG92" s="579"/>
      <c r="EH92" s="579"/>
      <c r="EI92" s="583"/>
      <c r="EJ92" s="17"/>
      <c r="EK92" s="324">
        <f>IF(EL92="","",MAX($EK$2:EK91)+1)</f>
        <v>31</v>
      </c>
      <c r="EL92" s="866" t="s">
        <v>81</v>
      </c>
      <c r="EM92" s="862" t="s">
        <v>9</v>
      </c>
      <c r="EN92" s="863">
        <v>45299</v>
      </c>
      <c r="EO92" s="17"/>
      <c r="EP92" s="36"/>
      <c r="EQ92" s="36"/>
      <c r="ER92" s="36"/>
      <c r="ES92" s="36"/>
      <c r="ET92" s="36"/>
    </row>
    <row r="93" spans="1:150" ht="13.5" customHeight="1">
      <c r="A93" s="296"/>
      <c r="B93" s="297"/>
      <c r="C93" s="645">
        <v>38</v>
      </c>
      <c r="D93" s="942"/>
      <c r="E93" s="927" t="s">
        <v>241</v>
      </c>
      <c r="F93" s="928"/>
      <c r="G93" s="928"/>
      <c r="H93" s="928"/>
      <c r="I93" s="928"/>
      <c r="J93" s="928"/>
      <c r="K93" s="928"/>
      <c r="L93" s="928"/>
      <c r="M93" s="928"/>
      <c r="N93" s="928"/>
      <c r="O93" s="929"/>
      <c r="P93" s="904" t="s">
        <v>131</v>
      </c>
      <c r="Q93" s="905"/>
      <c r="R93" s="905"/>
      <c r="S93" s="905"/>
      <c r="T93" s="906"/>
      <c r="U93" s="907" t="s">
        <v>122</v>
      </c>
      <c r="V93" s="908"/>
      <c r="W93" s="907" t="s">
        <v>122</v>
      </c>
      <c r="X93" s="908"/>
      <c r="Y93" s="909" t="s">
        <v>183</v>
      </c>
      <c r="Z93" s="910"/>
      <c r="AA93" s="907" t="s">
        <v>40</v>
      </c>
      <c r="AB93" s="908"/>
      <c r="AC93" s="907" t="s">
        <v>122</v>
      </c>
      <c r="AD93" s="908"/>
      <c r="AE93" s="934" t="s">
        <v>40</v>
      </c>
      <c r="AF93" s="647"/>
      <c r="AG93" s="647"/>
      <c r="AH93" s="647"/>
      <c r="AI93" s="935"/>
      <c r="AJ93" s="907" t="s">
        <v>40</v>
      </c>
      <c r="AK93" s="908"/>
      <c r="AL93" s="907" t="s">
        <v>40</v>
      </c>
      <c r="AM93" s="908"/>
      <c r="AN93" s="907" t="s">
        <v>40</v>
      </c>
      <c r="AO93" s="908"/>
      <c r="AP93" s="907" t="s">
        <v>40</v>
      </c>
      <c r="AQ93" s="908"/>
      <c r="AR93" s="907" t="s">
        <v>40</v>
      </c>
      <c r="AS93" s="908"/>
      <c r="AT93" s="907" t="s">
        <v>40</v>
      </c>
      <c r="AU93" s="908"/>
      <c r="AV93" s="907" t="s">
        <v>40</v>
      </c>
      <c r="AW93" s="908"/>
      <c r="AX93" s="911">
        <v>180</v>
      </c>
      <c r="AY93" s="912"/>
      <c r="AZ93" s="943" t="s">
        <v>40</v>
      </c>
      <c r="BA93" s="907" t="s">
        <v>40</v>
      </c>
      <c r="BB93" s="908"/>
      <c r="BC93" s="934" t="s">
        <v>40</v>
      </c>
      <c r="BD93" s="647"/>
      <c r="BE93" s="647"/>
      <c r="BF93" s="935"/>
      <c r="BG93" s="911" t="s">
        <v>40</v>
      </c>
      <c r="BH93" s="936"/>
      <c r="BI93" s="936"/>
      <c r="BJ93" s="936"/>
      <c r="BK93" s="936"/>
      <c r="BL93" s="912"/>
      <c r="BM93" s="944" t="s">
        <v>10</v>
      </c>
      <c r="BN93" s="648"/>
      <c r="BO93" s="648"/>
      <c r="BP93" s="648"/>
      <c r="BQ93" s="648"/>
      <c r="BR93" s="648"/>
      <c r="BS93" s="648"/>
      <c r="BT93" s="945"/>
      <c r="BU93" s="949"/>
      <c r="BV93" s="950"/>
      <c r="BW93" s="950"/>
      <c r="BX93" s="950"/>
      <c r="BY93" s="950"/>
      <c r="BZ93" s="950"/>
      <c r="CA93" s="950"/>
      <c r="CB93" s="950"/>
      <c r="CC93" s="950"/>
      <c r="CD93" s="950"/>
      <c r="CE93" s="950"/>
      <c r="CF93" s="950"/>
      <c r="CG93" s="950"/>
      <c r="CH93" s="951"/>
      <c r="CI93" s="298"/>
      <c r="CJ93" s="55"/>
      <c r="CL93" s="642" t="s">
        <v>160</v>
      </c>
      <c r="CM93" s="643"/>
      <c r="CN93" s="908"/>
      <c r="CO93" s="907" t="s">
        <v>121</v>
      </c>
      <c r="CP93" s="643"/>
      <c r="CQ93" s="643"/>
      <c r="CR93" s="643"/>
      <c r="CS93" s="643"/>
      <c r="CT93" s="644"/>
      <c r="CU93" s="55"/>
      <c r="CV93" s="939" t="s">
        <v>161</v>
      </c>
      <c r="CW93" s="578"/>
      <c r="CX93" s="578"/>
      <c r="CY93" s="578"/>
      <c r="CZ93" s="578"/>
      <c r="DA93" s="578"/>
      <c r="DB93" s="578"/>
      <c r="DC93" s="578"/>
      <c r="DD93" s="636" t="s">
        <v>242</v>
      </c>
      <c r="DE93" s="637"/>
      <c r="DF93" s="637"/>
      <c r="DG93" s="637"/>
      <c r="DH93" s="637"/>
      <c r="DI93" s="637"/>
      <c r="DJ93" s="637"/>
      <c r="DK93" s="637"/>
      <c r="DL93" s="637"/>
      <c r="DM93" s="637"/>
      <c r="DN93" s="637"/>
      <c r="DO93" s="902"/>
      <c r="DP93" s="940" t="s">
        <v>243</v>
      </c>
      <c r="DQ93" s="579"/>
      <c r="DR93" s="579"/>
      <c r="DS93" s="579"/>
      <c r="DT93" s="579"/>
      <c r="DU93" s="579"/>
      <c r="DV93" s="579"/>
      <c r="DW93" s="579"/>
      <c r="DX93" s="579"/>
      <c r="DY93" s="579"/>
      <c r="DZ93" s="579"/>
      <c r="EA93" s="579"/>
      <c r="EB93" s="579"/>
      <c r="EC93" s="579"/>
      <c r="ED93" s="579"/>
      <c r="EE93" s="579"/>
      <c r="EF93" s="579"/>
      <c r="EG93" s="579"/>
      <c r="EH93" s="579"/>
      <c r="EI93" s="583"/>
      <c r="EJ93" s="17"/>
      <c r="EK93" s="324">
        <f>IF(EL93="","",MAX($EK$2:EK92)+1)</f>
        <v>32</v>
      </c>
      <c r="EL93" s="866" t="s">
        <v>81</v>
      </c>
      <c r="EM93" s="862" t="s">
        <v>9</v>
      </c>
      <c r="EN93" s="863">
        <v>45299</v>
      </c>
      <c r="EO93" s="17"/>
      <c r="EP93" s="36"/>
      <c r="EQ93" s="36"/>
      <c r="ER93" s="36"/>
      <c r="ES93" s="36"/>
      <c r="ET93" s="36"/>
    </row>
    <row r="94" spans="1:150" ht="15.75">
      <c r="A94" s="296"/>
      <c r="B94" s="297"/>
      <c r="C94" s="645">
        <v>39</v>
      </c>
      <c r="D94" s="942"/>
      <c r="E94" s="927" t="s">
        <v>244</v>
      </c>
      <c r="F94" s="928"/>
      <c r="G94" s="928"/>
      <c r="H94" s="928"/>
      <c r="I94" s="928"/>
      <c r="J94" s="928"/>
      <c r="K94" s="928"/>
      <c r="L94" s="928"/>
      <c r="M94" s="928"/>
      <c r="N94" s="928"/>
      <c r="O94" s="929"/>
      <c r="P94" s="904" t="s">
        <v>131</v>
      </c>
      <c r="Q94" s="905"/>
      <c r="R94" s="905"/>
      <c r="S94" s="905"/>
      <c r="T94" s="906"/>
      <c r="U94" s="907" t="s">
        <v>122</v>
      </c>
      <c r="V94" s="908"/>
      <c r="W94" s="907" t="s">
        <v>122</v>
      </c>
      <c r="X94" s="908"/>
      <c r="Y94" s="909" t="s">
        <v>183</v>
      </c>
      <c r="Z94" s="910"/>
      <c r="AA94" s="907" t="s">
        <v>40</v>
      </c>
      <c r="AB94" s="908"/>
      <c r="AC94" s="907" t="s">
        <v>122</v>
      </c>
      <c r="AD94" s="908"/>
      <c r="AE94" s="934" t="s">
        <v>40</v>
      </c>
      <c r="AF94" s="647"/>
      <c r="AG94" s="647"/>
      <c r="AH94" s="647"/>
      <c r="AI94" s="935"/>
      <c r="AJ94" s="907" t="s">
        <v>40</v>
      </c>
      <c r="AK94" s="908"/>
      <c r="AL94" s="907" t="s">
        <v>40</v>
      </c>
      <c r="AM94" s="908"/>
      <c r="AN94" s="907" t="s">
        <v>40</v>
      </c>
      <c r="AO94" s="908"/>
      <c r="AP94" s="907" t="s">
        <v>40</v>
      </c>
      <c r="AQ94" s="908"/>
      <c r="AR94" s="907" t="s">
        <v>40</v>
      </c>
      <c r="AS94" s="908"/>
      <c r="AT94" s="907" t="s">
        <v>40</v>
      </c>
      <c r="AU94" s="908"/>
      <c r="AV94" s="907" t="s">
        <v>40</v>
      </c>
      <c r="AW94" s="908"/>
      <c r="AX94" s="911">
        <v>180</v>
      </c>
      <c r="AY94" s="912"/>
      <c r="AZ94" s="943" t="s">
        <v>40</v>
      </c>
      <c r="BA94" s="907" t="s">
        <v>40</v>
      </c>
      <c r="BB94" s="908"/>
      <c r="BC94" s="934" t="s">
        <v>40</v>
      </c>
      <c r="BD94" s="647"/>
      <c r="BE94" s="647"/>
      <c r="BF94" s="935"/>
      <c r="BG94" s="911" t="s">
        <v>40</v>
      </c>
      <c r="BH94" s="936"/>
      <c r="BI94" s="936"/>
      <c r="BJ94" s="936"/>
      <c r="BK94" s="936"/>
      <c r="BL94" s="912"/>
      <c r="BM94" s="944" t="s">
        <v>10</v>
      </c>
      <c r="BN94" s="648"/>
      <c r="BO94" s="648"/>
      <c r="BP94" s="648"/>
      <c r="BQ94" s="648"/>
      <c r="BR94" s="648"/>
      <c r="BS94" s="648"/>
      <c r="BT94" s="945"/>
      <c r="BU94" s="949"/>
      <c r="BV94" s="950"/>
      <c r="BW94" s="950"/>
      <c r="BX94" s="950"/>
      <c r="BY94" s="950"/>
      <c r="BZ94" s="950"/>
      <c r="CA94" s="950"/>
      <c r="CB94" s="950"/>
      <c r="CC94" s="950"/>
      <c r="CD94" s="950"/>
      <c r="CE94" s="950"/>
      <c r="CF94" s="950"/>
      <c r="CG94" s="950"/>
      <c r="CH94" s="951"/>
      <c r="CI94" s="298"/>
      <c r="CJ94" s="55"/>
      <c r="CL94" s="642" t="s">
        <v>160</v>
      </c>
      <c r="CM94" s="643"/>
      <c r="CN94" s="908"/>
      <c r="CO94" s="907" t="s">
        <v>121</v>
      </c>
      <c r="CP94" s="643"/>
      <c r="CQ94" s="643"/>
      <c r="CR94" s="643"/>
      <c r="CS94" s="643"/>
      <c r="CT94" s="644"/>
      <c r="CU94" s="55"/>
      <c r="CV94" s="939" t="s">
        <v>161</v>
      </c>
      <c r="CW94" s="578"/>
      <c r="CX94" s="578"/>
      <c r="CY94" s="578"/>
      <c r="CZ94" s="578"/>
      <c r="DA94" s="578"/>
      <c r="DB94" s="578"/>
      <c r="DC94" s="578"/>
      <c r="DD94" s="636" t="s">
        <v>245</v>
      </c>
      <c r="DE94" s="637"/>
      <c r="DF94" s="637"/>
      <c r="DG94" s="637"/>
      <c r="DH94" s="637"/>
      <c r="DI94" s="637"/>
      <c r="DJ94" s="637"/>
      <c r="DK94" s="637"/>
      <c r="DL94" s="637"/>
      <c r="DM94" s="637"/>
      <c r="DN94" s="637"/>
      <c r="DO94" s="902"/>
      <c r="DP94" s="940" t="s">
        <v>246</v>
      </c>
      <c r="DQ94" s="579"/>
      <c r="DR94" s="579"/>
      <c r="DS94" s="579"/>
      <c r="DT94" s="579"/>
      <c r="DU94" s="579"/>
      <c r="DV94" s="579"/>
      <c r="DW94" s="579"/>
      <c r="DX94" s="579"/>
      <c r="DY94" s="579"/>
      <c r="DZ94" s="579"/>
      <c r="EA94" s="579"/>
      <c r="EB94" s="579"/>
      <c r="EC94" s="579"/>
      <c r="ED94" s="579"/>
      <c r="EE94" s="579"/>
      <c r="EF94" s="579"/>
      <c r="EG94" s="579"/>
      <c r="EH94" s="579"/>
      <c r="EI94" s="583"/>
      <c r="EJ94" s="17"/>
      <c r="EK94" s="324">
        <f>IF(EL94="","",MAX($EK$2:EK93)+1)</f>
        <v>33</v>
      </c>
      <c r="EL94" s="866" t="s">
        <v>81</v>
      </c>
      <c r="EM94" s="862" t="s">
        <v>9</v>
      </c>
      <c r="EN94" s="863">
        <v>45299</v>
      </c>
      <c r="EO94" s="17"/>
      <c r="EP94" s="36"/>
      <c r="EQ94" s="36"/>
      <c r="ER94" s="36"/>
      <c r="ES94" s="36"/>
      <c r="ET94" s="36"/>
    </row>
    <row r="95" spans="1:150" ht="13.5" customHeight="1">
      <c r="A95" s="296"/>
      <c r="B95" s="297"/>
      <c r="C95" s="645">
        <v>40</v>
      </c>
      <c r="D95" s="942"/>
      <c r="E95" s="927" t="s">
        <v>247</v>
      </c>
      <c r="F95" s="928"/>
      <c r="G95" s="928"/>
      <c r="H95" s="928"/>
      <c r="I95" s="928"/>
      <c r="J95" s="928"/>
      <c r="K95" s="928"/>
      <c r="L95" s="928"/>
      <c r="M95" s="928"/>
      <c r="N95" s="928"/>
      <c r="O95" s="929"/>
      <c r="P95" s="904" t="s">
        <v>131</v>
      </c>
      <c r="Q95" s="905"/>
      <c r="R95" s="905"/>
      <c r="S95" s="905"/>
      <c r="T95" s="906"/>
      <c r="U95" s="907" t="s">
        <v>122</v>
      </c>
      <c r="V95" s="908"/>
      <c r="W95" s="907" t="s">
        <v>122</v>
      </c>
      <c r="X95" s="908"/>
      <c r="Y95" s="909" t="s">
        <v>183</v>
      </c>
      <c r="Z95" s="910"/>
      <c r="AA95" s="907" t="s">
        <v>40</v>
      </c>
      <c r="AB95" s="908"/>
      <c r="AC95" s="907" t="s">
        <v>122</v>
      </c>
      <c r="AD95" s="908"/>
      <c r="AE95" s="934" t="s">
        <v>40</v>
      </c>
      <c r="AF95" s="647"/>
      <c r="AG95" s="647"/>
      <c r="AH95" s="647"/>
      <c r="AI95" s="935"/>
      <c r="AJ95" s="907" t="s">
        <v>40</v>
      </c>
      <c r="AK95" s="908"/>
      <c r="AL95" s="907" t="s">
        <v>40</v>
      </c>
      <c r="AM95" s="908"/>
      <c r="AN95" s="907" t="s">
        <v>40</v>
      </c>
      <c r="AO95" s="908"/>
      <c r="AP95" s="907" t="s">
        <v>40</v>
      </c>
      <c r="AQ95" s="908"/>
      <c r="AR95" s="907" t="s">
        <v>40</v>
      </c>
      <c r="AS95" s="908"/>
      <c r="AT95" s="907" t="s">
        <v>40</v>
      </c>
      <c r="AU95" s="908"/>
      <c r="AV95" s="907" t="s">
        <v>40</v>
      </c>
      <c r="AW95" s="908"/>
      <c r="AX95" s="911">
        <v>180</v>
      </c>
      <c r="AY95" s="912"/>
      <c r="AZ95" s="943" t="s">
        <v>40</v>
      </c>
      <c r="BA95" s="907" t="s">
        <v>40</v>
      </c>
      <c r="BB95" s="908"/>
      <c r="BC95" s="934" t="s">
        <v>40</v>
      </c>
      <c r="BD95" s="647"/>
      <c r="BE95" s="647"/>
      <c r="BF95" s="935"/>
      <c r="BG95" s="911" t="s">
        <v>40</v>
      </c>
      <c r="BH95" s="936"/>
      <c r="BI95" s="936"/>
      <c r="BJ95" s="936"/>
      <c r="BK95" s="936"/>
      <c r="BL95" s="912"/>
      <c r="BM95" s="944" t="s">
        <v>10</v>
      </c>
      <c r="BN95" s="648"/>
      <c r="BO95" s="648"/>
      <c r="BP95" s="648"/>
      <c r="BQ95" s="648"/>
      <c r="BR95" s="648"/>
      <c r="BS95" s="648"/>
      <c r="BT95" s="945"/>
      <c r="BU95" s="949"/>
      <c r="BV95" s="950"/>
      <c r="BW95" s="950"/>
      <c r="BX95" s="950"/>
      <c r="BY95" s="950"/>
      <c r="BZ95" s="950"/>
      <c r="CA95" s="950"/>
      <c r="CB95" s="950"/>
      <c r="CC95" s="950"/>
      <c r="CD95" s="950"/>
      <c r="CE95" s="950"/>
      <c r="CF95" s="950"/>
      <c r="CG95" s="950"/>
      <c r="CH95" s="951"/>
      <c r="CI95" s="298"/>
      <c r="CJ95" s="55"/>
      <c r="CL95" s="642" t="s">
        <v>160</v>
      </c>
      <c r="CM95" s="643"/>
      <c r="CN95" s="908"/>
      <c r="CO95" s="907" t="s">
        <v>121</v>
      </c>
      <c r="CP95" s="643"/>
      <c r="CQ95" s="643"/>
      <c r="CR95" s="643"/>
      <c r="CS95" s="643"/>
      <c r="CT95" s="644"/>
      <c r="CU95" s="55"/>
      <c r="CV95" s="939" t="s">
        <v>161</v>
      </c>
      <c r="CW95" s="578"/>
      <c r="CX95" s="578"/>
      <c r="CY95" s="578"/>
      <c r="CZ95" s="578"/>
      <c r="DA95" s="578"/>
      <c r="DB95" s="578"/>
      <c r="DC95" s="578"/>
      <c r="DD95" s="636" t="s">
        <v>248</v>
      </c>
      <c r="DE95" s="637"/>
      <c r="DF95" s="637"/>
      <c r="DG95" s="637"/>
      <c r="DH95" s="637"/>
      <c r="DI95" s="637"/>
      <c r="DJ95" s="637"/>
      <c r="DK95" s="637"/>
      <c r="DL95" s="637"/>
      <c r="DM95" s="637"/>
      <c r="DN95" s="637"/>
      <c r="DO95" s="902"/>
      <c r="DP95" s="940" t="s">
        <v>249</v>
      </c>
      <c r="DQ95" s="579"/>
      <c r="DR95" s="579"/>
      <c r="DS95" s="579"/>
      <c r="DT95" s="579"/>
      <c r="DU95" s="579"/>
      <c r="DV95" s="579"/>
      <c r="DW95" s="579"/>
      <c r="DX95" s="579"/>
      <c r="DY95" s="579"/>
      <c r="DZ95" s="579"/>
      <c r="EA95" s="579"/>
      <c r="EB95" s="579"/>
      <c r="EC95" s="579"/>
      <c r="ED95" s="579"/>
      <c r="EE95" s="579"/>
      <c r="EF95" s="579"/>
      <c r="EG95" s="579"/>
      <c r="EH95" s="579"/>
      <c r="EI95" s="583"/>
      <c r="EJ95" s="17"/>
      <c r="EK95" s="324">
        <f>IF(EL95="","",MAX($EK$2:EK94)+1)</f>
        <v>34</v>
      </c>
      <c r="EL95" s="866" t="s">
        <v>81</v>
      </c>
      <c r="EM95" s="862" t="s">
        <v>9</v>
      </c>
      <c r="EN95" s="863">
        <v>45299</v>
      </c>
      <c r="EO95" s="17"/>
      <c r="EP95" s="36"/>
      <c r="EQ95" s="36"/>
      <c r="ER95" s="36"/>
      <c r="ES95" s="36"/>
      <c r="ET95" s="36"/>
    </row>
    <row r="96" spans="1:150" ht="13.5" customHeight="1">
      <c r="A96" s="296"/>
      <c r="B96" s="297"/>
      <c r="C96" s="645">
        <v>41</v>
      </c>
      <c r="D96" s="942"/>
      <c r="E96" s="927" t="s">
        <v>250</v>
      </c>
      <c r="F96" s="928"/>
      <c r="G96" s="928"/>
      <c r="H96" s="928"/>
      <c r="I96" s="928"/>
      <c r="J96" s="928"/>
      <c r="K96" s="928"/>
      <c r="L96" s="928"/>
      <c r="M96" s="928"/>
      <c r="N96" s="928"/>
      <c r="O96" s="929"/>
      <c r="P96" s="904" t="s">
        <v>131</v>
      </c>
      <c r="Q96" s="905"/>
      <c r="R96" s="905"/>
      <c r="S96" s="905"/>
      <c r="T96" s="906"/>
      <c r="U96" s="907" t="s">
        <v>122</v>
      </c>
      <c r="V96" s="908"/>
      <c r="W96" s="907" t="s">
        <v>122</v>
      </c>
      <c r="X96" s="908"/>
      <c r="Y96" s="909" t="s">
        <v>183</v>
      </c>
      <c r="Z96" s="910"/>
      <c r="AA96" s="907" t="s">
        <v>40</v>
      </c>
      <c r="AB96" s="908"/>
      <c r="AC96" s="907" t="s">
        <v>122</v>
      </c>
      <c r="AD96" s="908"/>
      <c r="AE96" s="934" t="s">
        <v>40</v>
      </c>
      <c r="AF96" s="647"/>
      <c r="AG96" s="647"/>
      <c r="AH96" s="647"/>
      <c r="AI96" s="935"/>
      <c r="AJ96" s="907" t="s">
        <v>40</v>
      </c>
      <c r="AK96" s="908"/>
      <c r="AL96" s="907" t="s">
        <v>40</v>
      </c>
      <c r="AM96" s="908"/>
      <c r="AN96" s="907" t="s">
        <v>40</v>
      </c>
      <c r="AO96" s="908"/>
      <c r="AP96" s="907" t="s">
        <v>40</v>
      </c>
      <c r="AQ96" s="908"/>
      <c r="AR96" s="907" t="s">
        <v>40</v>
      </c>
      <c r="AS96" s="908"/>
      <c r="AT96" s="907" t="s">
        <v>40</v>
      </c>
      <c r="AU96" s="908"/>
      <c r="AV96" s="907" t="s">
        <v>40</v>
      </c>
      <c r="AW96" s="908"/>
      <c r="AX96" s="911">
        <v>180</v>
      </c>
      <c r="AY96" s="912"/>
      <c r="AZ96" s="943" t="s">
        <v>40</v>
      </c>
      <c r="BA96" s="907" t="s">
        <v>40</v>
      </c>
      <c r="BB96" s="908"/>
      <c r="BC96" s="934" t="s">
        <v>40</v>
      </c>
      <c r="BD96" s="647"/>
      <c r="BE96" s="647"/>
      <c r="BF96" s="935"/>
      <c r="BG96" s="911" t="s">
        <v>40</v>
      </c>
      <c r="BH96" s="936"/>
      <c r="BI96" s="936"/>
      <c r="BJ96" s="936"/>
      <c r="BK96" s="936"/>
      <c r="BL96" s="912"/>
      <c r="BM96" s="944" t="s">
        <v>10</v>
      </c>
      <c r="BN96" s="648"/>
      <c r="BO96" s="648"/>
      <c r="BP96" s="648"/>
      <c r="BQ96" s="648"/>
      <c r="BR96" s="648"/>
      <c r="BS96" s="648"/>
      <c r="BT96" s="945"/>
      <c r="BU96" s="949"/>
      <c r="BV96" s="950"/>
      <c r="BW96" s="950"/>
      <c r="BX96" s="950"/>
      <c r="BY96" s="950"/>
      <c r="BZ96" s="950"/>
      <c r="CA96" s="950"/>
      <c r="CB96" s="950"/>
      <c r="CC96" s="950"/>
      <c r="CD96" s="950"/>
      <c r="CE96" s="950"/>
      <c r="CF96" s="950"/>
      <c r="CG96" s="950"/>
      <c r="CH96" s="951"/>
      <c r="CI96" s="298"/>
      <c r="CJ96" s="55"/>
      <c r="CL96" s="642" t="s">
        <v>160</v>
      </c>
      <c r="CM96" s="643"/>
      <c r="CN96" s="908"/>
      <c r="CO96" s="907" t="s">
        <v>121</v>
      </c>
      <c r="CP96" s="643"/>
      <c r="CQ96" s="643"/>
      <c r="CR96" s="643"/>
      <c r="CS96" s="643"/>
      <c r="CT96" s="644"/>
      <c r="CU96" s="55"/>
      <c r="CV96" s="939" t="s">
        <v>161</v>
      </c>
      <c r="CW96" s="578"/>
      <c r="CX96" s="578"/>
      <c r="CY96" s="578"/>
      <c r="CZ96" s="578"/>
      <c r="DA96" s="578"/>
      <c r="DB96" s="578"/>
      <c r="DC96" s="578"/>
      <c r="DD96" s="636" t="s">
        <v>251</v>
      </c>
      <c r="DE96" s="637"/>
      <c r="DF96" s="637"/>
      <c r="DG96" s="637"/>
      <c r="DH96" s="637"/>
      <c r="DI96" s="637"/>
      <c r="DJ96" s="637"/>
      <c r="DK96" s="637"/>
      <c r="DL96" s="637"/>
      <c r="DM96" s="637"/>
      <c r="DN96" s="637"/>
      <c r="DO96" s="902"/>
      <c r="DP96" s="940" t="s">
        <v>252</v>
      </c>
      <c r="DQ96" s="579"/>
      <c r="DR96" s="579"/>
      <c r="DS96" s="579"/>
      <c r="DT96" s="579"/>
      <c r="DU96" s="579"/>
      <c r="DV96" s="579"/>
      <c r="DW96" s="579"/>
      <c r="DX96" s="579"/>
      <c r="DY96" s="579"/>
      <c r="DZ96" s="579"/>
      <c r="EA96" s="579"/>
      <c r="EB96" s="579"/>
      <c r="EC96" s="579"/>
      <c r="ED96" s="579"/>
      <c r="EE96" s="579"/>
      <c r="EF96" s="579"/>
      <c r="EG96" s="579"/>
      <c r="EH96" s="579"/>
      <c r="EI96" s="583"/>
      <c r="EJ96" s="17"/>
      <c r="EK96" s="324">
        <f>IF(EL96="","",MAX($EK$2:EK95)+1)</f>
        <v>35</v>
      </c>
      <c r="EL96" s="866" t="s">
        <v>81</v>
      </c>
      <c r="EM96" s="862" t="s">
        <v>9</v>
      </c>
      <c r="EN96" s="863">
        <v>45299</v>
      </c>
      <c r="EO96" s="17"/>
      <c r="EP96" s="36"/>
      <c r="EQ96" s="36"/>
      <c r="ER96" s="36"/>
      <c r="ES96" s="36"/>
      <c r="ET96" s="36"/>
    </row>
    <row r="97" spans="1:150" ht="13.5" customHeight="1">
      <c r="A97" s="296"/>
      <c r="B97" s="297"/>
      <c r="C97" s="645">
        <v>42</v>
      </c>
      <c r="D97" s="942"/>
      <c r="E97" s="927" t="s">
        <v>253</v>
      </c>
      <c r="F97" s="928"/>
      <c r="G97" s="928"/>
      <c r="H97" s="928"/>
      <c r="I97" s="928"/>
      <c r="J97" s="928"/>
      <c r="K97" s="928"/>
      <c r="L97" s="928"/>
      <c r="M97" s="928"/>
      <c r="N97" s="928"/>
      <c r="O97" s="929"/>
      <c r="P97" s="904" t="s">
        <v>131</v>
      </c>
      <c r="Q97" s="905"/>
      <c r="R97" s="905"/>
      <c r="S97" s="905"/>
      <c r="T97" s="906"/>
      <c r="U97" s="907" t="s">
        <v>122</v>
      </c>
      <c r="V97" s="908"/>
      <c r="W97" s="907" t="s">
        <v>122</v>
      </c>
      <c r="X97" s="908"/>
      <c r="Y97" s="909" t="s">
        <v>183</v>
      </c>
      <c r="Z97" s="910"/>
      <c r="AA97" s="907" t="s">
        <v>40</v>
      </c>
      <c r="AB97" s="908"/>
      <c r="AC97" s="907" t="s">
        <v>122</v>
      </c>
      <c r="AD97" s="908"/>
      <c r="AE97" s="934" t="s">
        <v>40</v>
      </c>
      <c r="AF97" s="647"/>
      <c r="AG97" s="647"/>
      <c r="AH97" s="647"/>
      <c r="AI97" s="935"/>
      <c r="AJ97" s="907" t="s">
        <v>40</v>
      </c>
      <c r="AK97" s="908"/>
      <c r="AL97" s="907" t="s">
        <v>40</v>
      </c>
      <c r="AM97" s="908"/>
      <c r="AN97" s="907" t="s">
        <v>40</v>
      </c>
      <c r="AO97" s="908"/>
      <c r="AP97" s="907" t="s">
        <v>40</v>
      </c>
      <c r="AQ97" s="908"/>
      <c r="AR97" s="907" t="s">
        <v>40</v>
      </c>
      <c r="AS97" s="908"/>
      <c r="AT97" s="907" t="s">
        <v>40</v>
      </c>
      <c r="AU97" s="908"/>
      <c r="AV97" s="907" t="s">
        <v>40</v>
      </c>
      <c r="AW97" s="908"/>
      <c r="AX97" s="911">
        <v>180</v>
      </c>
      <c r="AY97" s="912"/>
      <c r="AZ97" s="943" t="s">
        <v>40</v>
      </c>
      <c r="BA97" s="907" t="s">
        <v>40</v>
      </c>
      <c r="BB97" s="908"/>
      <c r="BC97" s="934" t="s">
        <v>40</v>
      </c>
      <c r="BD97" s="647"/>
      <c r="BE97" s="647"/>
      <c r="BF97" s="935"/>
      <c r="BG97" s="911" t="s">
        <v>40</v>
      </c>
      <c r="BH97" s="936"/>
      <c r="BI97" s="936"/>
      <c r="BJ97" s="936"/>
      <c r="BK97" s="936"/>
      <c r="BL97" s="912"/>
      <c r="BM97" s="944" t="s">
        <v>10</v>
      </c>
      <c r="BN97" s="648"/>
      <c r="BO97" s="648"/>
      <c r="BP97" s="648"/>
      <c r="BQ97" s="648"/>
      <c r="BR97" s="648"/>
      <c r="BS97" s="648"/>
      <c r="BT97" s="945"/>
      <c r="BU97" s="949"/>
      <c r="BV97" s="950"/>
      <c r="BW97" s="950"/>
      <c r="BX97" s="950"/>
      <c r="BY97" s="950"/>
      <c r="BZ97" s="950"/>
      <c r="CA97" s="950"/>
      <c r="CB97" s="950"/>
      <c r="CC97" s="950"/>
      <c r="CD97" s="950"/>
      <c r="CE97" s="950"/>
      <c r="CF97" s="950"/>
      <c r="CG97" s="950"/>
      <c r="CH97" s="951"/>
      <c r="CI97" s="298"/>
      <c r="CJ97" s="55"/>
      <c r="CL97" s="642" t="s">
        <v>160</v>
      </c>
      <c r="CM97" s="643"/>
      <c r="CN97" s="908"/>
      <c r="CO97" s="907" t="s">
        <v>121</v>
      </c>
      <c r="CP97" s="643"/>
      <c r="CQ97" s="643"/>
      <c r="CR97" s="643"/>
      <c r="CS97" s="643"/>
      <c r="CT97" s="644"/>
      <c r="CU97" s="55"/>
      <c r="CV97" s="939" t="s">
        <v>161</v>
      </c>
      <c r="CW97" s="578"/>
      <c r="CX97" s="578"/>
      <c r="CY97" s="578"/>
      <c r="CZ97" s="578"/>
      <c r="DA97" s="578"/>
      <c r="DB97" s="578"/>
      <c r="DC97" s="578"/>
      <c r="DD97" s="636" t="s">
        <v>254</v>
      </c>
      <c r="DE97" s="637"/>
      <c r="DF97" s="637"/>
      <c r="DG97" s="637"/>
      <c r="DH97" s="637"/>
      <c r="DI97" s="637"/>
      <c r="DJ97" s="637"/>
      <c r="DK97" s="637"/>
      <c r="DL97" s="637"/>
      <c r="DM97" s="637"/>
      <c r="DN97" s="637"/>
      <c r="DO97" s="902"/>
      <c r="DP97" s="940" t="s">
        <v>255</v>
      </c>
      <c r="DQ97" s="579"/>
      <c r="DR97" s="579"/>
      <c r="DS97" s="579"/>
      <c r="DT97" s="579"/>
      <c r="DU97" s="579"/>
      <c r="DV97" s="579"/>
      <c r="DW97" s="579"/>
      <c r="DX97" s="579"/>
      <c r="DY97" s="579"/>
      <c r="DZ97" s="579"/>
      <c r="EA97" s="579"/>
      <c r="EB97" s="579"/>
      <c r="EC97" s="579"/>
      <c r="ED97" s="579"/>
      <c r="EE97" s="579"/>
      <c r="EF97" s="579"/>
      <c r="EG97" s="579"/>
      <c r="EH97" s="579"/>
      <c r="EI97" s="583"/>
      <c r="EJ97" s="17"/>
      <c r="EK97" s="324">
        <f>IF(EL97="","",MAX($EK$2:EK96)+1)</f>
        <v>36</v>
      </c>
      <c r="EL97" s="866" t="s">
        <v>81</v>
      </c>
      <c r="EM97" s="862" t="s">
        <v>9</v>
      </c>
      <c r="EN97" s="863">
        <v>45299</v>
      </c>
      <c r="EO97" s="17"/>
      <c r="EP97" s="36"/>
      <c r="EQ97" s="36"/>
      <c r="ER97" s="36"/>
      <c r="ES97" s="36"/>
      <c r="ET97" s="36"/>
    </row>
    <row r="98" spans="1:150" ht="13.5" customHeight="1">
      <c r="A98" s="296"/>
      <c r="B98" s="297"/>
      <c r="C98" s="645">
        <v>43</v>
      </c>
      <c r="D98" s="942"/>
      <c r="E98" s="927" t="s">
        <v>256</v>
      </c>
      <c r="F98" s="928"/>
      <c r="G98" s="928"/>
      <c r="H98" s="928"/>
      <c r="I98" s="928"/>
      <c r="J98" s="928"/>
      <c r="K98" s="928"/>
      <c r="L98" s="928"/>
      <c r="M98" s="928"/>
      <c r="N98" s="928"/>
      <c r="O98" s="929"/>
      <c r="P98" s="904" t="s">
        <v>131</v>
      </c>
      <c r="Q98" s="905"/>
      <c r="R98" s="905"/>
      <c r="S98" s="905"/>
      <c r="T98" s="906"/>
      <c r="U98" s="907" t="s">
        <v>122</v>
      </c>
      <c r="V98" s="908"/>
      <c r="W98" s="907" t="s">
        <v>122</v>
      </c>
      <c r="X98" s="908"/>
      <c r="Y98" s="909" t="s">
        <v>183</v>
      </c>
      <c r="Z98" s="910"/>
      <c r="AA98" s="907" t="s">
        <v>40</v>
      </c>
      <c r="AB98" s="908"/>
      <c r="AC98" s="907" t="s">
        <v>122</v>
      </c>
      <c r="AD98" s="908"/>
      <c r="AE98" s="934" t="s">
        <v>40</v>
      </c>
      <c r="AF98" s="647"/>
      <c r="AG98" s="647"/>
      <c r="AH98" s="647"/>
      <c r="AI98" s="935"/>
      <c r="AJ98" s="907" t="s">
        <v>40</v>
      </c>
      <c r="AK98" s="908"/>
      <c r="AL98" s="907" t="s">
        <v>40</v>
      </c>
      <c r="AM98" s="908"/>
      <c r="AN98" s="907" t="s">
        <v>40</v>
      </c>
      <c r="AO98" s="908"/>
      <c r="AP98" s="907" t="s">
        <v>40</v>
      </c>
      <c r="AQ98" s="908"/>
      <c r="AR98" s="907" t="s">
        <v>40</v>
      </c>
      <c r="AS98" s="908"/>
      <c r="AT98" s="907" t="s">
        <v>40</v>
      </c>
      <c r="AU98" s="908"/>
      <c r="AV98" s="907" t="s">
        <v>40</v>
      </c>
      <c r="AW98" s="908"/>
      <c r="AX98" s="911">
        <v>180</v>
      </c>
      <c r="AY98" s="912"/>
      <c r="AZ98" s="943" t="s">
        <v>40</v>
      </c>
      <c r="BA98" s="907" t="s">
        <v>40</v>
      </c>
      <c r="BB98" s="908"/>
      <c r="BC98" s="934" t="s">
        <v>40</v>
      </c>
      <c r="BD98" s="647"/>
      <c r="BE98" s="647"/>
      <c r="BF98" s="935"/>
      <c r="BG98" s="911" t="s">
        <v>40</v>
      </c>
      <c r="BH98" s="936"/>
      <c r="BI98" s="936"/>
      <c r="BJ98" s="936"/>
      <c r="BK98" s="936"/>
      <c r="BL98" s="912"/>
      <c r="BM98" s="944" t="s">
        <v>10</v>
      </c>
      <c r="BN98" s="648"/>
      <c r="BO98" s="648"/>
      <c r="BP98" s="648"/>
      <c r="BQ98" s="648"/>
      <c r="BR98" s="648"/>
      <c r="BS98" s="648"/>
      <c r="BT98" s="945"/>
      <c r="BU98" s="949"/>
      <c r="BV98" s="950"/>
      <c r="BW98" s="950"/>
      <c r="BX98" s="950"/>
      <c r="BY98" s="950"/>
      <c r="BZ98" s="950"/>
      <c r="CA98" s="950"/>
      <c r="CB98" s="950"/>
      <c r="CC98" s="950"/>
      <c r="CD98" s="950"/>
      <c r="CE98" s="950"/>
      <c r="CF98" s="950"/>
      <c r="CG98" s="950"/>
      <c r="CH98" s="951"/>
      <c r="CI98" s="298"/>
      <c r="CJ98" s="55"/>
      <c r="CL98" s="642" t="s">
        <v>160</v>
      </c>
      <c r="CM98" s="643"/>
      <c r="CN98" s="908"/>
      <c r="CO98" s="907" t="s">
        <v>121</v>
      </c>
      <c r="CP98" s="643"/>
      <c r="CQ98" s="643"/>
      <c r="CR98" s="643"/>
      <c r="CS98" s="643"/>
      <c r="CT98" s="644"/>
      <c r="CU98" s="55"/>
      <c r="CV98" s="939" t="s">
        <v>161</v>
      </c>
      <c r="CW98" s="578"/>
      <c r="CX98" s="578"/>
      <c r="CY98" s="578"/>
      <c r="CZ98" s="578"/>
      <c r="DA98" s="578"/>
      <c r="DB98" s="578"/>
      <c r="DC98" s="578"/>
      <c r="DD98" s="636" t="s">
        <v>257</v>
      </c>
      <c r="DE98" s="637"/>
      <c r="DF98" s="637"/>
      <c r="DG98" s="637"/>
      <c r="DH98" s="637"/>
      <c r="DI98" s="637"/>
      <c r="DJ98" s="637"/>
      <c r="DK98" s="637"/>
      <c r="DL98" s="637"/>
      <c r="DM98" s="637"/>
      <c r="DN98" s="637"/>
      <c r="DO98" s="902"/>
      <c r="DP98" s="940" t="s">
        <v>258</v>
      </c>
      <c r="DQ98" s="579"/>
      <c r="DR98" s="579"/>
      <c r="DS98" s="579"/>
      <c r="DT98" s="579"/>
      <c r="DU98" s="579"/>
      <c r="DV98" s="579"/>
      <c r="DW98" s="579"/>
      <c r="DX98" s="579"/>
      <c r="DY98" s="579"/>
      <c r="DZ98" s="579"/>
      <c r="EA98" s="579"/>
      <c r="EB98" s="579"/>
      <c r="EC98" s="579"/>
      <c r="ED98" s="579"/>
      <c r="EE98" s="579"/>
      <c r="EF98" s="579"/>
      <c r="EG98" s="579"/>
      <c r="EH98" s="579"/>
      <c r="EI98" s="583"/>
      <c r="EJ98" s="17"/>
      <c r="EK98" s="324">
        <f>IF(EL98="","",MAX($EK$2:EK97)+1)</f>
        <v>37</v>
      </c>
      <c r="EL98" s="866" t="s">
        <v>81</v>
      </c>
      <c r="EM98" s="862" t="s">
        <v>9</v>
      </c>
      <c r="EN98" s="863">
        <v>45299</v>
      </c>
      <c r="EO98" s="17"/>
      <c r="EP98" s="36"/>
      <c r="EQ98" s="36"/>
      <c r="ER98" s="36"/>
      <c r="ES98" s="36"/>
      <c r="ET98" s="36"/>
    </row>
    <row r="99" spans="1:150" ht="13.5" customHeight="1">
      <c r="A99" s="296"/>
      <c r="B99" s="297"/>
      <c r="C99" s="645">
        <v>44</v>
      </c>
      <c r="D99" s="942"/>
      <c r="E99" s="927" t="s">
        <v>259</v>
      </c>
      <c r="F99" s="928"/>
      <c r="G99" s="928"/>
      <c r="H99" s="928"/>
      <c r="I99" s="928"/>
      <c r="J99" s="928"/>
      <c r="K99" s="928"/>
      <c r="L99" s="928"/>
      <c r="M99" s="928"/>
      <c r="N99" s="928"/>
      <c r="O99" s="929"/>
      <c r="P99" s="904" t="s">
        <v>131</v>
      </c>
      <c r="Q99" s="905"/>
      <c r="R99" s="905"/>
      <c r="S99" s="905"/>
      <c r="T99" s="906"/>
      <c r="U99" s="907" t="s">
        <v>122</v>
      </c>
      <c r="V99" s="908"/>
      <c r="W99" s="907" t="s">
        <v>122</v>
      </c>
      <c r="X99" s="908"/>
      <c r="Y99" s="909" t="s">
        <v>183</v>
      </c>
      <c r="Z99" s="910"/>
      <c r="AA99" s="907" t="s">
        <v>40</v>
      </c>
      <c r="AB99" s="908"/>
      <c r="AC99" s="907" t="s">
        <v>122</v>
      </c>
      <c r="AD99" s="908"/>
      <c r="AE99" s="934" t="s">
        <v>40</v>
      </c>
      <c r="AF99" s="647"/>
      <c r="AG99" s="647"/>
      <c r="AH99" s="647"/>
      <c r="AI99" s="935"/>
      <c r="AJ99" s="907" t="s">
        <v>40</v>
      </c>
      <c r="AK99" s="908"/>
      <c r="AL99" s="907" t="s">
        <v>40</v>
      </c>
      <c r="AM99" s="908"/>
      <c r="AN99" s="907" t="s">
        <v>40</v>
      </c>
      <c r="AO99" s="908"/>
      <c r="AP99" s="907" t="s">
        <v>40</v>
      </c>
      <c r="AQ99" s="908"/>
      <c r="AR99" s="907" t="s">
        <v>40</v>
      </c>
      <c r="AS99" s="908"/>
      <c r="AT99" s="907" t="s">
        <v>40</v>
      </c>
      <c r="AU99" s="908"/>
      <c r="AV99" s="907" t="s">
        <v>40</v>
      </c>
      <c r="AW99" s="908"/>
      <c r="AX99" s="911">
        <v>180</v>
      </c>
      <c r="AY99" s="912"/>
      <c r="AZ99" s="943" t="s">
        <v>40</v>
      </c>
      <c r="BA99" s="907" t="s">
        <v>40</v>
      </c>
      <c r="BB99" s="908"/>
      <c r="BC99" s="934" t="s">
        <v>40</v>
      </c>
      <c r="BD99" s="647"/>
      <c r="BE99" s="647"/>
      <c r="BF99" s="935"/>
      <c r="BG99" s="911" t="s">
        <v>40</v>
      </c>
      <c r="BH99" s="936"/>
      <c r="BI99" s="936"/>
      <c r="BJ99" s="936"/>
      <c r="BK99" s="936"/>
      <c r="BL99" s="912"/>
      <c r="BM99" s="944" t="s">
        <v>10</v>
      </c>
      <c r="BN99" s="648"/>
      <c r="BO99" s="648"/>
      <c r="BP99" s="648"/>
      <c r="BQ99" s="648"/>
      <c r="BR99" s="648"/>
      <c r="BS99" s="648"/>
      <c r="BT99" s="945"/>
      <c r="BU99" s="949"/>
      <c r="BV99" s="950"/>
      <c r="BW99" s="950"/>
      <c r="BX99" s="950"/>
      <c r="BY99" s="950"/>
      <c r="BZ99" s="950"/>
      <c r="CA99" s="950"/>
      <c r="CB99" s="950"/>
      <c r="CC99" s="950"/>
      <c r="CD99" s="950"/>
      <c r="CE99" s="950"/>
      <c r="CF99" s="950"/>
      <c r="CG99" s="950"/>
      <c r="CH99" s="951"/>
      <c r="CI99" s="298"/>
      <c r="CJ99" s="55"/>
      <c r="CL99" s="642" t="s">
        <v>160</v>
      </c>
      <c r="CM99" s="643"/>
      <c r="CN99" s="908"/>
      <c r="CO99" s="907" t="s">
        <v>121</v>
      </c>
      <c r="CP99" s="643"/>
      <c r="CQ99" s="643"/>
      <c r="CR99" s="643"/>
      <c r="CS99" s="643"/>
      <c r="CT99" s="644"/>
      <c r="CU99" s="55"/>
      <c r="CV99" s="939" t="s">
        <v>161</v>
      </c>
      <c r="CW99" s="578"/>
      <c r="CX99" s="578"/>
      <c r="CY99" s="578"/>
      <c r="CZ99" s="578"/>
      <c r="DA99" s="578"/>
      <c r="DB99" s="578"/>
      <c r="DC99" s="578"/>
      <c r="DD99" s="636" t="s">
        <v>260</v>
      </c>
      <c r="DE99" s="637"/>
      <c r="DF99" s="637"/>
      <c r="DG99" s="637"/>
      <c r="DH99" s="637"/>
      <c r="DI99" s="637"/>
      <c r="DJ99" s="637"/>
      <c r="DK99" s="637"/>
      <c r="DL99" s="637"/>
      <c r="DM99" s="637"/>
      <c r="DN99" s="637"/>
      <c r="DO99" s="902"/>
      <c r="DP99" s="940" t="s">
        <v>261</v>
      </c>
      <c r="DQ99" s="579"/>
      <c r="DR99" s="579"/>
      <c r="DS99" s="579"/>
      <c r="DT99" s="579"/>
      <c r="DU99" s="579"/>
      <c r="DV99" s="579"/>
      <c r="DW99" s="579"/>
      <c r="DX99" s="579"/>
      <c r="DY99" s="579"/>
      <c r="DZ99" s="579"/>
      <c r="EA99" s="579"/>
      <c r="EB99" s="579"/>
      <c r="EC99" s="579"/>
      <c r="ED99" s="579"/>
      <c r="EE99" s="579"/>
      <c r="EF99" s="579"/>
      <c r="EG99" s="579"/>
      <c r="EH99" s="579"/>
      <c r="EI99" s="583"/>
      <c r="EJ99" s="17"/>
      <c r="EK99" s="324">
        <f>IF(EL99="","",MAX($EK$2:EK98)+1)</f>
        <v>38</v>
      </c>
      <c r="EL99" s="866" t="s">
        <v>81</v>
      </c>
      <c r="EM99" s="862" t="s">
        <v>9</v>
      </c>
      <c r="EN99" s="863">
        <v>45299</v>
      </c>
      <c r="EO99" s="17"/>
      <c r="EP99" s="36"/>
      <c r="EQ99" s="36"/>
      <c r="ER99" s="36"/>
      <c r="ES99" s="36"/>
      <c r="ET99" s="36"/>
    </row>
    <row r="100" spans="1:150" ht="13.5" customHeight="1">
      <c r="A100" s="296"/>
      <c r="B100" s="297"/>
      <c r="C100" s="645">
        <v>45</v>
      </c>
      <c r="D100" s="942"/>
      <c r="E100" s="952" t="s">
        <v>262</v>
      </c>
      <c r="F100" s="646"/>
      <c r="G100" s="646"/>
      <c r="H100" s="646"/>
      <c r="I100" s="646"/>
      <c r="J100" s="646"/>
      <c r="K100" s="646"/>
      <c r="L100" s="646"/>
      <c r="M100" s="646"/>
      <c r="N100" s="646"/>
      <c r="O100" s="953"/>
      <c r="P100" s="904" t="s">
        <v>154</v>
      </c>
      <c r="Q100" s="905"/>
      <c r="R100" s="905"/>
      <c r="S100" s="905"/>
      <c r="T100" s="906"/>
      <c r="U100" s="907" t="s">
        <v>121</v>
      </c>
      <c r="V100" s="908"/>
      <c r="W100" s="907" t="s">
        <v>132</v>
      </c>
      <c r="X100" s="908"/>
      <c r="Y100" s="909" t="s">
        <v>263</v>
      </c>
      <c r="Z100" s="910"/>
      <c r="AA100" s="907" t="s">
        <v>40</v>
      </c>
      <c r="AB100" s="908"/>
      <c r="AC100" s="907" t="s">
        <v>121</v>
      </c>
      <c r="AD100" s="908"/>
      <c r="AE100" s="934" t="s">
        <v>40</v>
      </c>
      <c r="AF100" s="647"/>
      <c r="AG100" s="647"/>
      <c r="AH100" s="647"/>
      <c r="AI100" s="935"/>
      <c r="AJ100" s="911" t="s">
        <v>10</v>
      </c>
      <c r="AK100" s="912"/>
      <c r="AL100" s="911" t="s">
        <v>10</v>
      </c>
      <c r="AM100" s="912"/>
      <c r="AN100" s="911" t="s">
        <v>10</v>
      </c>
      <c r="AO100" s="912"/>
      <c r="AP100" s="911" t="s">
        <v>10</v>
      </c>
      <c r="AQ100" s="912"/>
      <c r="AR100" s="911" t="s">
        <v>10</v>
      </c>
      <c r="AS100" s="912"/>
      <c r="AT100" s="911" t="s">
        <v>10</v>
      </c>
      <c r="AU100" s="912"/>
      <c r="AV100" s="909">
        <v>8</v>
      </c>
      <c r="AW100" s="910"/>
      <c r="AX100" s="911" t="s">
        <v>10</v>
      </c>
      <c r="AY100" s="912"/>
      <c r="AZ100" s="943" t="s">
        <v>10</v>
      </c>
      <c r="BA100" s="911" t="s">
        <v>10</v>
      </c>
      <c r="BB100" s="912"/>
      <c r="BC100" s="934" t="s">
        <v>40</v>
      </c>
      <c r="BD100" s="647"/>
      <c r="BE100" s="647"/>
      <c r="BF100" s="935"/>
      <c r="BG100" s="907" t="s">
        <v>40</v>
      </c>
      <c r="BH100" s="643"/>
      <c r="BI100" s="643"/>
      <c r="BJ100" s="643"/>
      <c r="BK100" s="643"/>
      <c r="BL100" s="908"/>
      <c r="BM100" s="944" t="s">
        <v>40</v>
      </c>
      <c r="BN100" s="648"/>
      <c r="BO100" s="648"/>
      <c r="BP100" s="648"/>
      <c r="BQ100" s="648"/>
      <c r="BR100" s="648"/>
      <c r="BS100" s="648"/>
      <c r="BT100" s="945"/>
      <c r="BU100" s="954" t="s">
        <v>264</v>
      </c>
      <c r="BV100" s="649"/>
      <c r="BW100" s="649"/>
      <c r="BX100" s="649"/>
      <c r="BY100" s="649"/>
      <c r="BZ100" s="649"/>
      <c r="CA100" s="649"/>
      <c r="CB100" s="649"/>
      <c r="CC100" s="649"/>
      <c r="CD100" s="649"/>
      <c r="CE100" s="649"/>
      <c r="CF100" s="649"/>
      <c r="CG100" s="649"/>
      <c r="CH100" s="650"/>
      <c r="CI100" s="298"/>
      <c r="CJ100" s="55"/>
      <c r="CL100" s="642" t="s">
        <v>265</v>
      </c>
      <c r="CM100" s="643"/>
      <c r="CN100" s="908"/>
      <c r="CO100" s="907" t="s">
        <v>121</v>
      </c>
      <c r="CP100" s="643"/>
      <c r="CQ100" s="643"/>
      <c r="CR100" s="643"/>
      <c r="CS100" s="643"/>
      <c r="CT100" s="644"/>
      <c r="CU100" s="55"/>
      <c r="CV100" s="581" t="s">
        <v>266</v>
      </c>
      <c r="CW100" s="578"/>
      <c r="CX100" s="578"/>
      <c r="CY100" s="578"/>
      <c r="CZ100" s="578"/>
      <c r="DA100" s="578"/>
      <c r="DB100" s="578"/>
      <c r="DC100" s="578"/>
      <c r="DD100" s="636"/>
      <c r="DE100" s="637"/>
      <c r="DF100" s="637"/>
      <c r="DG100" s="637"/>
      <c r="DH100" s="637"/>
      <c r="DI100" s="637"/>
      <c r="DJ100" s="637"/>
      <c r="DK100" s="637"/>
      <c r="DL100" s="637"/>
      <c r="DM100" s="637"/>
      <c r="DN100" s="637"/>
      <c r="DO100" s="902"/>
      <c r="DP100" s="940" t="s">
        <v>267</v>
      </c>
      <c r="DQ100" s="579"/>
      <c r="DR100" s="579"/>
      <c r="DS100" s="579"/>
      <c r="DT100" s="579"/>
      <c r="DU100" s="579"/>
      <c r="DV100" s="579"/>
      <c r="DW100" s="579"/>
      <c r="DX100" s="579"/>
      <c r="DY100" s="579"/>
      <c r="DZ100" s="579"/>
      <c r="EA100" s="579"/>
      <c r="EB100" s="579"/>
      <c r="EC100" s="579"/>
      <c r="ED100" s="579"/>
      <c r="EE100" s="579"/>
      <c r="EF100" s="579"/>
      <c r="EG100" s="579"/>
      <c r="EH100" s="579"/>
      <c r="EI100" s="583"/>
      <c r="EJ100" s="17"/>
      <c r="EK100" s="324">
        <f>IF(EL100="","",MAX($EK$2:EK99)+1)</f>
        <v>39</v>
      </c>
      <c r="EL100" s="866" t="s">
        <v>81</v>
      </c>
      <c r="EM100" s="862" t="s">
        <v>9</v>
      </c>
      <c r="EN100" s="863">
        <v>45299</v>
      </c>
      <c r="EO100" s="17"/>
      <c r="EP100" s="36"/>
      <c r="EQ100" s="36"/>
      <c r="ER100" s="36"/>
      <c r="ES100" s="36"/>
      <c r="ET100" s="36"/>
    </row>
    <row r="101" spans="1:150" ht="13.5" customHeight="1">
      <c r="A101" s="296"/>
      <c r="B101" s="297"/>
      <c r="C101" s="645">
        <v>46</v>
      </c>
      <c r="D101" s="942"/>
      <c r="E101" s="700" t="s">
        <v>268</v>
      </c>
      <c r="F101" s="701"/>
      <c r="G101" s="701"/>
      <c r="H101" s="701"/>
      <c r="I101" s="701"/>
      <c r="J101" s="701"/>
      <c r="K101" s="701"/>
      <c r="L101" s="701"/>
      <c r="M101" s="701"/>
      <c r="N101" s="701"/>
      <c r="O101" s="702"/>
      <c r="P101" s="904" t="s">
        <v>154</v>
      </c>
      <c r="Q101" s="905"/>
      <c r="R101" s="905"/>
      <c r="S101" s="905"/>
      <c r="T101" s="906"/>
      <c r="U101" s="907" t="s">
        <v>121</v>
      </c>
      <c r="V101" s="908"/>
      <c r="W101" s="907" t="s">
        <v>121</v>
      </c>
      <c r="X101" s="908"/>
      <c r="Y101" s="955" t="s">
        <v>263</v>
      </c>
      <c r="Z101" s="956"/>
      <c r="AA101" s="907" t="s">
        <v>40</v>
      </c>
      <c r="AB101" s="908"/>
      <c r="AC101" s="907" t="s">
        <v>121</v>
      </c>
      <c r="AD101" s="908"/>
      <c r="AE101" s="703" t="s">
        <v>40</v>
      </c>
      <c r="AF101" s="704"/>
      <c r="AG101" s="704"/>
      <c r="AH101" s="704"/>
      <c r="AI101" s="705"/>
      <c r="AJ101" s="698" t="s">
        <v>10</v>
      </c>
      <c r="AK101" s="699"/>
      <c r="AL101" s="698" t="s">
        <v>10</v>
      </c>
      <c r="AM101" s="699"/>
      <c r="AN101" s="698" t="s">
        <v>10</v>
      </c>
      <c r="AO101" s="699"/>
      <c r="AP101" s="698" t="s">
        <v>10</v>
      </c>
      <c r="AQ101" s="699"/>
      <c r="AR101" s="698" t="s">
        <v>10</v>
      </c>
      <c r="AS101" s="699"/>
      <c r="AT101" s="698" t="s">
        <v>10</v>
      </c>
      <c r="AU101" s="699"/>
      <c r="AV101" s="909">
        <v>9</v>
      </c>
      <c r="AW101" s="910"/>
      <c r="AX101" s="698" t="s">
        <v>10</v>
      </c>
      <c r="AY101" s="699"/>
      <c r="AZ101" s="580" t="s">
        <v>10</v>
      </c>
      <c r="BA101" s="698" t="s">
        <v>10</v>
      </c>
      <c r="BB101" s="699"/>
      <c r="BC101" s="703" t="s">
        <v>40</v>
      </c>
      <c r="BD101" s="704"/>
      <c r="BE101" s="704"/>
      <c r="BF101" s="705"/>
      <c r="BG101" s="706" t="s">
        <v>40</v>
      </c>
      <c r="BH101" s="707"/>
      <c r="BI101" s="707"/>
      <c r="BJ101" s="707"/>
      <c r="BK101" s="707"/>
      <c r="BL101" s="708"/>
      <c r="BM101" s="709" t="s">
        <v>40</v>
      </c>
      <c r="BN101" s="710"/>
      <c r="BO101" s="710"/>
      <c r="BP101" s="710"/>
      <c r="BQ101" s="710"/>
      <c r="BR101" s="710"/>
      <c r="BS101" s="710"/>
      <c r="BT101" s="711"/>
      <c r="BU101" s="954"/>
      <c r="BV101" s="649"/>
      <c r="BW101" s="649"/>
      <c r="BX101" s="649"/>
      <c r="BY101" s="649"/>
      <c r="BZ101" s="649"/>
      <c r="CA101" s="649"/>
      <c r="CB101" s="649"/>
      <c r="CC101" s="649"/>
      <c r="CD101" s="649"/>
      <c r="CE101" s="649"/>
      <c r="CF101" s="649"/>
      <c r="CG101" s="649"/>
      <c r="CH101" s="650"/>
      <c r="CI101" s="298"/>
      <c r="CJ101" s="55"/>
      <c r="CL101" s="642" t="s">
        <v>265</v>
      </c>
      <c r="CM101" s="643"/>
      <c r="CN101" s="908"/>
      <c r="CO101" s="643" t="s">
        <v>121</v>
      </c>
      <c r="CP101" s="643"/>
      <c r="CQ101" s="643"/>
      <c r="CR101" s="643"/>
      <c r="CS101" s="643"/>
      <c r="CT101" s="644"/>
      <c r="CU101" s="55"/>
      <c r="CV101" s="581" t="s">
        <v>269</v>
      </c>
      <c r="CW101" s="578"/>
      <c r="CX101" s="578"/>
      <c r="CY101" s="578"/>
      <c r="CZ101" s="578"/>
      <c r="DA101" s="578"/>
      <c r="DB101" s="578"/>
      <c r="DC101" s="578"/>
      <c r="DD101" s="636"/>
      <c r="DE101" s="637"/>
      <c r="DF101" s="637"/>
      <c r="DG101" s="637"/>
      <c r="DH101" s="637"/>
      <c r="DI101" s="637"/>
      <c r="DJ101" s="637"/>
      <c r="DK101" s="637"/>
      <c r="DL101" s="637"/>
      <c r="DM101" s="637"/>
      <c r="DN101" s="637"/>
      <c r="DO101" s="902"/>
      <c r="DP101" s="940" t="s">
        <v>270</v>
      </c>
      <c r="DQ101" s="579"/>
      <c r="DR101" s="579"/>
      <c r="DS101" s="579"/>
      <c r="DT101" s="579"/>
      <c r="DU101" s="579"/>
      <c r="DV101" s="579"/>
      <c r="DW101" s="579"/>
      <c r="DX101" s="579"/>
      <c r="DY101" s="579"/>
      <c r="DZ101" s="579"/>
      <c r="EA101" s="579"/>
      <c r="EB101" s="579"/>
      <c r="EC101" s="579"/>
      <c r="ED101" s="579"/>
      <c r="EE101" s="579"/>
      <c r="EF101" s="579"/>
      <c r="EG101" s="579"/>
      <c r="EH101" s="579"/>
      <c r="EI101" s="583"/>
      <c r="EJ101" s="17"/>
      <c r="EK101" s="324" t="str">
        <f>IF(EL101="","",MAX($EK$2:EK100)+1)</f>
        <v/>
      </c>
      <c r="EL101" s="866"/>
      <c r="EM101" s="862"/>
      <c r="EN101" s="863"/>
      <c r="EO101" s="17"/>
      <c r="EP101" s="36"/>
      <c r="EQ101" s="36"/>
      <c r="ER101" s="36"/>
      <c r="ES101" s="36"/>
      <c r="ET101" s="36"/>
    </row>
    <row r="102" spans="1:150" ht="13.5" customHeight="1">
      <c r="A102" s="296"/>
      <c r="B102" s="297"/>
      <c r="C102" s="645">
        <v>47</v>
      </c>
      <c r="D102" s="942"/>
      <c r="E102" s="651" t="s">
        <v>271</v>
      </c>
      <c r="F102" s="652"/>
      <c r="G102" s="652"/>
      <c r="H102" s="652"/>
      <c r="I102" s="652"/>
      <c r="J102" s="652"/>
      <c r="K102" s="652"/>
      <c r="L102" s="652"/>
      <c r="M102" s="652"/>
      <c r="N102" s="652"/>
      <c r="O102" s="653"/>
      <c r="P102" s="904" t="s">
        <v>154</v>
      </c>
      <c r="Q102" s="905"/>
      <c r="R102" s="905"/>
      <c r="S102" s="905"/>
      <c r="T102" s="906"/>
      <c r="U102" s="907" t="s">
        <v>121</v>
      </c>
      <c r="V102" s="908"/>
      <c r="W102" s="907" t="s">
        <v>132</v>
      </c>
      <c r="X102" s="908"/>
      <c r="Y102" s="957" t="s">
        <v>263</v>
      </c>
      <c r="Z102" s="958"/>
      <c r="AA102" s="907" t="s">
        <v>40</v>
      </c>
      <c r="AB102" s="908"/>
      <c r="AC102" s="907" t="s">
        <v>121</v>
      </c>
      <c r="AD102" s="908"/>
      <c r="AE102" s="959" t="s">
        <v>40</v>
      </c>
      <c r="AF102" s="712"/>
      <c r="AG102" s="712"/>
      <c r="AH102" s="712"/>
      <c r="AI102" s="960"/>
      <c r="AJ102" s="961" t="s">
        <v>10</v>
      </c>
      <c r="AK102" s="962"/>
      <c r="AL102" s="961" t="s">
        <v>10</v>
      </c>
      <c r="AM102" s="962"/>
      <c r="AN102" s="961" t="s">
        <v>10</v>
      </c>
      <c r="AO102" s="962"/>
      <c r="AP102" s="961" t="s">
        <v>10</v>
      </c>
      <c r="AQ102" s="962"/>
      <c r="AR102" s="961" t="s">
        <v>10</v>
      </c>
      <c r="AS102" s="962"/>
      <c r="AT102" s="961" t="s">
        <v>10</v>
      </c>
      <c r="AU102" s="962"/>
      <c r="AV102" s="909">
        <v>10</v>
      </c>
      <c r="AW102" s="910"/>
      <c r="AX102" s="961" t="s">
        <v>10</v>
      </c>
      <c r="AY102" s="962"/>
      <c r="AZ102" s="963" t="s">
        <v>10</v>
      </c>
      <c r="BA102" s="961" t="s">
        <v>10</v>
      </c>
      <c r="BB102" s="962"/>
      <c r="BC102" s="959" t="s">
        <v>40</v>
      </c>
      <c r="BD102" s="712"/>
      <c r="BE102" s="712"/>
      <c r="BF102" s="960"/>
      <c r="BG102" s="964" t="s">
        <v>40</v>
      </c>
      <c r="BH102" s="713"/>
      <c r="BI102" s="713"/>
      <c r="BJ102" s="713"/>
      <c r="BK102" s="713"/>
      <c r="BL102" s="965"/>
      <c r="BM102" s="966" t="s">
        <v>40</v>
      </c>
      <c r="BN102" s="714"/>
      <c r="BO102" s="714"/>
      <c r="BP102" s="714"/>
      <c r="BQ102" s="714"/>
      <c r="BR102" s="714"/>
      <c r="BS102" s="714"/>
      <c r="BT102" s="967"/>
      <c r="BU102" s="954" t="s">
        <v>264</v>
      </c>
      <c r="BV102" s="649"/>
      <c r="BW102" s="649"/>
      <c r="BX102" s="649"/>
      <c r="BY102" s="649"/>
      <c r="BZ102" s="649"/>
      <c r="CA102" s="649"/>
      <c r="CB102" s="649"/>
      <c r="CC102" s="649"/>
      <c r="CD102" s="649"/>
      <c r="CE102" s="649"/>
      <c r="CF102" s="649"/>
      <c r="CG102" s="649"/>
      <c r="CH102" s="650"/>
      <c r="CI102" s="298"/>
      <c r="CJ102" s="55"/>
      <c r="CL102" s="642" t="s">
        <v>265</v>
      </c>
      <c r="CM102" s="643"/>
      <c r="CN102" s="908"/>
      <c r="CO102" s="643" t="s">
        <v>121</v>
      </c>
      <c r="CP102" s="643"/>
      <c r="CQ102" s="643"/>
      <c r="CR102" s="643"/>
      <c r="CS102" s="643"/>
      <c r="CT102" s="644"/>
      <c r="CU102" s="55"/>
      <c r="CV102" s="581" t="s">
        <v>272</v>
      </c>
      <c r="CW102" s="578"/>
      <c r="CX102" s="578"/>
      <c r="CY102" s="578"/>
      <c r="CZ102" s="578"/>
      <c r="DA102" s="578"/>
      <c r="DB102" s="578"/>
      <c r="DC102" s="578"/>
      <c r="DD102" s="636"/>
      <c r="DE102" s="637"/>
      <c r="DF102" s="637"/>
      <c r="DG102" s="637"/>
      <c r="DH102" s="637"/>
      <c r="DI102" s="637"/>
      <c r="DJ102" s="637"/>
      <c r="DK102" s="637"/>
      <c r="DL102" s="637"/>
      <c r="DM102" s="637"/>
      <c r="DN102" s="637"/>
      <c r="DO102" s="902"/>
      <c r="DP102" s="940" t="s">
        <v>273</v>
      </c>
      <c r="DQ102" s="579"/>
      <c r="DR102" s="579"/>
      <c r="DS102" s="579"/>
      <c r="DT102" s="579"/>
      <c r="DU102" s="579"/>
      <c r="DV102" s="579"/>
      <c r="DW102" s="579"/>
      <c r="DX102" s="579"/>
      <c r="DY102" s="579"/>
      <c r="DZ102" s="579"/>
      <c r="EA102" s="579"/>
      <c r="EB102" s="579"/>
      <c r="EC102" s="579"/>
      <c r="ED102" s="579"/>
      <c r="EE102" s="579"/>
      <c r="EF102" s="579"/>
      <c r="EG102" s="579"/>
      <c r="EH102" s="579"/>
      <c r="EI102" s="583"/>
      <c r="EJ102" s="17"/>
      <c r="EK102" s="324" t="str">
        <f>IF(EL102="","",MAX($EK$2:EK101)+1)</f>
        <v/>
      </c>
      <c r="EL102" s="866"/>
      <c r="EM102" s="862"/>
      <c r="EN102" s="863"/>
      <c r="EO102" s="17"/>
      <c r="EP102" s="36"/>
      <c r="EQ102" s="36"/>
      <c r="ER102" s="36"/>
      <c r="ES102" s="36"/>
      <c r="ET102" s="36"/>
    </row>
    <row r="103" spans="1:150" ht="13.5" customHeight="1">
      <c r="A103" s="296"/>
      <c r="B103" s="297"/>
      <c r="C103" s="645">
        <v>48</v>
      </c>
      <c r="D103" s="968"/>
      <c r="E103" s="651" t="s">
        <v>274</v>
      </c>
      <c r="F103" s="652"/>
      <c r="G103" s="652"/>
      <c r="H103" s="652"/>
      <c r="I103" s="652"/>
      <c r="J103" s="652"/>
      <c r="K103" s="652"/>
      <c r="L103" s="652"/>
      <c r="M103" s="652"/>
      <c r="N103" s="652"/>
      <c r="O103" s="653"/>
      <c r="P103" s="904" t="s">
        <v>131</v>
      </c>
      <c r="Q103" s="905"/>
      <c r="R103" s="905"/>
      <c r="S103" s="905"/>
      <c r="T103" s="906"/>
      <c r="U103" s="907" t="s">
        <v>121</v>
      </c>
      <c r="V103" s="908"/>
      <c r="W103" s="907" t="s">
        <v>121</v>
      </c>
      <c r="X103" s="908"/>
      <c r="Y103" s="909" t="s">
        <v>183</v>
      </c>
      <c r="Z103" s="910"/>
      <c r="AA103" s="907" t="s">
        <v>132</v>
      </c>
      <c r="AB103" s="908"/>
      <c r="AC103" s="907" t="s">
        <v>121</v>
      </c>
      <c r="AD103" s="908"/>
      <c r="AE103" s="904" t="s">
        <v>133</v>
      </c>
      <c r="AF103" s="905"/>
      <c r="AG103" s="905"/>
      <c r="AH103" s="905"/>
      <c r="AI103" s="906"/>
      <c r="AJ103" s="911" t="s">
        <v>10</v>
      </c>
      <c r="AK103" s="912"/>
      <c r="AL103" s="930">
        <v>10</v>
      </c>
      <c r="AM103" s="931"/>
      <c r="AN103" s="911" t="s">
        <v>10</v>
      </c>
      <c r="AO103" s="912"/>
      <c r="AP103" s="911" t="s">
        <v>10</v>
      </c>
      <c r="AQ103" s="912"/>
      <c r="AR103" s="911" t="s">
        <v>10</v>
      </c>
      <c r="AS103" s="912"/>
      <c r="AT103" s="911" t="s">
        <v>10</v>
      </c>
      <c r="AU103" s="912"/>
      <c r="AV103" s="909">
        <v>2</v>
      </c>
      <c r="AW103" s="910"/>
      <c r="AX103" s="911" t="s">
        <v>10</v>
      </c>
      <c r="AY103" s="912"/>
      <c r="AZ103" s="943" t="s">
        <v>10</v>
      </c>
      <c r="BA103" s="911" t="s">
        <v>10</v>
      </c>
      <c r="BB103" s="912"/>
      <c r="BC103" s="914" t="s">
        <v>134</v>
      </c>
      <c r="BD103" s="679"/>
      <c r="BE103" s="679"/>
      <c r="BF103" s="915"/>
      <c r="BG103" s="969" t="s">
        <v>275</v>
      </c>
      <c r="BH103" s="680"/>
      <c r="BI103" s="680"/>
      <c r="BJ103" s="680"/>
      <c r="BK103" s="680"/>
      <c r="BL103" s="970"/>
      <c r="BM103" s="944" t="s">
        <v>40</v>
      </c>
      <c r="BN103" s="648"/>
      <c r="BO103" s="648"/>
      <c r="BP103" s="648"/>
      <c r="BQ103" s="648"/>
      <c r="BR103" s="648"/>
      <c r="BS103" s="648"/>
      <c r="BT103" s="945"/>
      <c r="BU103" s="954"/>
      <c r="BV103" s="649"/>
      <c r="BW103" s="649"/>
      <c r="BX103" s="649"/>
      <c r="BY103" s="649"/>
      <c r="BZ103" s="649"/>
      <c r="CA103" s="649"/>
      <c r="CB103" s="649"/>
      <c r="CC103" s="649"/>
      <c r="CD103" s="649"/>
      <c r="CE103" s="649"/>
      <c r="CF103" s="649"/>
      <c r="CG103" s="649"/>
      <c r="CH103" s="650"/>
      <c r="CI103" s="298"/>
      <c r="CJ103" s="55"/>
      <c r="CK103" s="55"/>
      <c r="CL103" s="642" t="s">
        <v>127</v>
      </c>
      <c r="CM103" s="643"/>
      <c r="CN103" s="908"/>
      <c r="CO103" s="643"/>
      <c r="CP103" s="643"/>
      <c r="CQ103" s="643"/>
      <c r="CR103" s="643"/>
      <c r="CS103" s="643"/>
      <c r="CT103" s="644"/>
      <c r="CU103" s="55"/>
      <c r="CV103" s="581" t="s">
        <v>276</v>
      </c>
      <c r="CW103" s="578"/>
      <c r="CX103" s="578"/>
      <c r="CY103" s="578"/>
      <c r="CZ103" s="578"/>
      <c r="DA103" s="578"/>
      <c r="DB103" s="578"/>
      <c r="DC103" s="578"/>
      <c r="DD103" s="636"/>
      <c r="DE103" s="637"/>
      <c r="DF103" s="637"/>
      <c r="DG103" s="637"/>
      <c r="DH103" s="637"/>
      <c r="DI103" s="637"/>
      <c r="DJ103" s="637"/>
      <c r="DK103" s="637"/>
      <c r="DL103" s="637"/>
      <c r="DM103" s="637"/>
      <c r="DN103" s="637"/>
      <c r="DO103" s="902"/>
      <c r="DP103" s="582" t="s">
        <v>277</v>
      </c>
      <c r="DQ103" s="579"/>
      <c r="DR103" s="579"/>
      <c r="DS103" s="579"/>
      <c r="DT103" s="579"/>
      <c r="DU103" s="579"/>
      <c r="DV103" s="579"/>
      <c r="DW103" s="579"/>
      <c r="DX103" s="579"/>
      <c r="DY103" s="579"/>
      <c r="DZ103" s="579"/>
      <c r="EA103" s="579"/>
      <c r="EB103" s="579"/>
      <c r="EC103" s="579"/>
      <c r="ED103" s="579"/>
      <c r="EE103" s="579"/>
      <c r="EF103" s="579"/>
      <c r="EG103" s="579"/>
      <c r="EH103" s="579"/>
      <c r="EI103" s="583"/>
      <c r="EJ103" s="17"/>
      <c r="EK103" s="324" t="str">
        <f>IF(EL103="","",MAX($EK$2:EK102)+1)</f>
        <v/>
      </c>
      <c r="EL103" s="866"/>
      <c r="EM103" s="862"/>
      <c r="EN103" s="863"/>
      <c r="EO103" s="17"/>
      <c r="EP103" s="36"/>
      <c r="EQ103" s="36"/>
      <c r="ER103" s="36"/>
      <c r="ES103" s="36"/>
      <c r="ET103" s="36"/>
    </row>
    <row r="104" spans="1:150" ht="13.5" customHeight="1">
      <c r="A104" s="296"/>
      <c r="B104" s="297"/>
      <c r="C104" s="645">
        <v>49</v>
      </c>
      <c r="D104" s="942"/>
      <c r="E104" s="952" t="s">
        <v>274</v>
      </c>
      <c r="F104" s="646"/>
      <c r="G104" s="646"/>
      <c r="H104" s="646"/>
      <c r="I104" s="646"/>
      <c r="J104" s="646"/>
      <c r="K104" s="646"/>
      <c r="L104" s="646"/>
      <c r="M104" s="646"/>
      <c r="N104" s="646"/>
      <c r="O104" s="953"/>
      <c r="P104" s="904" t="s">
        <v>131</v>
      </c>
      <c r="Q104" s="905"/>
      <c r="R104" s="905"/>
      <c r="S104" s="905"/>
      <c r="T104" s="906"/>
      <c r="U104" s="907" t="s">
        <v>121</v>
      </c>
      <c r="V104" s="908"/>
      <c r="W104" s="907" t="s">
        <v>122</v>
      </c>
      <c r="X104" s="908"/>
      <c r="Y104" s="909" t="s">
        <v>183</v>
      </c>
      <c r="Z104" s="910"/>
      <c r="AA104" s="907" t="s">
        <v>40</v>
      </c>
      <c r="AB104" s="908"/>
      <c r="AC104" s="907" t="s">
        <v>121</v>
      </c>
      <c r="AD104" s="908"/>
      <c r="AE104" s="934" t="s">
        <v>40</v>
      </c>
      <c r="AF104" s="647"/>
      <c r="AG104" s="647"/>
      <c r="AH104" s="647"/>
      <c r="AI104" s="935"/>
      <c r="AJ104" s="911" t="s">
        <v>10</v>
      </c>
      <c r="AK104" s="912"/>
      <c r="AL104" s="911" t="s">
        <v>10</v>
      </c>
      <c r="AM104" s="912"/>
      <c r="AN104" s="911" t="s">
        <v>10</v>
      </c>
      <c r="AO104" s="912"/>
      <c r="AP104" s="911" t="s">
        <v>10</v>
      </c>
      <c r="AQ104" s="912"/>
      <c r="AR104" s="911" t="s">
        <v>10</v>
      </c>
      <c r="AS104" s="912"/>
      <c r="AT104" s="911" t="s">
        <v>10</v>
      </c>
      <c r="AU104" s="912"/>
      <c r="AV104" s="911" t="s">
        <v>10</v>
      </c>
      <c r="AW104" s="912"/>
      <c r="AX104" s="911" t="s">
        <v>10</v>
      </c>
      <c r="AY104" s="912"/>
      <c r="AZ104" s="943" t="s">
        <v>278</v>
      </c>
      <c r="BA104" s="930">
        <v>3</v>
      </c>
      <c r="BB104" s="931"/>
      <c r="BC104" s="934" t="s">
        <v>40</v>
      </c>
      <c r="BD104" s="647"/>
      <c r="BE104" s="647"/>
      <c r="BF104" s="935"/>
      <c r="BG104" s="907" t="s">
        <v>40</v>
      </c>
      <c r="BH104" s="643"/>
      <c r="BI104" s="643"/>
      <c r="BJ104" s="643"/>
      <c r="BK104" s="643"/>
      <c r="BL104" s="908"/>
      <c r="BM104" s="944" t="s">
        <v>40</v>
      </c>
      <c r="BN104" s="648"/>
      <c r="BO104" s="648"/>
      <c r="BP104" s="648"/>
      <c r="BQ104" s="648"/>
      <c r="BR104" s="648"/>
      <c r="BS104" s="648"/>
      <c r="BT104" s="945"/>
      <c r="BU104" s="954"/>
      <c r="BV104" s="649"/>
      <c r="BW104" s="649"/>
      <c r="BX104" s="649"/>
      <c r="BY104" s="649"/>
      <c r="BZ104" s="649"/>
      <c r="CA104" s="649"/>
      <c r="CB104" s="649"/>
      <c r="CC104" s="649"/>
      <c r="CD104" s="649"/>
      <c r="CE104" s="649"/>
      <c r="CF104" s="649"/>
      <c r="CG104" s="649"/>
      <c r="CH104" s="650"/>
      <c r="CI104" s="298"/>
      <c r="CJ104" s="55"/>
      <c r="CK104" s="55"/>
      <c r="CL104" s="642" t="s">
        <v>160</v>
      </c>
      <c r="CM104" s="643"/>
      <c r="CN104" s="908"/>
      <c r="CO104" s="907"/>
      <c r="CP104" s="643"/>
      <c r="CQ104" s="643"/>
      <c r="CR104" s="643"/>
      <c r="CS104" s="643"/>
      <c r="CT104" s="644"/>
      <c r="CU104" s="55"/>
      <c r="CV104" s="939" t="s">
        <v>161</v>
      </c>
      <c r="CW104" s="578"/>
      <c r="CX104" s="578"/>
      <c r="CY104" s="578"/>
      <c r="CZ104" s="578"/>
      <c r="DA104" s="578"/>
      <c r="DB104" s="578"/>
      <c r="DC104" s="578"/>
      <c r="DD104" s="636" t="s">
        <v>279</v>
      </c>
      <c r="DE104" s="637"/>
      <c r="DF104" s="637"/>
      <c r="DG104" s="637"/>
      <c r="DH104" s="637"/>
      <c r="DI104" s="637"/>
      <c r="DJ104" s="637"/>
      <c r="DK104" s="637"/>
      <c r="DL104" s="637"/>
      <c r="DM104" s="637"/>
      <c r="DN104" s="637"/>
      <c r="DO104" s="902"/>
      <c r="DP104" s="582" t="s">
        <v>277</v>
      </c>
      <c r="DQ104" s="579"/>
      <c r="DR104" s="579"/>
      <c r="DS104" s="579"/>
      <c r="DT104" s="579"/>
      <c r="DU104" s="579"/>
      <c r="DV104" s="579"/>
      <c r="DW104" s="579"/>
      <c r="DX104" s="579"/>
      <c r="DY104" s="579"/>
      <c r="DZ104" s="579"/>
      <c r="EA104" s="579"/>
      <c r="EB104" s="579"/>
      <c r="EC104" s="579"/>
      <c r="ED104" s="579"/>
      <c r="EE104" s="579"/>
      <c r="EF104" s="579"/>
      <c r="EG104" s="579"/>
      <c r="EH104" s="579"/>
      <c r="EI104" s="583"/>
      <c r="EJ104" s="17"/>
      <c r="EK104" s="324">
        <f>IF(EL104="","",MAX($EK$2:EK103)+1)</f>
        <v>40</v>
      </c>
      <c r="EL104" s="866" t="s">
        <v>81</v>
      </c>
      <c r="EM104" s="862" t="s">
        <v>9</v>
      </c>
      <c r="EN104" s="863">
        <v>45299</v>
      </c>
      <c r="EO104" s="17"/>
      <c r="EP104" s="36"/>
      <c r="EQ104" s="36"/>
      <c r="ER104" s="36"/>
      <c r="ES104" s="36"/>
      <c r="ET104" s="36"/>
    </row>
    <row r="105" spans="1:150" ht="13.5" customHeight="1" thickBot="1">
      <c r="A105" s="296"/>
      <c r="B105" s="297"/>
      <c r="C105" s="696"/>
      <c r="D105" s="697"/>
      <c r="E105" s="971"/>
      <c r="F105" s="972"/>
      <c r="G105" s="972"/>
      <c r="H105" s="972"/>
      <c r="I105" s="972"/>
      <c r="J105" s="972"/>
      <c r="K105" s="972"/>
      <c r="L105" s="972"/>
      <c r="M105" s="972"/>
      <c r="N105" s="972"/>
      <c r="O105" s="973"/>
      <c r="P105" s="971"/>
      <c r="Q105" s="972"/>
      <c r="R105" s="972"/>
      <c r="S105" s="972"/>
      <c r="T105" s="973"/>
      <c r="U105" s="974"/>
      <c r="V105" s="975"/>
      <c r="W105" s="974"/>
      <c r="X105" s="975"/>
      <c r="Y105" s="974"/>
      <c r="Z105" s="975"/>
      <c r="AA105" s="974"/>
      <c r="AB105" s="975"/>
      <c r="AC105" s="971"/>
      <c r="AD105" s="973"/>
      <c r="AE105" s="674"/>
      <c r="AF105" s="675"/>
      <c r="AG105" s="675"/>
      <c r="AH105" s="675"/>
      <c r="AI105" s="676"/>
      <c r="AJ105" s="677"/>
      <c r="AK105" s="678"/>
      <c r="AL105" s="677"/>
      <c r="AM105" s="678"/>
      <c r="AN105" s="677"/>
      <c r="AO105" s="678"/>
      <c r="AP105" s="677"/>
      <c r="AQ105" s="678"/>
      <c r="AR105" s="677"/>
      <c r="AS105" s="678"/>
      <c r="AT105" s="677"/>
      <c r="AU105" s="678"/>
      <c r="AV105" s="677"/>
      <c r="AW105" s="678"/>
      <c r="AX105" s="677"/>
      <c r="AY105" s="678"/>
      <c r="AZ105" s="319"/>
      <c r="BA105" s="974"/>
      <c r="BB105" s="975"/>
      <c r="BC105" s="686"/>
      <c r="BD105" s="687"/>
      <c r="BE105" s="687"/>
      <c r="BF105" s="688"/>
      <c r="BG105" s="974"/>
      <c r="BH105" s="976"/>
      <c r="BI105" s="976"/>
      <c r="BJ105" s="976"/>
      <c r="BK105" s="976"/>
      <c r="BL105" s="975"/>
      <c r="BM105" s="689"/>
      <c r="BN105" s="690"/>
      <c r="BO105" s="690"/>
      <c r="BP105" s="690"/>
      <c r="BQ105" s="690"/>
      <c r="BR105" s="690"/>
      <c r="BS105" s="690"/>
      <c r="BT105" s="691"/>
      <c r="BU105" s="689"/>
      <c r="BV105" s="690"/>
      <c r="BW105" s="690"/>
      <c r="BX105" s="690"/>
      <c r="BY105" s="690"/>
      <c r="BZ105" s="690"/>
      <c r="CA105" s="690"/>
      <c r="CB105" s="690"/>
      <c r="CC105" s="690"/>
      <c r="CD105" s="690"/>
      <c r="CE105" s="690"/>
      <c r="CF105" s="690"/>
      <c r="CG105" s="690"/>
      <c r="CH105" s="692"/>
      <c r="CI105" s="298"/>
      <c r="CJ105" s="55"/>
      <c r="CL105" s="693"/>
      <c r="CM105" s="694"/>
      <c r="CN105" s="678"/>
      <c r="CO105" s="694"/>
      <c r="CP105" s="694"/>
      <c r="CQ105" s="694"/>
      <c r="CR105" s="694"/>
      <c r="CS105" s="694"/>
      <c r="CT105" s="695"/>
      <c r="CU105" s="55"/>
      <c r="CV105" s="977"/>
      <c r="CW105" s="978"/>
      <c r="CX105" s="978"/>
      <c r="CY105" s="978"/>
      <c r="CZ105" s="978"/>
      <c r="DA105" s="978"/>
      <c r="DB105" s="978"/>
      <c r="DC105" s="978"/>
      <c r="DD105" s="977"/>
      <c r="DE105" s="978"/>
      <c r="DF105" s="978"/>
      <c r="DG105" s="978"/>
      <c r="DH105" s="978"/>
      <c r="DI105" s="978"/>
      <c r="DJ105" s="978"/>
      <c r="DK105" s="978"/>
      <c r="DL105" s="978"/>
      <c r="DM105" s="978"/>
      <c r="DN105" s="978"/>
      <c r="DO105" s="978"/>
      <c r="DP105" s="979"/>
      <c r="DQ105" s="980"/>
      <c r="DR105" s="980"/>
      <c r="DS105" s="980"/>
      <c r="DT105" s="980"/>
      <c r="DU105" s="980"/>
      <c r="DV105" s="980"/>
      <c r="DW105" s="980"/>
      <c r="DX105" s="980"/>
      <c r="DY105" s="980"/>
      <c r="DZ105" s="980"/>
      <c r="EA105" s="980"/>
      <c r="EB105" s="980"/>
      <c r="EC105" s="980"/>
      <c r="ED105" s="980"/>
      <c r="EE105" s="980"/>
      <c r="EF105" s="980"/>
      <c r="EG105" s="980"/>
      <c r="EH105" s="980"/>
      <c r="EI105" s="981"/>
      <c r="EK105" s="324" t="str">
        <f>IF(EL105="","",MAX($EK$2:EK104)+1)</f>
        <v/>
      </c>
      <c r="EL105" s="866"/>
      <c r="EM105" s="862"/>
      <c r="EN105" s="863"/>
      <c r="EO105" s="17"/>
      <c r="EP105" s="17"/>
      <c r="EQ105" s="17"/>
      <c r="ER105" s="17"/>
      <c r="ES105" s="17"/>
      <c r="ET105" s="17"/>
    </row>
    <row r="106" spans="1:150" ht="13.5" customHeight="1">
      <c r="A106" s="296"/>
      <c r="B106" s="297"/>
      <c r="C106" s="299"/>
      <c r="D106" s="299"/>
      <c r="E106" s="300"/>
      <c r="F106" s="300"/>
      <c r="G106" s="300"/>
      <c r="H106" s="300"/>
      <c r="I106" s="300"/>
      <c r="J106" s="300"/>
      <c r="K106" s="300"/>
      <c r="L106" s="300"/>
      <c r="M106" s="300"/>
      <c r="N106" s="300"/>
      <c r="O106" s="300"/>
      <c r="P106" s="300"/>
      <c r="Q106" s="300"/>
      <c r="R106" s="300"/>
      <c r="S106" s="300"/>
      <c r="T106" s="300"/>
      <c r="U106" s="51"/>
      <c r="V106" s="51"/>
      <c r="W106" s="51"/>
      <c r="X106" s="51"/>
      <c r="Y106" s="51"/>
      <c r="Z106" s="51"/>
      <c r="AA106" s="51"/>
      <c r="AB106" s="51"/>
      <c r="AC106" s="300"/>
      <c r="AD106" s="300"/>
      <c r="AE106" s="301"/>
      <c r="AF106" s="301"/>
      <c r="AG106" s="301"/>
      <c r="AH106" s="301"/>
      <c r="AI106" s="301"/>
      <c r="AJ106" s="302"/>
      <c r="AK106" s="302"/>
      <c r="AL106" s="302"/>
      <c r="AM106" s="302"/>
      <c r="AN106" s="302"/>
      <c r="AO106" s="302"/>
      <c r="AP106" s="302"/>
      <c r="AQ106" s="302"/>
      <c r="AR106" s="302"/>
      <c r="AS106" s="302"/>
      <c r="AT106" s="302"/>
      <c r="AU106" s="302"/>
      <c r="AV106" s="302"/>
      <c r="AW106" s="302"/>
      <c r="AX106" s="302"/>
      <c r="AY106" s="302"/>
      <c r="AZ106" s="302"/>
      <c r="BA106" s="51"/>
      <c r="BB106" s="51"/>
      <c r="BC106" s="296"/>
      <c r="BD106" s="296"/>
      <c r="BE106" s="296"/>
      <c r="BF106" s="296"/>
      <c r="BG106" s="51"/>
      <c r="BH106" s="51"/>
      <c r="BI106" s="51"/>
      <c r="BJ106" s="51"/>
      <c r="BK106" s="51"/>
      <c r="BL106" s="51"/>
      <c r="BM106" s="303"/>
      <c r="BN106" s="303"/>
      <c r="BO106" s="303"/>
      <c r="BP106" s="303"/>
      <c r="BQ106" s="303"/>
      <c r="BR106" s="303"/>
      <c r="BS106" s="303"/>
      <c r="BT106" s="303"/>
      <c r="BU106" s="303"/>
      <c r="BV106" s="303"/>
      <c r="BW106" s="303"/>
      <c r="BX106" s="303"/>
      <c r="BY106" s="303"/>
      <c r="BZ106" s="303"/>
      <c r="CA106" s="303"/>
      <c r="CB106" s="303"/>
      <c r="CC106" s="303"/>
      <c r="CD106" s="303"/>
      <c r="CE106" s="303"/>
      <c r="CF106" s="303"/>
      <c r="CG106" s="303"/>
      <c r="CH106" s="303"/>
      <c r="CI106" s="298"/>
      <c r="CJ106" s="55"/>
      <c r="CL106" s="302"/>
      <c r="CM106" s="302"/>
      <c r="CN106" s="302"/>
      <c r="CO106" s="302"/>
      <c r="CP106" s="302"/>
      <c r="CQ106" s="302"/>
      <c r="CR106" s="302"/>
      <c r="CS106" s="302"/>
      <c r="CT106" s="302"/>
      <c r="CU106" s="55"/>
      <c r="EK106" s="324" t="str">
        <f>IF(EL106="","",MAX($EK$2:EK105)+1)</f>
        <v/>
      </c>
      <c r="EL106" s="866" t="str">
        <f t="shared" ref="EL106:EL112" si="0">IF(CV106&lt;&gt;"","N","")</f>
        <v/>
      </c>
      <c r="EM106" s="862"/>
      <c r="EN106" s="863"/>
      <c r="EO106" s="17"/>
      <c r="EP106" s="17"/>
      <c r="EQ106" s="17"/>
      <c r="ER106" s="17"/>
      <c r="ES106" s="17"/>
      <c r="ET106" s="17"/>
    </row>
    <row r="107" spans="1:150" ht="13.5" customHeight="1">
      <c r="A107" s="296"/>
      <c r="B107" s="297"/>
      <c r="C107" s="304"/>
      <c r="D107" s="304"/>
      <c r="E107" s="304"/>
      <c r="F107" s="296"/>
      <c r="G107" s="296"/>
      <c r="H107" s="296"/>
      <c r="I107" s="296"/>
      <c r="J107" s="296"/>
      <c r="K107" s="296"/>
      <c r="L107" s="296"/>
      <c r="M107" s="296"/>
      <c r="N107" s="296"/>
      <c r="O107" s="296"/>
      <c r="P107" s="296"/>
      <c r="Q107" s="296"/>
      <c r="R107" s="296"/>
      <c r="S107" s="300"/>
      <c r="T107" s="51"/>
      <c r="U107" s="51"/>
      <c r="V107" s="51"/>
      <c r="W107" s="51"/>
      <c r="X107" s="51"/>
      <c r="Y107" s="302"/>
      <c r="Z107" s="302"/>
      <c r="AA107" s="302"/>
      <c r="AB107" s="302"/>
      <c r="AC107" s="302"/>
      <c r="AD107" s="302"/>
      <c r="AE107" s="300"/>
      <c r="AF107" s="300"/>
      <c r="AG107" s="300"/>
      <c r="AH107" s="300"/>
      <c r="AI107" s="300"/>
      <c r="AJ107" s="300"/>
      <c r="AK107" s="300"/>
      <c r="AL107" s="300"/>
      <c r="AM107" s="300"/>
      <c r="AN107" s="300"/>
      <c r="AO107" s="305"/>
      <c r="AP107" s="305"/>
      <c r="AQ107" s="305"/>
      <c r="AR107" s="305"/>
      <c r="AS107" s="305"/>
      <c r="AT107" s="305"/>
      <c r="AU107" s="305"/>
      <c r="AV107" s="305"/>
      <c r="AW107" s="305"/>
      <c r="AX107" s="305"/>
      <c r="AY107" s="305"/>
      <c r="AZ107" s="305"/>
      <c r="BA107" s="305"/>
      <c r="BB107" s="305"/>
      <c r="BC107" s="305"/>
      <c r="BD107" s="305"/>
      <c r="BE107" s="305"/>
      <c r="BF107" s="305"/>
      <c r="BG107" s="305"/>
      <c r="BH107" s="305"/>
      <c r="BI107" s="303"/>
      <c r="BJ107" s="303"/>
      <c r="BK107" s="303"/>
      <c r="BL107" s="303"/>
      <c r="BM107" s="303"/>
      <c r="BN107" s="303"/>
      <c r="BO107" s="303"/>
      <c r="BP107" s="303"/>
      <c r="BQ107" s="303"/>
      <c r="BR107" s="303"/>
      <c r="BS107" s="303"/>
      <c r="BT107" s="303"/>
      <c r="BU107" s="303"/>
      <c r="BV107" s="303"/>
      <c r="BW107" s="303"/>
      <c r="BX107" s="303"/>
      <c r="BY107" s="303"/>
      <c r="BZ107" s="303"/>
      <c r="CA107" s="303"/>
      <c r="CB107" s="303"/>
      <c r="CC107" s="303"/>
      <c r="CD107" s="303"/>
      <c r="CE107" s="303"/>
      <c r="CF107" s="303"/>
      <c r="CG107" s="303"/>
      <c r="CH107" s="303"/>
      <c r="CI107" s="298"/>
      <c r="CJ107" s="55"/>
      <c r="CL107" s="55"/>
      <c r="CM107" s="55"/>
      <c r="CN107" s="55"/>
      <c r="CO107" s="55"/>
      <c r="CP107" s="55"/>
      <c r="CQ107" s="55"/>
      <c r="CR107" s="55"/>
      <c r="CS107" s="55"/>
      <c r="CT107" s="55"/>
      <c r="CU107" s="55"/>
      <c r="EK107" s="324" t="str">
        <f>IF(EL107="","",MAX($EK$2:EK106)+1)</f>
        <v/>
      </c>
      <c r="EL107" s="866" t="str">
        <f t="shared" si="0"/>
        <v/>
      </c>
      <c r="EM107" s="862"/>
      <c r="EN107" s="863"/>
      <c r="EO107" s="17"/>
      <c r="EP107" s="17"/>
      <c r="EQ107" s="17"/>
      <c r="ER107" s="17"/>
      <c r="ES107" s="17"/>
      <c r="ET107" s="17"/>
    </row>
    <row r="108" spans="1:150" ht="13.5" customHeight="1">
      <c r="A108" s="296"/>
      <c r="B108" s="297"/>
      <c r="C108" s="304"/>
      <c r="D108" s="304"/>
      <c r="E108" s="304"/>
      <c r="F108" s="296"/>
      <c r="G108" s="296"/>
      <c r="H108" s="296"/>
      <c r="I108" s="296"/>
      <c r="J108" s="296"/>
      <c r="K108" s="296"/>
      <c r="L108" s="296"/>
      <c r="M108" s="296"/>
      <c r="N108" s="296"/>
      <c r="O108" s="296"/>
      <c r="P108" s="296"/>
      <c r="Q108" s="296"/>
      <c r="R108" s="296"/>
      <c r="S108" s="300"/>
      <c r="T108" s="51"/>
      <c r="U108" s="51"/>
      <c r="V108" s="51"/>
      <c r="W108" s="51"/>
      <c r="X108" s="51"/>
      <c r="Y108" s="302"/>
      <c r="Z108" s="302"/>
      <c r="AA108" s="302"/>
      <c r="AB108" s="302"/>
      <c r="AC108" s="302"/>
      <c r="AD108" s="302"/>
      <c r="AE108" s="300"/>
      <c r="AF108" s="300"/>
      <c r="AG108" s="300"/>
      <c r="AH108" s="300"/>
      <c r="AI108" s="300"/>
      <c r="AJ108" s="300"/>
      <c r="AK108" s="300"/>
      <c r="AL108" s="300"/>
      <c r="AM108" s="300"/>
      <c r="AN108" s="300"/>
      <c r="AO108" s="305"/>
      <c r="AP108" s="305"/>
      <c r="AQ108" s="305"/>
      <c r="AR108" s="305"/>
      <c r="AS108" s="305"/>
      <c r="AT108" s="305"/>
      <c r="AU108" s="305"/>
      <c r="AV108" s="305"/>
      <c r="AW108" s="305"/>
      <c r="AX108" s="305"/>
      <c r="AY108" s="305"/>
      <c r="AZ108" s="305"/>
      <c r="BA108" s="305"/>
      <c r="BB108" s="305"/>
      <c r="BC108" s="305"/>
      <c r="BD108" s="305"/>
      <c r="BE108" s="305"/>
      <c r="BF108" s="305"/>
      <c r="BG108" s="305"/>
      <c r="BH108" s="305"/>
      <c r="BI108" s="303"/>
      <c r="BJ108" s="303"/>
      <c r="BK108" s="303"/>
      <c r="BL108" s="303"/>
      <c r="BM108" s="303"/>
      <c r="BN108" s="303"/>
      <c r="BO108" s="303"/>
      <c r="BP108" s="303"/>
      <c r="BQ108" s="303"/>
      <c r="BR108" s="303"/>
      <c r="BS108" s="303"/>
      <c r="BT108" s="303"/>
      <c r="BU108" s="303"/>
      <c r="BV108" s="303"/>
      <c r="BW108" s="303"/>
      <c r="BX108" s="303"/>
      <c r="BY108" s="303"/>
      <c r="BZ108" s="303"/>
      <c r="CA108" s="303"/>
      <c r="CB108" s="303"/>
      <c r="CC108" s="303"/>
      <c r="CD108" s="303"/>
      <c r="CE108" s="303"/>
      <c r="CF108" s="303"/>
      <c r="CG108" s="303"/>
      <c r="CH108" s="303"/>
      <c r="CI108" s="298"/>
      <c r="CJ108" s="55"/>
      <c r="CL108" s="55"/>
      <c r="CM108" s="55"/>
      <c r="CN108" s="55"/>
      <c r="CO108" s="55"/>
      <c r="CP108" s="55"/>
      <c r="CQ108" s="55"/>
      <c r="CR108" s="55"/>
      <c r="CS108" s="55"/>
      <c r="CT108" s="55"/>
      <c r="CU108" s="55"/>
      <c r="EK108" s="324" t="str">
        <f>IF(EL108="","",MAX($EK$2:EK107)+1)</f>
        <v/>
      </c>
      <c r="EL108" s="866" t="str">
        <f t="shared" si="0"/>
        <v/>
      </c>
      <c r="EM108" s="862"/>
      <c r="EN108" s="863"/>
      <c r="EO108" s="17"/>
      <c r="EP108" s="17"/>
      <c r="EQ108" s="17"/>
      <c r="ER108" s="17"/>
      <c r="ES108" s="17"/>
      <c r="ET108" s="17"/>
    </row>
    <row r="109" spans="1:150" ht="13.5" customHeight="1">
      <c r="A109" s="296"/>
      <c r="B109" s="297"/>
      <c r="C109" s="304"/>
      <c r="D109" s="304"/>
      <c r="E109" s="304"/>
      <c r="F109" s="296"/>
      <c r="G109" s="296"/>
      <c r="H109" s="296"/>
      <c r="I109" s="296"/>
      <c r="J109" s="296"/>
      <c r="K109" s="296"/>
      <c r="L109" s="296"/>
      <c r="M109" s="296"/>
      <c r="N109" s="296"/>
      <c r="O109" s="296"/>
      <c r="P109" s="296"/>
      <c r="Q109" s="296"/>
      <c r="R109" s="296"/>
      <c r="S109" s="300"/>
      <c r="T109" s="51"/>
      <c r="U109" s="51"/>
      <c r="V109" s="51"/>
      <c r="W109" s="51"/>
      <c r="X109" s="51"/>
      <c r="Y109" s="302"/>
      <c r="Z109" s="302"/>
      <c r="AA109" s="302"/>
      <c r="AB109" s="302"/>
      <c r="AC109" s="302"/>
      <c r="AD109" s="302"/>
      <c r="AE109" s="300"/>
      <c r="AF109" s="300"/>
      <c r="AG109" s="300"/>
      <c r="AH109" s="300"/>
      <c r="AI109" s="300"/>
      <c r="AJ109" s="300"/>
      <c r="AK109" s="300"/>
      <c r="AL109" s="300"/>
      <c r="AM109" s="300"/>
      <c r="AN109" s="300"/>
      <c r="AO109" s="305"/>
      <c r="AP109" s="305"/>
      <c r="AQ109" s="305"/>
      <c r="AR109" s="305"/>
      <c r="AS109" s="305"/>
      <c r="AT109" s="305"/>
      <c r="AU109" s="305"/>
      <c r="AV109" s="305"/>
      <c r="AW109" s="305"/>
      <c r="AX109" s="305"/>
      <c r="AY109" s="305"/>
      <c r="AZ109" s="305"/>
      <c r="BA109" s="305"/>
      <c r="BB109" s="305"/>
      <c r="BC109" s="305"/>
      <c r="BD109" s="305"/>
      <c r="BE109" s="305"/>
      <c r="BF109" s="305"/>
      <c r="BG109" s="305"/>
      <c r="BH109" s="305"/>
      <c r="BI109" s="303"/>
      <c r="BJ109" s="303"/>
      <c r="BK109" s="303"/>
      <c r="BL109" s="303"/>
      <c r="BM109" s="303"/>
      <c r="BN109" s="303"/>
      <c r="BO109" s="303"/>
      <c r="BP109" s="303"/>
      <c r="BQ109" s="303"/>
      <c r="BR109" s="303"/>
      <c r="BS109" s="303"/>
      <c r="BT109" s="303"/>
      <c r="BU109" s="303"/>
      <c r="BV109" s="303"/>
      <c r="BW109" s="303"/>
      <c r="BX109" s="303"/>
      <c r="BY109" s="303"/>
      <c r="BZ109" s="303"/>
      <c r="CA109" s="303"/>
      <c r="CB109" s="303"/>
      <c r="CC109" s="303"/>
      <c r="CD109" s="303"/>
      <c r="CE109" s="303"/>
      <c r="CF109" s="303"/>
      <c r="CG109" s="303"/>
      <c r="CH109" s="303"/>
      <c r="CI109" s="298"/>
      <c r="CJ109" s="55"/>
      <c r="CL109" s="55"/>
      <c r="CM109" s="55"/>
      <c r="CN109" s="55"/>
      <c r="CO109" s="55"/>
      <c r="CP109" s="55"/>
      <c r="CQ109" s="55"/>
      <c r="CR109" s="55"/>
      <c r="CS109" s="55"/>
      <c r="CT109" s="55"/>
      <c r="CU109" s="55"/>
      <c r="EK109" s="324" t="str">
        <f>IF(EL109="","",MAX($EK$2:EK108)+1)</f>
        <v/>
      </c>
      <c r="EL109" s="866" t="str">
        <f t="shared" si="0"/>
        <v/>
      </c>
      <c r="EM109" s="862"/>
      <c r="EN109" s="863"/>
      <c r="EO109" s="17"/>
      <c r="EP109" s="17"/>
      <c r="EQ109" s="17"/>
      <c r="ER109" s="17"/>
      <c r="ES109" s="17"/>
      <c r="ET109" s="17"/>
    </row>
    <row r="110" spans="1:150" ht="13.5" customHeight="1">
      <c r="A110" s="296"/>
      <c r="B110" s="297"/>
      <c r="C110" s="304"/>
      <c r="D110" s="304"/>
      <c r="E110" s="304"/>
      <c r="F110" s="296"/>
      <c r="G110" s="296"/>
      <c r="H110" s="296"/>
      <c r="I110" s="296"/>
      <c r="J110" s="296"/>
      <c r="K110" s="296"/>
      <c r="L110" s="296"/>
      <c r="M110" s="296"/>
      <c r="N110" s="296"/>
      <c r="O110" s="296"/>
      <c r="P110" s="296"/>
      <c r="Q110" s="296"/>
      <c r="R110" s="296"/>
      <c r="S110" s="300"/>
      <c r="T110" s="51"/>
      <c r="U110" s="51"/>
      <c r="V110" s="51"/>
      <c r="W110" s="51"/>
      <c r="X110" s="51"/>
      <c r="Y110" s="302"/>
      <c r="Z110" s="302"/>
      <c r="AA110" s="302"/>
      <c r="AB110" s="302"/>
      <c r="AC110" s="302"/>
      <c r="AD110" s="302"/>
      <c r="AE110" s="300"/>
      <c r="AF110" s="300"/>
      <c r="AG110" s="300"/>
      <c r="AH110" s="300"/>
      <c r="AI110" s="300"/>
      <c r="AJ110" s="300"/>
      <c r="AK110" s="300"/>
      <c r="AL110" s="300"/>
      <c r="AM110" s="300"/>
      <c r="AN110" s="300"/>
      <c r="AO110" s="305"/>
      <c r="AP110" s="305"/>
      <c r="AQ110" s="305"/>
      <c r="AR110" s="305"/>
      <c r="AS110" s="305"/>
      <c r="AT110" s="305"/>
      <c r="AU110" s="305"/>
      <c r="AV110" s="305"/>
      <c r="AW110" s="305"/>
      <c r="AX110" s="305"/>
      <c r="AY110" s="305"/>
      <c r="AZ110" s="305"/>
      <c r="BA110" s="305"/>
      <c r="BB110" s="305"/>
      <c r="BC110" s="305"/>
      <c r="BD110" s="305"/>
      <c r="BE110" s="305"/>
      <c r="BF110" s="305"/>
      <c r="BG110" s="305"/>
      <c r="BH110" s="305"/>
      <c r="BI110" s="303"/>
      <c r="BJ110" s="303"/>
      <c r="BK110" s="303"/>
      <c r="BL110" s="303"/>
      <c r="BM110" s="303"/>
      <c r="BN110" s="303"/>
      <c r="BO110" s="303"/>
      <c r="BP110" s="303"/>
      <c r="BQ110" s="303"/>
      <c r="BR110" s="303"/>
      <c r="BS110" s="303"/>
      <c r="BT110" s="303"/>
      <c r="BU110" s="303"/>
      <c r="BV110" s="303"/>
      <c r="BW110" s="303"/>
      <c r="BX110" s="303"/>
      <c r="BY110" s="303"/>
      <c r="BZ110" s="303"/>
      <c r="CA110" s="303"/>
      <c r="CB110" s="303"/>
      <c r="CC110" s="303"/>
      <c r="CD110" s="303"/>
      <c r="CE110" s="303"/>
      <c r="CF110" s="303"/>
      <c r="CG110" s="303"/>
      <c r="CH110" s="303"/>
      <c r="CI110" s="298"/>
      <c r="CJ110" s="55"/>
      <c r="CL110" s="55"/>
      <c r="CM110" s="55"/>
      <c r="CN110" s="55"/>
      <c r="CO110" s="55"/>
      <c r="CP110" s="55"/>
      <c r="CQ110" s="55"/>
      <c r="CR110" s="55"/>
      <c r="CS110" s="55"/>
      <c r="CT110" s="55"/>
      <c r="CU110" s="55"/>
      <c r="EK110" s="324" t="str">
        <f>IF(EL110="","",MAX($EK$2:EK109)+1)</f>
        <v/>
      </c>
      <c r="EL110" s="866" t="str">
        <f t="shared" si="0"/>
        <v/>
      </c>
      <c r="EM110" s="862"/>
      <c r="EN110" s="863"/>
      <c r="EO110" s="17"/>
      <c r="EP110" s="36"/>
      <c r="EQ110" s="36"/>
      <c r="ER110" s="36"/>
      <c r="ES110" s="36"/>
      <c r="ET110" s="36"/>
    </row>
    <row r="111" spans="1:150" ht="13.5" customHeight="1">
      <c r="A111" s="296"/>
      <c r="B111" s="297"/>
      <c r="C111" s="304"/>
      <c r="D111" s="304"/>
      <c r="E111" s="304"/>
      <c r="F111" s="296"/>
      <c r="G111" s="296"/>
      <c r="H111" s="296"/>
      <c r="I111" s="296"/>
      <c r="J111" s="296"/>
      <c r="K111" s="296"/>
      <c r="L111" s="296"/>
      <c r="M111" s="296"/>
      <c r="N111" s="296"/>
      <c r="O111" s="296"/>
      <c r="P111" s="296"/>
      <c r="Q111" s="296"/>
      <c r="R111" s="296"/>
      <c r="S111" s="300"/>
      <c r="T111" s="51"/>
      <c r="U111" s="51"/>
      <c r="V111" s="51"/>
      <c r="W111" s="51"/>
      <c r="X111" s="51"/>
      <c r="Y111" s="302"/>
      <c r="Z111" s="302"/>
      <c r="AA111" s="302"/>
      <c r="AB111" s="302"/>
      <c r="AC111" s="302"/>
      <c r="AD111" s="302"/>
      <c r="AE111" s="300"/>
      <c r="AF111" s="300"/>
      <c r="AG111" s="300"/>
      <c r="AH111" s="300"/>
      <c r="AI111" s="300"/>
      <c r="AJ111" s="300"/>
      <c r="AK111" s="300"/>
      <c r="AL111" s="300"/>
      <c r="AM111" s="300"/>
      <c r="AN111" s="300"/>
      <c r="AO111" s="305"/>
      <c r="AP111" s="305"/>
      <c r="AQ111" s="305"/>
      <c r="AR111" s="305"/>
      <c r="AS111" s="305"/>
      <c r="AT111" s="305"/>
      <c r="AU111" s="305"/>
      <c r="AV111" s="305"/>
      <c r="AW111" s="305"/>
      <c r="AX111" s="305"/>
      <c r="AY111" s="305"/>
      <c r="AZ111" s="305"/>
      <c r="BA111" s="305"/>
      <c r="BB111" s="305"/>
      <c r="BC111" s="305"/>
      <c r="BD111" s="305"/>
      <c r="BE111" s="305"/>
      <c r="BF111" s="305"/>
      <c r="BG111" s="305"/>
      <c r="BH111" s="305"/>
      <c r="BI111" s="303"/>
      <c r="BJ111" s="303"/>
      <c r="BK111" s="303"/>
      <c r="BL111" s="303"/>
      <c r="BM111" s="303"/>
      <c r="BN111" s="303"/>
      <c r="BO111" s="303"/>
      <c r="BP111" s="303"/>
      <c r="BQ111" s="303"/>
      <c r="BR111" s="303"/>
      <c r="BS111" s="303"/>
      <c r="BT111" s="303"/>
      <c r="BU111" s="303"/>
      <c r="BV111" s="303"/>
      <c r="BW111" s="303"/>
      <c r="BX111" s="303"/>
      <c r="BY111" s="303"/>
      <c r="BZ111" s="303"/>
      <c r="CA111" s="303"/>
      <c r="CB111" s="303"/>
      <c r="CC111" s="303"/>
      <c r="CD111" s="303"/>
      <c r="CE111" s="303"/>
      <c r="CF111" s="303"/>
      <c r="CG111" s="303"/>
      <c r="CH111" s="303"/>
      <c r="CI111" s="298"/>
      <c r="CJ111" s="55"/>
      <c r="CL111" s="55"/>
      <c r="CM111" s="55"/>
      <c r="CN111" s="55"/>
      <c r="CO111" s="55"/>
      <c r="CP111" s="55"/>
      <c r="CQ111" s="55"/>
      <c r="CR111" s="55"/>
      <c r="CS111" s="55"/>
      <c r="CT111" s="55"/>
      <c r="CU111" s="55"/>
      <c r="EK111" s="324" t="str">
        <f>IF(EL111="","",MAX($EK$2:EK110)+1)</f>
        <v/>
      </c>
      <c r="EL111" s="866"/>
      <c r="EM111" s="862"/>
      <c r="EN111" s="863"/>
      <c r="EO111" s="17"/>
      <c r="EP111" s="36"/>
      <c r="EQ111" s="36"/>
      <c r="ER111" s="36"/>
      <c r="ES111" s="36"/>
      <c r="ET111" s="36"/>
    </row>
    <row r="112" spans="1:150" ht="13.5" customHeight="1" thickBot="1">
      <c r="A112" s="296"/>
      <c r="B112" s="306"/>
      <c r="C112" s="307"/>
      <c r="D112" s="307"/>
      <c r="E112" s="307"/>
      <c r="F112" s="308"/>
      <c r="G112" s="307"/>
      <c r="H112" s="307"/>
      <c r="I112" s="307"/>
      <c r="J112" s="307"/>
      <c r="K112" s="307"/>
      <c r="L112" s="307"/>
      <c r="M112" s="307"/>
      <c r="N112" s="307"/>
      <c r="O112" s="307"/>
      <c r="P112" s="307"/>
      <c r="Q112" s="307"/>
      <c r="R112" s="307"/>
      <c r="S112" s="307"/>
      <c r="T112" s="307"/>
      <c r="U112" s="307"/>
      <c r="V112" s="307"/>
      <c r="W112" s="307"/>
      <c r="X112" s="307"/>
      <c r="Y112" s="307"/>
      <c r="Z112" s="307"/>
      <c r="AA112" s="307"/>
      <c r="AB112" s="307"/>
      <c r="AC112" s="307"/>
      <c r="AD112" s="307"/>
      <c r="AE112" s="307"/>
      <c r="AF112" s="307"/>
      <c r="AG112" s="307"/>
      <c r="AH112" s="307"/>
      <c r="AI112" s="307"/>
      <c r="AJ112" s="307"/>
      <c r="AK112" s="307"/>
      <c r="AL112" s="307"/>
      <c r="AM112" s="307"/>
      <c r="AN112" s="307"/>
      <c r="AO112" s="307"/>
      <c r="AP112" s="307"/>
      <c r="AQ112" s="307"/>
      <c r="AR112" s="307"/>
      <c r="AS112" s="307"/>
      <c r="AT112" s="307"/>
      <c r="AU112" s="307"/>
      <c r="AV112" s="307"/>
      <c r="AW112" s="307"/>
      <c r="AX112" s="307"/>
      <c r="AY112" s="307"/>
      <c r="AZ112" s="307"/>
      <c r="BA112" s="307"/>
      <c r="BB112" s="307"/>
      <c r="BC112" s="307"/>
      <c r="BD112" s="307"/>
      <c r="BE112" s="307"/>
      <c r="BF112" s="307"/>
      <c r="BG112" s="307"/>
      <c r="BH112" s="307"/>
      <c r="BI112" s="307"/>
      <c r="BJ112" s="307"/>
      <c r="BK112" s="307"/>
      <c r="BL112" s="307"/>
      <c r="BM112" s="307"/>
      <c r="BN112" s="307"/>
      <c r="BO112" s="307"/>
      <c r="BP112" s="307"/>
      <c r="BQ112" s="307"/>
      <c r="BR112" s="307"/>
      <c r="BS112" s="307"/>
      <c r="BT112" s="307"/>
      <c r="BU112" s="307"/>
      <c r="BV112" s="307"/>
      <c r="BW112" s="307"/>
      <c r="BX112" s="307"/>
      <c r="BY112" s="307"/>
      <c r="BZ112" s="307"/>
      <c r="CA112" s="307"/>
      <c r="CB112" s="307"/>
      <c r="CC112" s="307"/>
      <c r="CD112" s="307"/>
      <c r="CE112" s="307"/>
      <c r="CF112" s="307"/>
      <c r="CG112" s="307"/>
      <c r="CH112" s="307"/>
      <c r="CI112" s="869"/>
      <c r="CN112" s="55"/>
      <c r="CO112" s="55"/>
      <c r="CP112" s="55"/>
      <c r="CQ112" s="55"/>
      <c r="CR112" s="55"/>
      <c r="CS112" s="55"/>
      <c r="CT112" s="55"/>
      <c r="CU112" s="55"/>
      <c r="EK112" s="324" t="str">
        <f>IF(EL112="","",MAX($EK$2:EK111)+1)</f>
        <v/>
      </c>
      <c r="EL112" s="866" t="str">
        <f t="shared" si="0"/>
        <v/>
      </c>
      <c r="EM112" s="862"/>
      <c r="EN112" s="863"/>
      <c r="EO112" s="17"/>
      <c r="EP112" s="17"/>
      <c r="EQ112" s="17"/>
      <c r="ER112" s="17"/>
      <c r="ES112" s="17"/>
      <c r="ET112" s="17"/>
    </row>
    <row r="113" spans="141:150" ht="13.5" customHeight="1">
      <c r="EK113" s="325" t="str">
        <f>IF(EL113="","",MAX($EK$2:EK112)+1)</f>
        <v/>
      </c>
      <c r="EL113" s="528"/>
      <c r="EM113" s="528"/>
      <c r="EN113" s="865"/>
      <c r="EO113" s="17"/>
      <c r="EP113" s="17"/>
      <c r="EQ113" s="17"/>
      <c r="ER113" s="17"/>
      <c r="ES113" s="17"/>
      <c r="ET113" s="17"/>
    </row>
    <row r="114" spans="141:150" ht="13.5" customHeight="1">
      <c r="EO114" s="17"/>
      <c r="EP114" s="17"/>
      <c r="EQ114" s="17"/>
      <c r="ER114" s="17"/>
      <c r="ES114" s="17"/>
      <c r="ET114" s="17"/>
    </row>
    <row r="115" spans="141:150" ht="13.5" customHeight="1">
      <c r="EO115" s="17"/>
      <c r="EP115" s="17"/>
      <c r="EQ115" s="17"/>
      <c r="ER115" s="17"/>
      <c r="ES115" s="17"/>
      <c r="ET115" s="17"/>
    </row>
    <row r="116" spans="141:150" ht="13.5" customHeight="1">
      <c r="EO116" s="17"/>
      <c r="EP116" s="17"/>
      <c r="EQ116" s="17"/>
      <c r="ER116" s="17"/>
      <c r="ES116" s="17"/>
      <c r="ET116" s="17"/>
    </row>
    <row r="117" spans="141:150" ht="13.5" customHeight="1">
      <c r="EO117" s="17"/>
      <c r="EP117" s="17"/>
      <c r="EQ117" s="17"/>
      <c r="ER117" s="17"/>
      <c r="ES117" s="17"/>
      <c r="ET117" s="17"/>
    </row>
    <row r="118" spans="141:150" ht="13.5" customHeight="1">
      <c r="EO118" s="17"/>
      <c r="EP118" s="36"/>
      <c r="EQ118" s="36"/>
      <c r="ER118" s="36"/>
      <c r="ES118" s="36"/>
      <c r="ET118" s="36"/>
    </row>
    <row r="119" spans="141:150" ht="13.5" customHeight="1">
      <c r="EO119" s="17"/>
      <c r="EP119" s="36"/>
      <c r="EQ119" s="36"/>
      <c r="ER119" s="36"/>
      <c r="ES119" s="36"/>
      <c r="ET119" s="36"/>
    </row>
    <row r="120" spans="141:150" ht="13.5" customHeight="1">
      <c r="EP120"/>
      <c r="EQ120"/>
      <c r="ER120"/>
      <c r="ES120"/>
      <c r="ET120"/>
    </row>
  </sheetData>
  <dataConsolidate link="1"/>
  <mergeCells count="1287">
    <mergeCell ref="CL101:CN101"/>
    <mergeCell ref="CO101:CT101"/>
    <mergeCell ref="CL102:CN102"/>
    <mergeCell ref="CO102:CT102"/>
    <mergeCell ref="CL96:CN96"/>
    <mergeCell ref="CO96:CT96"/>
    <mergeCell ref="CL97:CN97"/>
    <mergeCell ref="CO97:CT97"/>
    <mergeCell ref="CL98:CN98"/>
    <mergeCell ref="CO98:CT98"/>
    <mergeCell ref="CL99:CN99"/>
    <mergeCell ref="CO99:CT99"/>
    <mergeCell ref="CL100:CN100"/>
    <mergeCell ref="CO100:CT100"/>
    <mergeCell ref="CL91:CN91"/>
    <mergeCell ref="CO91:CT91"/>
    <mergeCell ref="CL92:CN92"/>
    <mergeCell ref="CO92:CT92"/>
    <mergeCell ref="CL93:CN93"/>
    <mergeCell ref="CO93:CT93"/>
    <mergeCell ref="CL94:CN94"/>
    <mergeCell ref="CO94:CT94"/>
    <mergeCell ref="CL95:CN95"/>
    <mergeCell ref="CO95:CT95"/>
    <mergeCell ref="CL86:CN86"/>
    <mergeCell ref="CO86:CT86"/>
    <mergeCell ref="CL87:CN87"/>
    <mergeCell ref="CO87:CT87"/>
    <mergeCell ref="CL88:CN88"/>
    <mergeCell ref="CO88:CT88"/>
    <mergeCell ref="CL89:CN89"/>
    <mergeCell ref="CO89:CT89"/>
    <mergeCell ref="CL90:CN90"/>
    <mergeCell ref="CO90:CT90"/>
    <mergeCell ref="BM102:BT102"/>
    <mergeCell ref="BU102:CH102"/>
    <mergeCell ref="CL74:CN74"/>
    <mergeCell ref="CO74:CT74"/>
    <mergeCell ref="CL75:CN75"/>
    <mergeCell ref="CO75:CT75"/>
    <mergeCell ref="CL76:CN76"/>
    <mergeCell ref="CO76:CT76"/>
    <mergeCell ref="CL77:CN77"/>
    <mergeCell ref="CO77:CT77"/>
    <mergeCell ref="CL78:CN78"/>
    <mergeCell ref="CO78:CT78"/>
    <mergeCell ref="CL79:CN79"/>
    <mergeCell ref="CO79:CT79"/>
    <mergeCell ref="CL80:CN80"/>
    <mergeCell ref="CO80:CT80"/>
    <mergeCell ref="CL81:CN81"/>
    <mergeCell ref="CO81:CT81"/>
    <mergeCell ref="CL82:CN82"/>
    <mergeCell ref="CO82:CT82"/>
    <mergeCell ref="CL83:CN83"/>
    <mergeCell ref="CO83:CT83"/>
    <mergeCell ref="CL84:CN84"/>
    <mergeCell ref="CO84:CT84"/>
    <mergeCell ref="BC101:BF101"/>
    <mergeCell ref="BG101:BL101"/>
    <mergeCell ref="BM101:BT101"/>
    <mergeCell ref="BU101:CH101"/>
    <mergeCell ref="C102:D102"/>
    <mergeCell ref="E102:O102"/>
    <mergeCell ref="P102:T102"/>
    <mergeCell ref="U102:V102"/>
    <mergeCell ref="W102:X102"/>
    <mergeCell ref="Y102:Z102"/>
    <mergeCell ref="AA102:AB102"/>
    <mergeCell ref="AC102:AD102"/>
    <mergeCell ref="AE102:AI102"/>
    <mergeCell ref="AJ102:AK102"/>
    <mergeCell ref="AL102:AM102"/>
    <mergeCell ref="AN102:AO102"/>
    <mergeCell ref="AP102:AQ102"/>
    <mergeCell ref="AR102:AS102"/>
    <mergeCell ref="AT102:AU102"/>
    <mergeCell ref="AV102:AW102"/>
    <mergeCell ref="AX102:AY102"/>
    <mergeCell ref="BA102:BB102"/>
    <mergeCell ref="BC102:BF102"/>
    <mergeCell ref="BG102:BL102"/>
    <mergeCell ref="AJ101:AK101"/>
    <mergeCell ref="AL101:AM101"/>
    <mergeCell ref="AN101:AO101"/>
    <mergeCell ref="AP101:AQ101"/>
    <mergeCell ref="AR101:AS101"/>
    <mergeCell ref="AT101:AU101"/>
    <mergeCell ref="AV101:AW101"/>
    <mergeCell ref="AX101:AY101"/>
    <mergeCell ref="BA101:BB101"/>
    <mergeCell ref="C101:D101"/>
    <mergeCell ref="E101:O101"/>
    <mergeCell ref="P101:T101"/>
    <mergeCell ref="U101:V101"/>
    <mergeCell ref="W101:X101"/>
    <mergeCell ref="Y101:Z101"/>
    <mergeCell ref="AA101:AB101"/>
    <mergeCell ref="AC101:AD101"/>
    <mergeCell ref="AE101:AI101"/>
    <mergeCell ref="BM99:BT99"/>
    <mergeCell ref="BU99:CH99"/>
    <mergeCell ref="C100:D100"/>
    <mergeCell ref="E100:O100"/>
    <mergeCell ref="P100:T100"/>
    <mergeCell ref="U100:V100"/>
    <mergeCell ref="W100:X100"/>
    <mergeCell ref="Y100:Z100"/>
    <mergeCell ref="AA100:AB100"/>
    <mergeCell ref="AC100:AD100"/>
    <mergeCell ref="AE100:AI100"/>
    <mergeCell ref="AJ100:AK100"/>
    <mergeCell ref="AL100:AM100"/>
    <mergeCell ref="AN100:AO100"/>
    <mergeCell ref="AP100:AQ100"/>
    <mergeCell ref="AR100:AS100"/>
    <mergeCell ref="AT100:AU100"/>
    <mergeCell ref="AV100:AW100"/>
    <mergeCell ref="AX100:AY100"/>
    <mergeCell ref="BA100:BB100"/>
    <mergeCell ref="BC100:BF100"/>
    <mergeCell ref="BG100:BL100"/>
    <mergeCell ref="BM100:BT100"/>
    <mergeCell ref="BU100:CH100"/>
    <mergeCell ref="BC98:BF98"/>
    <mergeCell ref="BG98:BL98"/>
    <mergeCell ref="BM98:BT98"/>
    <mergeCell ref="BU98:CH98"/>
    <mergeCell ref="C99:D99"/>
    <mergeCell ref="E99:O99"/>
    <mergeCell ref="P99:T99"/>
    <mergeCell ref="U99:V99"/>
    <mergeCell ref="W99:X99"/>
    <mergeCell ref="Y99:Z99"/>
    <mergeCell ref="AA99:AB99"/>
    <mergeCell ref="AC99:AD99"/>
    <mergeCell ref="AE99:AI99"/>
    <mergeCell ref="AJ99:AK99"/>
    <mergeCell ref="AL99:AM99"/>
    <mergeCell ref="AN99:AO99"/>
    <mergeCell ref="AP99:AQ99"/>
    <mergeCell ref="AR99:AS99"/>
    <mergeCell ref="AT99:AU99"/>
    <mergeCell ref="AV99:AW99"/>
    <mergeCell ref="AX99:AY99"/>
    <mergeCell ref="BA99:BB99"/>
    <mergeCell ref="BC99:BF99"/>
    <mergeCell ref="BG99:BL99"/>
    <mergeCell ref="AJ98:AK98"/>
    <mergeCell ref="AL98:AM98"/>
    <mergeCell ref="AN98:AO98"/>
    <mergeCell ref="AP98:AQ98"/>
    <mergeCell ref="AR98:AS98"/>
    <mergeCell ref="AT98:AU98"/>
    <mergeCell ref="AV98:AW98"/>
    <mergeCell ref="AX98:AY98"/>
    <mergeCell ref="BA98:BB98"/>
    <mergeCell ref="C98:D98"/>
    <mergeCell ref="E98:O98"/>
    <mergeCell ref="P98:T98"/>
    <mergeCell ref="U98:V98"/>
    <mergeCell ref="W98:X98"/>
    <mergeCell ref="Y98:Z98"/>
    <mergeCell ref="AA98:AB98"/>
    <mergeCell ref="AC98:AD98"/>
    <mergeCell ref="AE98:AI98"/>
    <mergeCell ref="BM96:BT96"/>
    <mergeCell ref="BU96:CH96"/>
    <mergeCell ref="C97:D97"/>
    <mergeCell ref="E97:O97"/>
    <mergeCell ref="P97:T97"/>
    <mergeCell ref="U97:V97"/>
    <mergeCell ref="W97:X97"/>
    <mergeCell ref="Y97:Z97"/>
    <mergeCell ref="AA97:AB97"/>
    <mergeCell ref="AC97:AD97"/>
    <mergeCell ref="AE97:AI97"/>
    <mergeCell ref="AJ97:AK97"/>
    <mergeCell ref="AL97:AM97"/>
    <mergeCell ref="AN97:AO97"/>
    <mergeCell ref="AP97:AQ97"/>
    <mergeCell ref="AR97:AS97"/>
    <mergeCell ref="AT97:AU97"/>
    <mergeCell ref="AV97:AW97"/>
    <mergeCell ref="AX97:AY97"/>
    <mergeCell ref="BA97:BB97"/>
    <mergeCell ref="BC97:BF97"/>
    <mergeCell ref="BG97:BL97"/>
    <mergeCell ref="BM97:BT97"/>
    <mergeCell ref="BU97:CH97"/>
    <mergeCell ref="BC95:BF95"/>
    <mergeCell ref="BG95:BL95"/>
    <mergeCell ref="BM95:BT95"/>
    <mergeCell ref="BU95:CH95"/>
    <mergeCell ref="C96:D96"/>
    <mergeCell ref="E96:O96"/>
    <mergeCell ref="P96:T96"/>
    <mergeCell ref="U96:V96"/>
    <mergeCell ref="W96:X96"/>
    <mergeCell ref="Y96:Z96"/>
    <mergeCell ref="AA96:AB96"/>
    <mergeCell ref="AC96:AD96"/>
    <mergeCell ref="AE96:AI96"/>
    <mergeCell ref="AJ96:AK96"/>
    <mergeCell ref="AL96:AM96"/>
    <mergeCell ref="AN96:AO96"/>
    <mergeCell ref="AP96:AQ96"/>
    <mergeCell ref="AR96:AS96"/>
    <mergeCell ref="AT96:AU96"/>
    <mergeCell ref="AV96:AW96"/>
    <mergeCell ref="AX96:AY96"/>
    <mergeCell ref="BA96:BB96"/>
    <mergeCell ref="BC96:BF96"/>
    <mergeCell ref="BG96:BL96"/>
    <mergeCell ref="AJ95:AK95"/>
    <mergeCell ref="AL95:AM95"/>
    <mergeCell ref="AN95:AO95"/>
    <mergeCell ref="AP95:AQ95"/>
    <mergeCell ref="AR95:AS95"/>
    <mergeCell ref="AT95:AU95"/>
    <mergeCell ref="AV95:AW95"/>
    <mergeCell ref="AX95:AY95"/>
    <mergeCell ref="BA95:BB95"/>
    <mergeCell ref="C95:D95"/>
    <mergeCell ref="E95:O95"/>
    <mergeCell ref="P95:T95"/>
    <mergeCell ref="U95:V95"/>
    <mergeCell ref="W95:X95"/>
    <mergeCell ref="Y95:Z95"/>
    <mergeCell ref="AA95:AB95"/>
    <mergeCell ref="AC95:AD95"/>
    <mergeCell ref="AE95:AI95"/>
    <mergeCell ref="BM93:BT93"/>
    <mergeCell ref="BU93:CH93"/>
    <mergeCell ref="C94:D94"/>
    <mergeCell ref="E94:O94"/>
    <mergeCell ref="P94:T94"/>
    <mergeCell ref="U94:V94"/>
    <mergeCell ref="W94:X94"/>
    <mergeCell ref="Y94:Z94"/>
    <mergeCell ref="AA94:AB94"/>
    <mergeCell ref="AC94:AD94"/>
    <mergeCell ref="AE94:AI94"/>
    <mergeCell ref="AJ94:AK94"/>
    <mergeCell ref="AL94:AM94"/>
    <mergeCell ref="AN94:AO94"/>
    <mergeCell ref="AP94:AQ94"/>
    <mergeCell ref="AR94:AS94"/>
    <mergeCell ref="AT94:AU94"/>
    <mergeCell ref="AV94:AW94"/>
    <mergeCell ref="AX94:AY94"/>
    <mergeCell ref="BA94:BB94"/>
    <mergeCell ref="BC94:BF94"/>
    <mergeCell ref="BG94:BL94"/>
    <mergeCell ref="BM94:BT94"/>
    <mergeCell ref="BU94:CH94"/>
    <mergeCell ref="BC92:BF92"/>
    <mergeCell ref="BG92:BL92"/>
    <mergeCell ref="BM92:BT92"/>
    <mergeCell ref="BU92:CH92"/>
    <mergeCell ref="C93:D93"/>
    <mergeCell ref="E93:O93"/>
    <mergeCell ref="P93:T93"/>
    <mergeCell ref="U93:V93"/>
    <mergeCell ref="W93:X93"/>
    <mergeCell ref="Y93:Z93"/>
    <mergeCell ref="AA93:AB93"/>
    <mergeCell ref="AC93:AD93"/>
    <mergeCell ref="AE93:AI93"/>
    <mergeCell ref="AJ93:AK93"/>
    <mergeCell ref="AL93:AM93"/>
    <mergeCell ref="AN93:AO93"/>
    <mergeCell ref="AP93:AQ93"/>
    <mergeCell ref="AR93:AS93"/>
    <mergeCell ref="AT93:AU93"/>
    <mergeCell ref="AV93:AW93"/>
    <mergeCell ref="AX93:AY93"/>
    <mergeCell ref="BA93:BB93"/>
    <mergeCell ref="BC93:BF93"/>
    <mergeCell ref="BG93:BL93"/>
    <mergeCell ref="AJ92:AK92"/>
    <mergeCell ref="AL92:AM92"/>
    <mergeCell ref="AN92:AO92"/>
    <mergeCell ref="AP92:AQ92"/>
    <mergeCell ref="AR92:AS92"/>
    <mergeCell ref="AT92:AU92"/>
    <mergeCell ref="AV92:AW92"/>
    <mergeCell ref="AX92:AY92"/>
    <mergeCell ref="BA92:BB92"/>
    <mergeCell ref="C92:D92"/>
    <mergeCell ref="E92:O92"/>
    <mergeCell ref="P92:T92"/>
    <mergeCell ref="U92:V92"/>
    <mergeCell ref="W92:X92"/>
    <mergeCell ref="Y92:Z92"/>
    <mergeCell ref="AA92:AB92"/>
    <mergeCell ref="AC92:AD92"/>
    <mergeCell ref="AE92:AI92"/>
    <mergeCell ref="BM90:BT90"/>
    <mergeCell ref="BU90:CH90"/>
    <mergeCell ref="C91:D91"/>
    <mergeCell ref="E91:O91"/>
    <mergeCell ref="P91:T91"/>
    <mergeCell ref="U91:V91"/>
    <mergeCell ref="W91:X91"/>
    <mergeCell ref="Y91:Z91"/>
    <mergeCell ref="AA91:AB91"/>
    <mergeCell ref="AC91:AD91"/>
    <mergeCell ref="AE91:AI91"/>
    <mergeCell ref="AJ91:AK91"/>
    <mergeCell ref="AL91:AM91"/>
    <mergeCell ref="AN91:AO91"/>
    <mergeCell ref="AP91:AQ91"/>
    <mergeCell ref="AR91:AS91"/>
    <mergeCell ref="AT91:AU91"/>
    <mergeCell ref="AV91:AW91"/>
    <mergeCell ref="AX91:AY91"/>
    <mergeCell ref="BA91:BB91"/>
    <mergeCell ref="BC91:BF91"/>
    <mergeCell ref="BG91:BL91"/>
    <mergeCell ref="BM91:BT91"/>
    <mergeCell ref="BU91:CH91"/>
    <mergeCell ref="BC89:BF89"/>
    <mergeCell ref="BG89:BL89"/>
    <mergeCell ref="BM89:BT89"/>
    <mergeCell ref="BU89:CH89"/>
    <mergeCell ref="C90:D90"/>
    <mergeCell ref="E90:O90"/>
    <mergeCell ref="P90:T90"/>
    <mergeCell ref="U90:V90"/>
    <mergeCell ref="W90:X90"/>
    <mergeCell ref="Y90:Z90"/>
    <mergeCell ref="AA90:AB90"/>
    <mergeCell ref="AC90:AD90"/>
    <mergeCell ref="AE90:AI90"/>
    <mergeCell ref="AJ90:AK90"/>
    <mergeCell ref="AL90:AM90"/>
    <mergeCell ref="AN90:AO90"/>
    <mergeCell ref="AP90:AQ90"/>
    <mergeCell ref="AR90:AS90"/>
    <mergeCell ref="AT90:AU90"/>
    <mergeCell ref="AV90:AW90"/>
    <mergeCell ref="AX90:AY90"/>
    <mergeCell ref="BA90:BB90"/>
    <mergeCell ref="BC90:BF90"/>
    <mergeCell ref="BG90:BL90"/>
    <mergeCell ref="AJ89:AK89"/>
    <mergeCell ref="AL89:AM89"/>
    <mergeCell ref="AN89:AO89"/>
    <mergeCell ref="AP89:AQ89"/>
    <mergeCell ref="AR89:AS89"/>
    <mergeCell ref="AT89:AU89"/>
    <mergeCell ref="AV89:AW89"/>
    <mergeCell ref="AX89:AY89"/>
    <mergeCell ref="BA89:BB89"/>
    <mergeCell ref="C89:D89"/>
    <mergeCell ref="E89:O89"/>
    <mergeCell ref="P89:T89"/>
    <mergeCell ref="U89:V89"/>
    <mergeCell ref="W89:X89"/>
    <mergeCell ref="Y89:Z89"/>
    <mergeCell ref="AA89:AB89"/>
    <mergeCell ref="AC89:AD89"/>
    <mergeCell ref="AE89:AI89"/>
    <mergeCell ref="BM87:BT87"/>
    <mergeCell ref="BU87:CH87"/>
    <mergeCell ref="C88:D88"/>
    <mergeCell ref="E88:O88"/>
    <mergeCell ref="P88:T88"/>
    <mergeCell ref="U88:V88"/>
    <mergeCell ref="W88:X88"/>
    <mergeCell ref="Y88:Z88"/>
    <mergeCell ref="AA88:AB88"/>
    <mergeCell ref="AC88:AD88"/>
    <mergeCell ref="AE88:AI88"/>
    <mergeCell ref="AJ88:AK88"/>
    <mergeCell ref="AL88:AM88"/>
    <mergeCell ref="AN88:AO88"/>
    <mergeCell ref="AP88:AQ88"/>
    <mergeCell ref="AR88:AS88"/>
    <mergeCell ref="AT88:AU88"/>
    <mergeCell ref="AV88:AW88"/>
    <mergeCell ref="AX88:AY88"/>
    <mergeCell ref="BA88:BB88"/>
    <mergeCell ref="BC88:BF88"/>
    <mergeCell ref="BG88:BL88"/>
    <mergeCell ref="BM88:BT88"/>
    <mergeCell ref="BU88:CH88"/>
    <mergeCell ref="BC86:BF86"/>
    <mergeCell ref="BG86:BL86"/>
    <mergeCell ref="BM86:BT86"/>
    <mergeCell ref="BU86:CH86"/>
    <mergeCell ref="C87:D87"/>
    <mergeCell ref="E87:O87"/>
    <mergeCell ref="P87:T87"/>
    <mergeCell ref="U87:V87"/>
    <mergeCell ref="W87:X87"/>
    <mergeCell ref="Y87:Z87"/>
    <mergeCell ref="AA87:AB87"/>
    <mergeCell ref="AC87:AD87"/>
    <mergeCell ref="AE87:AI87"/>
    <mergeCell ref="AJ87:AK87"/>
    <mergeCell ref="AL87:AM87"/>
    <mergeCell ref="AN87:AO87"/>
    <mergeCell ref="AP87:AQ87"/>
    <mergeCell ref="AR87:AS87"/>
    <mergeCell ref="AT87:AU87"/>
    <mergeCell ref="AV87:AW87"/>
    <mergeCell ref="AX87:AY87"/>
    <mergeCell ref="BA87:BB87"/>
    <mergeCell ref="BC87:BF87"/>
    <mergeCell ref="BG87:BL87"/>
    <mergeCell ref="AJ86:AK86"/>
    <mergeCell ref="AL86:AM86"/>
    <mergeCell ref="AN86:AO86"/>
    <mergeCell ref="AP86:AQ86"/>
    <mergeCell ref="AR86:AS86"/>
    <mergeCell ref="AT86:AU86"/>
    <mergeCell ref="AV86:AW86"/>
    <mergeCell ref="AX86:AY86"/>
    <mergeCell ref="BA86:BB86"/>
    <mergeCell ref="C86:D86"/>
    <mergeCell ref="E86:O86"/>
    <mergeCell ref="P86:T86"/>
    <mergeCell ref="U86:V86"/>
    <mergeCell ref="W86:X86"/>
    <mergeCell ref="Y86:Z86"/>
    <mergeCell ref="AA86:AB86"/>
    <mergeCell ref="AC86:AD86"/>
    <mergeCell ref="AE86:AI86"/>
    <mergeCell ref="BM84:BT84"/>
    <mergeCell ref="BU84:CH84"/>
    <mergeCell ref="C85:D85"/>
    <mergeCell ref="E85:O85"/>
    <mergeCell ref="P85:T85"/>
    <mergeCell ref="U85:V85"/>
    <mergeCell ref="W85:X85"/>
    <mergeCell ref="Y85:Z85"/>
    <mergeCell ref="AA85:AB85"/>
    <mergeCell ref="AC85:AD85"/>
    <mergeCell ref="AE85:AI85"/>
    <mergeCell ref="AJ85:AK85"/>
    <mergeCell ref="AL85:AM85"/>
    <mergeCell ref="AN85:AO85"/>
    <mergeCell ref="AP85:AQ85"/>
    <mergeCell ref="AR85:AS85"/>
    <mergeCell ref="AT85:AU85"/>
    <mergeCell ref="AV85:AW85"/>
    <mergeCell ref="AX85:AY85"/>
    <mergeCell ref="BA85:BB85"/>
    <mergeCell ref="BC85:BF85"/>
    <mergeCell ref="BG85:BL85"/>
    <mergeCell ref="BM85:BT85"/>
    <mergeCell ref="BU85:CH85"/>
    <mergeCell ref="BC83:BF83"/>
    <mergeCell ref="BG83:BL83"/>
    <mergeCell ref="BM83:BT83"/>
    <mergeCell ref="BU83:CH83"/>
    <mergeCell ref="C84:D84"/>
    <mergeCell ref="E84:O84"/>
    <mergeCell ref="P84:T84"/>
    <mergeCell ref="U84:V84"/>
    <mergeCell ref="W84:X84"/>
    <mergeCell ref="Y84:Z84"/>
    <mergeCell ref="AA84:AB84"/>
    <mergeCell ref="AC84:AD84"/>
    <mergeCell ref="AE84:AI84"/>
    <mergeCell ref="AJ84:AK84"/>
    <mergeCell ref="AL84:AM84"/>
    <mergeCell ref="AN84:AO84"/>
    <mergeCell ref="AP84:AQ84"/>
    <mergeCell ref="AR84:AS84"/>
    <mergeCell ref="AT84:AU84"/>
    <mergeCell ref="AV84:AW84"/>
    <mergeCell ref="AX84:AY84"/>
    <mergeCell ref="BA84:BB84"/>
    <mergeCell ref="BC84:BF84"/>
    <mergeCell ref="BG84:BL84"/>
    <mergeCell ref="AJ83:AK83"/>
    <mergeCell ref="AL83:AM83"/>
    <mergeCell ref="BA82:BB82"/>
    <mergeCell ref="BC82:BF82"/>
    <mergeCell ref="BG82:BL82"/>
    <mergeCell ref="BM82:BT82"/>
    <mergeCell ref="BU82:CH82"/>
    <mergeCell ref="AN83:AO83"/>
    <mergeCell ref="AP83:AQ83"/>
    <mergeCell ref="AR83:AS83"/>
    <mergeCell ref="AT83:AU83"/>
    <mergeCell ref="AV83:AW83"/>
    <mergeCell ref="AX83:AY83"/>
    <mergeCell ref="BA83:BB83"/>
    <mergeCell ref="C83:D83"/>
    <mergeCell ref="E83:O83"/>
    <mergeCell ref="P83:T83"/>
    <mergeCell ref="U83:V83"/>
    <mergeCell ref="W83:X83"/>
    <mergeCell ref="Y83:Z83"/>
    <mergeCell ref="AA83:AB83"/>
    <mergeCell ref="AC83:AD83"/>
    <mergeCell ref="AE83:AI83"/>
    <mergeCell ref="C82:D82"/>
    <mergeCell ref="E82:O82"/>
    <mergeCell ref="P82:T82"/>
    <mergeCell ref="U82:V82"/>
    <mergeCell ref="W82:X82"/>
    <mergeCell ref="Y82:Z82"/>
    <mergeCell ref="AA82:AB82"/>
    <mergeCell ref="AC82:AD82"/>
    <mergeCell ref="AE82:AI82"/>
    <mergeCell ref="AJ82:AK82"/>
    <mergeCell ref="AL82:AM82"/>
    <mergeCell ref="AN82:AO82"/>
    <mergeCell ref="AP82:AQ82"/>
    <mergeCell ref="AR82:AS82"/>
    <mergeCell ref="AT82:AU82"/>
    <mergeCell ref="AV82:AW82"/>
    <mergeCell ref="AX82:AY82"/>
    <mergeCell ref="BM80:BT80"/>
    <mergeCell ref="BU80:CH80"/>
    <mergeCell ref="C81:D81"/>
    <mergeCell ref="E81:O81"/>
    <mergeCell ref="P81:T81"/>
    <mergeCell ref="U81:V81"/>
    <mergeCell ref="W81:X81"/>
    <mergeCell ref="Y81:Z81"/>
    <mergeCell ref="AA81:AB81"/>
    <mergeCell ref="AC81:AD81"/>
    <mergeCell ref="AE81:AI81"/>
    <mergeCell ref="AJ81:AK81"/>
    <mergeCell ref="AL81:AM81"/>
    <mergeCell ref="AN81:AO81"/>
    <mergeCell ref="AP81:AQ81"/>
    <mergeCell ref="AR81:AS81"/>
    <mergeCell ref="AT81:AU81"/>
    <mergeCell ref="AV81:AW81"/>
    <mergeCell ref="AX81:AY81"/>
    <mergeCell ref="BA81:BB81"/>
    <mergeCell ref="BC81:BF81"/>
    <mergeCell ref="BG81:BL81"/>
    <mergeCell ref="AJ80:AK80"/>
    <mergeCell ref="AL80:AM80"/>
    <mergeCell ref="AN80:AO80"/>
    <mergeCell ref="AP80:AQ80"/>
    <mergeCell ref="BU81:CH81"/>
    <mergeCell ref="BM81:BT81"/>
    <mergeCell ref="BM78:BT78"/>
    <mergeCell ref="BU78:CH78"/>
    <mergeCell ref="C79:D79"/>
    <mergeCell ref="E79:O79"/>
    <mergeCell ref="P79:T79"/>
    <mergeCell ref="U79:V79"/>
    <mergeCell ref="W79:X79"/>
    <mergeCell ref="Y79:Z79"/>
    <mergeCell ref="AA79:AB79"/>
    <mergeCell ref="AC79:AD79"/>
    <mergeCell ref="AE79:AI79"/>
    <mergeCell ref="AJ79:AK79"/>
    <mergeCell ref="AL79:AM79"/>
    <mergeCell ref="AN79:AO79"/>
    <mergeCell ref="AP79:AQ79"/>
    <mergeCell ref="AR79:AS79"/>
    <mergeCell ref="AT79:AU79"/>
    <mergeCell ref="AV79:AW79"/>
    <mergeCell ref="AX79:AY79"/>
    <mergeCell ref="BA79:BB79"/>
    <mergeCell ref="BC79:BF79"/>
    <mergeCell ref="BG79:BL79"/>
    <mergeCell ref="BC78:BF78"/>
    <mergeCell ref="BG78:BL78"/>
    <mergeCell ref="BG80:BL80"/>
    <mergeCell ref="AJ77:AK77"/>
    <mergeCell ref="AL77:AM77"/>
    <mergeCell ref="AN77:AO77"/>
    <mergeCell ref="AP77:AQ77"/>
    <mergeCell ref="AR77:AS77"/>
    <mergeCell ref="AT77:AU77"/>
    <mergeCell ref="BA80:BB80"/>
    <mergeCell ref="C80:D80"/>
    <mergeCell ref="E80:O80"/>
    <mergeCell ref="P80:T80"/>
    <mergeCell ref="U80:V80"/>
    <mergeCell ref="W80:X80"/>
    <mergeCell ref="Y80:Z80"/>
    <mergeCell ref="AA80:AB80"/>
    <mergeCell ref="AC80:AD80"/>
    <mergeCell ref="AE80:AI80"/>
    <mergeCell ref="BC80:BF80"/>
    <mergeCell ref="P77:T77"/>
    <mergeCell ref="U77:V77"/>
    <mergeCell ref="W77:X77"/>
    <mergeCell ref="Y77:Z77"/>
    <mergeCell ref="AA77:AB77"/>
    <mergeCell ref="AC77:AD77"/>
    <mergeCell ref="AE77:AI77"/>
    <mergeCell ref="AR80:AS80"/>
    <mergeCell ref="AT80:AU80"/>
    <mergeCell ref="AV80:AW80"/>
    <mergeCell ref="AX80:AY80"/>
    <mergeCell ref="AP76:AQ76"/>
    <mergeCell ref="AR76:AS76"/>
    <mergeCell ref="AT76:AU76"/>
    <mergeCell ref="AV76:AW76"/>
    <mergeCell ref="AX76:AY76"/>
    <mergeCell ref="BA76:BB76"/>
    <mergeCell ref="AV75:AW75"/>
    <mergeCell ref="AX75:AY75"/>
    <mergeCell ref="BM79:BT79"/>
    <mergeCell ref="BU79:CH79"/>
    <mergeCell ref="BC77:BF77"/>
    <mergeCell ref="BG77:BL77"/>
    <mergeCell ref="BM77:BT77"/>
    <mergeCell ref="BU77:CH77"/>
    <mergeCell ref="C78:D78"/>
    <mergeCell ref="E78:O78"/>
    <mergeCell ref="P78:T78"/>
    <mergeCell ref="U78:V78"/>
    <mergeCell ref="W78:X78"/>
    <mergeCell ref="Y78:Z78"/>
    <mergeCell ref="AA78:AB78"/>
    <mergeCell ref="AC78:AD78"/>
    <mergeCell ref="AE78:AI78"/>
    <mergeCell ref="AJ78:AK78"/>
    <mergeCell ref="AL78:AM78"/>
    <mergeCell ref="AN78:AO78"/>
    <mergeCell ref="AP78:AQ78"/>
    <mergeCell ref="AR78:AS78"/>
    <mergeCell ref="AT78:AU78"/>
    <mergeCell ref="AV78:AW78"/>
    <mergeCell ref="AX78:AY78"/>
    <mergeCell ref="BA78:BB78"/>
    <mergeCell ref="BM75:BT75"/>
    <mergeCell ref="C75:D75"/>
    <mergeCell ref="E75:O75"/>
    <mergeCell ref="P75:T75"/>
    <mergeCell ref="U75:V75"/>
    <mergeCell ref="W75:X75"/>
    <mergeCell ref="Y75:Z75"/>
    <mergeCell ref="AA75:AB75"/>
    <mergeCell ref="AC75:AD75"/>
    <mergeCell ref="AE75:AI75"/>
    <mergeCell ref="AJ75:AK75"/>
    <mergeCell ref="AL75:AM75"/>
    <mergeCell ref="AN75:AO75"/>
    <mergeCell ref="AP75:AQ75"/>
    <mergeCell ref="AR75:AS75"/>
    <mergeCell ref="AT75:AU75"/>
    <mergeCell ref="BG75:BL75"/>
    <mergeCell ref="C76:D76"/>
    <mergeCell ref="E76:O76"/>
    <mergeCell ref="P76:T76"/>
    <mergeCell ref="U76:V76"/>
    <mergeCell ref="W76:X76"/>
    <mergeCell ref="Y76:Z76"/>
    <mergeCell ref="AA76:AB76"/>
    <mergeCell ref="AC76:AD76"/>
    <mergeCell ref="CL105:CN105"/>
    <mergeCell ref="CO105:CT105"/>
    <mergeCell ref="CL66:CN66"/>
    <mergeCell ref="CO66:CT66"/>
    <mergeCell ref="CL85:CN85"/>
    <mergeCell ref="CO85:CT85"/>
    <mergeCell ref="AP105:AQ105"/>
    <mergeCell ref="AR105:AS105"/>
    <mergeCell ref="AT105:AU105"/>
    <mergeCell ref="AV105:AW105"/>
    <mergeCell ref="AX105:AY105"/>
    <mergeCell ref="C105:D105"/>
    <mergeCell ref="E105:O105"/>
    <mergeCell ref="P105:T105"/>
    <mergeCell ref="U105:V105"/>
    <mergeCell ref="W105:X105"/>
    <mergeCell ref="Y105:Z105"/>
    <mergeCell ref="AA105:AB105"/>
    <mergeCell ref="BC76:BF76"/>
    <mergeCell ref="BG76:BL76"/>
    <mergeCell ref="BM76:BT76"/>
    <mergeCell ref="BU76:CH76"/>
    <mergeCell ref="BC74:BF74"/>
    <mergeCell ref="AJ74:AK74"/>
    <mergeCell ref="AL74:AM74"/>
    <mergeCell ref="AN74:AO74"/>
    <mergeCell ref="AP74:AQ74"/>
    <mergeCell ref="AV77:AW77"/>
    <mergeCell ref="AX77:AY77"/>
    <mergeCell ref="BA77:BB77"/>
    <mergeCell ref="C77:D77"/>
    <mergeCell ref="E77:O77"/>
    <mergeCell ref="CO73:CT73"/>
    <mergeCell ref="CO56:CT56"/>
    <mergeCell ref="CL57:CN57"/>
    <mergeCell ref="CO57:CT57"/>
    <mergeCell ref="CL58:CN58"/>
    <mergeCell ref="CO58:CT58"/>
    <mergeCell ref="CL62:CN62"/>
    <mergeCell ref="CO62:CT62"/>
    <mergeCell ref="CL63:CN63"/>
    <mergeCell ref="CO63:CT63"/>
    <mergeCell ref="CL64:CN64"/>
    <mergeCell ref="CO64:CT64"/>
    <mergeCell ref="CL70:CN70"/>
    <mergeCell ref="CO70:CT70"/>
    <mergeCell ref="CL71:CN71"/>
    <mergeCell ref="CO71:CT71"/>
    <mergeCell ref="CL72:CN72"/>
    <mergeCell ref="CO72:CT72"/>
    <mergeCell ref="CL67:CN67"/>
    <mergeCell ref="CO67:CT67"/>
    <mergeCell ref="CL68:CN68"/>
    <mergeCell ref="CO68:CT68"/>
    <mergeCell ref="CL69:CN69"/>
    <mergeCell ref="CO69:CT69"/>
    <mergeCell ref="CL65:CN65"/>
    <mergeCell ref="CO65:CT65"/>
    <mergeCell ref="U72:V72"/>
    <mergeCell ref="W72:X72"/>
    <mergeCell ref="Y72:Z72"/>
    <mergeCell ref="AA72:AB72"/>
    <mergeCell ref="AC72:AD72"/>
    <mergeCell ref="AE72:AI72"/>
    <mergeCell ref="CV54:DC55"/>
    <mergeCell ref="DD54:DO55"/>
    <mergeCell ref="DP54:EI54"/>
    <mergeCell ref="DP55:DY55"/>
    <mergeCell ref="DZ55:EI55"/>
    <mergeCell ref="CL54:CN55"/>
    <mergeCell ref="CO54:CT55"/>
    <mergeCell ref="BA105:BB105"/>
    <mergeCell ref="BC105:BF105"/>
    <mergeCell ref="BG105:BL105"/>
    <mergeCell ref="BM105:BT105"/>
    <mergeCell ref="BU105:CH105"/>
    <mergeCell ref="BG63:BL63"/>
    <mergeCell ref="BM63:BT63"/>
    <mergeCell ref="BU63:CH63"/>
    <mergeCell ref="BC59:BF59"/>
    <mergeCell ref="BG59:BL59"/>
    <mergeCell ref="BM60:BT60"/>
    <mergeCell ref="CL59:CN59"/>
    <mergeCell ref="CO59:CT59"/>
    <mergeCell ref="CL60:CN60"/>
    <mergeCell ref="CO60:CT60"/>
    <mergeCell ref="CL61:CN61"/>
    <mergeCell ref="CO61:CT61"/>
    <mergeCell ref="CL56:CN56"/>
    <mergeCell ref="CL73:CN73"/>
    <mergeCell ref="C74:D74"/>
    <mergeCell ref="E74:O74"/>
    <mergeCell ref="P74:T74"/>
    <mergeCell ref="U74:V74"/>
    <mergeCell ref="W74:X74"/>
    <mergeCell ref="Y74:Z74"/>
    <mergeCell ref="AA74:AB74"/>
    <mergeCell ref="AC74:AD74"/>
    <mergeCell ref="AE74:AI74"/>
    <mergeCell ref="AX72:AY72"/>
    <mergeCell ref="BA73:BB73"/>
    <mergeCell ref="AL73:AM73"/>
    <mergeCell ref="AN73:AO73"/>
    <mergeCell ref="AP73:AQ73"/>
    <mergeCell ref="AR73:AS73"/>
    <mergeCell ref="AT73:AU73"/>
    <mergeCell ref="AV73:AW73"/>
    <mergeCell ref="AX73:AY73"/>
    <mergeCell ref="BA72:BB72"/>
    <mergeCell ref="Y73:Z73"/>
    <mergeCell ref="AA73:AB73"/>
    <mergeCell ref="AC73:AD73"/>
    <mergeCell ref="AE73:AI73"/>
    <mergeCell ref="AJ73:AK73"/>
    <mergeCell ref="C73:D73"/>
    <mergeCell ref="E73:O73"/>
    <mergeCell ref="P73:T73"/>
    <mergeCell ref="U73:V73"/>
    <mergeCell ref="W73:X73"/>
    <mergeCell ref="C72:D72"/>
    <mergeCell ref="E72:O72"/>
    <mergeCell ref="P72:T72"/>
    <mergeCell ref="BM73:BT73"/>
    <mergeCell ref="BU73:CH73"/>
    <mergeCell ref="BC73:BF73"/>
    <mergeCell ref="BG73:BL73"/>
    <mergeCell ref="AC105:AD105"/>
    <mergeCell ref="AE105:AI105"/>
    <mergeCell ref="AJ105:AK105"/>
    <mergeCell ref="AL105:AM105"/>
    <mergeCell ref="AN105:AO105"/>
    <mergeCell ref="AJ72:AK72"/>
    <mergeCell ref="AL72:AM72"/>
    <mergeCell ref="AN72:AO72"/>
    <mergeCell ref="AR74:AS74"/>
    <mergeCell ref="AT74:AU74"/>
    <mergeCell ref="AV74:AW74"/>
    <mergeCell ref="AX74:AY74"/>
    <mergeCell ref="BA74:BB74"/>
    <mergeCell ref="BG74:BL74"/>
    <mergeCell ref="BM74:BT74"/>
    <mergeCell ref="BU74:CH74"/>
    <mergeCell ref="BA75:BB75"/>
    <mergeCell ref="BC75:BF75"/>
    <mergeCell ref="BA103:BB103"/>
    <mergeCell ref="BC103:BF103"/>
    <mergeCell ref="BG103:BL103"/>
    <mergeCell ref="BM103:BT103"/>
    <mergeCell ref="BU103:CH103"/>
    <mergeCell ref="BU75:CH75"/>
    <mergeCell ref="AE76:AI76"/>
    <mergeCell ref="AJ76:AK76"/>
    <mergeCell ref="AL76:AM76"/>
    <mergeCell ref="AN76:AO76"/>
    <mergeCell ref="W70:X70"/>
    <mergeCell ref="Y70:Z70"/>
    <mergeCell ref="AA70:AB70"/>
    <mergeCell ref="AC70:AD70"/>
    <mergeCell ref="AE70:AI70"/>
    <mergeCell ref="BG70:BL70"/>
    <mergeCell ref="BM70:BT70"/>
    <mergeCell ref="BU70:CH70"/>
    <mergeCell ref="BC72:BF72"/>
    <mergeCell ref="BG72:BL72"/>
    <mergeCell ref="BM72:BT72"/>
    <mergeCell ref="BU72:CH72"/>
    <mergeCell ref="BG71:BL71"/>
    <mergeCell ref="BM71:BT71"/>
    <mergeCell ref="BU71:CH71"/>
    <mergeCell ref="AR71:AS71"/>
    <mergeCell ref="AT71:AU71"/>
    <mergeCell ref="AV71:AW71"/>
    <mergeCell ref="AX71:AY71"/>
    <mergeCell ref="AP70:AQ70"/>
    <mergeCell ref="AR70:AS70"/>
    <mergeCell ref="AP71:AQ71"/>
    <mergeCell ref="AT70:AU70"/>
    <mergeCell ref="AV70:AW70"/>
    <mergeCell ref="AX70:AY70"/>
    <mergeCell ref="BA70:BB70"/>
    <mergeCell ref="BC70:BF70"/>
    <mergeCell ref="BA71:BB71"/>
    <mergeCell ref="AP72:AQ72"/>
    <mergeCell ref="AR72:AS72"/>
    <mergeCell ref="AT72:AU72"/>
    <mergeCell ref="AV72:AW72"/>
    <mergeCell ref="BC68:BF68"/>
    <mergeCell ref="BG68:BL68"/>
    <mergeCell ref="BM68:BT68"/>
    <mergeCell ref="BU68:CH68"/>
    <mergeCell ref="AP68:AQ68"/>
    <mergeCell ref="C69:D69"/>
    <mergeCell ref="E69:O69"/>
    <mergeCell ref="P69:T69"/>
    <mergeCell ref="U69:V69"/>
    <mergeCell ref="W69:X69"/>
    <mergeCell ref="AL70:AM70"/>
    <mergeCell ref="AN70:AO70"/>
    <mergeCell ref="C70:D70"/>
    <mergeCell ref="BC71:BF71"/>
    <mergeCell ref="AJ71:AK71"/>
    <mergeCell ref="AL71:AM71"/>
    <mergeCell ref="AN71:AO71"/>
    <mergeCell ref="C71:D71"/>
    <mergeCell ref="E71:O71"/>
    <mergeCell ref="P71:T71"/>
    <mergeCell ref="U71:V71"/>
    <mergeCell ref="W71:X71"/>
    <mergeCell ref="Y71:Z71"/>
    <mergeCell ref="AA71:AB71"/>
    <mergeCell ref="AC71:AD71"/>
    <mergeCell ref="AE71:AI71"/>
    <mergeCell ref="AP69:AQ69"/>
    <mergeCell ref="AR69:AS69"/>
    <mergeCell ref="AT69:AU69"/>
    <mergeCell ref="E70:O70"/>
    <mergeCell ref="P70:T70"/>
    <mergeCell ref="U70:V70"/>
    <mergeCell ref="BG66:BL66"/>
    <mergeCell ref="E65:O65"/>
    <mergeCell ref="P65:T65"/>
    <mergeCell ref="U65:V65"/>
    <mergeCell ref="W65:X65"/>
    <mergeCell ref="AJ70:AK70"/>
    <mergeCell ref="AE69:AI69"/>
    <mergeCell ref="AJ69:AK69"/>
    <mergeCell ref="BM69:BT69"/>
    <mergeCell ref="BU69:CH69"/>
    <mergeCell ref="BC69:BF69"/>
    <mergeCell ref="BG69:BL69"/>
    <mergeCell ref="C68:D68"/>
    <mergeCell ref="E68:O68"/>
    <mergeCell ref="P68:T68"/>
    <mergeCell ref="U68:V68"/>
    <mergeCell ref="W68:X68"/>
    <mergeCell ref="Y68:Z68"/>
    <mergeCell ref="AA68:AB68"/>
    <mergeCell ref="AC68:AD68"/>
    <mergeCell ref="AE68:AI68"/>
    <mergeCell ref="AJ68:AK68"/>
    <mergeCell ref="AL68:AM68"/>
    <mergeCell ref="AN68:AO68"/>
    <mergeCell ref="Y69:Z69"/>
    <mergeCell ref="AA69:AB69"/>
    <mergeCell ref="AC69:AD69"/>
    <mergeCell ref="AV69:AW69"/>
    <mergeCell ref="AX69:AY69"/>
    <mergeCell ref="BA69:BB69"/>
    <mergeCell ref="AL69:AM69"/>
    <mergeCell ref="AN69:AO69"/>
    <mergeCell ref="BU67:CH67"/>
    <mergeCell ref="E66:O66"/>
    <mergeCell ref="P66:T66"/>
    <mergeCell ref="U66:V66"/>
    <mergeCell ref="W66:X66"/>
    <mergeCell ref="Y66:Z66"/>
    <mergeCell ref="AR68:AS68"/>
    <mergeCell ref="AT68:AU68"/>
    <mergeCell ref="AV68:AW68"/>
    <mergeCell ref="AX68:AY68"/>
    <mergeCell ref="BA68:BB68"/>
    <mergeCell ref="AA65:AB65"/>
    <mergeCell ref="AC65:AD65"/>
    <mergeCell ref="AE65:AI65"/>
    <mergeCell ref="BA66:BB66"/>
    <mergeCell ref="BC66:BF66"/>
    <mergeCell ref="C67:D67"/>
    <mergeCell ref="E67:O67"/>
    <mergeCell ref="P67:T67"/>
    <mergeCell ref="U67:V67"/>
    <mergeCell ref="W67:X67"/>
    <mergeCell ref="Y67:Z67"/>
    <mergeCell ref="AA67:AB67"/>
    <mergeCell ref="AC67:AD67"/>
    <mergeCell ref="AE67:AI67"/>
    <mergeCell ref="AJ67:AK67"/>
    <mergeCell ref="AL67:AM67"/>
    <mergeCell ref="AN67:AO67"/>
    <mergeCell ref="AP67:AQ67"/>
    <mergeCell ref="AT66:AU66"/>
    <mergeCell ref="AV66:AW66"/>
    <mergeCell ref="AX66:AY66"/>
    <mergeCell ref="BM67:BT67"/>
    <mergeCell ref="C66:D66"/>
    <mergeCell ref="BC67:BF67"/>
    <mergeCell ref="BG67:BL67"/>
    <mergeCell ref="AR67:AS67"/>
    <mergeCell ref="AT67:AU67"/>
    <mergeCell ref="AV67:AW67"/>
    <mergeCell ref="AX67:AY67"/>
    <mergeCell ref="BA67:BB67"/>
    <mergeCell ref="AL66:AM66"/>
    <mergeCell ref="AN66:AO66"/>
    <mergeCell ref="AP66:AQ66"/>
    <mergeCell ref="AR66:AS66"/>
    <mergeCell ref="AA66:AB66"/>
    <mergeCell ref="AC66:AD66"/>
    <mergeCell ref="AE66:AI66"/>
    <mergeCell ref="C63:D63"/>
    <mergeCell ref="AJ65:AK65"/>
    <mergeCell ref="E63:O63"/>
    <mergeCell ref="P63:T63"/>
    <mergeCell ref="BM64:BT64"/>
    <mergeCell ref="BU64:CH64"/>
    <mergeCell ref="BM65:BT65"/>
    <mergeCell ref="BU65:CH65"/>
    <mergeCell ref="BC65:BF65"/>
    <mergeCell ref="BG65:BL65"/>
    <mergeCell ref="AR64:AS64"/>
    <mergeCell ref="AT64:AU64"/>
    <mergeCell ref="AV64:AW64"/>
    <mergeCell ref="AX64:AY64"/>
    <mergeCell ref="BA64:BB64"/>
    <mergeCell ref="BC64:BF64"/>
    <mergeCell ref="BM66:BT66"/>
    <mergeCell ref="BU66:CH66"/>
    <mergeCell ref="C65:D65"/>
    <mergeCell ref="AJ66:AK66"/>
    <mergeCell ref="BG64:BL64"/>
    <mergeCell ref="AL64:AM64"/>
    <mergeCell ref="AN64:AO64"/>
    <mergeCell ref="AP64:AQ64"/>
    <mergeCell ref="AX65:AY65"/>
    <mergeCell ref="BA65:BB65"/>
    <mergeCell ref="AL65:AM65"/>
    <mergeCell ref="AN65:AO65"/>
    <mergeCell ref="AP65:AQ65"/>
    <mergeCell ref="AR65:AS65"/>
    <mergeCell ref="AT65:AU65"/>
    <mergeCell ref="AV65:AW65"/>
    <mergeCell ref="AV62:AW62"/>
    <mergeCell ref="AX62:AY62"/>
    <mergeCell ref="BA62:BB62"/>
    <mergeCell ref="U62:V62"/>
    <mergeCell ref="AL62:AM62"/>
    <mergeCell ref="AN62:AO62"/>
    <mergeCell ref="AT63:AU63"/>
    <mergeCell ref="AV63:AW63"/>
    <mergeCell ref="AX63:AY63"/>
    <mergeCell ref="BA63:BB63"/>
    <mergeCell ref="BC63:BF63"/>
    <mergeCell ref="AJ63:AK63"/>
    <mergeCell ref="AL63:AM63"/>
    <mergeCell ref="AN63:AO63"/>
    <mergeCell ref="AP63:AQ63"/>
    <mergeCell ref="AR63:AS63"/>
    <mergeCell ref="U63:V63"/>
    <mergeCell ref="W63:X63"/>
    <mergeCell ref="Y63:Z63"/>
    <mergeCell ref="AA63:AB63"/>
    <mergeCell ref="AC63:AD63"/>
    <mergeCell ref="AE63:AI63"/>
    <mergeCell ref="Y62:Z62"/>
    <mergeCell ref="W62:X62"/>
    <mergeCell ref="AA62:AB62"/>
    <mergeCell ref="AC62:AD62"/>
    <mergeCell ref="AE62:AI62"/>
    <mergeCell ref="AJ62:AK62"/>
    <mergeCell ref="BM61:BT61"/>
    <mergeCell ref="BA61:BB61"/>
    <mergeCell ref="BA59:BB59"/>
    <mergeCell ref="AP62:AQ62"/>
    <mergeCell ref="AR62:AS62"/>
    <mergeCell ref="AT62:AU62"/>
    <mergeCell ref="AV61:AW61"/>
    <mergeCell ref="AX61:AY61"/>
    <mergeCell ref="Y61:Z61"/>
    <mergeCell ref="C61:D61"/>
    <mergeCell ref="E61:O61"/>
    <mergeCell ref="P61:T61"/>
    <mergeCell ref="U61:V61"/>
    <mergeCell ref="W61:X61"/>
    <mergeCell ref="AA61:AB61"/>
    <mergeCell ref="AC61:AD61"/>
    <mergeCell ref="AE61:AI61"/>
    <mergeCell ref="AJ61:AK61"/>
    <mergeCell ref="AP60:AQ60"/>
    <mergeCell ref="AR60:AS60"/>
    <mergeCell ref="AT60:AU60"/>
    <mergeCell ref="AV59:AW59"/>
    <mergeCell ref="AX59:AY59"/>
    <mergeCell ref="BM62:BT62"/>
    <mergeCell ref="C60:D60"/>
    <mergeCell ref="E60:O60"/>
    <mergeCell ref="BC61:BF61"/>
    <mergeCell ref="BG61:BL61"/>
    <mergeCell ref="E62:O62"/>
    <mergeCell ref="P62:T62"/>
    <mergeCell ref="AL61:AM61"/>
    <mergeCell ref="AN61:AO61"/>
    <mergeCell ref="BA56:BB56"/>
    <mergeCell ref="C59:D59"/>
    <mergeCell ref="E59:O59"/>
    <mergeCell ref="P59:T59"/>
    <mergeCell ref="U59:V59"/>
    <mergeCell ref="W59:X59"/>
    <mergeCell ref="AA59:AB59"/>
    <mergeCell ref="AC59:AD59"/>
    <mergeCell ref="AE59:AI59"/>
    <mergeCell ref="AJ59:AK59"/>
    <mergeCell ref="AL59:AM59"/>
    <mergeCell ref="AN59:AO59"/>
    <mergeCell ref="AP59:AQ59"/>
    <mergeCell ref="BU62:CH62"/>
    <mergeCell ref="BC62:BF62"/>
    <mergeCell ref="BG62:BL62"/>
    <mergeCell ref="BU61:CH61"/>
    <mergeCell ref="BU60:CH60"/>
    <mergeCell ref="BC60:BF60"/>
    <mergeCell ref="BG60:BL60"/>
    <mergeCell ref="AV60:AW60"/>
    <mergeCell ref="AX60:AY60"/>
    <mergeCell ref="BA60:BB60"/>
    <mergeCell ref="BM59:BT59"/>
    <mergeCell ref="BU59:CH59"/>
    <mergeCell ref="P60:T60"/>
    <mergeCell ref="U60:V60"/>
    <mergeCell ref="W60:X60"/>
    <mergeCell ref="AA60:AB60"/>
    <mergeCell ref="AC60:AD60"/>
    <mergeCell ref="AE60:AI60"/>
    <mergeCell ref="AJ60:AK60"/>
    <mergeCell ref="BM54:BT54"/>
    <mergeCell ref="BU54:CH55"/>
    <mergeCell ref="BM55:BT55"/>
    <mergeCell ref="BG54:BL55"/>
    <mergeCell ref="AV54:AW55"/>
    <mergeCell ref="AX54:AY55"/>
    <mergeCell ref="AZ54:BB55"/>
    <mergeCell ref="BC54:BF55"/>
    <mergeCell ref="B6:E6"/>
    <mergeCell ref="F6:N6"/>
    <mergeCell ref="O6:S6"/>
    <mergeCell ref="T6:AJ6"/>
    <mergeCell ref="BM56:BT56"/>
    <mergeCell ref="BU56:CH56"/>
    <mergeCell ref="BM58:BT58"/>
    <mergeCell ref="BU58:CH58"/>
    <mergeCell ref="BC58:BF58"/>
    <mergeCell ref="BG58:BL58"/>
    <mergeCell ref="AV58:AW58"/>
    <mergeCell ref="AX58:AY58"/>
    <mergeCell ref="BA58:BB58"/>
    <mergeCell ref="BC57:BF57"/>
    <mergeCell ref="BG57:BL57"/>
    <mergeCell ref="BM57:BT57"/>
    <mergeCell ref="BU57:CH57"/>
    <mergeCell ref="AV57:AW57"/>
    <mergeCell ref="AX57:AY57"/>
    <mergeCell ref="BA57:BB57"/>
    <mergeCell ref="BC56:BF56"/>
    <mergeCell ref="BG56:BL56"/>
    <mergeCell ref="AV56:AW56"/>
    <mergeCell ref="AX56:AY56"/>
    <mergeCell ref="C57:D57"/>
    <mergeCell ref="E57:O57"/>
    <mergeCell ref="C56:D56"/>
    <mergeCell ref="E56:O56"/>
    <mergeCell ref="P56:T56"/>
    <mergeCell ref="U56:V56"/>
    <mergeCell ref="W56:X56"/>
    <mergeCell ref="Y56:Z56"/>
    <mergeCell ref="AA56:AB56"/>
    <mergeCell ref="AK6:AO6"/>
    <mergeCell ref="AL56:AM56"/>
    <mergeCell ref="AN56:AO56"/>
    <mergeCell ref="AL57:AM57"/>
    <mergeCell ref="AN57:AO57"/>
    <mergeCell ref="AP6:CI6"/>
    <mergeCell ref="B51:CI52"/>
    <mergeCell ref="C54:D55"/>
    <mergeCell ref="E54:O55"/>
    <mergeCell ref="P54:T55"/>
    <mergeCell ref="U54:V55"/>
    <mergeCell ref="W54:X55"/>
    <mergeCell ref="Y54:Z55"/>
    <mergeCell ref="AA54:AB55"/>
    <mergeCell ref="AC54:AD55"/>
    <mergeCell ref="AE54:AI55"/>
    <mergeCell ref="AJ54:AK55"/>
    <mergeCell ref="AL54:AM55"/>
    <mergeCell ref="AN54:AO55"/>
    <mergeCell ref="AP54:AQ55"/>
    <mergeCell ref="AR54:AS55"/>
    <mergeCell ref="AT54:AU55"/>
    <mergeCell ref="B7:CI8"/>
    <mergeCell ref="C58:D58"/>
    <mergeCell ref="E58:O58"/>
    <mergeCell ref="P58:T58"/>
    <mergeCell ref="U58:V58"/>
    <mergeCell ref="W58:X58"/>
    <mergeCell ref="AL58:AM58"/>
    <mergeCell ref="AN58:AO58"/>
    <mergeCell ref="Y58:Z58"/>
    <mergeCell ref="AA58:AB58"/>
    <mergeCell ref="AC58:AD58"/>
    <mergeCell ref="AE58:AI58"/>
    <mergeCell ref="AJ58:AK58"/>
    <mergeCell ref="Y59:Z59"/>
    <mergeCell ref="AA103:AB103"/>
    <mergeCell ref="AC103:AD103"/>
    <mergeCell ref="AE103:AI103"/>
    <mergeCell ref="AJ103:AK103"/>
    <mergeCell ref="AL103:AM103"/>
    <mergeCell ref="AN103:AO103"/>
    <mergeCell ref="AL60:AM60"/>
    <mergeCell ref="C64:D64"/>
    <mergeCell ref="E64:O64"/>
    <mergeCell ref="P64:T64"/>
    <mergeCell ref="U64:V64"/>
    <mergeCell ref="W64:X64"/>
    <mergeCell ref="Y64:Z64"/>
    <mergeCell ref="AA64:AB64"/>
    <mergeCell ref="AC64:AD64"/>
    <mergeCell ref="C62:D62"/>
    <mergeCell ref="Y65:Z65"/>
    <mergeCell ref="AE64:AI64"/>
    <mergeCell ref="AJ64:AK64"/>
    <mergeCell ref="AP103:AQ103"/>
    <mergeCell ref="AR103:AS103"/>
    <mergeCell ref="AT103:AU103"/>
    <mergeCell ref="AV103:AW103"/>
    <mergeCell ref="AX103:AY103"/>
    <mergeCell ref="AC56:AD56"/>
    <mergeCell ref="AE56:AI56"/>
    <mergeCell ref="P57:T57"/>
    <mergeCell ref="U57:V57"/>
    <mergeCell ref="Y57:Z57"/>
    <mergeCell ref="AA57:AB57"/>
    <mergeCell ref="AC57:AD57"/>
    <mergeCell ref="AE57:AI57"/>
    <mergeCell ref="AP56:AQ56"/>
    <mergeCell ref="AP57:AQ57"/>
    <mergeCell ref="AR57:AS57"/>
    <mergeCell ref="AT57:AU57"/>
    <mergeCell ref="AR56:AS56"/>
    <mergeCell ref="AT56:AU56"/>
    <mergeCell ref="AP58:AQ58"/>
    <mergeCell ref="AR58:AS58"/>
    <mergeCell ref="AT58:AU58"/>
    <mergeCell ref="AT59:AU59"/>
    <mergeCell ref="AN60:AO60"/>
    <mergeCell ref="Y60:Z60"/>
    <mergeCell ref="AR59:AS59"/>
    <mergeCell ref="AJ56:AK56"/>
    <mergeCell ref="W57:X57"/>
    <mergeCell ref="AJ57:AK57"/>
    <mergeCell ref="AP61:AQ61"/>
    <mergeCell ref="AR61:AS61"/>
    <mergeCell ref="AT61:AU61"/>
    <mergeCell ref="CL103:CN103"/>
    <mergeCell ref="CO103:CT103"/>
    <mergeCell ref="C104:D104"/>
    <mergeCell ref="E104:O104"/>
    <mergeCell ref="P104:T104"/>
    <mergeCell ref="U104:V104"/>
    <mergeCell ref="W104:X104"/>
    <mergeCell ref="Y104:Z104"/>
    <mergeCell ref="AA104:AB104"/>
    <mergeCell ref="AC104:AD104"/>
    <mergeCell ref="AE104:AI104"/>
    <mergeCell ref="AJ104:AK104"/>
    <mergeCell ref="AL104:AM104"/>
    <mergeCell ref="AN104:AO104"/>
    <mergeCell ref="AP104:AQ104"/>
    <mergeCell ref="AR104:AS104"/>
    <mergeCell ref="AT104:AU104"/>
    <mergeCell ref="AV104:AW104"/>
    <mergeCell ref="AX104:AY104"/>
    <mergeCell ref="BA104:BB104"/>
    <mergeCell ref="BC104:BF104"/>
    <mergeCell ref="BG104:BL104"/>
    <mergeCell ref="BM104:BT104"/>
    <mergeCell ref="BU104:CH104"/>
    <mergeCell ref="CL104:CN104"/>
    <mergeCell ref="CO104:CT104"/>
    <mergeCell ref="C103:D103"/>
    <mergeCell ref="E103:O103"/>
    <mergeCell ref="P103:T103"/>
    <mergeCell ref="U103:V103"/>
    <mergeCell ref="W103:X103"/>
    <mergeCell ref="Y103:Z103"/>
    <mergeCell ref="DD56:DO56"/>
    <mergeCell ref="DD57:DO57"/>
    <mergeCell ref="DD58:DO58"/>
    <mergeCell ref="DD59:DO59"/>
    <mergeCell ref="DD60:DO60"/>
    <mergeCell ref="DD61:DO61"/>
    <mergeCell ref="DD62:DO62"/>
    <mergeCell ref="DD63:DO63"/>
    <mergeCell ref="DD64:DO64"/>
    <mergeCell ref="DD65:DO65"/>
    <mergeCell ref="DD66:DO66"/>
    <mergeCell ref="DD67:DO67"/>
    <mergeCell ref="DD68:DO68"/>
    <mergeCell ref="DD69:DO69"/>
    <mergeCell ref="DD70:DO70"/>
    <mergeCell ref="DD71:DO71"/>
    <mergeCell ref="DD72:DO72"/>
    <mergeCell ref="DD90:DO90"/>
    <mergeCell ref="DD91:DO91"/>
    <mergeCell ref="DD92:DO92"/>
    <mergeCell ref="DD93:DO93"/>
    <mergeCell ref="DD94:DO94"/>
    <mergeCell ref="DD95:DO95"/>
    <mergeCell ref="DD96:DO96"/>
    <mergeCell ref="DD97:DO97"/>
    <mergeCell ref="DD98:DO98"/>
    <mergeCell ref="DD99:DO99"/>
    <mergeCell ref="DD100:DO100"/>
    <mergeCell ref="DD101:DO101"/>
    <mergeCell ref="DD102:DO102"/>
    <mergeCell ref="DD103:DO103"/>
    <mergeCell ref="DD104:DO104"/>
    <mergeCell ref="DD73:DO73"/>
    <mergeCell ref="DD74:DO74"/>
    <mergeCell ref="DD75:DO75"/>
    <mergeCell ref="DD76:DO76"/>
    <mergeCell ref="DD77:DO77"/>
    <mergeCell ref="DD78:DO78"/>
    <mergeCell ref="DD79:DO79"/>
    <mergeCell ref="DD80:DO80"/>
    <mergeCell ref="DD81:DO81"/>
    <mergeCell ref="DD82:DO82"/>
    <mergeCell ref="DD83:DO83"/>
    <mergeCell ref="DD84:DO84"/>
    <mergeCell ref="DD85:DO85"/>
    <mergeCell ref="DD86:DO86"/>
    <mergeCell ref="DD87:DO87"/>
    <mergeCell ref="DD88:DO88"/>
    <mergeCell ref="DD89:DO89"/>
  </mergeCells>
  <phoneticPr fontId="7"/>
  <dataValidations count="1">
    <dataValidation type="list" allowBlank="1" showInputMessage="1" showErrorMessage="1" sqref="AC107:AC111 AA107:AA111 Y107:Y111" xr:uid="{900CA00A-FC18-4B35-891A-193FB3C07CD5}">
      <formula1>"〇,△,×"</formula1>
    </dataValidation>
  </dataValidations>
  <printOptions horizontalCentered="1"/>
  <pageMargins left="0.59055118110236227" right="0.59055118110236227" top="0.59055118110236227" bottom="0.59055118110236227" header="0.31496062992125984" footer="0.31496062992125984"/>
  <pageSetup paperSize="9" scale="45" fitToHeight="0" orientation="landscape" r:id="rId1"/>
  <headerFooter scaleWithDoc="0" alignWithMargins="0">
    <oddFooter>&amp;C&amp;"Meiryo UI,標準"&amp;P / &amp;N</oddFooter>
  </headerFooter>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B8D9E6-7C11-45E4-AA61-81DDC050FB61}">
  <sheetPr codeName="Sheet6">
    <pageSetUpPr fitToPage="1"/>
  </sheetPr>
  <dimension ref="B5:ER79"/>
  <sheetViews>
    <sheetView showGridLines="0" view="pageBreakPreview" zoomScaleNormal="100" zoomScaleSheetLayoutView="100" workbookViewId="0">
      <selection activeCell="CJ26" sqref="CJ26"/>
    </sheetView>
  </sheetViews>
  <sheetFormatPr defaultColWidth="2.125" defaultRowHeight="15" customHeight="1"/>
  <cols>
    <col min="1" max="18" width="2.125" style="309"/>
    <col min="19" max="19" width="2.125" style="309" customWidth="1"/>
    <col min="20" max="20" width="2.125" style="309"/>
    <col min="21" max="21" width="2.125" style="309" customWidth="1"/>
    <col min="22" max="16384" width="2.125" style="309"/>
  </cols>
  <sheetData>
    <row r="5" spans="2:86" ht="15" customHeight="1" thickBot="1"/>
    <row r="6" spans="2:86" s="311" customFormat="1" ht="15" customHeight="1" thickBot="1">
      <c r="B6" s="725" t="s">
        <v>82</v>
      </c>
      <c r="C6" s="726"/>
      <c r="D6" s="726"/>
      <c r="E6" s="727"/>
      <c r="F6" s="728" t="s">
        <v>83</v>
      </c>
      <c r="G6" s="729"/>
      <c r="H6" s="729"/>
      <c r="I6" s="729"/>
      <c r="J6" s="729"/>
      <c r="K6" s="729"/>
      <c r="L6" s="729"/>
      <c r="M6" s="729"/>
      <c r="N6" s="730"/>
      <c r="O6" s="731" t="s">
        <v>84</v>
      </c>
      <c r="P6" s="732"/>
      <c r="Q6" s="732"/>
      <c r="R6" s="732"/>
      <c r="S6" s="733"/>
      <c r="T6" s="728" t="s">
        <v>85</v>
      </c>
      <c r="U6" s="729"/>
      <c r="V6" s="729"/>
      <c r="W6" s="729"/>
      <c r="X6" s="729"/>
      <c r="Y6" s="729"/>
      <c r="Z6" s="729"/>
      <c r="AA6" s="729"/>
      <c r="AB6" s="729"/>
      <c r="AC6" s="729"/>
      <c r="AD6" s="729"/>
      <c r="AE6" s="729"/>
      <c r="AF6" s="729"/>
      <c r="AG6" s="729"/>
      <c r="AH6" s="729"/>
      <c r="AI6" s="729"/>
      <c r="AJ6" s="730"/>
      <c r="AK6" s="731" t="s">
        <v>86</v>
      </c>
      <c r="AL6" s="732"/>
      <c r="AM6" s="732"/>
      <c r="AN6" s="732"/>
      <c r="AO6" s="733"/>
      <c r="AP6" s="669" t="s">
        <v>69</v>
      </c>
      <c r="AQ6" s="670"/>
      <c r="AR6" s="670"/>
      <c r="AS6" s="670"/>
      <c r="AT6" s="670"/>
      <c r="AU6" s="670"/>
      <c r="AV6" s="670"/>
      <c r="AW6" s="670"/>
      <c r="AX6" s="670"/>
      <c r="AY6" s="670"/>
      <c r="AZ6" s="670"/>
      <c r="BA6" s="670"/>
      <c r="BB6" s="670"/>
      <c r="BC6" s="670"/>
      <c r="BD6" s="670"/>
      <c r="BE6" s="670"/>
      <c r="BF6" s="670"/>
      <c r="BG6" s="670"/>
      <c r="BH6" s="670"/>
      <c r="BI6" s="670"/>
      <c r="BJ6" s="670"/>
      <c r="BK6" s="670"/>
      <c r="BL6" s="670"/>
      <c r="BM6" s="670"/>
      <c r="BN6" s="670"/>
      <c r="BO6" s="670"/>
      <c r="BP6" s="670"/>
      <c r="BQ6" s="670"/>
      <c r="BR6" s="670"/>
      <c r="BS6" s="670"/>
      <c r="BT6" s="670"/>
      <c r="BU6" s="724"/>
      <c r="BV6" s="310"/>
      <c r="BW6" s="310"/>
      <c r="BX6" s="310"/>
      <c r="BY6" s="310"/>
      <c r="BZ6" s="310"/>
      <c r="CA6" s="310"/>
      <c r="CB6" s="310"/>
      <c r="CC6" s="310"/>
      <c r="CD6" s="310"/>
      <c r="CE6" s="310"/>
      <c r="CF6" s="310"/>
      <c r="CG6" s="310"/>
      <c r="CH6" s="310"/>
    </row>
    <row r="7" spans="2:86" ht="15" customHeight="1">
      <c r="B7" s="719" t="s">
        <v>280</v>
      </c>
      <c r="C7" s="720"/>
      <c r="D7" s="720"/>
      <c r="E7" s="720"/>
      <c r="F7" s="720"/>
      <c r="G7" s="720"/>
      <c r="H7" s="720"/>
      <c r="I7" s="720"/>
      <c r="J7" s="720"/>
      <c r="K7" s="720"/>
      <c r="L7" s="720"/>
      <c r="M7" s="720"/>
      <c r="N7" s="721"/>
      <c r="O7" s="719" t="s">
        <v>281</v>
      </c>
      <c r="P7" s="720"/>
      <c r="Q7" s="720"/>
      <c r="R7" s="720"/>
      <c r="S7" s="720"/>
      <c r="T7" s="720"/>
      <c r="U7" s="720"/>
      <c r="V7" s="720"/>
      <c r="W7" s="720"/>
      <c r="X7" s="720"/>
      <c r="Y7" s="720"/>
      <c r="Z7" s="720"/>
      <c r="AA7" s="720"/>
      <c r="AB7" s="720"/>
      <c r="AC7" s="720"/>
      <c r="AD7" s="720"/>
      <c r="AE7" s="720"/>
      <c r="AF7" s="720"/>
      <c r="AG7" s="720"/>
      <c r="AH7" s="720"/>
      <c r="AI7" s="720"/>
      <c r="AJ7" s="720"/>
      <c r="AK7" s="720"/>
      <c r="AL7" s="720"/>
      <c r="AM7" s="720"/>
      <c r="AN7" s="720"/>
      <c r="AO7" s="720"/>
      <c r="AP7" s="720"/>
      <c r="AQ7" s="720"/>
      <c r="AR7" s="720"/>
      <c r="AS7" s="720"/>
      <c r="AT7" s="720"/>
      <c r="AU7" s="720"/>
      <c r="AV7" s="720"/>
      <c r="AW7" s="720"/>
      <c r="AX7" s="720"/>
      <c r="AY7" s="720"/>
      <c r="AZ7" s="720"/>
      <c r="BA7" s="720"/>
      <c r="BB7" s="720"/>
      <c r="BC7" s="720"/>
      <c r="BD7" s="720"/>
      <c r="BE7" s="720"/>
      <c r="BF7" s="720"/>
      <c r="BG7" s="720"/>
      <c r="BH7" s="721"/>
      <c r="BI7" s="719" t="s">
        <v>282</v>
      </c>
      <c r="BJ7" s="720"/>
      <c r="BK7" s="720"/>
      <c r="BL7" s="720"/>
      <c r="BM7" s="720"/>
      <c r="BN7" s="720"/>
      <c r="BO7" s="720"/>
      <c r="BP7" s="720"/>
      <c r="BQ7" s="720"/>
      <c r="BR7" s="720"/>
      <c r="BS7" s="720"/>
      <c r="BT7" s="720"/>
      <c r="BU7" s="721"/>
    </row>
    <row r="8" spans="2:86" ht="15" customHeight="1" thickBot="1">
      <c r="B8" s="722"/>
      <c r="C8" s="723"/>
      <c r="D8" s="723"/>
      <c r="E8" s="723"/>
      <c r="F8" s="723"/>
      <c r="G8" s="723"/>
      <c r="H8" s="723"/>
      <c r="I8" s="723"/>
      <c r="J8" s="723"/>
      <c r="K8" s="723"/>
      <c r="L8" s="723"/>
      <c r="M8" s="723"/>
      <c r="N8" s="982"/>
      <c r="O8" s="722"/>
      <c r="P8" s="723"/>
      <c r="Q8" s="723"/>
      <c r="R8" s="723"/>
      <c r="S8" s="723"/>
      <c r="T8" s="723"/>
      <c r="U8" s="723"/>
      <c r="V8" s="723"/>
      <c r="W8" s="723"/>
      <c r="X8" s="723"/>
      <c r="Y8" s="723"/>
      <c r="Z8" s="723"/>
      <c r="AA8" s="723"/>
      <c r="AB8" s="723"/>
      <c r="AC8" s="723"/>
      <c r="AD8" s="723"/>
      <c r="AE8" s="723"/>
      <c r="AF8" s="723"/>
      <c r="AG8" s="723"/>
      <c r="AH8" s="723"/>
      <c r="AI8" s="723"/>
      <c r="AJ8" s="723"/>
      <c r="AK8" s="723"/>
      <c r="AL8" s="723"/>
      <c r="AM8" s="723"/>
      <c r="AN8" s="723"/>
      <c r="AO8" s="723"/>
      <c r="AP8" s="723"/>
      <c r="AQ8" s="723"/>
      <c r="AR8" s="723"/>
      <c r="AS8" s="723"/>
      <c r="AT8" s="723"/>
      <c r="AU8" s="723"/>
      <c r="AV8" s="723"/>
      <c r="AW8" s="723"/>
      <c r="AX8" s="723"/>
      <c r="AY8" s="723"/>
      <c r="AZ8" s="723"/>
      <c r="BA8" s="723"/>
      <c r="BB8" s="723"/>
      <c r="BC8" s="723"/>
      <c r="BD8" s="723"/>
      <c r="BE8" s="723"/>
      <c r="BF8" s="723"/>
      <c r="BG8" s="723"/>
      <c r="BH8" s="982"/>
      <c r="BI8" s="722"/>
      <c r="BJ8" s="723"/>
      <c r="BK8" s="723"/>
      <c r="BL8" s="723"/>
      <c r="BM8" s="723"/>
      <c r="BN8" s="723"/>
      <c r="BO8" s="723"/>
      <c r="BP8" s="723"/>
      <c r="BQ8" s="723"/>
      <c r="BR8" s="723"/>
      <c r="BS8" s="723"/>
      <c r="BT8" s="723"/>
      <c r="BU8" s="982"/>
    </row>
    <row r="9" spans="2:86" s="497" customFormat="1" ht="15" customHeight="1">
      <c r="B9" s="73"/>
      <c r="C9" s="51"/>
      <c r="D9" s="51"/>
      <c r="E9" s="51"/>
      <c r="F9" s="51"/>
      <c r="G9" s="51"/>
      <c r="H9" s="51"/>
      <c r="I9" s="51"/>
      <c r="J9" s="51"/>
      <c r="K9" s="51"/>
      <c r="L9" s="51"/>
      <c r="M9" s="51"/>
      <c r="N9" s="498"/>
      <c r="O9" s="505" t="s">
        <v>283</v>
      </c>
      <c r="P9" s="51"/>
      <c r="Q9" s="51"/>
      <c r="R9" s="51"/>
      <c r="S9" s="51"/>
      <c r="T9" s="51"/>
      <c r="U9" s="51"/>
      <c r="V9" s="51"/>
      <c r="W9" s="51"/>
      <c r="X9" s="51"/>
      <c r="Y9" s="51"/>
      <c r="Z9" s="51"/>
      <c r="AA9" s="51"/>
      <c r="AB9" s="51"/>
      <c r="AC9" s="51"/>
      <c r="AD9" s="51"/>
      <c r="AE9" s="51"/>
      <c r="AF9" s="51"/>
      <c r="AG9" s="51"/>
      <c r="AH9" s="51"/>
      <c r="AI9" s="51"/>
      <c r="AJ9" s="51"/>
      <c r="AK9" s="51"/>
      <c r="AL9" s="51"/>
      <c r="AM9" s="51"/>
      <c r="AN9" s="51"/>
      <c r="AO9" s="51"/>
      <c r="AP9" s="51"/>
      <c r="AQ9" s="51"/>
      <c r="AR9" s="51"/>
      <c r="AS9" s="51"/>
      <c r="AT9" s="51"/>
      <c r="AU9" s="51"/>
      <c r="BH9" s="513"/>
      <c r="BI9" s="514"/>
      <c r="BU9" s="503"/>
    </row>
    <row r="10" spans="2:86" s="497" customFormat="1" ht="15" customHeight="1">
      <c r="B10" s="73"/>
      <c r="C10" s="51"/>
      <c r="D10" s="51"/>
      <c r="E10" s="51"/>
      <c r="F10" s="51"/>
      <c r="G10" s="51"/>
      <c r="H10" s="51"/>
      <c r="I10" s="51"/>
      <c r="J10" s="51"/>
      <c r="K10" s="51"/>
      <c r="L10" s="51"/>
      <c r="M10" s="51"/>
      <c r="N10" s="499"/>
      <c r="O10" s="436" t="s">
        <v>284</v>
      </c>
      <c r="P10" s="51"/>
      <c r="Q10" s="51"/>
      <c r="R10" s="51"/>
      <c r="S10" s="51"/>
      <c r="T10" s="51"/>
      <c r="U10" s="51"/>
      <c r="V10" s="51"/>
      <c r="W10" s="51"/>
      <c r="X10" s="51"/>
      <c r="Y10" s="51"/>
      <c r="Z10" s="51"/>
      <c r="AA10" s="51"/>
      <c r="AB10" s="51"/>
      <c r="AC10" s="51"/>
      <c r="AD10" s="51"/>
      <c r="AE10" s="51"/>
      <c r="AF10" s="51"/>
      <c r="AG10" s="51"/>
      <c r="AH10" s="51"/>
      <c r="AI10" s="51"/>
      <c r="AJ10" s="51"/>
      <c r="AK10" s="51"/>
      <c r="AL10" s="51"/>
      <c r="AM10" s="51"/>
      <c r="AN10" s="51"/>
      <c r="AO10" s="51"/>
      <c r="AP10" s="51"/>
      <c r="AQ10" s="51"/>
      <c r="AR10" s="51"/>
      <c r="AS10" s="51"/>
      <c r="AT10" s="51"/>
      <c r="AU10" s="51"/>
      <c r="BH10" s="503"/>
      <c r="BI10" s="504"/>
      <c r="BU10" s="503"/>
    </row>
    <row r="11" spans="2:86" s="497" customFormat="1" ht="15" customHeight="1">
      <c r="B11" s="73"/>
      <c r="C11" s="51"/>
      <c r="D11" s="51"/>
      <c r="E11" s="51"/>
      <c r="F11" s="51"/>
      <c r="G11" s="51"/>
      <c r="H11" s="51"/>
      <c r="I11" s="51"/>
      <c r="J11" s="51"/>
      <c r="K11" s="51"/>
      <c r="L11" s="51"/>
      <c r="M11" s="51"/>
      <c r="N11" s="499"/>
      <c r="O11" s="432"/>
      <c r="P11" s="51" t="s">
        <v>285</v>
      </c>
      <c r="Q11" s="51"/>
      <c r="R11" s="51"/>
      <c r="S11" s="51"/>
      <c r="T11" s="51"/>
      <c r="U11" s="51"/>
      <c r="V11" s="51"/>
      <c r="W11" s="51"/>
      <c r="X11" s="51"/>
      <c r="Y11" s="51"/>
      <c r="Z11" s="51"/>
      <c r="AA11" s="51"/>
      <c r="AB11" s="51"/>
      <c r="AC11" s="51"/>
      <c r="AD11" s="51"/>
      <c r="AE11" s="51"/>
      <c r="AF11" s="51"/>
      <c r="AG11" s="51"/>
      <c r="AH11" s="51"/>
      <c r="AI11" s="51"/>
      <c r="AJ11" s="51"/>
      <c r="AK11" s="51"/>
      <c r="AL11" s="51"/>
      <c r="AM11" s="51"/>
      <c r="AN11" s="51"/>
      <c r="AO11" s="51"/>
      <c r="AP11" s="51"/>
      <c r="AQ11" s="51"/>
      <c r="AR11" s="51"/>
      <c r="AS11" s="51"/>
      <c r="AT11" s="51"/>
      <c r="AU11" s="51"/>
      <c r="BH11" s="503"/>
      <c r="BI11" s="504"/>
      <c r="BU11" s="503"/>
    </row>
    <row r="12" spans="2:86" s="497" customFormat="1" ht="15" customHeight="1">
      <c r="B12" s="73"/>
      <c r="C12" s="51"/>
      <c r="D12" s="51"/>
      <c r="E12" s="51"/>
      <c r="F12" s="51"/>
      <c r="G12" s="51"/>
      <c r="H12" s="51"/>
      <c r="I12" s="51"/>
      <c r="J12" s="51"/>
      <c r="K12" s="51"/>
      <c r="L12" s="51"/>
      <c r="M12" s="51"/>
      <c r="N12" s="499"/>
      <c r="O12" s="432"/>
      <c r="P12" s="51"/>
      <c r="Q12" s="51"/>
      <c r="R12" s="51"/>
      <c r="S12" s="51"/>
      <c r="T12" s="51"/>
      <c r="U12" s="51"/>
      <c r="V12" s="51"/>
      <c r="W12" s="51"/>
      <c r="X12" s="51"/>
      <c r="Y12" s="51"/>
      <c r="Z12" s="51"/>
      <c r="AA12" s="51"/>
      <c r="AB12" s="51"/>
      <c r="AC12" s="51"/>
      <c r="AD12" s="51"/>
      <c r="AE12" s="51"/>
      <c r="AF12" s="51"/>
      <c r="AG12" s="51"/>
      <c r="AH12" s="51"/>
      <c r="AI12" s="51"/>
      <c r="AJ12" s="51"/>
      <c r="AK12" s="51"/>
      <c r="AL12" s="51"/>
      <c r="AM12" s="51"/>
      <c r="AN12" s="51"/>
      <c r="AO12" s="51"/>
      <c r="AP12" s="51"/>
      <c r="AQ12" s="51"/>
      <c r="AR12" s="51"/>
      <c r="AS12" s="51"/>
      <c r="AT12" s="51"/>
      <c r="AU12" s="51"/>
      <c r="BH12" s="503"/>
      <c r="BI12" s="504"/>
      <c r="BU12" s="503"/>
      <c r="CE12" s="294"/>
    </row>
    <row r="13" spans="2:86" s="497" customFormat="1" ht="15" customHeight="1">
      <c r="B13" s="73"/>
      <c r="C13" s="51" t="s">
        <v>286</v>
      </c>
      <c r="D13" s="51"/>
      <c r="E13" s="51"/>
      <c r="F13" s="51"/>
      <c r="G13" s="51"/>
      <c r="H13" s="51"/>
      <c r="I13" s="51"/>
      <c r="J13" s="51"/>
      <c r="K13" s="51"/>
      <c r="L13" s="51"/>
      <c r="M13" s="51"/>
      <c r="N13" s="499"/>
      <c r="O13" s="432"/>
      <c r="P13" s="296" t="s">
        <v>287</v>
      </c>
      <c r="Q13" s="294"/>
      <c r="R13" s="524"/>
      <c r="S13" s="51"/>
      <c r="T13" s="51"/>
      <c r="U13" s="51"/>
      <c r="V13" s="51"/>
      <c r="W13" s="51"/>
      <c r="X13" s="51"/>
      <c r="Y13" s="51"/>
      <c r="Z13" s="51"/>
      <c r="AA13" s="51"/>
      <c r="AB13" s="51"/>
      <c r="AC13" s="51"/>
      <c r="AD13" s="51"/>
      <c r="AE13" s="435"/>
      <c r="AF13" s="435"/>
      <c r="AG13" s="435"/>
      <c r="AH13" s="435"/>
      <c r="AI13" s="435"/>
      <c r="AJ13" s="435"/>
      <c r="AK13" s="435"/>
      <c r="AL13" s="435"/>
      <c r="AM13" s="51"/>
      <c r="AN13" s="51"/>
      <c r="AO13" s="51"/>
      <c r="AP13" s="51"/>
      <c r="AQ13" s="51"/>
      <c r="AR13" s="51"/>
      <c r="AS13" s="51"/>
      <c r="AT13" s="51"/>
      <c r="AU13" s="51"/>
      <c r="BH13" s="503"/>
      <c r="BI13" s="504"/>
      <c r="BU13" s="503"/>
      <c r="CE13" s="294"/>
    </row>
    <row r="14" spans="2:86" s="497" customFormat="1" ht="15" customHeight="1">
      <c r="B14" s="73"/>
      <c r="C14" s="51" t="s">
        <v>288</v>
      </c>
      <c r="D14" s="51"/>
      <c r="E14" s="51"/>
      <c r="F14" s="51"/>
      <c r="G14" s="51"/>
      <c r="H14" s="51"/>
      <c r="I14" s="51"/>
      <c r="J14" s="51"/>
      <c r="K14" s="51"/>
      <c r="L14" s="51"/>
      <c r="M14" s="51"/>
      <c r="N14" s="499"/>
      <c r="O14" s="432"/>
      <c r="P14" s="296"/>
      <c r="Q14" s="51" t="s">
        <v>289</v>
      </c>
      <c r="R14" s="51"/>
      <c r="S14" s="296"/>
      <c r="T14" s="301"/>
      <c r="U14" s="51"/>
      <c r="V14" s="524"/>
      <c r="W14" s="524"/>
      <c r="X14" s="524"/>
      <c r="Y14" s="524"/>
      <c r="Z14" s="524"/>
      <c r="AA14" s="524"/>
      <c r="AB14" s="524"/>
      <c r="AC14" s="524"/>
      <c r="AD14" s="524"/>
      <c r="AE14" s="435"/>
      <c r="AF14" s="435"/>
      <c r="AG14" s="435"/>
      <c r="AH14" s="435"/>
      <c r="AI14" s="435"/>
      <c r="AJ14" s="435"/>
      <c r="AK14" s="435"/>
      <c r="AL14" s="435"/>
      <c r="AM14" s="51"/>
      <c r="AN14" s="51"/>
      <c r="AO14" s="51"/>
      <c r="AP14" s="51"/>
      <c r="AQ14" s="51"/>
      <c r="AR14" s="51"/>
      <c r="AS14" s="51"/>
      <c r="AT14" s="51"/>
      <c r="AU14" s="51"/>
      <c r="AZ14" s="515"/>
      <c r="BH14" s="503"/>
      <c r="BI14" s="504"/>
      <c r="BU14" s="503"/>
    </row>
    <row r="15" spans="2:86" s="497" customFormat="1" ht="15" customHeight="1">
      <c r="B15" s="73"/>
      <c r="C15" s="51" t="s">
        <v>290</v>
      </c>
      <c r="D15" s="51"/>
      <c r="E15" s="51"/>
      <c r="F15" s="51"/>
      <c r="G15" s="51"/>
      <c r="H15" s="51"/>
      <c r="I15" s="51"/>
      <c r="J15" s="51"/>
      <c r="K15" s="51"/>
      <c r="L15" s="51"/>
      <c r="M15" s="51"/>
      <c r="N15" s="499"/>
      <c r="O15" s="432"/>
      <c r="P15" s="435"/>
      <c r="Q15" s="51" t="s">
        <v>291</v>
      </c>
      <c r="R15" s="435"/>
      <c r="S15" s="435"/>
      <c r="T15" s="435"/>
      <c r="U15" s="435"/>
      <c r="V15" s="435"/>
      <c r="W15" s="435"/>
      <c r="X15" s="435"/>
      <c r="Y15" s="435"/>
      <c r="Z15" s="435"/>
      <c r="AA15" s="435"/>
      <c r="AB15" s="435"/>
      <c r="AC15" s="435"/>
      <c r="AD15" s="435"/>
      <c r="AE15" s="435"/>
      <c r="AF15" s="435"/>
      <c r="AG15" s="435"/>
      <c r="AH15" s="435"/>
      <c r="AI15" s="435"/>
      <c r="AJ15" s="435"/>
      <c r="AK15" s="435"/>
      <c r="AL15" s="435"/>
      <c r="AM15" s="51"/>
      <c r="AN15" s="51"/>
      <c r="AO15" s="51"/>
      <c r="AP15" s="51"/>
      <c r="AQ15" s="51"/>
      <c r="AR15" s="51"/>
      <c r="AS15" s="51"/>
      <c r="AT15" s="51"/>
      <c r="AU15" s="51"/>
      <c r="BH15" s="503"/>
      <c r="BI15" s="504"/>
      <c r="BU15" s="503"/>
    </row>
    <row r="16" spans="2:86" s="497" customFormat="1" ht="15" customHeight="1">
      <c r="B16" s="73"/>
      <c r="C16" s="51" t="s">
        <v>292</v>
      </c>
      <c r="D16" s="51"/>
      <c r="E16" s="51"/>
      <c r="F16" s="51"/>
      <c r="G16" s="51"/>
      <c r="H16" s="51"/>
      <c r="I16" s="51"/>
      <c r="J16" s="51"/>
      <c r="K16" s="51"/>
      <c r="L16" s="51"/>
      <c r="M16" s="51"/>
      <c r="N16" s="499"/>
      <c r="O16" s="432"/>
      <c r="P16" s="435"/>
      <c r="Q16" s="51" t="s">
        <v>293</v>
      </c>
      <c r="R16" s="435"/>
      <c r="S16" s="435"/>
      <c r="T16" s="435"/>
      <c r="U16" s="435"/>
      <c r="V16" s="435"/>
      <c r="W16" s="435"/>
      <c r="X16" s="435"/>
      <c r="Y16" s="435"/>
      <c r="Z16" s="435"/>
      <c r="AA16" s="435"/>
      <c r="AB16" s="435"/>
      <c r="AC16" s="435"/>
      <c r="AD16" s="435"/>
      <c r="AE16" s="435"/>
      <c r="AF16" s="435"/>
      <c r="AG16" s="435"/>
      <c r="AH16" s="435"/>
      <c r="AI16" s="435"/>
      <c r="AJ16" s="435"/>
      <c r="AK16" s="435"/>
      <c r="AL16" s="435"/>
      <c r="AM16" s="435"/>
      <c r="AN16" s="435"/>
      <c r="AO16" s="435"/>
      <c r="AP16" s="435"/>
      <c r="AQ16" s="435"/>
      <c r="AR16" s="435"/>
      <c r="AS16" s="435"/>
      <c r="AT16" s="435"/>
      <c r="AU16" s="435"/>
      <c r="AV16" s="516"/>
      <c r="AW16" s="516"/>
      <c r="AX16" s="516"/>
      <c r="AY16" s="516"/>
      <c r="AZ16" s="516"/>
      <c r="BA16" s="516"/>
      <c r="BB16" s="516"/>
      <c r="BC16" s="516"/>
      <c r="BH16" s="503"/>
      <c r="BI16" s="504"/>
      <c r="BU16" s="503"/>
    </row>
    <row r="17" spans="2:76" s="497" customFormat="1" ht="15" customHeight="1">
      <c r="B17" s="73"/>
      <c r="C17" s="51" t="s">
        <v>294</v>
      </c>
      <c r="D17" s="51"/>
      <c r="E17" s="51"/>
      <c r="F17" s="51"/>
      <c r="G17" s="51"/>
      <c r="H17" s="51"/>
      <c r="I17" s="51"/>
      <c r="J17" s="51"/>
      <c r="K17" s="51"/>
      <c r="L17" s="51"/>
      <c r="M17" s="51"/>
      <c r="N17" s="499"/>
      <c r="O17" s="432"/>
      <c r="P17" s="435"/>
      <c r="Q17" s="435"/>
      <c r="R17" s="432" t="s">
        <v>295</v>
      </c>
      <c r="S17" s="51"/>
      <c r="T17" s="435"/>
      <c r="U17" s="435"/>
      <c r="V17" s="435"/>
      <c r="W17" s="435"/>
      <c r="X17" s="435"/>
      <c r="Y17" s="435"/>
      <c r="Z17" s="435"/>
      <c r="AA17" s="435"/>
      <c r="AB17" s="435"/>
      <c r="AC17" s="435"/>
      <c r="AD17" s="435"/>
      <c r="AE17" s="435"/>
      <c r="AF17" s="435"/>
      <c r="AG17" s="435"/>
      <c r="AH17" s="435"/>
      <c r="AI17" s="435"/>
      <c r="AJ17" s="435"/>
      <c r="AK17" s="435"/>
      <c r="AL17" s="435"/>
      <c r="AM17" s="51"/>
      <c r="AN17" s="51"/>
      <c r="AO17" s="51"/>
      <c r="AP17" s="51"/>
      <c r="AQ17" s="51"/>
      <c r="AR17" s="51"/>
      <c r="AS17" s="51"/>
      <c r="AT17" s="51"/>
      <c r="AU17" s="51"/>
      <c r="BH17" s="503"/>
      <c r="BI17" s="504"/>
      <c r="BU17" s="503"/>
    </row>
    <row r="18" spans="2:76" s="497" customFormat="1" ht="15" customHeight="1">
      <c r="B18" s="73"/>
      <c r="C18" s="51"/>
      <c r="D18" s="51"/>
      <c r="E18" s="51"/>
      <c r="F18" s="51"/>
      <c r="G18" s="51"/>
      <c r="H18" s="51"/>
      <c r="I18" s="51"/>
      <c r="J18" s="51"/>
      <c r="K18" s="51"/>
      <c r="L18" s="51"/>
      <c r="M18" s="51"/>
      <c r="N18" s="499"/>
      <c r="O18" s="432"/>
      <c r="P18" s="435"/>
      <c r="Q18" s="435"/>
      <c r="R18" s="435"/>
      <c r="S18" s="506" t="s">
        <v>296</v>
      </c>
      <c r="T18" s="435"/>
      <c r="U18" s="435"/>
      <c r="V18" s="435"/>
      <c r="W18" s="435"/>
      <c r="X18" s="435"/>
      <c r="Y18" s="435"/>
      <c r="Z18" s="435"/>
      <c r="AA18" s="435"/>
      <c r="AB18" s="435"/>
      <c r="AC18" s="435"/>
      <c r="AD18" s="435"/>
      <c r="AE18" s="435"/>
      <c r="AF18" s="435"/>
      <c r="AG18" s="435"/>
      <c r="AH18" s="435"/>
      <c r="AI18" s="435"/>
      <c r="AJ18" s="435"/>
      <c r="AK18" s="435"/>
      <c r="AL18" s="435"/>
      <c r="AM18" s="51"/>
      <c r="AN18" s="51"/>
      <c r="AO18" s="51"/>
      <c r="AP18" s="51"/>
      <c r="AQ18" s="51"/>
      <c r="AR18" s="51"/>
      <c r="AS18" s="51"/>
      <c r="AT18" s="51"/>
      <c r="AU18" s="51"/>
      <c r="BH18" s="503"/>
      <c r="BI18" s="504"/>
      <c r="BU18" s="503"/>
    </row>
    <row r="19" spans="2:76" s="497" customFormat="1" ht="15" customHeight="1">
      <c r="B19" s="73"/>
      <c r="C19" s="51"/>
      <c r="D19" s="51"/>
      <c r="E19" s="51"/>
      <c r="F19" s="51"/>
      <c r="G19" s="51"/>
      <c r="H19" s="51"/>
      <c r="I19" s="51"/>
      <c r="J19" s="51"/>
      <c r="K19" s="51"/>
      <c r="L19" s="51"/>
      <c r="M19" s="51"/>
      <c r="N19" s="499"/>
      <c r="O19" s="432"/>
      <c r="P19" s="435"/>
      <c r="Q19" s="435"/>
      <c r="R19" s="435"/>
      <c r="S19" s="435" t="s">
        <v>297</v>
      </c>
      <c r="T19" s="435"/>
      <c r="U19" s="435"/>
      <c r="V19" s="435"/>
      <c r="W19" s="435"/>
      <c r="X19" s="435"/>
      <c r="Y19" s="435"/>
      <c r="Z19" s="435"/>
      <c r="AA19" s="435"/>
      <c r="AB19" s="435"/>
      <c r="AC19" s="435"/>
      <c r="AD19" s="435"/>
      <c r="AE19" s="435"/>
      <c r="AF19" s="435"/>
      <c r="AG19" s="435"/>
      <c r="AH19" s="435"/>
      <c r="AI19" s="435"/>
      <c r="AJ19" s="435"/>
      <c r="AK19" s="435"/>
      <c r="AL19" s="435"/>
      <c r="AM19" s="51"/>
      <c r="AN19" s="51"/>
      <c r="AO19" s="51"/>
      <c r="AP19" s="51"/>
      <c r="AQ19" s="51"/>
      <c r="AR19" s="51"/>
      <c r="AS19" s="51"/>
      <c r="AT19" s="51"/>
      <c r="AU19" s="51"/>
      <c r="BH19" s="503"/>
      <c r="BI19" s="504"/>
      <c r="BU19" s="503"/>
    </row>
    <row r="20" spans="2:76" s="497" customFormat="1" ht="15" customHeight="1">
      <c r="B20" s="73"/>
      <c r="C20" s="51"/>
      <c r="D20" s="51"/>
      <c r="E20" s="51"/>
      <c r="F20" s="51"/>
      <c r="G20" s="51"/>
      <c r="H20" s="51"/>
      <c r="I20" s="51"/>
      <c r="J20" s="51"/>
      <c r="K20" s="51"/>
      <c r="L20" s="51"/>
      <c r="M20" s="51"/>
      <c r="N20" s="499"/>
      <c r="O20" s="432"/>
      <c r="P20" s="435"/>
      <c r="Q20" s="435"/>
      <c r="R20" s="51" t="s">
        <v>298</v>
      </c>
      <c r="S20" s="435"/>
      <c r="T20" s="435"/>
      <c r="U20" s="435"/>
      <c r="V20" s="435"/>
      <c r="W20" s="435"/>
      <c r="X20" s="435"/>
      <c r="Y20" s="435"/>
      <c r="Z20" s="435"/>
      <c r="AA20" s="435"/>
      <c r="AB20" s="435"/>
      <c r="AC20" s="435"/>
      <c r="AD20" s="435"/>
      <c r="AE20" s="435"/>
      <c r="AF20" s="435"/>
      <c r="AG20" s="435"/>
      <c r="AH20" s="435"/>
      <c r="AI20" s="435"/>
      <c r="AJ20" s="435"/>
      <c r="AK20" s="435"/>
      <c r="AL20" s="435"/>
      <c r="AM20" s="51"/>
      <c r="AN20" s="51"/>
      <c r="AO20" s="51"/>
      <c r="AP20" s="51"/>
      <c r="AQ20" s="51"/>
      <c r="AR20" s="51"/>
      <c r="AS20" s="51"/>
      <c r="AT20" s="51"/>
      <c r="AU20" s="51"/>
      <c r="BH20" s="503"/>
      <c r="BI20" s="504"/>
      <c r="BU20" s="503"/>
    </row>
    <row r="21" spans="2:76" s="497" customFormat="1" ht="15" customHeight="1">
      <c r="B21" s="73"/>
      <c r="C21" s="51"/>
      <c r="D21" s="51"/>
      <c r="E21" s="51"/>
      <c r="F21" s="51"/>
      <c r="G21" s="51"/>
      <c r="H21" s="51"/>
      <c r="I21" s="51"/>
      <c r="J21" s="51"/>
      <c r="K21" s="51"/>
      <c r="L21" s="51"/>
      <c r="M21" s="51"/>
      <c r="N21" s="499"/>
      <c r="O21" s="432"/>
      <c r="P21" s="435"/>
      <c r="Q21" s="435"/>
      <c r="R21" s="435"/>
      <c r="S21" s="506" t="s">
        <v>299</v>
      </c>
      <c r="T21" s="435"/>
      <c r="U21" s="435"/>
      <c r="V21" s="435"/>
      <c r="W21" s="435"/>
      <c r="X21" s="435"/>
      <c r="Y21" s="435"/>
      <c r="Z21" s="435"/>
      <c r="AA21" s="435"/>
      <c r="AB21" s="435"/>
      <c r="AC21" s="435"/>
      <c r="AD21" s="435"/>
      <c r="AE21" s="435"/>
      <c r="AF21" s="435"/>
      <c r="AG21" s="435"/>
      <c r="AH21" s="435"/>
      <c r="AI21" s="435"/>
      <c r="AJ21" s="435"/>
      <c r="AK21" s="435"/>
      <c r="AL21" s="435"/>
      <c r="AM21" s="51"/>
      <c r="AN21" s="51"/>
      <c r="AO21" s="51"/>
      <c r="AP21" s="51"/>
      <c r="AQ21" s="51"/>
      <c r="AR21" s="51"/>
      <c r="AS21" s="51"/>
      <c r="AT21" s="51"/>
      <c r="AU21" s="51"/>
      <c r="BH21" s="503"/>
      <c r="BI21" s="504"/>
      <c r="BU21" s="503"/>
    </row>
    <row r="22" spans="2:76" s="497" customFormat="1" ht="15" customHeight="1" thickBot="1">
      <c r="B22" s="500"/>
      <c r="C22" s="983"/>
      <c r="D22" s="983"/>
      <c r="E22" s="983"/>
      <c r="F22" s="983"/>
      <c r="G22" s="983"/>
      <c r="H22" s="983"/>
      <c r="I22" s="983"/>
      <c r="J22" s="983"/>
      <c r="K22" s="983"/>
      <c r="L22" s="983"/>
      <c r="M22" s="983"/>
      <c r="N22" s="517"/>
      <c r="O22" s="983"/>
      <c r="P22" s="983"/>
      <c r="Q22" s="984"/>
      <c r="R22" s="983"/>
      <c r="S22" s="983"/>
      <c r="T22" s="983"/>
      <c r="U22" s="983"/>
      <c r="V22" s="983"/>
      <c r="W22" s="983"/>
      <c r="X22" s="983"/>
      <c r="Y22" s="983"/>
      <c r="Z22" s="983"/>
      <c r="AA22" s="983"/>
      <c r="AB22" s="983"/>
      <c r="AC22" s="983"/>
      <c r="AD22" s="983"/>
      <c r="AE22" s="983"/>
      <c r="AF22" s="983"/>
      <c r="AG22" s="983"/>
      <c r="AH22" s="983"/>
      <c r="AI22" s="983"/>
      <c r="AJ22" s="983"/>
      <c r="AK22" s="983"/>
      <c r="AL22" s="983"/>
      <c r="AM22" s="983"/>
      <c r="AN22" s="983"/>
      <c r="AO22" s="983"/>
      <c r="AP22" s="983"/>
      <c r="AQ22" s="983"/>
      <c r="AR22" s="983"/>
      <c r="AS22" s="983"/>
      <c r="AT22" s="983"/>
      <c r="AU22" s="983"/>
      <c r="AV22" s="985"/>
      <c r="AW22" s="985"/>
      <c r="AX22" s="985"/>
      <c r="AY22" s="985"/>
      <c r="AZ22" s="985"/>
      <c r="BA22" s="985"/>
      <c r="BB22" s="985"/>
      <c r="BC22" s="985"/>
      <c r="BD22" s="985"/>
      <c r="BE22" s="985"/>
      <c r="BF22" s="985"/>
      <c r="BG22" s="985"/>
      <c r="BH22" s="518"/>
      <c r="BI22" s="519"/>
      <c r="BJ22" s="985"/>
      <c r="BK22" s="985"/>
      <c r="BL22" s="985"/>
      <c r="BM22" s="985"/>
      <c r="BN22" s="985"/>
      <c r="BO22" s="985"/>
      <c r="BP22" s="985"/>
      <c r="BQ22" s="985"/>
      <c r="BR22" s="985"/>
      <c r="BS22" s="985"/>
      <c r="BT22" s="985"/>
      <c r="BU22" s="518"/>
    </row>
    <row r="23" spans="2:76" s="497" customFormat="1" ht="15" customHeight="1">
      <c r="B23" s="73"/>
      <c r="C23" s="51"/>
      <c r="D23" s="51"/>
      <c r="E23" s="51"/>
      <c r="F23" s="51"/>
      <c r="G23" s="51"/>
      <c r="H23" s="51"/>
      <c r="I23" s="51"/>
      <c r="J23" s="51"/>
      <c r="K23" s="51"/>
      <c r="L23" s="51"/>
      <c r="M23" s="51"/>
      <c r="N23" s="499"/>
      <c r="O23" s="434" t="s">
        <v>300</v>
      </c>
      <c r="P23" s="51"/>
      <c r="Q23" s="51"/>
      <c r="R23" s="51"/>
      <c r="S23" s="51"/>
      <c r="T23" s="51"/>
      <c r="U23" s="51"/>
      <c r="V23" s="51"/>
      <c r="W23" s="51"/>
      <c r="X23" s="51"/>
      <c r="Y23" s="51"/>
      <c r="Z23" s="51"/>
      <c r="AA23" s="51"/>
      <c r="AB23" s="51"/>
      <c r="AC23" s="51"/>
      <c r="AD23" s="51"/>
      <c r="AE23" s="51"/>
      <c r="AF23" s="51"/>
      <c r="AG23" s="51"/>
      <c r="AH23" s="51"/>
      <c r="AI23" s="51"/>
      <c r="AJ23" s="51"/>
      <c r="AK23" s="51"/>
      <c r="AL23" s="51"/>
      <c r="AM23" s="51"/>
      <c r="AN23" s="51"/>
      <c r="AO23" s="51"/>
      <c r="AP23" s="51"/>
      <c r="AQ23" s="51"/>
      <c r="AR23" s="51"/>
      <c r="AS23" s="51"/>
      <c r="AT23" s="51"/>
      <c r="AU23" s="51"/>
      <c r="BH23" s="503"/>
      <c r="BI23" s="504"/>
      <c r="BU23" s="503"/>
    </row>
    <row r="24" spans="2:76" s="497" customFormat="1" ht="15" customHeight="1">
      <c r="B24" s="73"/>
      <c r="C24" s="51"/>
      <c r="D24" s="51"/>
      <c r="E24" s="51"/>
      <c r="F24" s="51"/>
      <c r="G24" s="51"/>
      <c r="H24" s="51"/>
      <c r="I24" s="51"/>
      <c r="J24" s="51"/>
      <c r="K24" s="51"/>
      <c r="L24" s="51"/>
      <c r="M24" s="51"/>
      <c r="N24" s="499"/>
      <c r="O24" s="436" t="s">
        <v>284</v>
      </c>
      <c r="P24" s="51"/>
      <c r="Q24" s="51"/>
      <c r="R24" s="51"/>
      <c r="S24" s="51"/>
      <c r="T24" s="51"/>
      <c r="U24" s="51"/>
      <c r="V24" s="51"/>
      <c r="W24" s="51"/>
      <c r="X24" s="51"/>
      <c r="Y24" s="51"/>
      <c r="Z24" s="51"/>
      <c r="AA24" s="51"/>
      <c r="AB24" s="51"/>
      <c r="AC24" s="51"/>
      <c r="AD24" s="51"/>
      <c r="AE24" s="51"/>
      <c r="AF24" s="51"/>
      <c r="AG24" s="51"/>
      <c r="AH24" s="51"/>
      <c r="AI24" s="51"/>
      <c r="AJ24" s="51"/>
      <c r="AK24" s="51"/>
      <c r="AL24" s="51"/>
      <c r="AM24" s="51"/>
      <c r="AN24" s="51"/>
      <c r="AO24" s="51"/>
      <c r="AP24" s="51"/>
      <c r="AQ24" s="51"/>
      <c r="AR24" s="51"/>
      <c r="AS24" s="51"/>
      <c r="AT24" s="51"/>
      <c r="AU24" s="51"/>
      <c r="BH24" s="503"/>
      <c r="BI24" s="504"/>
      <c r="BU24" s="503"/>
    </row>
    <row r="25" spans="2:76" s="497" customFormat="1" ht="15" customHeight="1">
      <c r="B25" s="73"/>
      <c r="C25" s="51"/>
      <c r="D25" s="51"/>
      <c r="E25" s="51"/>
      <c r="F25" s="51"/>
      <c r="G25" s="51"/>
      <c r="H25" s="51"/>
      <c r="I25" s="51"/>
      <c r="J25" s="51"/>
      <c r="K25" s="51"/>
      <c r="L25" s="51"/>
      <c r="M25" s="51"/>
      <c r="N25" s="499"/>
      <c r="O25" s="432"/>
      <c r="P25" s="51" t="s">
        <v>301</v>
      </c>
      <c r="Q25" s="51"/>
      <c r="R25" s="51"/>
      <c r="S25" s="51"/>
      <c r="T25" s="51"/>
      <c r="U25" s="51"/>
      <c r="V25" s="51"/>
      <c r="W25" s="51"/>
      <c r="X25" s="51"/>
      <c r="Y25" s="51"/>
      <c r="Z25" s="51"/>
      <c r="AA25" s="51"/>
      <c r="AB25" s="51"/>
      <c r="AC25" s="51"/>
      <c r="AD25" s="51"/>
      <c r="AE25" s="51"/>
      <c r="AF25" s="51"/>
      <c r="AG25" s="51"/>
      <c r="AH25" s="51"/>
      <c r="AI25" s="51"/>
      <c r="AJ25" s="51"/>
      <c r="AK25" s="51"/>
      <c r="AL25" s="51"/>
      <c r="AM25" s="51"/>
      <c r="AN25" s="51"/>
      <c r="AO25" s="51"/>
      <c r="AP25" s="51"/>
      <c r="AQ25" s="51"/>
      <c r="AR25" s="51"/>
      <c r="AS25" s="51"/>
      <c r="AT25" s="51"/>
      <c r="AU25" s="51"/>
      <c r="BH25" s="503"/>
      <c r="BI25" s="504"/>
      <c r="BU25" s="503"/>
    </row>
    <row r="26" spans="2:76" s="497" customFormat="1" ht="15" customHeight="1">
      <c r="B26" s="73"/>
      <c r="C26" s="51"/>
      <c r="D26" s="51"/>
      <c r="E26" s="51"/>
      <c r="F26" s="51"/>
      <c r="G26" s="51"/>
      <c r="H26" s="51"/>
      <c r="I26" s="51"/>
      <c r="J26" s="51"/>
      <c r="K26" s="51"/>
      <c r="L26" s="51"/>
      <c r="M26" s="51"/>
      <c r="N26" s="499"/>
      <c r="O26" s="51"/>
      <c r="P26" s="51"/>
      <c r="Q26" s="51"/>
      <c r="R26" s="51"/>
      <c r="S26" s="51"/>
      <c r="T26" s="51"/>
      <c r="U26" s="51"/>
      <c r="V26" s="51"/>
      <c r="W26" s="51"/>
      <c r="X26" s="51"/>
      <c r="Y26" s="51"/>
      <c r="Z26" s="51"/>
      <c r="AA26" s="51"/>
      <c r="AB26" s="51"/>
      <c r="AC26" s="51"/>
      <c r="AD26" s="51"/>
      <c r="AE26" s="51"/>
      <c r="AF26" s="51"/>
      <c r="AG26" s="51"/>
      <c r="AH26" s="51"/>
      <c r="AI26" s="51"/>
      <c r="AJ26" s="51"/>
      <c r="AK26" s="51"/>
      <c r="AL26" s="51"/>
      <c r="AM26" s="51"/>
      <c r="AN26" s="51"/>
      <c r="AO26" s="51"/>
      <c r="AP26" s="51"/>
      <c r="AQ26" s="51"/>
      <c r="AR26" s="51"/>
      <c r="AS26" s="51"/>
      <c r="AT26" s="51"/>
      <c r="AU26" s="51"/>
      <c r="BH26" s="503"/>
      <c r="BI26" s="504"/>
      <c r="BU26" s="503"/>
    </row>
    <row r="27" spans="2:76" s="497" customFormat="1" ht="15" customHeight="1">
      <c r="B27" s="73"/>
      <c r="C27" s="51" t="s">
        <v>286</v>
      </c>
      <c r="D27" s="51"/>
      <c r="E27" s="51"/>
      <c r="F27" s="51"/>
      <c r="G27" s="51"/>
      <c r="H27" s="51"/>
      <c r="I27" s="51"/>
      <c r="J27" s="51"/>
      <c r="K27" s="51"/>
      <c r="L27" s="51"/>
      <c r="M27" s="51"/>
      <c r="N27" s="499"/>
      <c r="O27" s="51"/>
      <c r="P27" s="296" t="s">
        <v>302</v>
      </c>
      <c r="Q27" s="51"/>
      <c r="R27" s="51"/>
      <c r="S27" s="301"/>
      <c r="T27" s="301"/>
      <c r="U27" s="51"/>
      <c r="V27" s="51"/>
      <c r="W27" s="51"/>
      <c r="X27" s="51"/>
      <c r="Y27" s="51"/>
      <c r="Z27" s="51"/>
      <c r="AA27" s="51"/>
      <c r="AB27" s="51"/>
      <c r="AC27" s="51"/>
      <c r="AD27" s="51"/>
      <c r="AE27" s="51"/>
      <c r="AF27" s="51"/>
      <c r="AG27" s="51"/>
      <c r="AH27" s="51"/>
      <c r="AI27" s="51"/>
      <c r="AJ27" s="51"/>
      <c r="AK27" s="51"/>
      <c r="AL27" s="51"/>
      <c r="AM27" s="51"/>
      <c r="AN27" s="51"/>
      <c r="AO27" s="51"/>
      <c r="AP27" s="51"/>
      <c r="AQ27" s="51"/>
      <c r="AR27" s="51"/>
      <c r="AS27" s="51"/>
      <c r="AT27" s="51"/>
      <c r="AU27" s="433"/>
      <c r="AV27" s="433"/>
      <c r="AW27" s="433"/>
      <c r="AX27" s="433"/>
      <c r="AY27" s="433"/>
      <c r="AZ27" s="433"/>
      <c r="BA27" s="433"/>
      <c r="BB27" s="433"/>
      <c r="BC27" s="433"/>
      <c r="BD27" s="433"/>
      <c r="BE27" s="51"/>
      <c r="BF27" s="51"/>
      <c r="BH27" s="503"/>
      <c r="BI27" s="504"/>
      <c r="BU27" s="503"/>
    </row>
    <row r="28" spans="2:76" s="497" customFormat="1" ht="15" customHeight="1">
      <c r="B28" s="73"/>
      <c r="C28" s="51" t="s">
        <v>303</v>
      </c>
      <c r="D28" s="51"/>
      <c r="E28" s="51"/>
      <c r="F28" s="51"/>
      <c r="G28" s="51"/>
      <c r="H28" s="51"/>
      <c r="I28" s="51"/>
      <c r="J28" s="51"/>
      <c r="K28" s="51"/>
      <c r="L28" s="51"/>
      <c r="M28" s="51"/>
      <c r="N28" s="499"/>
      <c r="O28" s="51"/>
      <c r="P28" s="296"/>
      <c r="Q28" s="51" t="s">
        <v>304</v>
      </c>
      <c r="R28" s="51"/>
      <c r="S28" s="296"/>
      <c r="T28" s="301"/>
      <c r="U28" s="51"/>
      <c r="V28" s="51"/>
      <c r="W28" s="51"/>
      <c r="X28" s="51"/>
      <c r="Y28" s="51"/>
      <c r="Z28" s="51"/>
      <c r="AA28" s="51"/>
      <c r="AB28" s="51"/>
      <c r="AC28" s="51"/>
      <c r="AD28" s="51"/>
      <c r="AE28" s="51"/>
      <c r="AF28" s="51"/>
      <c r="AG28" s="51"/>
      <c r="AH28" s="51"/>
      <c r="AI28" s="51"/>
      <c r="AJ28" s="51"/>
      <c r="AK28" s="51"/>
      <c r="AL28" s="51"/>
      <c r="AM28" s="51"/>
      <c r="AN28" s="51"/>
      <c r="AO28" s="51"/>
      <c r="AP28" s="51"/>
      <c r="AQ28" s="51"/>
      <c r="AR28" s="51"/>
      <c r="AS28" s="51"/>
      <c r="AT28" s="51"/>
      <c r="AU28" s="433"/>
      <c r="AV28" s="433"/>
      <c r="AW28" s="433"/>
      <c r="AX28" s="433"/>
      <c r="AY28" s="433"/>
      <c r="AZ28" s="433"/>
      <c r="BA28" s="433"/>
      <c r="BB28" s="433"/>
      <c r="BC28" s="433"/>
      <c r="BD28" s="433"/>
      <c r="BE28" s="51"/>
      <c r="BF28" s="51"/>
      <c r="BH28" s="503"/>
      <c r="BI28" s="504"/>
      <c r="BU28" s="503"/>
    </row>
    <row r="29" spans="2:76" s="497" customFormat="1" ht="15" customHeight="1">
      <c r="B29" s="73"/>
      <c r="C29" s="51" t="s">
        <v>305</v>
      </c>
      <c r="D29" s="51"/>
      <c r="E29" s="51"/>
      <c r="F29" s="51"/>
      <c r="G29" s="51"/>
      <c r="H29" s="51"/>
      <c r="I29" s="51"/>
      <c r="J29" s="51"/>
      <c r="K29" s="51"/>
      <c r="L29" s="51"/>
      <c r="M29" s="51"/>
      <c r="N29" s="499"/>
      <c r="O29" s="51"/>
      <c r="P29" s="51"/>
      <c r="Q29" s="51" t="s">
        <v>306</v>
      </c>
      <c r="R29" s="51"/>
      <c r="S29" s="296"/>
      <c r="T29" s="301"/>
      <c r="U29" s="51"/>
      <c r="V29" s="51"/>
      <c r="W29" s="51"/>
      <c r="X29" s="51"/>
      <c r="Y29" s="51"/>
      <c r="Z29" s="51"/>
      <c r="AA29" s="51"/>
      <c r="AB29" s="51"/>
      <c r="AC29" s="51"/>
      <c r="AD29" s="51"/>
      <c r="AE29" s="51"/>
      <c r="AF29" s="51"/>
      <c r="AG29" s="51"/>
      <c r="AH29" s="51"/>
      <c r="AI29" s="51"/>
      <c r="AJ29" s="51"/>
      <c r="AK29" s="51"/>
      <c r="AL29" s="51"/>
      <c r="AM29" s="51"/>
      <c r="AN29" s="51"/>
      <c r="AO29" s="51"/>
      <c r="AP29" s="51"/>
      <c r="AQ29" s="51"/>
      <c r="AR29" s="51"/>
      <c r="AS29" s="51"/>
      <c r="AT29" s="51"/>
      <c r="AU29" s="433"/>
      <c r="AV29" s="433"/>
      <c r="AW29" s="433"/>
      <c r="AX29" s="433"/>
      <c r="AY29" s="433"/>
      <c r="AZ29" s="433"/>
      <c r="BA29" s="433"/>
      <c r="BB29" s="433"/>
      <c r="BC29" s="433"/>
      <c r="BD29" s="433"/>
      <c r="BE29" s="51"/>
      <c r="BF29" s="51"/>
      <c r="BH29" s="503"/>
      <c r="BI29" s="504"/>
      <c r="BU29" s="503"/>
    </row>
    <row r="30" spans="2:76" s="497" customFormat="1" ht="15" customHeight="1">
      <c r="B30" s="73"/>
      <c r="C30" s="51" t="s">
        <v>290</v>
      </c>
      <c r="D30" s="51"/>
      <c r="E30" s="51"/>
      <c r="F30" s="51"/>
      <c r="G30" s="51"/>
      <c r="H30" s="51"/>
      <c r="I30" s="51"/>
      <c r="J30" s="51"/>
      <c r="K30" s="51"/>
      <c r="L30" s="51"/>
      <c r="M30" s="51"/>
      <c r="N30" s="499"/>
      <c r="O30" s="51"/>
      <c r="P30" s="51"/>
      <c r="Q30" s="51" t="s">
        <v>307</v>
      </c>
      <c r="R30" s="51"/>
      <c r="S30" s="51"/>
      <c r="T30" s="51"/>
      <c r="U30" s="51"/>
      <c r="V30" s="51"/>
      <c r="W30" s="51"/>
      <c r="X30" s="51"/>
      <c r="Y30" s="51"/>
      <c r="Z30" s="51"/>
      <c r="AA30" s="51"/>
      <c r="AB30" s="51"/>
      <c r="AC30" s="51"/>
      <c r="AD30" s="51"/>
      <c r="AE30" s="51"/>
      <c r="AF30" s="51"/>
      <c r="AG30" s="51"/>
      <c r="AH30" s="51"/>
      <c r="AI30" s="51"/>
      <c r="AJ30" s="51"/>
      <c r="AK30" s="51"/>
      <c r="AL30" s="51"/>
      <c r="AM30" s="51"/>
      <c r="AN30" s="51"/>
      <c r="AO30" s="51"/>
      <c r="AP30" s="51"/>
      <c r="AQ30" s="51"/>
      <c r="AR30" s="51"/>
      <c r="AS30" s="51"/>
      <c r="AT30" s="51"/>
      <c r="AU30" s="51"/>
      <c r="AV30" s="51"/>
      <c r="AW30" s="51"/>
      <c r="AX30" s="51"/>
      <c r="AY30" s="51"/>
      <c r="AZ30" s="51"/>
      <c r="BA30" s="51"/>
      <c r="BB30" s="51"/>
      <c r="BC30" s="51"/>
      <c r="BD30" s="51"/>
      <c r="BE30" s="51"/>
      <c r="BF30" s="51"/>
      <c r="BH30" s="503"/>
      <c r="BI30" s="504"/>
      <c r="BU30" s="503"/>
    </row>
    <row r="31" spans="2:76" s="497" customFormat="1" ht="15" customHeight="1">
      <c r="B31" s="73"/>
      <c r="C31" s="51" t="s">
        <v>292</v>
      </c>
      <c r="D31" s="51"/>
      <c r="E31" s="51"/>
      <c r="F31" s="51"/>
      <c r="G31" s="51"/>
      <c r="H31" s="51"/>
      <c r="I31" s="51"/>
      <c r="J31" s="51"/>
      <c r="K31" s="51"/>
      <c r="L31" s="51"/>
      <c r="M31" s="51"/>
      <c r="N31" s="499"/>
      <c r="O31" s="51"/>
      <c r="P31" s="296"/>
      <c r="Q31" s="885" t="s">
        <v>308</v>
      </c>
      <c r="R31" s="887"/>
      <c r="S31" s="986" t="s">
        <v>309</v>
      </c>
      <c r="T31" s="987"/>
      <c r="U31" s="987"/>
      <c r="V31" s="987"/>
      <c r="W31" s="987"/>
      <c r="X31" s="987"/>
      <c r="Y31" s="987"/>
      <c r="Z31" s="987"/>
      <c r="AA31" s="987"/>
      <c r="AB31" s="987"/>
      <c r="AC31" s="987"/>
      <c r="AD31" s="987"/>
      <c r="AE31" s="987"/>
      <c r="AF31" s="987"/>
      <c r="AG31" s="987"/>
      <c r="AH31" s="988"/>
      <c r="AI31" s="989" t="s">
        <v>310</v>
      </c>
      <c r="AJ31" s="990"/>
      <c r="AK31" s="990"/>
      <c r="AL31" s="990"/>
      <c r="AM31" s="990"/>
      <c r="AN31" s="990"/>
      <c r="AO31" s="990"/>
      <c r="AP31" s="990"/>
      <c r="AQ31" s="990"/>
      <c r="AR31" s="990"/>
      <c r="AS31" s="990"/>
      <c r="AT31" s="989" t="s">
        <v>311</v>
      </c>
      <c r="AU31" s="990"/>
      <c r="AV31" s="990"/>
      <c r="AW31" s="990"/>
      <c r="AX31" s="990"/>
      <c r="AY31" s="990"/>
      <c r="AZ31" s="990"/>
      <c r="BA31" s="990"/>
      <c r="BB31" s="990"/>
      <c r="BC31" s="990"/>
      <c r="BD31" s="991"/>
      <c r="BE31" s="51"/>
      <c r="BF31" s="51"/>
      <c r="BH31" s="503"/>
      <c r="BI31" s="504"/>
      <c r="BU31" s="503"/>
    </row>
    <row r="32" spans="2:76" s="497" customFormat="1" ht="15" customHeight="1">
      <c r="B32" s="73"/>
      <c r="C32" s="51" t="s">
        <v>312</v>
      </c>
      <c r="D32" s="51"/>
      <c r="E32" s="51"/>
      <c r="F32" s="51"/>
      <c r="G32" s="51"/>
      <c r="H32" s="51"/>
      <c r="I32" s="51"/>
      <c r="J32" s="51"/>
      <c r="K32" s="51"/>
      <c r="L32" s="51"/>
      <c r="M32" s="51"/>
      <c r="N32" s="499"/>
      <c r="O32" s="51"/>
      <c r="P32" s="296"/>
      <c r="Q32" s="934" t="s">
        <v>313</v>
      </c>
      <c r="R32" s="935"/>
      <c r="S32" s="909" t="s">
        <v>314</v>
      </c>
      <c r="T32" s="992"/>
      <c r="U32" s="992"/>
      <c r="V32" s="992"/>
      <c r="W32" s="992"/>
      <c r="X32" s="992"/>
      <c r="Y32" s="992"/>
      <c r="Z32" s="992"/>
      <c r="AA32" s="992"/>
      <c r="AB32" s="992"/>
      <c r="AC32" s="992"/>
      <c r="AD32" s="992"/>
      <c r="AE32" s="992"/>
      <c r="AF32" s="992"/>
      <c r="AG32" s="992"/>
      <c r="AH32" s="910"/>
      <c r="AI32" s="993" t="s">
        <v>315</v>
      </c>
      <c r="AJ32" s="994"/>
      <c r="AK32" s="994"/>
      <c r="AL32" s="994"/>
      <c r="AM32" s="994"/>
      <c r="AN32" s="994"/>
      <c r="AO32" s="994"/>
      <c r="AP32" s="994"/>
      <c r="AQ32" s="994"/>
      <c r="AR32" s="994"/>
      <c r="AS32" s="994"/>
      <c r="AT32" s="993" t="s">
        <v>316</v>
      </c>
      <c r="AU32" s="994"/>
      <c r="AV32" s="994"/>
      <c r="AW32" s="994"/>
      <c r="AX32" s="994"/>
      <c r="AY32" s="994"/>
      <c r="AZ32" s="994"/>
      <c r="BA32" s="994"/>
      <c r="BB32" s="994"/>
      <c r="BC32" s="994"/>
      <c r="BD32" s="995"/>
      <c r="BE32" s="51"/>
      <c r="BF32" s="51"/>
      <c r="BH32" s="503"/>
      <c r="BI32" s="504"/>
      <c r="BU32" s="503"/>
      <c r="BX32" s="497" t="s">
        <v>317</v>
      </c>
    </row>
    <row r="33" spans="2:76" s="497" customFormat="1" ht="15" customHeight="1">
      <c r="B33" s="73"/>
      <c r="C33" s="51"/>
      <c r="D33" s="51"/>
      <c r="E33" s="51"/>
      <c r="F33" s="51"/>
      <c r="G33" s="51"/>
      <c r="H33" s="51"/>
      <c r="I33" s="51"/>
      <c r="J33" s="51"/>
      <c r="K33" s="51"/>
      <c r="L33" s="51"/>
      <c r="M33" s="51"/>
      <c r="N33" s="499"/>
      <c r="O33" s="51"/>
      <c r="P33" s="51"/>
      <c r="Q33" s="51"/>
      <c r="R33" s="51" t="s">
        <v>318</v>
      </c>
      <c r="S33" s="51"/>
      <c r="T33" s="51"/>
      <c r="U33" s="51"/>
      <c r="V33" s="51"/>
      <c r="W33" s="51"/>
      <c r="X33" s="51"/>
      <c r="Y33" s="51"/>
      <c r="Z33" s="51"/>
      <c r="AA33" s="51"/>
      <c r="AB33" s="51"/>
      <c r="AC33" s="51"/>
      <c r="AD33" s="51"/>
      <c r="AE33" s="51"/>
      <c r="AF33" s="51"/>
      <c r="AG33" s="51"/>
      <c r="AH33" s="51"/>
      <c r="AI33" s="51"/>
      <c r="AJ33" s="51"/>
      <c r="AK33" s="51"/>
      <c r="AL33" s="51"/>
      <c r="AM33" s="51"/>
      <c r="AN33" s="51"/>
      <c r="AO33" s="51"/>
      <c r="AP33" s="51"/>
      <c r="AQ33" s="51"/>
      <c r="AR33" s="51"/>
      <c r="AS33" s="51"/>
      <c r="AT33" s="51"/>
      <c r="AU33" s="51"/>
      <c r="AV33" s="51"/>
      <c r="AW33" s="51"/>
      <c r="AX33" s="51"/>
      <c r="AY33" s="51"/>
      <c r="AZ33" s="51"/>
      <c r="BA33" s="51"/>
      <c r="BB33" s="51"/>
      <c r="BC33" s="51"/>
      <c r="BD33" s="51"/>
      <c r="BE33" s="51"/>
      <c r="BF33" s="51"/>
      <c r="BH33" s="503"/>
      <c r="BI33" s="504"/>
      <c r="BU33" s="503"/>
    </row>
    <row r="34" spans="2:76" s="497" customFormat="1" ht="15" customHeight="1">
      <c r="B34" s="73"/>
      <c r="C34" s="51"/>
      <c r="D34" s="51"/>
      <c r="E34" s="51"/>
      <c r="F34" s="51"/>
      <c r="G34" s="51"/>
      <c r="H34" s="51"/>
      <c r="I34" s="51"/>
      <c r="J34" s="51"/>
      <c r="K34" s="51"/>
      <c r="L34" s="51"/>
      <c r="M34" s="51"/>
      <c r="N34" s="499"/>
      <c r="O34" s="51"/>
      <c r="P34" s="51"/>
      <c r="Q34" s="51"/>
      <c r="R34" s="51"/>
      <c r="S34" s="51" t="s">
        <v>319</v>
      </c>
      <c r="T34" s="51"/>
      <c r="U34" s="51"/>
      <c r="V34" s="51"/>
      <c r="W34" s="51"/>
      <c r="X34" s="51"/>
      <c r="Y34" s="51"/>
      <c r="Z34" s="51"/>
      <c r="AA34" s="51"/>
      <c r="AB34" s="51"/>
      <c r="AC34" s="51"/>
      <c r="AD34" s="51"/>
      <c r="AE34" s="51"/>
      <c r="AF34" s="51"/>
      <c r="AG34" s="51"/>
      <c r="AH34" s="51"/>
      <c r="AI34" s="51"/>
      <c r="AJ34" s="51"/>
      <c r="AK34" s="51"/>
      <c r="AL34" s="51"/>
      <c r="AM34" s="51"/>
      <c r="AN34" s="51"/>
      <c r="AO34" s="51"/>
      <c r="AP34" s="51"/>
      <c r="AQ34" s="51"/>
      <c r="AR34" s="51"/>
      <c r="AS34" s="51"/>
      <c r="AT34" s="51"/>
      <c r="AU34" s="51"/>
      <c r="AV34" s="51"/>
      <c r="AW34" s="51"/>
      <c r="AX34" s="51"/>
      <c r="AY34" s="51"/>
      <c r="AZ34" s="51"/>
      <c r="BA34" s="51"/>
      <c r="BB34" s="51"/>
      <c r="BC34" s="51"/>
      <c r="BD34" s="51"/>
      <c r="BE34" s="51"/>
      <c r="BF34" s="51"/>
      <c r="BH34" s="503"/>
      <c r="BI34" s="504"/>
      <c r="BU34" s="503"/>
    </row>
    <row r="35" spans="2:76" s="497" customFormat="1" ht="15" customHeight="1">
      <c r="B35" s="73"/>
      <c r="C35" s="51"/>
      <c r="D35" s="51"/>
      <c r="E35" s="51"/>
      <c r="F35" s="51"/>
      <c r="G35" s="51"/>
      <c r="H35" s="51"/>
      <c r="I35" s="51"/>
      <c r="J35" s="51"/>
      <c r="K35" s="51"/>
      <c r="L35" s="51"/>
      <c r="M35" s="51"/>
      <c r="N35" s="499"/>
      <c r="O35" s="51"/>
      <c r="P35" s="51"/>
      <c r="Q35" s="51"/>
      <c r="R35" s="51"/>
      <c r="S35" s="51" t="s">
        <v>320</v>
      </c>
      <c r="T35" s="51"/>
      <c r="U35" s="51"/>
      <c r="V35" s="51"/>
      <c r="W35" s="51"/>
      <c r="X35" s="51"/>
      <c r="Y35" s="51"/>
      <c r="Z35" s="51"/>
      <c r="AA35" s="51"/>
      <c r="AB35" s="51"/>
      <c r="AC35" s="51"/>
      <c r="AD35" s="51"/>
      <c r="AE35" s="51"/>
      <c r="AF35" s="51"/>
      <c r="AG35" s="51"/>
      <c r="AH35" s="51"/>
      <c r="AI35" s="51"/>
      <c r="AJ35" s="51"/>
      <c r="AK35" s="51"/>
      <c r="AL35" s="51"/>
      <c r="AM35" s="51"/>
      <c r="AN35" s="51"/>
      <c r="AO35" s="51"/>
      <c r="AP35" s="51"/>
      <c r="AQ35" s="51"/>
      <c r="AR35" s="51"/>
      <c r="AS35" s="51"/>
      <c r="AT35" s="51"/>
      <c r="AU35" s="51"/>
      <c r="AV35" s="51"/>
      <c r="AW35" s="51"/>
      <c r="AX35" s="51"/>
      <c r="AY35" s="51"/>
      <c r="AZ35" s="51"/>
      <c r="BA35" s="51"/>
      <c r="BB35" s="51"/>
      <c r="BC35" s="51"/>
      <c r="BD35" s="51"/>
      <c r="BE35" s="51"/>
      <c r="BF35" s="51"/>
      <c r="BH35" s="503"/>
      <c r="BI35" s="504"/>
      <c r="BU35" s="503"/>
    </row>
    <row r="36" spans="2:76" s="497" customFormat="1" ht="15" customHeight="1">
      <c r="B36" s="73"/>
      <c r="C36" s="51"/>
      <c r="D36" s="51"/>
      <c r="E36" s="51"/>
      <c r="F36" s="51"/>
      <c r="G36" s="51"/>
      <c r="H36" s="51"/>
      <c r="I36" s="51"/>
      <c r="J36" s="51"/>
      <c r="K36" s="51"/>
      <c r="L36" s="51"/>
      <c r="M36" s="51"/>
      <c r="N36" s="499"/>
      <c r="O36" s="51"/>
      <c r="P36" s="51"/>
      <c r="Q36" s="51" t="s">
        <v>321</v>
      </c>
      <c r="R36" s="300"/>
      <c r="S36" s="51"/>
      <c r="T36" s="51"/>
      <c r="U36" s="51"/>
      <c r="V36" s="51"/>
      <c r="W36" s="51"/>
      <c r="X36" s="51"/>
      <c r="Y36" s="51"/>
      <c r="Z36" s="51"/>
      <c r="AA36" s="51"/>
      <c r="AB36" s="51"/>
      <c r="AC36" s="51"/>
      <c r="AD36" s="51"/>
      <c r="AE36" s="51"/>
      <c r="AF36" s="51"/>
      <c r="AG36" s="51"/>
      <c r="AH36" s="51"/>
      <c r="AI36" s="51"/>
      <c r="AJ36" s="51"/>
      <c r="AK36" s="51"/>
      <c r="AL36" s="51"/>
      <c r="AM36" s="51"/>
      <c r="AN36" s="51"/>
      <c r="AO36" s="51"/>
      <c r="AP36" s="51"/>
      <c r="AQ36" s="51"/>
      <c r="AR36" s="51"/>
      <c r="AS36" s="51"/>
      <c r="AT36" s="51"/>
      <c r="AU36" s="51"/>
      <c r="AV36" s="51"/>
      <c r="AW36" s="51"/>
      <c r="AX36" s="51"/>
      <c r="AY36" s="51"/>
      <c r="AZ36" s="51"/>
      <c r="BA36" s="51"/>
      <c r="BB36" s="51"/>
      <c r="BC36" s="51"/>
      <c r="BD36" s="51"/>
      <c r="BE36" s="329"/>
      <c r="BF36" s="329"/>
      <c r="BH36" s="503"/>
      <c r="BI36" s="504"/>
      <c r="BU36" s="503"/>
    </row>
    <row r="37" spans="2:76" s="497" customFormat="1" ht="15" customHeight="1">
      <c r="B37" s="73"/>
      <c r="C37" s="51"/>
      <c r="D37" s="51"/>
      <c r="E37" s="51"/>
      <c r="F37" s="51"/>
      <c r="G37" s="51"/>
      <c r="H37" s="51"/>
      <c r="I37" s="51"/>
      <c r="J37" s="51"/>
      <c r="K37" s="51"/>
      <c r="L37" s="51"/>
      <c r="M37" s="51"/>
      <c r="N37" s="499"/>
      <c r="O37" s="51"/>
      <c r="P37" s="51"/>
      <c r="Q37" s="51" t="s">
        <v>322</v>
      </c>
      <c r="R37" s="51"/>
      <c r="S37" s="51"/>
      <c r="T37" s="51"/>
      <c r="U37" s="51"/>
      <c r="V37" s="51"/>
      <c r="W37" s="51"/>
      <c r="X37" s="51"/>
      <c r="Y37" s="51"/>
      <c r="Z37" s="51"/>
      <c r="AA37" s="51"/>
      <c r="AB37" s="51"/>
      <c r="AC37" s="51"/>
      <c r="AD37" s="51"/>
      <c r="AE37" s="51"/>
      <c r="AF37" s="51"/>
      <c r="AG37" s="51"/>
      <c r="AH37" s="51"/>
      <c r="AI37" s="51"/>
      <c r="AJ37" s="51"/>
      <c r="AK37" s="51"/>
      <c r="AL37" s="51"/>
      <c r="AM37" s="51"/>
      <c r="AN37" s="51"/>
      <c r="AO37" s="51"/>
      <c r="AP37" s="51"/>
      <c r="AQ37" s="51"/>
      <c r="AR37" s="51"/>
      <c r="AS37" s="51"/>
      <c r="AT37" s="51"/>
      <c r="AU37" s="51"/>
      <c r="AV37" s="51"/>
      <c r="AW37" s="51"/>
      <c r="AX37" s="51"/>
      <c r="AY37" s="51"/>
      <c r="AZ37" s="51"/>
      <c r="BA37" s="51"/>
      <c r="BB37" s="51"/>
      <c r="BC37" s="51"/>
      <c r="BD37" s="51"/>
      <c r="BE37" s="329"/>
      <c r="BF37" s="329"/>
      <c r="BH37" s="503"/>
      <c r="BI37" s="504"/>
      <c r="BU37" s="503"/>
    </row>
    <row r="38" spans="2:76" s="497" customFormat="1" ht="15" customHeight="1" thickBot="1">
      <c r="B38" s="500"/>
      <c r="C38" s="983"/>
      <c r="D38" s="983"/>
      <c r="E38" s="983"/>
      <c r="F38" s="983"/>
      <c r="G38" s="983"/>
      <c r="H38" s="983"/>
      <c r="I38" s="983"/>
      <c r="J38" s="983"/>
      <c r="K38" s="983"/>
      <c r="L38" s="983"/>
      <c r="M38" s="983"/>
      <c r="N38" s="517"/>
      <c r="O38" s="983"/>
      <c r="P38" s="983"/>
      <c r="Q38" s="984"/>
      <c r="R38" s="983"/>
      <c r="S38" s="983"/>
      <c r="T38" s="983"/>
      <c r="U38" s="983"/>
      <c r="V38" s="983"/>
      <c r="W38" s="983"/>
      <c r="X38" s="983"/>
      <c r="Y38" s="983"/>
      <c r="Z38" s="983"/>
      <c r="AA38" s="983"/>
      <c r="AB38" s="983"/>
      <c r="AC38" s="983"/>
      <c r="AD38" s="983"/>
      <c r="AE38" s="983"/>
      <c r="AF38" s="983"/>
      <c r="AG38" s="983"/>
      <c r="AH38" s="983"/>
      <c r="AI38" s="983"/>
      <c r="AJ38" s="983"/>
      <c r="AK38" s="983"/>
      <c r="AL38" s="983"/>
      <c r="AM38" s="983"/>
      <c r="AN38" s="983"/>
      <c r="AO38" s="983"/>
      <c r="AP38" s="983"/>
      <c r="AQ38" s="983"/>
      <c r="AR38" s="983"/>
      <c r="AS38" s="983"/>
      <c r="AT38" s="983"/>
      <c r="AU38" s="983"/>
      <c r="AV38" s="985"/>
      <c r="AW38" s="985"/>
      <c r="AX38" s="985"/>
      <c r="AY38" s="985"/>
      <c r="AZ38" s="985"/>
      <c r="BA38" s="985"/>
      <c r="BB38" s="985"/>
      <c r="BC38" s="985"/>
      <c r="BD38" s="985"/>
      <c r="BE38" s="985"/>
      <c r="BF38" s="985"/>
      <c r="BG38" s="985"/>
      <c r="BH38" s="518"/>
      <c r="BI38" s="519"/>
      <c r="BJ38" s="985"/>
      <c r="BK38" s="985"/>
      <c r="BL38" s="985"/>
      <c r="BM38" s="985"/>
      <c r="BN38" s="985"/>
      <c r="BO38" s="985"/>
      <c r="BP38" s="985"/>
      <c r="BQ38" s="985"/>
      <c r="BR38" s="985"/>
      <c r="BS38" s="985"/>
      <c r="BT38" s="985"/>
      <c r="BU38" s="518"/>
    </row>
    <row r="39" spans="2:76" s="497" customFormat="1" ht="15" customHeight="1">
      <c r="B39" s="73"/>
      <c r="C39" s="51"/>
      <c r="D39" s="51"/>
      <c r="E39" s="51"/>
      <c r="F39" s="51"/>
      <c r="G39" s="51"/>
      <c r="H39" s="51"/>
      <c r="I39" s="51"/>
      <c r="J39" s="51"/>
      <c r="K39" s="51"/>
      <c r="L39" s="51"/>
      <c r="M39" s="51"/>
      <c r="N39" s="499"/>
      <c r="O39" s="501" t="s">
        <v>323</v>
      </c>
      <c r="P39" s="51"/>
      <c r="Q39" s="51"/>
      <c r="R39" s="502"/>
      <c r="S39" s="51"/>
      <c r="T39" s="51"/>
      <c r="U39" s="51"/>
      <c r="V39" s="51"/>
      <c r="W39" s="51"/>
      <c r="X39" s="51"/>
      <c r="Y39" s="51"/>
      <c r="Z39" s="51"/>
      <c r="AA39" s="51"/>
      <c r="AB39" s="51"/>
      <c r="AC39" s="51"/>
      <c r="AD39" s="51"/>
      <c r="AE39" s="51"/>
      <c r="AF39" s="51"/>
      <c r="AG39" s="51"/>
      <c r="AH39" s="51"/>
      <c r="AI39" s="51"/>
      <c r="AJ39" s="51"/>
      <c r="AK39" s="51"/>
      <c r="AL39" s="51"/>
      <c r="AM39" s="51"/>
      <c r="AN39" s="51"/>
      <c r="AO39" s="51"/>
      <c r="AP39" s="51"/>
      <c r="AQ39" s="51"/>
      <c r="AR39" s="51"/>
      <c r="AS39" s="51"/>
      <c r="AT39" s="51"/>
      <c r="AU39" s="51"/>
      <c r="BH39" s="503"/>
      <c r="BI39" s="504"/>
      <c r="BU39" s="503"/>
    </row>
    <row r="40" spans="2:76" s="497" customFormat="1" ht="15" customHeight="1">
      <c r="B40" s="73"/>
      <c r="C40" s="51"/>
      <c r="D40" s="51"/>
      <c r="E40" s="51"/>
      <c r="F40" s="51"/>
      <c r="G40" s="51"/>
      <c r="H40" s="51"/>
      <c r="I40" s="51"/>
      <c r="J40" s="51"/>
      <c r="K40" s="51"/>
      <c r="L40" s="51"/>
      <c r="M40" s="51"/>
      <c r="N40" s="499"/>
      <c r="O40" s="436" t="s">
        <v>284</v>
      </c>
      <c r="P40" s="51"/>
      <c r="Q40" s="51"/>
      <c r="R40" s="51"/>
      <c r="S40" s="51"/>
      <c r="T40" s="51"/>
      <c r="U40" s="51"/>
      <c r="V40" s="51"/>
      <c r="W40" s="51"/>
      <c r="X40" s="51"/>
      <c r="Y40" s="51"/>
      <c r="Z40" s="51"/>
      <c r="AA40" s="51"/>
      <c r="AB40" s="51"/>
      <c r="AC40" s="51"/>
      <c r="AD40" s="51"/>
      <c r="AE40" s="51"/>
      <c r="AF40" s="51"/>
      <c r="AG40" s="51"/>
      <c r="AH40" s="51"/>
      <c r="AI40" s="51"/>
      <c r="AJ40" s="51"/>
      <c r="AK40" s="51"/>
      <c r="AL40" s="51"/>
      <c r="AM40" s="51"/>
      <c r="AN40" s="51"/>
      <c r="AO40" s="51"/>
      <c r="AP40" s="51"/>
      <c r="AQ40" s="51"/>
      <c r="AR40" s="51"/>
      <c r="AS40" s="51"/>
      <c r="AT40" s="51"/>
      <c r="AU40" s="51"/>
      <c r="BH40" s="503"/>
      <c r="BI40" s="504"/>
      <c r="BU40" s="503"/>
    </row>
    <row r="41" spans="2:76" s="497" customFormat="1" ht="15" customHeight="1">
      <c r="B41" s="73"/>
      <c r="C41" s="51"/>
      <c r="D41" s="51"/>
      <c r="E41" s="51"/>
      <c r="F41" s="51"/>
      <c r="G41" s="51"/>
      <c r="H41" s="51"/>
      <c r="I41" s="51"/>
      <c r="J41" s="51"/>
      <c r="K41" s="51"/>
      <c r="L41" s="51"/>
      <c r="M41" s="51"/>
      <c r="N41" s="499"/>
      <c r="O41" s="432"/>
      <c r="P41" s="51" t="s">
        <v>324</v>
      </c>
      <c r="Q41" s="51"/>
      <c r="R41" s="51"/>
      <c r="S41" s="51"/>
      <c r="T41" s="51"/>
      <c r="U41" s="51"/>
      <c r="V41" s="51"/>
      <c r="W41" s="51"/>
      <c r="X41" s="51"/>
      <c r="Y41" s="51"/>
      <c r="Z41" s="51"/>
      <c r="AA41" s="51"/>
      <c r="AB41" s="51"/>
      <c r="AC41" s="51"/>
      <c r="AD41" s="51"/>
      <c r="AE41" s="51"/>
      <c r="AF41" s="51"/>
      <c r="AG41" s="51"/>
      <c r="AH41" s="51"/>
      <c r="AI41" s="51"/>
      <c r="AJ41" s="51"/>
      <c r="AK41" s="51"/>
      <c r="AL41" s="51"/>
      <c r="AM41" s="51"/>
      <c r="AN41" s="51"/>
      <c r="AO41" s="51"/>
      <c r="AP41" s="51"/>
      <c r="AQ41" s="51"/>
      <c r="AR41" s="51"/>
      <c r="AS41" s="51"/>
      <c r="AT41" s="51"/>
      <c r="AU41" s="51"/>
      <c r="BH41" s="503"/>
      <c r="BI41" s="504"/>
      <c r="BU41" s="503"/>
    </row>
    <row r="42" spans="2:76" s="497" customFormat="1" ht="15" customHeight="1">
      <c r="B42" s="73"/>
      <c r="C42" s="51"/>
      <c r="D42" s="51"/>
      <c r="E42" s="51"/>
      <c r="F42" s="51"/>
      <c r="G42" s="51"/>
      <c r="H42" s="51"/>
      <c r="I42" s="51"/>
      <c r="J42" s="51"/>
      <c r="K42" s="51"/>
      <c r="L42" s="51"/>
      <c r="M42" s="51"/>
      <c r="N42" s="499"/>
      <c r="O42" s="51"/>
      <c r="P42" s="51"/>
      <c r="Q42" s="51"/>
      <c r="R42" s="51"/>
      <c r="S42" s="51"/>
      <c r="T42" s="51"/>
      <c r="U42" s="51"/>
      <c r="V42" s="51"/>
      <c r="W42" s="51"/>
      <c r="X42" s="51"/>
      <c r="Y42" s="51"/>
      <c r="Z42" s="51"/>
      <c r="AA42" s="51"/>
      <c r="AB42" s="51"/>
      <c r="AC42" s="51"/>
      <c r="AD42" s="51"/>
      <c r="AE42" s="51"/>
      <c r="AF42" s="51"/>
      <c r="AG42" s="51"/>
      <c r="AH42" s="51"/>
      <c r="AI42" s="51"/>
      <c r="AJ42" s="51"/>
      <c r="AK42" s="51"/>
      <c r="AL42" s="51"/>
      <c r="AM42" s="51"/>
      <c r="AN42" s="51"/>
      <c r="AO42" s="51"/>
      <c r="AP42" s="51"/>
      <c r="AQ42" s="51"/>
      <c r="AR42" s="51"/>
      <c r="AS42" s="51"/>
      <c r="AT42" s="51"/>
      <c r="AU42" s="51"/>
      <c r="BH42" s="503"/>
      <c r="BI42" s="504"/>
      <c r="BU42" s="503"/>
    </row>
    <row r="43" spans="2:76" s="497" customFormat="1" ht="15" customHeight="1">
      <c r="B43" s="73"/>
      <c r="C43" s="51" t="s">
        <v>286</v>
      </c>
      <c r="D43" s="51"/>
      <c r="E43" s="51"/>
      <c r="F43" s="51"/>
      <c r="G43" s="51"/>
      <c r="H43" s="51"/>
      <c r="I43" s="51"/>
      <c r="J43" s="51"/>
      <c r="K43" s="51"/>
      <c r="L43" s="51"/>
      <c r="M43" s="51"/>
      <c r="N43" s="499"/>
      <c r="O43" s="51"/>
      <c r="P43" s="296" t="s">
        <v>302</v>
      </c>
      <c r="Q43" s="51"/>
      <c r="R43" s="51"/>
      <c r="S43" s="301"/>
      <c r="T43" s="301"/>
      <c r="U43" s="51"/>
      <c r="V43" s="51"/>
      <c r="W43" s="51"/>
      <c r="X43" s="51"/>
      <c r="Y43" s="51"/>
      <c r="Z43" s="51"/>
      <c r="AA43" s="51"/>
      <c r="AB43" s="51"/>
      <c r="AC43" s="51"/>
      <c r="AD43" s="51"/>
      <c r="AE43" s="51"/>
      <c r="AF43" s="51"/>
      <c r="AG43" s="51"/>
      <c r="AH43" s="51"/>
      <c r="AI43" s="51"/>
      <c r="AJ43" s="51"/>
      <c r="AK43" s="51"/>
      <c r="AL43" s="51"/>
      <c r="AM43" s="51"/>
      <c r="AN43" s="51"/>
      <c r="AO43" s="51"/>
      <c r="AP43" s="51"/>
      <c r="AQ43" s="51"/>
      <c r="AR43" s="51"/>
      <c r="AS43" s="51"/>
      <c r="AT43" s="51"/>
      <c r="AU43" s="433"/>
      <c r="AV43" s="433"/>
      <c r="AW43" s="433"/>
      <c r="AX43" s="433"/>
      <c r="AY43" s="433"/>
      <c r="AZ43" s="433"/>
      <c r="BA43" s="433"/>
      <c r="BB43" s="433"/>
      <c r="BC43" s="433"/>
      <c r="BD43" s="433"/>
      <c r="BE43" s="433"/>
      <c r="BF43" s="433"/>
      <c r="BH43" s="503"/>
      <c r="BI43" s="504"/>
      <c r="BJ43" s="497" t="s">
        <v>325</v>
      </c>
      <c r="BU43" s="503"/>
    </row>
    <row r="44" spans="2:76" s="497" customFormat="1" ht="15" customHeight="1">
      <c r="B44" s="73"/>
      <c r="C44" s="51" t="s">
        <v>303</v>
      </c>
      <c r="D44" s="51"/>
      <c r="E44" s="51"/>
      <c r="F44" s="51"/>
      <c r="G44" s="51"/>
      <c r="H44" s="51"/>
      <c r="I44" s="51"/>
      <c r="J44" s="51"/>
      <c r="K44" s="51"/>
      <c r="L44" s="51"/>
      <c r="M44" s="51"/>
      <c r="N44" s="499"/>
      <c r="O44" s="51"/>
      <c r="P44" s="296"/>
      <c r="Q44" s="51" t="s">
        <v>304</v>
      </c>
      <c r="R44" s="51"/>
      <c r="S44" s="296"/>
      <c r="T44" s="301"/>
      <c r="U44" s="51"/>
      <c r="V44" s="51"/>
      <c r="W44" s="51"/>
      <c r="X44" s="51"/>
      <c r="Y44" s="51"/>
      <c r="Z44" s="51"/>
      <c r="AA44" s="51"/>
      <c r="AB44" s="51"/>
      <c r="AC44" s="51"/>
      <c r="AD44" s="51"/>
      <c r="AE44" s="51"/>
      <c r="AF44" s="51"/>
      <c r="AG44" s="51"/>
      <c r="AH44" s="51"/>
      <c r="AI44" s="51"/>
      <c r="AJ44" s="51"/>
      <c r="AK44" s="51"/>
      <c r="AL44" s="51"/>
      <c r="AM44" s="51"/>
      <c r="AN44" s="51"/>
      <c r="AO44" s="51"/>
      <c r="AP44" s="51"/>
      <c r="AQ44" s="51"/>
      <c r="AR44" s="51"/>
      <c r="AS44" s="51"/>
      <c r="AT44" s="51"/>
      <c r="AU44" s="433"/>
      <c r="AV44" s="433"/>
      <c r="AW44" s="433"/>
      <c r="AX44" s="433"/>
      <c r="AY44" s="433"/>
      <c r="AZ44" s="433"/>
      <c r="BA44" s="433"/>
      <c r="BB44" s="433"/>
      <c r="BC44" s="433"/>
      <c r="BD44" s="433"/>
      <c r="BE44" s="433"/>
      <c r="BF44" s="433"/>
      <c r="BH44" s="503"/>
      <c r="BI44" s="504"/>
      <c r="BJ44" s="497" t="s">
        <v>326</v>
      </c>
      <c r="BU44" s="503"/>
    </row>
    <row r="45" spans="2:76" s="497" customFormat="1" ht="15" customHeight="1">
      <c r="B45" s="73"/>
      <c r="C45" s="51" t="s">
        <v>305</v>
      </c>
      <c r="D45" s="51"/>
      <c r="E45" s="51"/>
      <c r="F45" s="51"/>
      <c r="G45" s="51"/>
      <c r="H45" s="51"/>
      <c r="I45" s="51"/>
      <c r="J45" s="51"/>
      <c r="K45" s="51"/>
      <c r="L45" s="51"/>
      <c r="M45" s="51"/>
      <c r="N45" s="499"/>
      <c r="O45" s="51"/>
      <c r="P45" s="51"/>
      <c r="Q45" s="51" t="s">
        <v>306</v>
      </c>
      <c r="R45" s="51"/>
      <c r="S45" s="296"/>
      <c r="T45" s="301"/>
      <c r="U45" s="51"/>
      <c r="V45" s="51"/>
      <c r="W45" s="51"/>
      <c r="X45" s="51"/>
      <c r="Y45" s="51"/>
      <c r="Z45" s="51"/>
      <c r="AA45" s="51"/>
      <c r="AB45" s="51"/>
      <c r="AC45" s="51"/>
      <c r="AD45" s="51"/>
      <c r="AE45" s="51"/>
      <c r="AF45" s="51"/>
      <c r="AG45" s="51"/>
      <c r="AH45" s="51"/>
      <c r="AI45" s="51"/>
      <c r="AJ45" s="51"/>
      <c r="AK45" s="51"/>
      <c r="AL45" s="51"/>
      <c r="AM45" s="51"/>
      <c r="AN45" s="51"/>
      <c r="AO45" s="51"/>
      <c r="AP45" s="51"/>
      <c r="AQ45" s="51"/>
      <c r="AR45" s="51"/>
      <c r="AS45" s="51"/>
      <c r="AT45" s="51"/>
      <c r="AU45" s="433"/>
      <c r="AV45" s="433"/>
      <c r="AW45" s="433"/>
      <c r="AX45" s="433"/>
      <c r="AY45" s="433"/>
      <c r="AZ45" s="433"/>
      <c r="BA45" s="433"/>
      <c r="BB45" s="433"/>
      <c r="BC45" s="433"/>
      <c r="BD45" s="433"/>
      <c r="BH45" s="503"/>
      <c r="BI45" s="504"/>
      <c r="BU45" s="503"/>
    </row>
    <row r="46" spans="2:76" s="497" customFormat="1" ht="15" customHeight="1">
      <c r="B46" s="73"/>
      <c r="C46" s="51" t="s">
        <v>290</v>
      </c>
      <c r="D46" s="51"/>
      <c r="E46" s="51"/>
      <c r="F46" s="51"/>
      <c r="G46" s="51"/>
      <c r="H46" s="51"/>
      <c r="I46" s="51"/>
      <c r="J46" s="51"/>
      <c r="K46" s="51"/>
      <c r="L46" s="51"/>
      <c r="M46" s="51"/>
      <c r="N46" s="499"/>
      <c r="O46" s="51"/>
      <c r="P46" s="51"/>
      <c r="Q46" s="51" t="s">
        <v>307</v>
      </c>
      <c r="R46" s="51"/>
      <c r="S46" s="51"/>
      <c r="T46" s="51"/>
      <c r="U46" s="51"/>
      <c r="V46" s="51"/>
      <c r="W46" s="51"/>
      <c r="X46" s="51"/>
      <c r="Y46" s="51"/>
      <c r="Z46" s="51"/>
      <c r="AA46" s="51"/>
      <c r="AB46" s="51"/>
      <c r="AC46" s="51"/>
      <c r="AD46" s="51"/>
      <c r="AE46" s="51"/>
      <c r="AF46" s="51"/>
      <c r="AG46" s="51"/>
      <c r="AH46" s="51"/>
      <c r="AI46" s="51"/>
      <c r="AJ46" s="51"/>
      <c r="AK46" s="51"/>
      <c r="AL46" s="51"/>
      <c r="AM46" s="51"/>
      <c r="AN46" s="51"/>
      <c r="AO46" s="51"/>
      <c r="AP46" s="51"/>
      <c r="AQ46" s="51"/>
      <c r="AR46" s="51"/>
      <c r="AS46" s="51"/>
      <c r="AT46" s="51"/>
      <c r="AU46" s="51"/>
      <c r="AV46" s="51"/>
      <c r="AW46" s="51"/>
      <c r="AX46" s="51"/>
      <c r="AY46" s="51"/>
      <c r="AZ46" s="51"/>
      <c r="BA46" s="51"/>
      <c r="BB46" s="51"/>
      <c r="BC46" s="51"/>
      <c r="BD46" s="51"/>
      <c r="BH46" s="503"/>
      <c r="BI46" s="504"/>
      <c r="BU46" s="503"/>
    </row>
    <row r="47" spans="2:76" s="497" customFormat="1" ht="15" customHeight="1">
      <c r="B47" s="73"/>
      <c r="C47" s="51" t="s">
        <v>292</v>
      </c>
      <c r="D47" s="51"/>
      <c r="E47" s="51"/>
      <c r="F47" s="51"/>
      <c r="G47" s="51"/>
      <c r="H47" s="51"/>
      <c r="I47" s="51"/>
      <c r="J47" s="51"/>
      <c r="K47" s="51"/>
      <c r="L47" s="51"/>
      <c r="M47" s="51"/>
      <c r="N47" s="499"/>
      <c r="O47" s="51"/>
      <c r="P47" s="51"/>
      <c r="Q47" s="885" t="s">
        <v>308</v>
      </c>
      <c r="R47" s="887"/>
      <c r="S47" s="986" t="s">
        <v>309</v>
      </c>
      <c r="T47" s="987"/>
      <c r="U47" s="987"/>
      <c r="V47" s="987"/>
      <c r="W47" s="987"/>
      <c r="X47" s="987"/>
      <c r="Y47" s="987"/>
      <c r="Z47" s="987"/>
      <c r="AA47" s="987"/>
      <c r="AB47" s="987"/>
      <c r="AC47" s="987"/>
      <c r="AD47" s="987"/>
      <c r="AE47" s="987"/>
      <c r="AF47" s="987"/>
      <c r="AG47" s="987"/>
      <c r="AH47" s="988"/>
      <c r="AI47" s="989" t="s">
        <v>310</v>
      </c>
      <c r="AJ47" s="990"/>
      <c r="AK47" s="990"/>
      <c r="AL47" s="990"/>
      <c r="AM47" s="990"/>
      <c r="AN47" s="990"/>
      <c r="AO47" s="990"/>
      <c r="AP47" s="990"/>
      <c r="AQ47" s="990"/>
      <c r="AR47" s="990"/>
      <c r="AS47" s="990"/>
      <c r="AT47" s="989" t="s">
        <v>311</v>
      </c>
      <c r="AU47" s="990"/>
      <c r="AV47" s="990"/>
      <c r="AW47" s="990"/>
      <c r="AX47" s="990"/>
      <c r="AY47" s="990"/>
      <c r="AZ47" s="990"/>
      <c r="BA47" s="990"/>
      <c r="BB47" s="990"/>
      <c r="BC47" s="990"/>
      <c r="BD47" s="991"/>
      <c r="BH47" s="503"/>
      <c r="BI47" s="504"/>
      <c r="BU47" s="503"/>
    </row>
    <row r="48" spans="2:76" s="497" customFormat="1" ht="15" customHeight="1">
      <c r="B48" s="73"/>
      <c r="C48" s="51" t="s">
        <v>312</v>
      </c>
      <c r="D48" s="51"/>
      <c r="E48" s="51"/>
      <c r="F48" s="51"/>
      <c r="G48" s="51"/>
      <c r="H48" s="51"/>
      <c r="I48" s="51"/>
      <c r="J48" s="51"/>
      <c r="K48" s="51"/>
      <c r="L48" s="51"/>
      <c r="M48" s="51"/>
      <c r="N48" s="499"/>
      <c r="O48" s="51"/>
      <c r="P48" s="51"/>
      <c r="Q48" s="934" t="s">
        <v>313</v>
      </c>
      <c r="R48" s="935"/>
      <c r="S48" s="909" t="s">
        <v>314</v>
      </c>
      <c r="T48" s="992"/>
      <c r="U48" s="992"/>
      <c r="V48" s="992"/>
      <c r="W48" s="992"/>
      <c r="X48" s="992"/>
      <c r="Y48" s="992"/>
      <c r="Z48" s="992"/>
      <c r="AA48" s="992"/>
      <c r="AB48" s="992"/>
      <c r="AC48" s="992"/>
      <c r="AD48" s="992"/>
      <c r="AE48" s="992"/>
      <c r="AF48" s="992"/>
      <c r="AG48" s="992"/>
      <c r="AH48" s="910"/>
      <c r="AI48" s="993" t="s">
        <v>315</v>
      </c>
      <c r="AJ48" s="994"/>
      <c r="AK48" s="994"/>
      <c r="AL48" s="994"/>
      <c r="AM48" s="994"/>
      <c r="AN48" s="994"/>
      <c r="AO48" s="994"/>
      <c r="AP48" s="994"/>
      <c r="AQ48" s="994"/>
      <c r="AR48" s="994"/>
      <c r="AS48" s="994"/>
      <c r="AT48" s="993" t="s">
        <v>316</v>
      </c>
      <c r="AU48" s="994"/>
      <c r="AV48" s="994"/>
      <c r="AW48" s="994"/>
      <c r="AX48" s="994"/>
      <c r="AY48" s="994"/>
      <c r="AZ48" s="994"/>
      <c r="BA48" s="994"/>
      <c r="BB48" s="994"/>
      <c r="BC48" s="994"/>
      <c r="BD48" s="995"/>
      <c r="BE48" s="433"/>
      <c r="BF48" s="433"/>
      <c r="BH48" s="503"/>
      <c r="BI48" s="504"/>
      <c r="BU48" s="503"/>
      <c r="BX48" s="497" t="s">
        <v>317</v>
      </c>
    </row>
    <row r="49" spans="2:146" s="497" customFormat="1" ht="15" customHeight="1">
      <c r="B49" s="73"/>
      <c r="C49" s="51"/>
      <c r="D49" s="51"/>
      <c r="E49" s="51"/>
      <c r="F49" s="51"/>
      <c r="G49" s="51"/>
      <c r="H49" s="51"/>
      <c r="I49" s="51"/>
      <c r="J49" s="51"/>
      <c r="K49" s="51"/>
      <c r="L49" s="51"/>
      <c r="M49" s="51"/>
      <c r="N49" s="499"/>
      <c r="O49" s="51"/>
      <c r="P49" s="51"/>
      <c r="Q49" s="51"/>
      <c r="R49" s="51" t="s">
        <v>318</v>
      </c>
      <c r="S49" s="51"/>
      <c r="T49" s="51"/>
      <c r="U49" s="51"/>
      <c r="V49" s="51"/>
      <c r="W49" s="51"/>
      <c r="X49" s="51"/>
      <c r="Y49" s="51"/>
      <c r="Z49" s="51"/>
      <c r="AA49" s="51"/>
      <c r="AB49" s="51"/>
      <c r="AC49" s="51"/>
      <c r="AD49" s="51"/>
      <c r="AE49" s="51"/>
      <c r="AF49" s="51"/>
      <c r="AG49" s="51"/>
      <c r="AH49" s="51"/>
      <c r="AI49" s="51"/>
      <c r="AJ49" s="51"/>
      <c r="AK49" s="51"/>
      <c r="AL49" s="51"/>
      <c r="AM49" s="51"/>
      <c r="AN49" s="51"/>
      <c r="AO49" s="51"/>
      <c r="AP49" s="51"/>
      <c r="AQ49" s="51"/>
      <c r="AR49" s="51"/>
      <c r="AS49" s="51"/>
      <c r="AT49" s="51"/>
      <c r="AU49" s="51"/>
      <c r="AV49" s="51"/>
      <c r="AW49" s="51"/>
      <c r="AX49" s="51"/>
      <c r="AY49" s="51"/>
      <c r="AZ49" s="51"/>
      <c r="BA49" s="51"/>
      <c r="BB49" s="51"/>
      <c r="BC49" s="51"/>
      <c r="BD49" s="51"/>
      <c r="BH49" s="503"/>
      <c r="BI49" s="504"/>
      <c r="BU49" s="503"/>
    </row>
    <row r="50" spans="2:146" s="497" customFormat="1" ht="15" customHeight="1">
      <c r="B50" s="73"/>
      <c r="C50" s="51"/>
      <c r="D50" s="51"/>
      <c r="E50" s="51"/>
      <c r="F50" s="51"/>
      <c r="G50" s="51"/>
      <c r="H50" s="51"/>
      <c r="I50" s="51"/>
      <c r="J50" s="51"/>
      <c r="K50" s="51"/>
      <c r="L50" s="51"/>
      <c r="M50" s="51"/>
      <c r="N50" s="499"/>
      <c r="O50" s="51"/>
      <c r="P50" s="51"/>
      <c r="Q50" s="51"/>
      <c r="R50" s="51"/>
      <c r="S50" s="51" t="s">
        <v>319</v>
      </c>
      <c r="T50" s="51"/>
      <c r="U50" s="51"/>
      <c r="V50" s="51"/>
      <c r="W50" s="51"/>
      <c r="X50" s="51"/>
      <c r="Y50" s="51"/>
      <c r="Z50" s="51"/>
      <c r="AA50" s="51"/>
      <c r="AB50" s="51"/>
      <c r="AC50" s="51"/>
      <c r="AD50" s="51"/>
      <c r="AE50" s="51"/>
      <c r="AF50" s="51"/>
      <c r="AG50" s="51"/>
      <c r="AH50" s="51"/>
      <c r="AI50" s="51"/>
      <c r="AJ50" s="51"/>
      <c r="AK50" s="51"/>
      <c r="AL50" s="51"/>
      <c r="AM50" s="51"/>
      <c r="AN50" s="51"/>
      <c r="AO50" s="51"/>
      <c r="AP50" s="51"/>
      <c r="AQ50" s="51"/>
      <c r="AR50" s="51"/>
      <c r="AS50" s="51"/>
      <c r="AT50" s="51"/>
      <c r="AU50" s="51"/>
      <c r="AV50" s="51"/>
      <c r="AW50" s="51"/>
      <c r="AX50" s="51"/>
      <c r="AY50" s="51"/>
      <c r="AZ50" s="51"/>
      <c r="BA50" s="51"/>
      <c r="BB50" s="51"/>
      <c r="BC50" s="51"/>
      <c r="BD50" s="51"/>
      <c r="BE50" s="51"/>
      <c r="BF50" s="51"/>
      <c r="BH50" s="503"/>
      <c r="BI50" s="504"/>
      <c r="BU50" s="503"/>
    </row>
    <row r="51" spans="2:146" s="497" customFormat="1" ht="15" customHeight="1">
      <c r="B51" s="73"/>
      <c r="C51" s="51"/>
      <c r="D51" s="51"/>
      <c r="E51" s="51"/>
      <c r="F51" s="51"/>
      <c r="G51" s="51"/>
      <c r="H51" s="51"/>
      <c r="I51" s="51"/>
      <c r="J51" s="51"/>
      <c r="K51" s="51"/>
      <c r="L51" s="51"/>
      <c r="M51" s="51"/>
      <c r="N51" s="499"/>
      <c r="O51" s="51"/>
      <c r="P51" s="51"/>
      <c r="Q51" s="51"/>
      <c r="R51" s="51"/>
      <c r="S51" s="51" t="s">
        <v>320</v>
      </c>
      <c r="T51" s="51"/>
      <c r="U51" s="51"/>
      <c r="V51" s="51"/>
      <c r="W51" s="51"/>
      <c r="X51" s="51"/>
      <c r="Y51" s="51"/>
      <c r="Z51" s="51"/>
      <c r="AA51" s="51"/>
      <c r="AB51" s="51"/>
      <c r="AC51" s="51"/>
      <c r="AD51" s="51"/>
      <c r="AE51" s="51"/>
      <c r="AF51" s="51"/>
      <c r="AG51" s="51"/>
      <c r="AH51" s="51"/>
      <c r="AI51" s="51"/>
      <c r="AJ51" s="51"/>
      <c r="AK51" s="51"/>
      <c r="AL51" s="51"/>
      <c r="AM51" s="51"/>
      <c r="AN51" s="51"/>
      <c r="AO51" s="51"/>
      <c r="AP51" s="51"/>
      <c r="AQ51" s="51"/>
      <c r="AR51" s="51"/>
      <c r="AS51" s="51"/>
      <c r="AT51" s="51"/>
      <c r="AU51" s="51"/>
      <c r="AV51" s="51"/>
      <c r="AW51" s="51"/>
      <c r="AX51" s="51"/>
      <c r="AY51" s="51"/>
      <c r="AZ51" s="51"/>
      <c r="BA51" s="51"/>
      <c r="BB51" s="51"/>
      <c r="BC51" s="51"/>
      <c r="BD51" s="51"/>
      <c r="BE51" s="329"/>
      <c r="BF51" s="329"/>
      <c r="BH51" s="503"/>
      <c r="BI51" s="504"/>
      <c r="BU51" s="503"/>
    </row>
    <row r="52" spans="2:146" s="497" customFormat="1" ht="15" customHeight="1">
      <c r="B52" s="73"/>
      <c r="C52" s="51"/>
      <c r="D52" s="51"/>
      <c r="E52" s="51"/>
      <c r="F52" s="51"/>
      <c r="G52" s="51"/>
      <c r="H52" s="51"/>
      <c r="I52" s="51"/>
      <c r="J52" s="51"/>
      <c r="K52" s="51"/>
      <c r="L52" s="51"/>
      <c r="M52" s="51"/>
      <c r="N52" s="499"/>
      <c r="O52" s="51"/>
      <c r="P52" s="51"/>
      <c r="Q52" s="51" t="s">
        <v>327</v>
      </c>
      <c r="R52" s="51"/>
      <c r="S52" s="296"/>
      <c r="T52" s="301"/>
      <c r="U52" s="51"/>
      <c r="V52" s="51"/>
      <c r="W52" s="51"/>
      <c r="X52" s="51"/>
      <c r="Y52" s="51"/>
      <c r="Z52" s="51"/>
      <c r="AA52" s="51"/>
      <c r="AB52" s="51"/>
      <c r="AC52" s="51"/>
      <c r="AD52" s="51"/>
      <c r="AE52" s="51"/>
      <c r="AF52" s="51"/>
      <c r="AG52" s="51"/>
      <c r="AH52" s="51"/>
      <c r="AI52" s="51"/>
      <c r="AJ52" s="51"/>
      <c r="AK52" s="329"/>
      <c r="AL52" s="329"/>
      <c r="AM52" s="329"/>
      <c r="AN52" s="329"/>
      <c r="AO52" s="329"/>
      <c r="AP52" s="329"/>
      <c r="AQ52" s="329"/>
      <c r="AR52" s="329"/>
      <c r="AS52" s="329"/>
      <c r="AT52" s="329"/>
      <c r="AU52" s="329"/>
      <c r="AV52" s="329"/>
      <c r="AW52" s="329"/>
      <c r="AX52" s="329"/>
      <c r="AY52" s="329"/>
      <c r="AZ52" s="329"/>
      <c r="BA52" s="329"/>
      <c r="BB52" s="329"/>
      <c r="BC52" s="329"/>
      <c r="BD52" s="329"/>
      <c r="BH52" s="503"/>
      <c r="BI52" s="504"/>
      <c r="BU52" s="503"/>
    </row>
    <row r="53" spans="2:146" s="497" customFormat="1" ht="15" customHeight="1" thickBot="1">
      <c r="B53" s="500"/>
      <c r="C53" s="983"/>
      <c r="D53" s="983"/>
      <c r="E53" s="983"/>
      <c r="F53" s="983"/>
      <c r="G53" s="983"/>
      <c r="H53" s="983"/>
      <c r="I53" s="983"/>
      <c r="J53" s="983"/>
      <c r="K53" s="983"/>
      <c r="L53" s="983"/>
      <c r="M53" s="983"/>
      <c r="N53" s="517"/>
      <c r="O53" s="983"/>
      <c r="P53" s="983"/>
      <c r="Q53" s="984"/>
      <c r="R53" s="983"/>
      <c r="S53" s="983"/>
      <c r="T53" s="983"/>
      <c r="U53" s="983"/>
      <c r="V53" s="983"/>
      <c r="W53" s="983"/>
      <c r="X53" s="983"/>
      <c r="Y53" s="983"/>
      <c r="Z53" s="983"/>
      <c r="AA53" s="983"/>
      <c r="AB53" s="983"/>
      <c r="AC53" s="983"/>
      <c r="AD53" s="983"/>
      <c r="AE53" s="983"/>
      <c r="AF53" s="983"/>
      <c r="AG53" s="983"/>
      <c r="AH53" s="983"/>
      <c r="AI53" s="983"/>
      <c r="AJ53" s="983"/>
      <c r="AK53" s="983"/>
      <c r="AL53" s="983"/>
      <c r="AM53" s="983"/>
      <c r="AN53" s="983"/>
      <c r="AO53" s="983"/>
      <c r="AP53" s="983"/>
      <c r="AQ53" s="983"/>
      <c r="AR53" s="983"/>
      <c r="AS53" s="983"/>
      <c r="AT53" s="983"/>
      <c r="AU53" s="983"/>
      <c r="AV53" s="985"/>
      <c r="AW53" s="985"/>
      <c r="AX53" s="985"/>
      <c r="AY53" s="985"/>
      <c r="AZ53" s="985"/>
      <c r="BA53" s="985"/>
      <c r="BB53" s="985"/>
      <c r="BC53" s="985"/>
      <c r="BD53" s="985"/>
      <c r="BE53" s="985"/>
      <c r="BF53" s="985"/>
      <c r="BG53" s="985"/>
      <c r="BH53" s="518"/>
      <c r="BI53" s="519"/>
      <c r="BK53" s="985"/>
      <c r="BL53" s="985"/>
      <c r="BM53" s="985"/>
      <c r="BN53" s="985"/>
      <c r="BO53" s="985"/>
      <c r="BP53" s="985"/>
      <c r="BQ53" s="985"/>
      <c r="BR53" s="985"/>
      <c r="BS53" s="985"/>
      <c r="BT53" s="985"/>
      <c r="BU53" s="518"/>
    </row>
    <row r="54" spans="2:146" s="497" customFormat="1" ht="15" customHeight="1">
      <c r="B54" s="73"/>
      <c r="C54" s="51"/>
      <c r="D54" s="51"/>
      <c r="E54" s="51"/>
      <c r="F54" s="51"/>
      <c r="G54" s="51"/>
      <c r="H54" s="51"/>
      <c r="I54" s="51"/>
      <c r="J54" s="51"/>
      <c r="K54" s="51"/>
      <c r="L54" s="51"/>
      <c r="M54" s="51"/>
      <c r="N54" s="499"/>
      <c r="O54" s="501" t="s">
        <v>328</v>
      </c>
      <c r="P54" s="51"/>
      <c r="Q54" s="51"/>
      <c r="R54" s="502"/>
      <c r="S54" s="51"/>
      <c r="T54" s="51"/>
      <c r="U54" s="51"/>
      <c r="V54" s="51"/>
      <c r="W54" s="51"/>
      <c r="X54" s="51"/>
      <c r="Y54" s="51"/>
      <c r="Z54" s="51"/>
      <c r="AA54" s="51"/>
      <c r="AB54" s="51"/>
      <c r="AC54" s="51"/>
      <c r="AD54" s="51"/>
      <c r="AE54" s="51"/>
      <c r="AF54" s="51"/>
      <c r="AG54" s="51"/>
      <c r="AH54" s="51"/>
      <c r="AI54" s="51"/>
      <c r="AJ54" s="51"/>
      <c r="AK54" s="51"/>
      <c r="AL54" s="51"/>
      <c r="AM54" s="51"/>
      <c r="AN54" s="51"/>
      <c r="AO54" s="51"/>
      <c r="AP54" s="51"/>
      <c r="AQ54" s="51"/>
      <c r="AR54" s="51"/>
      <c r="AS54" s="51"/>
      <c r="AT54" s="51"/>
      <c r="AU54" s="51"/>
      <c r="BH54" s="503"/>
      <c r="BI54" s="504"/>
      <c r="BJ54" s="520"/>
      <c r="BU54" s="503"/>
      <c r="CZ54" s="521"/>
      <c r="DH54" s="522"/>
    </row>
    <row r="55" spans="2:146" s="497" customFormat="1" ht="15" customHeight="1">
      <c r="B55" s="73"/>
      <c r="C55" s="51"/>
      <c r="D55" s="51"/>
      <c r="E55" s="51"/>
      <c r="F55" s="51"/>
      <c r="G55" s="51"/>
      <c r="H55" s="51"/>
      <c r="I55" s="51"/>
      <c r="J55" s="51"/>
      <c r="K55" s="51"/>
      <c r="L55" s="51"/>
      <c r="M55" s="51"/>
      <c r="N55" s="499"/>
      <c r="O55" s="436" t="s">
        <v>284</v>
      </c>
      <c r="P55" s="51"/>
      <c r="Q55" s="51"/>
      <c r="R55" s="51"/>
      <c r="S55" s="51"/>
      <c r="T55" s="51"/>
      <c r="U55" s="51"/>
      <c r="V55" s="51"/>
      <c r="W55" s="51"/>
      <c r="X55" s="51"/>
      <c r="Y55" s="51"/>
      <c r="Z55" s="51"/>
      <c r="AA55" s="51"/>
      <c r="AB55" s="51"/>
      <c r="AC55" s="51"/>
      <c r="AD55" s="51"/>
      <c r="AE55" s="51"/>
      <c r="AF55" s="51"/>
      <c r="AG55" s="51"/>
      <c r="AH55" s="51"/>
      <c r="AI55" s="51"/>
      <c r="AJ55" s="51"/>
      <c r="AK55" s="51"/>
      <c r="AL55" s="51"/>
      <c r="AM55" s="51"/>
      <c r="AN55" s="51"/>
      <c r="AO55" s="51"/>
      <c r="AP55" s="51"/>
      <c r="AQ55" s="51"/>
      <c r="AR55" s="51"/>
      <c r="AS55" s="51"/>
      <c r="AT55" s="51"/>
      <c r="AU55" s="51"/>
      <c r="BH55" s="503"/>
      <c r="BI55" s="504"/>
      <c r="BU55" s="503"/>
      <c r="CZ55" s="521"/>
      <c r="DH55" s="522"/>
    </row>
    <row r="56" spans="2:146" s="497" customFormat="1" ht="15" customHeight="1">
      <c r="B56" s="73"/>
      <c r="C56" s="51"/>
      <c r="D56" s="51"/>
      <c r="E56" s="51"/>
      <c r="F56" s="51"/>
      <c r="G56" s="51"/>
      <c r="H56" s="51"/>
      <c r="I56" s="51"/>
      <c r="J56" s="51"/>
      <c r="K56" s="51"/>
      <c r="L56" s="51"/>
      <c r="M56" s="51"/>
      <c r="N56" s="499"/>
      <c r="O56" s="432"/>
      <c r="P56" s="51" t="s">
        <v>329</v>
      </c>
      <c r="Q56" s="51"/>
      <c r="R56" s="51"/>
      <c r="S56" s="51"/>
      <c r="T56" s="51"/>
      <c r="U56" s="51"/>
      <c r="V56" s="51"/>
      <c r="W56" s="51"/>
      <c r="X56" s="51"/>
      <c r="Y56" s="51"/>
      <c r="Z56" s="51"/>
      <c r="AA56" s="51"/>
      <c r="AB56" s="51"/>
      <c r="AC56" s="51"/>
      <c r="AD56" s="51"/>
      <c r="AE56" s="51"/>
      <c r="AF56" s="51"/>
      <c r="AG56" s="51"/>
      <c r="AH56" s="51"/>
      <c r="AI56" s="51"/>
      <c r="AJ56" s="51"/>
      <c r="AK56" s="51"/>
      <c r="AL56" s="51"/>
      <c r="AM56" s="51"/>
      <c r="AN56" s="51"/>
      <c r="AO56" s="51"/>
      <c r="AP56" s="51"/>
      <c r="AQ56" s="51"/>
      <c r="AR56" s="51"/>
      <c r="AS56" s="51"/>
      <c r="AT56" s="51"/>
      <c r="AU56" s="51"/>
      <c r="BH56" s="503"/>
      <c r="BI56" s="504"/>
      <c r="BU56" s="503"/>
      <c r="CZ56" s="521"/>
      <c r="DH56" s="522"/>
    </row>
    <row r="57" spans="2:146" s="497" customFormat="1" ht="15" customHeight="1">
      <c r="B57" s="73"/>
      <c r="C57" s="51"/>
      <c r="D57" s="51"/>
      <c r="E57" s="51"/>
      <c r="F57" s="51"/>
      <c r="G57" s="51"/>
      <c r="H57" s="51"/>
      <c r="I57" s="51"/>
      <c r="J57" s="51"/>
      <c r="K57" s="51"/>
      <c r="L57" s="51"/>
      <c r="M57" s="51"/>
      <c r="N57" s="499"/>
      <c r="O57" s="51"/>
      <c r="P57" s="51"/>
      <c r="Q57" s="51"/>
      <c r="R57" s="51"/>
      <c r="S57" s="51"/>
      <c r="T57" s="51"/>
      <c r="U57" s="51"/>
      <c r="V57" s="51"/>
      <c r="W57" s="51"/>
      <c r="X57" s="51"/>
      <c r="Y57" s="51"/>
      <c r="Z57" s="51"/>
      <c r="AA57" s="51"/>
      <c r="AB57" s="51"/>
      <c r="AC57" s="51"/>
      <c r="AD57" s="51"/>
      <c r="AE57" s="51"/>
      <c r="AF57" s="51"/>
      <c r="AG57" s="51"/>
      <c r="AH57" s="51"/>
      <c r="AI57" s="51"/>
      <c r="AJ57" s="51"/>
      <c r="AK57" s="51"/>
      <c r="AL57" s="51"/>
      <c r="AM57" s="51"/>
      <c r="AN57" s="51"/>
      <c r="AO57" s="51"/>
      <c r="AP57" s="51"/>
      <c r="AQ57" s="51"/>
      <c r="AR57" s="51"/>
      <c r="AS57" s="51"/>
      <c r="AT57" s="51"/>
      <c r="AU57" s="51"/>
      <c r="BH57" s="503"/>
      <c r="BI57" s="504"/>
      <c r="BU57" s="503"/>
      <c r="CZ57" s="521"/>
      <c r="DH57" s="522"/>
    </row>
    <row r="58" spans="2:146" s="497" customFormat="1" ht="15" customHeight="1">
      <c r="B58" s="73"/>
      <c r="C58" s="51"/>
      <c r="D58" s="51"/>
      <c r="E58" s="51"/>
      <c r="F58" s="51"/>
      <c r="G58" s="51"/>
      <c r="H58" s="51"/>
      <c r="I58" s="51"/>
      <c r="J58" s="51"/>
      <c r="K58" s="51"/>
      <c r="L58" s="51"/>
      <c r="M58" s="51"/>
      <c r="N58" s="499"/>
      <c r="O58" s="51"/>
      <c r="P58" s="51" t="s">
        <v>330</v>
      </c>
      <c r="Q58" s="435"/>
      <c r="R58" s="435"/>
      <c r="S58" s="435"/>
      <c r="T58" s="435"/>
      <c r="U58" s="435"/>
      <c r="V58" s="435"/>
      <c r="W58" s="435"/>
      <c r="X58" s="435"/>
      <c r="Y58" s="435"/>
      <c r="Z58" s="435"/>
      <c r="AA58" s="435"/>
      <c r="AB58" s="435"/>
      <c r="AC58" s="435"/>
      <c r="AD58" s="435"/>
      <c r="AE58" s="435"/>
      <c r="AF58" s="435"/>
      <c r="AG58" s="435"/>
      <c r="AH58" s="435"/>
      <c r="AI58" s="435"/>
      <c r="AJ58" s="435"/>
      <c r="AK58" s="435"/>
      <c r="AL58" s="435"/>
      <c r="AM58" s="435"/>
      <c r="AN58" s="435"/>
      <c r="AO58" s="435"/>
      <c r="AP58" s="435"/>
      <c r="AQ58" s="435"/>
      <c r="AR58" s="435"/>
      <c r="AS58" s="435"/>
      <c r="AT58" s="435"/>
      <c r="AU58" s="435"/>
      <c r="AV58" s="435"/>
      <c r="AW58" s="435"/>
      <c r="AX58" s="435"/>
      <c r="AY58" s="435"/>
      <c r="AZ58" s="435"/>
      <c r="BA58" s="435"/>
      <c r="BB58" s="435"/>
      <c r="BC58" s="435"/>
      <c r="BD58" s="435"/>
      <c r="BH58" s="503"/>
      <c r="BI58" s="504"/>
      <c r="BU58" s="503"/>
    </row>
    <row r="59" spans="2:146" s="497" customFormat="1" ht="15" customHeight="1">
      <c r="B59" s="73"/>
      <c r="C59" s="51"/>
      <c r="D59" s="51"/>
      <c r="E59" s="51"/>
      <c r="F59" s="51"/>
      <c r="G59" s="51"/>
      <c r="H59" s="51"/>
      <c r="I59" s="51"/>
      <c r="J59" s="51"/>
      <c r="K59" s="51"/>
      <c r="L59" s="51"/>
      <c r="M59" s="51"/>
      <c r="N59" s="499"/>
      <c r="O59" s="51"/>
      <c r="P59" s="51"/>
      <c r="Q59" s="435" t="s">
        <v>331</v>
      </c>
      <c r="R59" s="435"/>
      <c r="S59" s="435"/>
      <c r="T59" s="435"/>
      <c r="U59" s="435"/>
      <c r="V59" s="435"/>
      <c r="W59" s="435"/>
      <c r="X59" s="435"/>
      <c r="Y59" s="435"/>
      <c r="Z59" s="435"/>
      <c r="AA59" s="435"/>
      <c r="AB59" s="435"/>
      <c r="AC59" s="435"/>
      <c r="AD59" s="435"/>
      <c r="AE59" s="435"/>
      <c r="AF59" s="435"/>
      <c r="AG59" s="435"/>
      <c r="AH59" s="435"/>
      <c r="AI59" s="435"/>
      <c r="AJ59" s="435"/>
      <c r="AK59" s="435"/>
      <c r="AL59" s="435"/>
      <c r="AM59" s="435"/>
      <c r="AN59" s="435"/>
      <c r="AO59" s="435"/>
      <c r="AP59" s="435"/>
      <c r="AQ59" s="435"/>
      <c r="AR59" s="435"/>
      <c r="AS59" s="435"/>
      <c r="AT59" s="435"/>
      <c r="AU59" s="435"/>
      <c r="AV59" s="435"/>
      <c r="AW59" s="435"/>
      <c r="AX59" s="435"/>
      <c r="AY59" s="435"/>
      <c r="AZ59" s="435"/>
      <c r="BA59" s="435"/>
      <c r="BB59" s="435"/>
      <c r="BC59" s="435"/>
      <c r="BD59" s="435"/>
      <c r="BH59" s="503"/>
      <c r="BI59" s="504"/>
      <c r="BU59" s="503"/>
      <c r="DA59" s="296"/>
      <c r="DB59" s="294"/>
      <c r="DE59" s="294"/>
      <c r="DF59" s="294"/>
      <c r="DG59" s="294"/>
      <c r="DH59" s="294"/>
      <c r="DI59" s="294"/>
      <c r="DJ59" s="294"/>
      <c r="DK59" s="294"/>
      <c r="DL59" s="294"/>
      <c r="DM59" s="294"/>
      <c r="DN59" s="294"/>
      <c r="DO59" s="294"/>
      <c r="DP59" s="294"/>
      <c r="DQ59" s="294"/>
      <c r="DR59" s="294"/>
      <c r="DS59" s="294"/>
      <c r="DT59" s="294"/>
      <c r="DU59" s="294"/>
      <c r="DV59" s="294"/>
      <c r="DW59" s="294"/>
      <c r="DX59" s="294"/>
      <c r="DY59" s="294"/>
      <c r="DZ59" s="294"/>
      <c r="EA59" s="294"/>
      <c r="EB59" s="294"/>
      <c r="EC59" s="294"/>
      <c r="ED59" s="294"/>
      <c r="EE59" s="294"/>
      <c r="EF59" s="294"/>
      <c r="EG59" s="294"/>
      <c r="EH59" s="294"/>
      <c r="EI59" s="294"/>
      <c r="EJ59" s="294"/>
      <c r="EK59" s="294"/>
      <c r="EL59" s="294"/>
      <c r="EM59" s="294"/>
      <c r="EN59" s="294"/>
      <c r="EO59" s="294"/>
      <c r="EP59" s="294"/>
    </row>
    <row r="60" spans="2:146" s="497" customFormat="1" ht="15" customHeight="1">
      <c r="B60" s="73"/>
      <c r="C60" s="51"/>
      <c r="D60" s="51"/>
      <c r="E60" s="51"/>
      <c r="F60" s="51"/>
      <c r="G60" s="51"/>
      <c r="H60" s="51"/>
      <c r="I60" s="51"/>
      <c r="J60" s="51"/>
      <c r="K60" s="51"/>
      <c r="L60" s="51"/>
      <c r="M60" s="51"/>
      <c r="N60" s="499"/>
      <c r="O60" s="51"/>
      <c r="P60" s="51"/>
      <c r="Q60" s="435" t="s">
        <v>332</v>
      </c>
      <c r="R60" s="435"/>
      <c r="S60" s="435"/>
      <c r="T60" s="435"/>
      <c r="U60" s="435"/>
      <c r="V60" s="435"/>
      <c r="W60" s="435"/>
      <c r="X60" s="435"/>
      <c r="Y60" s="435"/>
      <c r="Z60" s="435"/>
      <c r="AA60" s="435"/>
      <c r="AB60" s="435"/>
      <c r="AC60" s="435"/>
      <c r="AD60" s="435"/>
      <c r="AE60" s="435"/>
      <c r="AF60" s="435"/>
      <c r="AG60" s="435"/>
      <c r="AH60" s="435"/>
      <c r="AI60" s="435"/>
      <c r="AJ60" s="435"/>
      <c r="AK60" s="435"/>
      <c r="AL60" s="435"/>
      <c r="AM60" s="435"/>
      <c r="AN60" s="435"/>
      <c r="AO60" s="435"/>
      <c r="AP60" s="435"/>
      <c r="AQ60" s="435"/>
      <c r="AR60" s="435"/>
      <c r="AS60" s="435"/>
      <c r="AT60" s="435"/>
      <c r="AU60" s="435"/>
      <c r="AV60" s="435"/>
      <c r="AW60" s="435"/>
      <c r="AX60" s="435"/>
      <c r="AY60" s="435"/>
      <c r="AZ60" s="435"/>
      <c r="BA60" s="435"/>
      <c r="BB60" s="435"/>
      <c r="BC60" s="435"/>
      <c r="BD60" s="435"/>
      <c r="BH60" s="503"/>
      <c r="BI60" s="504"/>
      <c r="BU60" s="503"/>
      <c r="DA60" s="296"/>
      <c r="DB60" s="294"/>
      <c r="DE60" s="294"/>
      <c r="DF60" s="294"/>
      <c r="DG60" s="294"/>
      <c r="DH60" s="294"/>
      <c r="DI60" s="294"/>
      <c r="DJ60" s="294"/>
      <c r="DK60" s="294"/>
      <c r="DL60" s="294"/>
      <c r="DM60" s="294"/>
      <c r="DN60" s="294"/>
      <c r="DO60" s="294"/>
      <c r="DP60" s="294"/>
      <c r="DQ60" s="294"/>
      <c r="DR60" s="294"/>
      <c r="DS60" s="294"/>
      <c r="DT60" s="294"/>
      <c r="DU60" s="294"/>
      <c r="DV60" s="294"/>
      <c r="DW60" s="294"/>
      <c r="DX60" s="294"/>
      <c r="DY60" s="294"/>
      <c r="DZ60" s="294"/>
      <c r="EA60" s="294"/>
      <c r="EB60" s="294"/>
      <c r="EC60" s="294"/>
      <c r="ED60" s="294"/>
      <c r="EE60" s="294"/>
      <c r="EF60" s="294"/>
      <c r="EG60" s="294"/>
      <c r="EH60" s="294"/>
      <c r="EI60" s="294"/>
      <c r="EJ60" s="294"/>
      <c r="EK60" s="294"/>
      <c r="EL60" s="294"/>
      <c r="EM60" s="294"/>
      <c r="EN60" s="294"/>
      <c r="EO60" s="294"/>
      <c r="EP60" s="294"/>
    </row>
    <row r="61" spans="2:146" s="497" customFormat="1" ht="15" customHeight="1">
      <c r="B61" s="73"/>
      <c r="C61" s="51"/>
      <c r="D61" s="51"/>
      <c r="E61" s="51"/>
      <c r="F61" s="51"/>
      <c r="G61" s="51"/>
      <c r="H61" s="51"/>
      <c r="I61" s="51"/>
      <c r="J61" s="51"/>
      <c r="K61" s="51"/>
      <c r="L61" s="51"/>
      <c r="M61" s="51"/>
      <c r="N61" s="499"/>
      <c r="O61" s="51"/>
      <c r="P61" s="51"/>
      <c r="Q61" s="435" t="s">
        <v>333</v>
      </c>
      <c r="R61" s="435"/>
      <c r="S61" s="435"/>
      <c r="T61" s="435"/>
      <c r="U61" s="435"/>
      <c r="V61" s="435"/>
      <c r="W61" s="435"/>
      <c r="X61" s="435"/>
      <c r="Y61" s="435"/>
      <c r="Z61" s="435"/>
      <c r="AA61" s="435"/>
      <c r="AB61" s="435"/>
      <c r="AC61" s="435"/>
      <c r="AD61" s="435"/>
      <c r="AE61" s="435"/>
      <c r="AF61" s="435"/>
      <c r="AG61" s="435"/>
      <c r="AH61" s="435"/>
      <c r="AI61" s="435"/>
      <c r="AJ61" s="435"/>
      <c r="AK61" s="435"/>
      <c r="AL61" s="435"/>
      <c r="AM61" s="435"/>
      <c r="AN61" s="435"/>
      <c r="AO61" s="435"/>
      <c r="AP61" s="435"/>
      <c r="AQ61" s="435"/>
      <c r="AR61" s="435"/>
      <c r="AS61" s="435"/>
      <c r="AT61" s="435"/>
      <c r="AU61" s="435"/>
      <c r="AV61" s="435"/>
      <c r="AW61" s="435"/>
      <c r="AX61" s="435"/>
      <c r="AY61" s="435"/>
      <c r="AZ61" s="435"/>
      <c r="BA61" s="435"/>
      <c r="BB61" s="435"/>
      <c r="BC61" s="435"/>
      <c r="BD61" s="435"/>
      <c r="BH61" s="503"/>
      <c r="BI61" s="504"/>
      <c r="BU61" s="503"/>
      <c r="DA61" s="296"/>
      <c r="DB61" s="294"/>
      <c r="DE61" s="294"/>
      <c r="DF61" s="294"/>
      <c r="DG61" s="294"/>
      <c r="DH61" s="294"/>
      <c r="DI61" s="294"/>
      <c r="DJ61" s="294"/>
      <c r="DK61" s="294"/>
      <c r="DL61" s="294"/>
      <c r="DM61" s="294"/>
      <c r="DN61" s="294"/>
      <c r="DO61" s="294"/>
      <c r="DP61" s="294"/>
      <c r="DQ61" s="294"/>
      <c r="DR61" s="294"/>
      <c r="DS61" s="294"/>
      <c r="DT61" s="294"/>
      <c r="DU61" s="294"/>
      <c r="DV61" s="294"/>
      <c r="DW61" s="294"/>
      <c r="DX61" s="294"/>
      <c r="DY61" s="294"/>
      <c r="DZ61" s="294"/>
      <c r="EA61" s="294"/>
      <c r="EB61" s="294"/>
      <c r="EC61" s="294"/>
      <c r="ED61" s="294"/>
      <c r="EE61" s="294"/>
      <c r="EF61" s="294"/>
      <c r="EG61" s="294"/>
      <c r="EH61" s="294"/>
      <c r="EI61" s="294"/>
      <c r="EJ61" s="294"/>
      <c r="EK61" s="294"/>
      <c r="EL61" s="294"/>
      <c r="EM61" s="294"/>
      <c r="EN61" s="294"/>
      <c r="EO61" s="294"/>
      <c r="EP61" s="294"/>
    </row>
    <row r="62" spans="2:146" s="497" customFormat="1" ht="15" customHeight="1" thickBot="1">
      <c r="B62" s="500"/>
      <c r="C62" s="983"/>
      <c r="D62" s="983"/>
      <c r="E62" s="983"/>
      <c r="F62" s="983"/>
      <c r="G62" s="983"/>
      <c r="H62" s="983"/>
      <c r="I62" s="983"/>
      <c r="J62" s="983"/>
      <c r="K62" s="983"/>
      <c r="L62" s="983"/>
      <c r="M62" s="983"/>
      <c r="N62" s="517"/>
      <c r="O62" s="983"/>
      <c r="P62" s="983"/>
      <c r="Q62" s="983"/>
      <c r="R62" s="983"/>
      <c r="S62" s="983"/>
      <c r="T62" s="983"/>
      <c r="U62" s="983"/>
      <c r="V62" s="983"/>
      <c r="W62" s="983"/>
      <c r="X62" s="983"/>
      <c r="Y62" s="983"/>
      <c r="Z62" s="983"/>
      <c r="AA62" s="983"/>
      <c r="AB62" s="983"/>
      <c r="AC62" s="983"/>
      <c r="AD62" s="983"/>
      <c r="AE62" s="983"/>
      <c r="AF62" s="983"/>
      <c r="AG62" s="983"/>
      <c r="AH62" s="983"/>
      <c r="AI62" s="983"/>
      <c r="AJ62" s="983"/>
      <c r="AK62" s="983"/>
      <c r="AL62" s="983"/>
      <c r="AM62" s="983"/>
      <c r="AN62" s="983"/>
      <c r="AO62" s="983"/>
      <c r="AP62" s="983"/>
      <c r="AQ62" s="983"/>
      <c r="AR62" s="983"/>
      <c r="AS62" s="983"/>
      <c r="AT62" s="983"/>
      <c r="AU62" s="983"/>
      <c r="AV62" s="985"/>
      <c r="AW62" s="985"/>
      <c r="AX62" s="985"/>
      <c r="AY62" s="985"/>
      <c r="AZ62" s="985"/>
      <c r="BA62" s="985"/>
      <c r="BB62" s="985"/>
      <c r="BC62" s="985"/>
      <c r="BD62" s="985"/>
      <c r="BE62" s="985"/>
      <c r="BF62" s="985"/>
      <c r="BG62" s="985"/>
      <c r="BH62" s="518"/>
      <c r="BI62" s="519"/>
      <c r="BJ62" s="985"/>
      <c r="BK62" s="985"/>
      <c r="BL62" s="985"/>
      <c r="BM62" s="985"/>
      <c r="BN62" s="985"/>
      <c r="BO62" s="985"/>
      <c r="BP62" s="985"/>
      <c r="BQ62" s="985"/>
      <c r="BR62" s="985"/>
      <c r="BS62" s="985"/>
      <c r="BT62" s="985"/>
      <c r="BU62" s="518"/>
      <c r="DA62" s="525"/>
      <c r="DB62" s="294"/>
      <c r="DC62" s="301"/>
      <c r="DD62" s="296"/>
      <c r="DE62" s="523"/>
      <c r="DF62" s="51"/>
      <c r="DG62" s="51"/>
      <c r="DI62" s="51"/>
      <c r="DJ62" s="51"/>
      <c r="DK62" s="51"/>
      <c r="DL62" s="51"/>
      <c r="DM62" s="51"/>
      <c r="DN62" s="51"/>
      <c r="DO62" s="51"/>
      <c r="DP62" s="51"/>
      <c r="DQ62" s="51"/>
      <c r="DR62" s="51"/>
      <c r="DS62" s="51"/>
      <c r="DT62" s="51"/>
    </row>
    <row r="63" spans="2:146" s="497" customFormat="1" ht="15" customHeight="1">
      <c r="B63" s="73"/>
      <c r="C63" s="51"/>
      <c r="D63" s="51"/>
      <c r="E63" s="51"/>
      <c r="F63" s="51"/>
      <c r="G63" s="51"/>
      <c r="H63" s="51"/>
      <c r="I63" s="51"/>
      <c r="J63" s="51"/>
      <c r="K63" s="51"/>
      <c r="L63" s="51"/>
      <c r="M63" s="51"/>
      <c r="N63" s="499"/>
      <c r="O63" s="501" t="s">
        <v>334</v>
      </c>
      <c r="P63" s="51"/>
      <c r="Q63" s="51"/>
      <c r="R63" s="502"/>
      <c r="S63" s="51"/>
      <c r="T63" s="51"/>
      <c r="U63" s="51"/>
      <c r="V63" s="51"/>
      <c r="W63" s="51"/>
      <c r="X63" s="51"/>
      <c r="Y63" s="51"/>
      <c r="Z63" s="51"/>
      <c r="AA63" s="51"/>
      <c r="AB63" s="51"/>
      <c r="AC63" s="51"/>
      <c r="AD63" s="51"/>
      <c r="AE63" s="51"/>
      <c r="AF63" s="51"/>
      <c r="AG63" s="51"/>
      <c r="AH63" s="51"/>
      <c r="AI63" s="51"/>
      <c r="AJ63" s="51"/>
      <c r="AK63" s="51"/>
      <c r="AL63" s="51"/>
      <c r="AM63" s="51"/>
      <c r="AN63" s="51"/>
      <c r="AO63" s="51"/>
      <c r="AP63" s="51"/>
      <c r="AQ63" s="51"/>
      <c r="AR63" s="51"/>
      <c r="AS63" s="51"/>
      <c r="AT63" s="51"/>
      <c r="AU63" s="51"/>
      <c r="BH63" s="503"/>
      <c r="BI63" s="504"/>
      <c r="BU63" s="503"/>
      <c r="DA63" s="525"/>
      <c r="DB63" s="294"/>
      <c r="DC63" s="301"/>
      <c r="DR63" s="51"/>
      <c r="DS63" s="51"/>
      <c r="DT63" s="51"/>
    </row>
    <row r="64" spans="2:146" s="497" customFormat="1" ht="15" customHeight="1">
      <c r="B64" s="73"/>
      <c r="C64" s="51"/>
      <c r="D64" s="51"/>
      <c r="E64" s="51"/>
      <c r="F64" s="51"/>
      <c r="G64" s="51"/>
      <c r="H64" s="51"/>
      <c r="I64" s="51"/>
      <c r="J64" s="51"/>
      <c r="K64" s="51"/>
      <c r="L64" s="51"/>
      <c r="M64" s="51"/>
      <c r="N64" s="499"/>
      <c r="O64" s="432" t="s">
        <v>335</v>
      </c>
      <c r="P64" s="51"/>
      <c r="Q64" s="51"/>
      <c r="R64" s="51"/>
      <c r="S64" s="51"/>
      <c r="T64" s="51"/>
      <c r="U64" s="51"/>
      <c r="V64" s="51"/>
      <c r="W64" s="51"/>
      <c r="X64" s="51"/>
      <c r="Y64" s="51"/>
      <c r="Z64" s="51"/>
      <c r="AA64" s="51"/>
      <c r="AB64" s="51"/>
      <c r="AC64" s="51"/>
      <c r="AD64" s="51"/>
      <c r="AE64" s="51"/>
      <c r="AF64" s="51"/>
      <c r="AG64" s="51"/>
      <c r="AH64" s="51"/>
      <c r="AI64" s="51"/>
      <c r="AJ64" s="51"/>
      <c r="AK64" s="51"/>
      <c r="AL64" s="51"/>
      <c r="AM64" s="51"/>
      <c r="AN64" s="51"/>
      <c r="AO64" s="51"/>
      <c r="AP64" s="51"/>
      <c r="AQ64" s="51"/>
      <c r="AR64" s="51"/>
      <c r="AS64" s="51"/>
      <c r="AT64" s="51"/>
      <c r="AU64" s="51"/>
      <c r="BH64" s="503"/>
      <c r="BI64" s="504"/>
      <c r="BU64" s="503"/>
      <c r="DA64" s="296"/>
      <c r="DB64" s="294"/>
      <c r="DE64" s="294"/>
      <c r="DF64" s="294"/>
      <c r="DG64" s="294"/>
      <c r="DH64" s="294"/>
      <c r="DI64" s="294"/>
      <c r="DJ64" s="294"/>
      <c r="DK64" s="294"/>
      <c r="DL64" s="294"/>
      <c r="DM64" s="294"/>
      <c r="DN64" s="294"/>
      <c r="DO64" s="294"/>
      <c r="DP64" s="294"/>
      <c r="DQ64" s="294"/>
      <c r="DR64" s="294"/>
      <c r="DS64" s="294"/>
      <c r="DT64" s="294"/>
      <c r="DU64" s="294"/>
      <c r="DV64" s="294"/>
      <c r="DW64" s="294"/>
      <c r="DX64" s="294"/>
      <c r="DY64" s="294"/>
      <c r="DZ64" s="294"/>
      <c r="EA64" s="294"/>
      <c r="EB64" s="294"/>
      <c r="EC64" s="294"/>
      <c r="ED64" s="294"/>
      <c r="EE64" s="294"/>
      <c r="EF64" s="294"/>
      <c r="EG64" s="294"/>
      <c r="EH64" s="294"/>
      <c r="EI64" s="294"/>
      <c r="EJ64" s="294"/>
      <c r="EK64" s="294"/>
      <c r="EL64" s="294"/>
      <c r="EM64" s="294"/>
      <c r="EN64" s="294"/>
      <c r="EO64" s="294"/>
      <c r="EP64" s="294"/>
    </row>
    <row r="65" spans="2:148" s="497" customFormat="1" ht="15" customHeight="1">
      <c r="B65" s="73"/>
      <c r="C65" s="51"/>
      <c r="D65" s="51"/>
      <c r="E65" s="51"/>
      <c r="F65" s="51"/>
      <c r="G65" s="51"/>
      <c r="H65" s="51"/>
      <c r="I65" s="51"/>
      <c r="J65" s="51"/>
      <c r="K65" s="51"/>
      <c r="L65" s="51"/>
      <c r="M65" s="51"/>
      <c r="N65" s="499"/>
      <c r="O65" s="432"/>
      <c r="P65" s="51" t="s">
        <v>336</v>
      </c>
      <c r="Q65" s="51"/>
      <c r="R65" s="51"/>
      <c r="S65" s="51"/>
      <c r="T65" s="51"/>
      <c r="U65" s="51"/>
      <c r="V65" s="51"/>
      <c r="W65" s="51"/>
      <c r="X65" s="51"/>
      <c r="Y65" s="51"/>
      <c r="Z65" s="51"/>
      <c r="AA65" s="51"/>
      <c r="AB65" s="51"/>
      <c r="AC65" s="51"/>
      <c r="AD65" s="51"/>
      <c r="AE65" s="51"/>
      <c r="AF65" s="51"/>
      <c r="AG65" s="51"/>
      <c r="AH65" s="51"/>
      <c r="AI65" s="51"/>
      <c r="AJ65" s="51"/>
      <c r="AK65" s="51"/>
      <c r="AL65" s="51"/>
      <c r="AM65" s="51"/>
      <c r="AN65" s="51"/>
      <c r="AO65" s="51"/>
      <c r="AP65" s="51"/>
      <c r="AQ65" s="51"/>
      <c r="AR65" s="51"/>
      <c r="AS65" s="51"/>
      <c r="AT65" s="51"/>
      <c r="AU65" s="51"/>
      <c r="BH65" s="503"/>
      <c r="BI65" s="504"/>
      <c r="BU65" s="503"/>
      <c r="DA65" s="296"/>
      <c r="DB65" s="294"/>
      <c r="DE65" s="294"/>
      <c r="DF65" s="294"/>
      <c r="DG65" s="294"/>
      <c r="DH65" s="294"/>
      <c r="DI65" s="294"/>
      <c r="DJ65" s="294"/>
      <c r="DK65" s="294"/>
      <c r="DL65" s="294"/>
      <c r="DM65" s="294"/>
      <c r="DN65" s="294"/>
      <c r="DO65" s="294"/>
      <c r="DP65" s="294"/>
      <c r="DQ65" s="294"/>
      <c r="DR65" s="294"/>
      <c r="DS65" s="294"/>
      <c r="DT65" s="294"/>
      <c r="DU65" s="294"/>
      <c r="DV65" s="294"/>
      <c r="DW65" s="294"/>
      <c r="DX65" s="294"/>
      <c r="DY65" s="294"/>
      <c r="DZ65" s="294"/>
      <c r="EA65" s="294"/>
      <c r="EB65" s="294"/>
      <c r="EC65" s="294"/>
      <c r="ED65" s="294"/>
      <c r="EE65" s="294"/>
      <c r="EF65" s="294"/>
      <c r="EG65" s="294"/>
      <c r="EH65" s="294"/>
      <c r="EI65" s="294"/>
      <c r="EJ65" s="294"/>
      <c r="EK65" s="294"/>
      <c r="EL65" s="294"/>
      <c r="EM65" s="294"/>
      <c r="EN65" s="294"/>
      <c r="EO65" s="294"/>
      <c r="EP65" s="294"/>
    </row>
    <row r="66" spans="2:148" s="497" customFormat="1" ht="15" customHeight="1">
      <c r="B66" s="73"/>
      <c r="C66" s="51"/>
      <c r="D66" s="51"/>
      <c r="E66" s="51"/>
      <c r="F66" s="51"/>
      <c r="G66" s="51"/>
      <c r="H66" s="51"/>
      <c r="I66" s="51"/>
      <c r="J66" s="51"/>
      <c r="K66" s="51"/>
      <c r="L66" s="51"/>
      <c r="M66" s="51"/>
      <c r="N66" s="499"/>
      <c r="O66" s="51"/>
      <c r="P66" s="51"/>
      <c r="Q66" s="51"/>
      <c r="R66" s="51"/>
      <c r="S66" s="51"/>
      <c r="T66" s="51"/>
      <c r="U66" s="51"/>
      <c r="V66" s="51"/>
      <c r="W66" s="51"/>
      <c r="X66" s="51"/>
      <c r="Y66" s="51"/>
      <c r="Z66" s="51"/>
      <c r="AA66" s="51"/>
      <c r="AB66" s="51"/>
      <c r="AC66" s="51"/>
      <c r="AD66" s="51"/>
      <c r="AE66" s="51"/>
      <c r="AF66" s="51"/>
      <c r="AG66" s="51"/>
      <c r="AH66" s="51"/>
      <c r="AI66" s="51"/>
      <c r="AJ66" s="51"/>
      <c r="AK66" s="51"/>
      <c r="AL66" s="51"/>
      <c r="AM66" s="51"/>
      <c r="AN66" s="51"/>
      <c r="AO66" s="51"/>
      <c r="AP66" s="51"/>
      <c r="AQ66" s="51"/>
      <c r="AR66" s="51"/>
      <c r="AS66" s="51"/>
      <c r="AT66" s="51"/>
      <c r="AU66" s="51"/>
      <c r="BH66" s="503"/>
      <c r="BI66" s="504"/>
      <c r="BU66" s="503"/>
      <c r="DA66" s="296"/>
      <c r="DB66" s="294"/>
      <c r="DG66" s="294"/>
      <c r="DH66" s="294"/>
      <c r="DI66" s="294"/>
      <c r="DJ66" s="294"/>
      <c r="DK66" s="294"/>
      <c r="DL66" s="294"/>
      <c r="DM66" s="294"/>
      <c r="DN66" s="294"/>
      <c r="DO66" s="294"/>
      <c r="DP66" s="294"/>
      <c r="DQ66" s="294"/>
      <c r="DR66" s="294"/>
      <c r="DS66" s="294"/>
      <c r="DT66" s="294"/>
      <c r="DU66" s="511"/>
      <c r="DV66" s="511"/>
      <c r="DW66" s="511"/>
      <c r="DX66" s="511"/>
      <c r="DY66" s="511"/>
      <c r="DZ66" s="511"/>
      <c r="EA66" s="511"/>
      <c r="EB66" s="511"/>
      <c r="EC66" s="511"/>
      <c r="ED66" s="511"/>
      <c r="EE66" s="511"/>
      <c r="EF66" s="511"/>
      <c r="EG66" s="511"/>
      <c r="EH66" s="511"/>
      <c r="EI66" s="511"/>
      <c r="EJ66" s="511"/>
      <c r="EK66" s="511"/>
      <c r="EL66" s="511"/>
      <c r="EM66" s="511"/>
      <c r="EN66" s="511"/>
      <c r="EO66" s="511"/>
      <c r="EP66" s="511"/>
    </row>
    <row r="67" spans="2:148" s="497" customFormat="1" ht="15" customHeight="1">
      <c r="B67" s="73"/>
      <c r="C67" s="51"/>
      <c r="D67" s="51"/>
      <c r="E67" s="51"/>
      <c r="F67" s="51"/>
      <c r="G67" s="51"/>
      <c r="H67" s="51"/>
      <c r="I67" s="51"/>
      <c r="J67" s="51"/>
      <c r="K67" s="51"/>
      <c r="L67" s="51"/>
      <c r="M67" s="51"/>
      <c r="N67" s="499"/>
      <c r="O67" s="51"/>
      <c r="P67" s="51" t="s">
        <v>337</v>
      </c>
      <c r="R67" s="51"/>
      <c r="S67" s="51"/>
      <c r="T67" s="51"/>
      <c r="U67" s="51"/>
      <c r="V67" s="51"/>
      <c r="W67" s="51"/>
      <c r="X67" s="51"/>
      <c r="Y67" s="51"/>
      <c r="Z67" s="51"/>
      <c r="AA67" s="51"/>
      <c r="AB67" s="51"/>
      <c r="AC67" s="51"/>
      <c r="AD67" s="51"/>
      <c r="AE67" s="51"/>
      <c r="AF67" s="51"/>
      <c r="AG67" s="51"/>
      <c r="AH67" s="51"/>
      <c r="AI67" s="51"/>
      <c r="AJ67" s="51"/>
      <c r="AK67" s="51"/>
      <c r="AL67" s="51"/>
      <c r="AM67" s="51"/>
      <c r="AN67" s="51"/>
      <c r="AO67" s="51"/>
      <c r="AP67" s="51"/>
      <c r="AQ67" s="51"/>
      <c r="AR67" s="51"/>
      <c r="AS67" s="51"/>
      <c r="AT67" s="51"/>
      <c r="AU67" s="51"/>
      <c r="BH67" s="503"/>
      <c r="BI67" s="504"/>
      <c r="BU67" s="503"/>
      <c r="DA67" s="296"/>
      <c r="DB67" s="294"/>
      <c r="DD67" s="294"/>
      <c r="DG67" s="294"/>
      <c r="DH67" s="294"/>
      <c r="DI67" s="294"/>
      <c r="DJ67" s="294"/>
      <c r="DK67" s="294"/>
      <c r="DL67" s="294"/>
      <c r="DM67" s="294"/>
      <c r="DN67" s="294"/>
      <c r="DO67" s="294"/>
      <c r="DP67" s="294"/>
      <c r="DQ67" s="294"/>
      <c r="DR67" s="294"/>
      <c r="DS67" s="294"/>
      <c r="DT67" s="294"/>
      <c r="DU67" s="511"/>
      <c r="DV67" s="511"/>
      <c r="DW67" s="511"/>
      <c r="DX67" s="511"/>
      <c r="DY67" s="511"/>
      <c r="DZ67" s="511"/>
      <c r="EA67" s="511"/>
      <c r="EB67" s="511"/>
      <c r="EC67" s="511"/>
      <c r="ED67" s="511"/>
      <c r="EE67" s="511"/>
      <c r="EF67" s="511"/>
      <c r="EG67" s="511"/>
      <c r="EH67" s="511"/>
      <c r="EI67" s="511"/>
      <c r="EJ67" s="511"/>
      <c r="EK67" s="511"/>
      <c r="EL67" s="511"/>
      <c r="EM67" s="511"/>
      <c r="EN67" s="511"/>
      <c r="EO67" s="511"/>
      <c r="EP67" s="511"/>
    </row>
    <row r="68" spans="2:148" s="497" customFormat="1" ht="15" customHeight="1">
      <c r="B68" s="73"/>
      <c r="C68" s="51"/>
      <c r="D68" s="51"/>
      <c r="E68" s="51"/>
      <c r="F68" s="51"/>
      <c r="G68" s="51"/>
      <c r="H68" s="51"/>
      <c r="I68" s="51"/>
      <c r="J68" s="51"/>
      <c r="K68" s="51"/>
      <c r="L68" s="51"/>
      <c r="M68" s="51"/>
      <c r="N68" s="499"/>
      <c r="O68" s="51"/>
      <c r="P68" s="51"/>
      <c r="Q68" s="51" t="s">
        <v>338</v>
      </c>
      <c r="R68" s="296"/>
      <c r="S68" s="301"/>
      <c r="T68" s="51"/>
      <c r="U68" s="51"/>
      <c r="V68" s="51"/>
      <c r="W68" s="51"/>
      <c r="X68" s="51"/>
      <c r="Y68" s="51"/>
      <c r="Z68" s="51"/>
      <c r="AA68" s="51"/>
      <c r="AB68" s="51"/>
      <c r="AC68" s="51"/>
      <c r="AD68" s="51"/>
      <c r="AE68" s="51"/>
      <c r="AF68" s="51"/>
      <c r="AG68" s="51"/>
      <c r="AH68" s="51"/>
      <c r="AI68" s="51"/>
      <c r="AJ68" s="51"/>
      <c r="AK68" s="51"/>
      <c r="AL68" s="51"/>
      <c r="AM68" s="51"/>
      <c r="AN68" s="51"/>
      <c r="AO68" s="51"/>
      <c r="AP68" s="51"/>
      <c r="AQ68" s="51"/>
      <c r="AR68" s="51"/>
      <c r="AS68" s="51"/>
      <c r="AT68" s="51"/>
      <c r="AU68" s="51"/>
      <c r="BH68" s="503"/>
      <c r="BI68" s="504"/>
      <c r="BU68" s="503"/>
      <c r="DA68" s="296"/>
      <c r="DG68" s="294"/>
      <c r="DH68" s="294"/>
      <c r="DI68" s="294"/>
      <c r="DJ68" s="294"/>
      <c r="DK68" s="294"/>
      <c r="DL68" s="294"/>
      <c r="DM68" s="294"/>
      <c r="DN68" s="294"/>
      <c r="DO68" s="294"/>
      <c r="DP68" s="294"/>
      <c r="DQ68" s="294"/>
      <c r="DR68" s="294"/>
      <c r="DS68" s="294"/>
      <c r="DT68" s="294"/>
      <c r="DU68" s="511"/>
      <c r="DV68" s="511"/>
      <c r="DW68" s="511"/>
      <c r="DX68" s="511"/>
      <c r="DY68" s="511"/>
      <c r="DZ68" s="511"/>
      <c r="EA68" s="511"/>
      <c r="EB68" s="511"/>
      <c r="EC68" s="511"/>
      <c r="ED68" s="511"/>
      <c r="EE68" s="511"/>
      <c r="EF68" s="511"/>
      <c r="EG68" s="511"/>
      <c r="EH68" s="511"/>
      <c r="EI68" s="511"/>
      <c r="EJ68" s="511"/>
      <c r="EK68" s="511"/>
      <c r="EL68" s="511"/>
      <c r="EM68" s="511"/>
      <c r="EN68" s="511"/>
      <c r="EO68" s="511"/>
      <c r="EP68" s="511"/>
    </row>
    <row r="69" spans="2:148" s="497" customFormat="1" ht="15" customHeight="1" thickBot="1">
      <c r="B69" s="500"/>
      <c r="C69" s="983"/>
      <c r="D69" s="983"/>
      <c r="E69" s="983"/>
      <c r="F69" s="983"/>
      <c r="G69" s="983"/>
      <c r="H69" s="983"/>
      <c r="I69" s="983"/>
      <c r="J69" s="983"/>
      <c r="K69" s="983"/>
      <c r="L69" s="983"/>
      <c r="M69" s="983"/>
      <c r="N69" s="517"/>
      <c r="O69" s="983"/>
      <c r="P69" s="983"/>
      <c r="Q69" s="983"/>
      <c r="R69" s="983"/>
      <c r="S69" s="983"/>
      <c r="T69" s="983"/>
      <c r="U69" s="983"/>
      <c r="V69" s="983"/>
      <c r="W69" s="983"/>
      <c r="X69" s="983"/>
      <c r="Y69" s="983"/>
      <c r="Z69" s="983"/>
      <c r="AA69" s="983"/>
      <c r="AB69" s="983"/>
      <c r="AC69" s="983"/>
      <c r="AD69" s="983"/>
      <c r="AE69" s="983"/>
      <c r="AF69" s="983"/>
      <c r="AG69" s="983"/>
      <c r="AH69" s="983"/>
      <c r="AI69" s="983"/>
      <c r="AJ69" s="983"/>
      <c r="AK69" s="983"/>
      <c r="AL69" s="983"/>
      <c r="AM69" s="983"/>
      <c r="AN69" s="983"/>
      <c r="AO69" s="983"/>
      <c r="AP69" s="983"/>
      <c r="AQ69" s="983"/>
      <c r="AR69" s="983"/>
      <c r="AS69" s="983"/>
      <c r="AT69" s="983"/>
      <c r="AU69" s="983"/>
      <c r="AV69" s="985"/>
      <c r="AW69" s="985"/>
      <c r="AX69" s="985"/>
      <c r="AY69" s="985"/>
      <c r="AZ69" s="985"/>
      <c r="BA69" s="985"/>
      <c r="BB69" s="985"/>
      <c r="BC69" s="985"/>
      <c r="BD69" s="985"/>
      <c r="BE69" s="985"/>
      <c r="BF69" s="985"/>
      <c r="BG69" s="985"/>
      <c r="BH69" s="518"/>
      <c r="BI69" s="519"/>
      <c r="BJ69" s="985"/>
      <c r="BK69" s="985"/>
      <c r="BL69" s="985"/>
      <c r="BM69" s="985"/>
      <c r="BN69" s="985"/>
      <c r="BO69" s="985"/>
      <c r="BP69" s="985"/>
      <c r="BQ69" s="985"/>
      <c r="BR69" s="985"/>
      <c r="BS69" s="985"/>
      <c r="BT69" s="985"/>
      <c r="BU69" s="518"/>
      <c r="DA69" s="296"/>
      <c r="DB69" s="296"/>
      <c r="DE69" s="715"/>
      <c r="DF69" s="715"/>
      <c r="DG69" s="996"/>
      <c r="DH69" s="996"/>
      <c r="DI69" s="996"/>
      <c r="DJ69" s="996"/>
      <c r="DK69" s="996"/>
      <c r="DL69" s="996"/>
      <c r="DM69" s="996"/>
      <c r="DN69" s="996"/>
      <c r="DO69" s="996"/>
      <c r="DP69" s="996"/>
      <c r="DQ69" s="996"/>
      <c r="DR69" s="996"/>
      <c r="DS69" s="996"/>
      <c r="DT69" s="996"/>
      <c r="DU69" s="996"/>
      <c r="DV69" s="996"/>
      <c r="DW69" s="716"/>
      <c r="DX69" s="716"/>
      <c r="DY69" s="716"/>
      <c r="DZ69" s="716"/>
      <c r="EA69" s="716"/>
      <c r="EB69" s="716"/>
      <c r="EC69" s="716"/>
      <c r="ED69" s="716"/>
      <c r="EE69" s="716"/>
      <c r="EF69" s="716"/>
      <c r="EG69" s="716"/>
      <c r="EH69" s="716"/>
      <c r="EI69" s="716"/>
      <c r="EJ69" s="716"/>
      <c r="EK69" s="716"/>
      <c r="EL69" s="716"/>
      <c r="EM69" s="716"/>
      <c r="EN69" s="716"/>
      <c r="EO69" s="716"/>
      <c r="EP69" s="716"/>
      <c r="EQ69" s="716"/>
      <c r="ER69" s="716"/>
    </row>
    <row r="70" spans="2:148" s="497" customFormat="1" ht="15" customHeight="1">
      <c r="B70" s="73"/>
      <c r="C70" s="51"/>
      <c r="D70" s="51"/>
      <c r="E70" s="51"/>
      <c r="F70" s="51"/>
      <c r="G70" s="51"/>
      <c r="H70" s="51"/>
      <c r="I70" s="51"/>
      <c r="J70" s="51"/>
      <c r="K70" s="51"/>
      <c r="L70" s="51"/>
      <c r="M70" s="51"/>
      <c r="N70" s="499"/>
      <c r="O70" s="501" t="s">
        <v>339</v>
      </c>
      <c r="P70" s="51"/>
      <c r="Q70" s="51"/>
      <c r="R70" s="502"/>
      <c r="S70" s="51"/>
      <c r="T70" s="51"/>
      <c r="U70" s="51"/>
      <c r="V70" s="51"/>
      <c r="W70" s="51"/>
      <c r="X70" s="51"/>
      <c r="Y70" s="51"/>
      <c r="Z70" s="51"/>
      <c r="AA70" s="51"/>
      <c r="AB70" s="51"/>
      <c r="AC70" s="51"/>
      <c r="AD70" s="51"/>
      <c r="AE70" s="51"/>
      <c r="AF70" s="51"/>
      <c r="AG70" s="51"/>
      <c r="AH70" s="51"/>
      <c r="AI70" s="51"/>
      <c r="AJ70" s="51"/>
      <c r="AK70" s="51"/>
      <c r="AL70" s="51"/>
      <c r="AM70" s="51"/>
      <c r="AN70" s="51"/>
      <c r="AO70" s="51"/>
      <c r="AP70" s="51"/>
      <c r="AQ70" s="51"/>
      <c r="AR70" s="51"/>
      <c r="AS70" s="51"/>
      <c r="AT70" s="51"/>
      <c r="AU70" s="51"/>
      <c r="BH70" s="503"/>
      <c r="BI70" s="504"/>
      <c r="BU70" s="503"/>
      <c r="DA70" s="296"/>
      <c r="DB70" s="296"/>
      <c r="DE70" s="715"/>
      <c r="DF70" s="715"/>
      <c r="DG70" s="717"/>
      <c r="DH70" s="717"/>
      <c r="DI70" s="717"/>
      <c r="DJ70" s="717"/>
      <c r="DK70" s="717"/>
      <c r="DL70" s="717"/>
      <c r="DM70" s="717"/>
      <c r="DN70" s="717"/>
      <c r="DO70" s="717"/>
      <c r="DP70" s="717"/>
      <c r="DQ70" s="717"/>
      <c r="DR70" s="717"/>
      <c r="DS70" s="717"/>
      <c r="DT70" s="717"/>
      <c r="DU70" s="717"/>
      <c r="DV70" s="717"/>
      <c r="DW70" s="718"/>
      <c r="DX70" s="718"/>
      <c r="DY70" s="718"/>
      <c r="DZ70" s="718"/>
      <c r="EA70" s="718"/>
      <c r="EB70" s="718"/>
      <c r="EC70" s="718"/>
      <c r="ED70" s="718"/>
      <c r="EE70" s="718"/>
      <c r="EF70" s="718"/>
      <c r="EG70" s="718"/>
      <c r="EH70" s="718"/>
      <c r="EI70" s="718"/>
      <c r="EJ70" s="718"/>
      <c r="EK70" s="718"/>
      <c r="EL70" s="718"/>
      <c r="EM70" s="718"/>
      <c r="EN70" s="718"/>
      <c r="EO70" s="718"/>
      <c r="EP70" s="718"/>
      <c r="EQ70" s="718"/>
      <c r="ER70" s="718"/>
    </row>
    <row r="71" spans="2:148" s="497" customFormat="1" ht="15" customHeight="1">
      <c r="B71" s="73"/>
      <c r="C71" s="51"/>
      <c r="D71" s="51"/>
      <c r="E71" s="51"/>
      <c r="F71" s="51"/>
      <c r="G71" s="51"/>
      <c r="H71" s="51"/>
      <c r="I71" s="51"/>
      <c r="J71" s="51"/>
      <c r="K71" s="51"/>
      <c r="L71" s="51"/>
      <c r="M71" s="51"/>
      <c r="N71" s="499"/>
      <c r="O71" s="436" t="s">
        <v>284</v>
      </c>
      <c r="P71" s="51"/>
      <c r="Q71" s="51"/>
      <c r="R71" s="51"/>
      <c r="S71" s="51"/>
      <c r="T71" s="51"/>
      <c r="U71" s="51"/>
      <c r="V71" s="51"/>
      <c r="W71" s="51"/>
      <c r="X71" s="51"/>
      <c r="Y71" s="51"/>
      <c r="Z71" s="51"/>
      <c r="AA71" s="51"/>
      <c r="AB71" s="51"/>
      <c r="AC71" s="51"/>
      <c r="AD71" s="51"/>
      <c r="AE71" s="51"/>
      <c r="AF71" s="51"/>
      <c r="AG71" s="51"/>
      <c r="AH71" s="51"/>
      <c r="AI71" s="51"/>
      <c r="AJ71" s="51"/>
      <c r="AK71" s="51"/>
      <c r="AL71" s="51"/>
      <c r="AM71" s="51"/>
      <c r="AN71" s="51"/>
      <c r="AO71" s="51"/>
      <c r="AP71" s="51"/>
      <c r="AQ71" s="51"/>
      <c r="AR71" s="51"/>
      <c r="AS71" s="51"/>
      <c r="AT71" s="51"/>
      <c r="AU71" s="51"/>
      <c r="BH71" s="503"/>
      <c r="BI71" s="504"/>
      <c r="BU71" s="503"/>
      <c r="DA71" s="296"/>
      <c r="DB71" s="294"/>
      <c r="DE71" s="715"/>
      <c r="DF71" s="715"/>
      <c r="DG71" s="996"/>
      <c r="DH71" s="996"/>
      <c r="DI71" s="996"/>
      <c r="DJ71" s="996"/>
      <c r="DK71" s="996"/>
      <c r="DL71" s="996"/>
      <c r="DM71" s="996"/>
      <c r="DN71" s="996"/>
      <c r="DO71" s="996"/>
      <c r="DP71" s="996"/>
      <c r="DQ71" s="996"/>
      <c r="DR71" s="996"/>
      <c r="DS71" s="996"/>
      <c r="DT71" s="996"/>
      <c r="DU71" s="996"/>
      <c r="DV71" s="996"/>
      <c r="DW71" s="716"/>
      <c r="DX71" s="716"/>
      <c r="DY71" s="716"/>
      <c r="DZ71" s="716"/>
      <c r="EA71" s="716"/>
      <c r="EB71" s="716"/>
      <c r="EC71" s="716"/>
      <c r="ED71" s="716"/>
      <c r="EE71" s="716"/>
      <c r="EF71" s="716"/>
      <c r="EG71" s="716"/>
      <c r="EH71" s="716"/>
      <c r="EI71" s="716"/>
      <c r="EJ71" s="716"/>
      <c r="EK71" s="716"/>
      <c r="EL71" s="716"/>
      <c r="EM71" s="716"/>
      <c r="EN71" s="716"/>
      <c r="EO71" s="716"/>
      <c r="EP71" s="716"/>
      <c r="EQ71" s="716"/>
      <c r="ER71" s="716"/>
    </row>
    <row r="72" spans="2:148" s="497" customFormat="1" ht="15" customHeight="1">
      <c r="B72" s="73"/>
      <c r="C72" s="51"/>
      <c r="D72" s="51"/>
      <c r="E72" s="51"/>
      <c r="F72" s="51"/>
      <c r="G72" s="51"/>
      <c r="H72" s="51"/>
      <c r="I72" s="51"/>
      <c r="J72" s="51"/>
      <c r="K72" s="51"/>
      <c r="L72" s="51"/>
      <c r="M72" s="51"/>
      <c r="N72" s="499"/>
      <c r="O72" s="432"/>
      <c r="P72" s="51" t="s">
        <v>329</v>
      </c>
      <c r="Q72" s="51"/>
      <c r="R72" s="51"/>
      <c r="S72" s="51"/>
      <c r="T72" s="51"/>
      <c r="U72" s="51"/>
      <c r="V72" s="51"/>
      <c r="W72" s="51"/>
      <c r="X72" s="51"/>
      <c r="Y72" s="51"/>
      <c r="Z72" s="51"/>
      <c r="AA72" s="51"/>
      <c r="AB72" s="51"/>
      <c r="AC72" s="51"/>
      <c r="AD72" s="51"/>
      <c r="AE72" s="51"/>
      <c r="AF72" s="51"/>
      <c r="AG72" s="51"/>
      <c r="AH72" s="51"/>
      <c r="AI72" s="51"/>
      <c r="AJ72" s="51"/>
      <c r="AK72" s="51"/>
      <c r="AL72" s="51"/>
      <c r="AM72" s="51"/>
      <c r="AN72" s="51"/>
      <c r="AO72" s="51"/>
      <c r="AP72" s="51"/>
      <c r="AQ72" s="51"/>
      <c r="AR72" s="51"/>
      <c r="AS72" s="51"/>
      <c r="AT72" s="51"/>
      <c r="AU72" s="51"/>
      <c r="BH72" s="503"/>
      <c r="BI72" s="504"/>
      <c r="BU72" s="503"/>
      <c r="DA72" s="296"/>
      <c r="DB72" s="294"/>
      <c r="DE72" s="301"/>
      <c r="DF72" s="301"/>
      <c r="DG72" s="51"/>
      <c r="DH72" s="51"/>
      <c r="DI72" s="51"/>
      <c r="DJ72" s="51"/>
      <c r="DK72" s="51"/>
      <c r="DL72" s="51"/>
      <c r="DM72" s="51"/>
      <c r="DN72" s="51"/>
      <c r="DO72" s="51"/>
      <c r="DP72" s="51"/>
      <c r="DQ72" s="51"/>
      <c r="DR72" s="51"/>
      <c r="DS72" s="51"/>
      <c r="DT72" s="51"/>
      <c r="DU72" s="51"/>
      <c r="DV72" s="51"/>
      <c r="DW72" s="329"/>
      <c r="DX72" s="329"/>
      <c r="DY72" s="329"/>
      <c r="DZ72" s="329"/>
      <c r="EA72" s="329"/>
      <c r="EB72" s="329"/>
      <c r="EC72" s="329"/>
      <c r="ED72" s="329"/>
      <c r="EE72" s="329"/>
      <c r="EF72" s="329"/>
      <c r="EG72" s="329"/>
      <c r="EH72" s="329"/>
      <c r="EI72" s="329"/>
      <c r="EJ72" s="329"/>
      <c r="EK72" s="329"/>
      <c r="EL72" s="329"/>
      <c r="EM72" s="329"/>
      <c r="EN72" s="329"/>
      <c r="EO72" s="329"/>
      <c r="EP72" s="329"/>
      <c r="EQ72" s="329"/>
      <c r="ER72" s="329"/>
    </row>
    <row r="73" spans="2:148" s="497" customFormat="1" ht="15" customHeight="1">
      <c r="B73" s="73"/>
      <c r="C73" s="51"/>
      <c r="D73" s="51"/>
      <c r="E73" s="51"/>
      <c r="F73" s="51"/>
      <c r="G73" s="51"/>
      <c r="H73" s="51"/>
      <c r="I73" s="51"/>
      <c r="J73" s="51"/>
      <c r="K73" s="51"/>
      <c r="L73" s="51"/>
      <c r="M73" s="51"/>
      <c r="N73" s="499"/>
      <c r="O73" s="51"/>
      <c r="P73" s="51"/>
      <c r="Q73" s="51"/>
      <c r="R73" s="51"/>
      <c r="S73" s="51"/>
      <c r="T73" s="51"/>
      <c r="U73" s="51"/>
      <c r="V73" s="51"/>
      <c r="W73" s="51"/>
      <c r="X73" s="51"/>
      <c r="Y73" s="51"/>
      <c r="Z73" s="51"/>
      <c r="AA73" s="51"/>
      <c r="AB73" s="51"/>
      <c r="AC73" s="51"/>
      <c r="AD73" s="51"/>
      <c r="AE73" s="51"/>
      <c r="AF73" s="51"/>
      <c r="AG73" s="51"/>
      <c r="AH73" s="51"/>
      <c r="AI73" s="51"/>
      <c r="AJ73" s="51"/>
      <c r="AK73" s="51"/>
      <c r="AL73" s="51"/>
      <c r="AM73" s="51"/>
      <c r="AN73" s="51"/>
      <c r="AO73" s="51"/>
      <c r="AP73" s="51"/>
      <c r="AQ73" s="51"/>
      <c r="AR73" s="51"/>
      <c r="AS73" s="51"/>
      <c r="AT73" s="51"/>
      <c r="AU73" s="51"/>
      <c r="BH73" s="503"/>
      <c r="BI73" s="504"/>
      <c r="BU73" s="503"/>
      <c r="DA73" s="296"/>
      <c r="DB73" s="296"/>
      <c r="DE73" s="715"/>
      <c r="DF73" s="715"/>
      <c r="DG73" s="717"/>
      <c r="DH73" s="717"/>
      <c r="DI73" s="717"/>
      <c r="DJ73" s="717"/>
      <c r="DK73" s="717"/>
      <c r="DL73" s="717"/>
      <c r="DM73" s="717"/>
      <c r="DN73" s="717"/>
      <c r="DO73" s="717"/>
      <c r="DP73" s="717"/>
      <c r="DQ73" s="717"/>
      <c r="DR73" s="717"/>
      <c r="DS73" s="717"/>
      <c r="DT73" s="717"/>
      <c r="DU73" s="717"/>
      <c r="DV73" s="717"/>
      <c r="DW73" s="718"/>
      <c r="DX73" s="718"/>
      <c r="DY73" s="718"/>
      <c r="DZ73" s="718"/>
      <c r="EA73" s="718"/>
      <c r="EB73" s="718"/>
      <c r="EC73" s="718"/>
      <c r="ED73" s="718"/>
      <c r="EE73" s="718"/>
      <c r="EF73" s="718"/>
      <c r="EG73" s="718"/>
      <c r="EH73" s="718"/>
      <c r="EI73" s="718"/>
      <c r="EJ73" s="718"/>
      <c r="EK73" s="718"/>
      <c r="EL73" s="718"/>
      <c r="EM73" s="718"/>
      <c r="EN73" s="718"/>
      <c r="EO73" s="718"/>
      <c r="EP73" s="718"/>
      <c r="EQ73" s="718"/>
      <c r="ER73" s="718"/>
    </row>
    <row r="74" spans="2:148" s="497" customFormat="1" ht="15" customHeight="1">
      <c r="B74" s="73"/>
      <c r="C74" s="51"/>
      <c r="D74" s="51"/>
      <c r="E74" s="51"/>
      <c r="F74" s="51"/>
      <c r="G74" s="51"/>
      <c r="H74" s="51"/>
      <c r="I74" s="51"/>
      <c r="J74" s="51"/>
      <c r="K74" s="51"/>
      <c r="L74" s="51"/>
      <c r="M74" s="51"/>
      <c r="N74" s="499"/>
      <c r="O74" s="51"/>
      <c r="P74" s="51" t="s">
        <v>330</v>
      </c>
      <c r="Q74" s="435"/>
      <c r="R74" s="435"/>
      <c r="S74" s="435"/>
      <c r="T74" s="435"/>
      <c r="U74" s="435"/>
      <c r="V74" s="435"/>
      <c r="W74" s="435"/>
      <c r="X74" s="435"/>
      <c r="Y74" s="435"/>
      <c r="Z74" s="435"/>
      <c r="AA74" s="435"/>
      <c r="AB74" s="435"/>
      <c r="AC74" s="435"/>
      <c r="AD74" s="435"/>
      <c r="AE74" s="435"/>
      <c r="AF74" s="435"/>
      <c r="AG74" s="435"/>
      <c r="AH74" s="435"/>
      <c r="AI74" s="435"/>
      <c r="AJ74" s="435"/>
      <c r="AK74" s="435"/>
      <c r="AL74" s="435"/>
      <c r="AM74" s="435"/>
      <c r="AN74" s="435"/>
      <c r="AO74" s="435"/>
      <c r="AP74" s="435"/>
      <c r="AQ74" s="435"/>
      <c r="AR74" s="435"/>
      <c r="AS74" s="435"/>
      <c r="AT74" s="435"/>
      <c r="AU74" s="435"/>
      <c r="AV74" s="435"/>
      <c r="AW74" s="435"/>
      <c r="AX74" s="435"/>
      <c r="AY74" s="435"/>
      <c r="AZ74" s="435"/>
      <c r="BA74" s="435"/>
      <c r="BB74" s="435"/>
      <c r="BC74" s="435"/>
      <c r="BD74" s="435"/>
      <c r="BH74" s="503"/>
      <c r="BI74" s="504"/>
      <c r="BU74" s="503"/>
      <c r="DA74" s="296"/>
      <c r="DB74" s="296"/>
      <c r="DE74" s="715"/>
      <c r="DF74" s="715"/>
      <c r="DG74" s="996"/>
      <c r="DH74" s="996"/>
      <c r="DI74" s="996"/>
      <c r="DJ74" s="996"/>
      <c r="DK74" s="996"/>
      <c r="DL74" s="996"/>
      <c r="DM74" s="996"/>
      <c r="DN74" s="996"/>
      <c r="DO74" s="996"/>
      <c r="DP74" s="996"/>
      <c r="DQ74" s="996"/>
      <c r="DR74" s="996"/>
      <c r="DS74" s="996"/>
      <c r="DT74" s="996"/>
      <c r="DU74" s="996"/>
      <c r="DV74" s="996"/>
      <c r="DW74" s="716"/>
      <c r="DX74" s="716"/>
      <c r="DY74" s="716"/>
      <c r="DZ74" s="716"/>
      <c r="EA74" s="716"/>
      <c r="EB74" s="716"/>
      <c r="EC74" s="716"/>
      <c r="ED74" s="716"/>
      <c r="EE74" s="716"/>
      <c r="EF74" s="716"/>
      <c r="EG74" s="716"/>
      <c r="EH74" s="716"/>
      <c r="EI74" s="716"/>
      <c r="EJ74" s="716"/>
      <c r="EK74" s="716"/>
      <c r="EL74" s="716"/>
      <c r="EM74" s="716"/>
      <c r="EN74" s="716"/>
      <c r="EO74" s="716"/>
      <c r="EP74" s="716"/>
      <c r="EQ74" s="716"/>
      <c r="ER74" s="716"/>
    </row>
    <row r="75" spans="2:148" s="497" customFormat="1" ht="15" customHeight="1">
      <c r="B75" s="73"/>
      <c r="C75" s="51"/>
      <c r="D75" s="51"/>
      <c r="E75" s="51"/>
      <c r="F75" s="51"/>
      <c r="G75" s="51"/>
      <c r="H75" s="51"/>
      <c r="I75" s="51"/>
      <c r="J75" s="51"/>
      <c r="K75" s="51"/>
      <c r="L75" s="51"/>
      <c r="M75" s="51"/>
      <c r="N75" s="499"/>
      <c r="O75" s="51"/>
      <c r="P75" s="51"/>
      <c r="Q75" s="435" t="s">
        <v>331</v>
      </c>
      <c r="R75" s="435"/>
      <c r="S75" s="435"/>
      <c r="T75" s="435"/>
      <c r="U75" s="435"/>
      <c r="V75" s="435"/>
      <c r="W75" s="435"/>
      <c r="X75" s="435"/>
      <c r="Y75" s="435"/>
      <c r="Z75" s="435"/>
      <c r="AA75" s="435"/>
      <c r="AB75" s="435"/>
      <c r="AC75" s="435"/>
      <c r="AD75" s="435"/>
      <c r="AE75" s="435"/>
      <c r="AF75" s="435"/>
      <c r="AG75" s="435"/>
      <c r="AH75" s="435"/>
      <c r="AI75" s="435"/>
      <c r="AJ75" s="435"/>
      <c r="AK75" s="435"/>
      <c r="AL75" s="435"/>
      <c r="AM75" s="435"/>
      <c r="AN75" s="435"/>
      <c r="AO75" s="435"/>
      <c r="AP75" s="435"/>
      <c r="AQ75" s="435"/>
      <c r="AR75" s="435"/>
      <c r="AS75" s="435"/>
      <c r="AT75" s="435"/>
      <c r="AU75" s="435"/>
      <c r="AV75" s="435"/>
      <c r="AW75" s="435"/>
      <c r="AX75" s="435"/>
      <c r="AY75" s="435"/>
      <c r="AZ75" s="435"/>
      <c r="BA75" s="435"/>
      <c r="BB75" s="435"/>
      <c r="BC75" s="435"/>
      <c r="BD75" s="435"/>
      <c r="BH75" s="503"/>
      <c r="BI75" s="504"/>
      <c r="BU75" s="503"/>
      <c r="DA75" s="296"/>
      <c r="DB75" s="296"/>
      <c r="DE75" s="715"/>
      <c r="DF75" s="715"/>
      <c r="DG75" s="717"/>
      <c r="DH75" s="717"/>
      <c r="DI75" s="717"/>
      <c r="DJ75" s="717"/>
      <c r="DK75" s="717"/>
      <c r="DL75" s="717"/>
      <c r="DM75" s="717"/>
      <c r="DN75" s="717"/>
      <c r="DO75" s="717"/>
      <c r="DP75" s="717"/>
      <c r="DQ75" s="717"/>
      <c r="DR75" s="717"/>
      <c r="DS75" s="717"/>
      <c r="DT75" s="717"/>
      <c r="DU75" s="717"/>
      <c r="DV75" s="717"/>
      <c r="DW75" s="718"/>
      <c r="DX75" s="718"/>
      <c r="DY75" s="718"/>
      <c r="DZ75" s="718"/>
      <c r="EA75" s="718"/>
      <c r="EB75" s="718"/>
      <c r="EC75" s="718"/>
      <c r="ED75" s="718"/>
      <c r="EE75" s="718"/>
      <c r="EF75" s="718"/>
      <c r="EG75" s="718"/>
      <c r="EH75" s="718"/>
      <c r="EI75" s="718"/>
      <c r="EJ75" s="718"/>
      <c r="EK75" s="718"/>
      <c r="EL75" s="718"/>
      <c r="EM75" s="718"/>
      <c r="EN75" s="718"/>
      <c r="EO75" s="718"/>
      <c r="EP75" s="718"/>
      <c r="EQ75" s="718"/>
      <c r="ER75" s="718"/>
    </row>
    <row r="76" spans="2:148" s="497" customFormat="1" ht="15" customHeight="1">
      <c r="B76" s="73"/>
      <c r="C76" s="51"/>
      <c r="D76" s="51"/>
      <c r="E76" s="51"/>
      <c r="F76" s="51"/>
      <c r="G76" s="51"/>
      <c r="H76" s="51"/>
      <c r="I76" s="51"/>
      <c r="J76" s="51"/>
      <c r="K76" s="51"/>
      <c r="L76" s="51"/>
      <c r="M76" s="51"/>
      <c r="N76" s="499"/>
      <c r="O76" s="51"/>
      <c r="P76" s="51"/>
      <c r="Q76" s="435" t="s">
        <v>332</v>
      </c>
      <c r="R76" s="435"/>
      <c r="S76" s="435"/>
      <c r="T76" s="435"/>
      <c r="U76" s="435"/>
      <c r="V76" s="435"/>
      <c r="W76" s="435"/>
      <c r="X76" s="435"/>
      <c r="Y76" s="435"/>
      <c r="Z76" s="435"/>
      <c r="AA76" s="435"/>
      <c r="AB76" s="435"/>
      <c r="AC76" s="435"/>
      <c r="AD76" s="435"/>
      <c r="AE76" s="435"/>
      <c r="AF76" s="435"/>
      <c r="AG76" s="435"/>
      <c r="AH76" s="435"/>
      <c r="AI76" s="435"/>
      <c r="AJ76" s="435"/>
      <c r="AK76" s="435"/>
      <c r="AL76" s="435"/>
      <c r="AM76" s="435"/>
      <c r="AN76" s="435"/>
      <c r="AO76" s="435"/>
      <c r="AP76" s="435"/>
      <c r="AQ76" s="435"/>
      <c r="AR76" s="435"/>
      <c r="AS76" s="435"/>
      <c r="AT76" s="435"/>
      <c r="AU76" s="435"/>
      <c r="AV76" s="435"/>
      <c r="AW76" s="435"/>
      <c r="AX76" s="435"/>
      <c r="AY76" s="435"/>
      <c r="AZ76" s="435"/>
      <c r="BA76" s="435"/>
      <c r="BB76" s="435"/>
      <c r="BC76" s="435"/>
      <c r="BD76" s="435"/>
      <c r="BH76" s="503"/>
      <c r="BI76" s="504"/>
      <c r="BU76" s="503"/>
      <c r="DA76" s="296"/>
      <c r="DB76" s="296"/>
      <c r="DE76" s="301"/>
      <c r="DF76" s="301"/>
      <c r="DG76" s="294"/>
      <c r="DH76" s="294"/>
      <c r="DI76" s="294"/>
      <c r="DJ76" s="294"/>
      <c r="DK76" s="294"/>
      <c r="DL76" s="294"/>
      <c r="DM76" s="294"/>
      <c r="DN76" s="294"/>
      <c r="DO76" s="294"/>
      <c r="DP76" s="294"/>
      <c r="DQ76" s="294"/>
      <c r="DR76" s="294"/>
      <c r="DS76" s="294"/>
      <c r="DT76" s="294"/>
      <c r="DU76" s="294"/>
      <c r="DV76" s="294"/>
      <c r="DW76" s="511"/>
      <c r="DX76" s="511"/>
      <c r="DY76" s="511"/>
      <c r="DZ76" s="511"/>
      <c r="EA76" s="511"/>
      <c r="EB76" s="511"/>
      <c r="EC76" s="511"/>
      <c r="ED76" s="511"/>
      <c r="EE76" s="511"/>
      <c r="EF76" s="511"/>
      <c r="EG76" s="511"/>
      <c r="EH76" s="511"/>
      <c r="EI76" s="511"/>
      <c r="EJ76" s="511"/>
      <c r="EK76" s="511"/>
      <c r="EL76" s="511"/>
      <c r="EM76" s="511"/>
      <c r="EN76" s="511"/>
      <c r="EO76" s="511"/>
      <c r="EP76" s="511"/>
      <c r="EQ76" s="511"/>
      <c r="ER76" s="511"/>
    </row>
    <row r="77" spans="2:148" s="497" customFormat="1" ht="15" customHeight="1">
      <c r="B77" s="73"/>
      <c r="C77" s="51"/>
      <c r="D77" s="51"/>
      <c r="E77" s="51"/>
      <c r="F77" s="51"/>
      <c r="G77" s="51"/>
      <c r="H77" s="51"/>
      <c r="I77" s="51"/>
      <c r="J77" s="51"/>
      <c r="K77" s="51"/>
      <c r="L77" s="51"/>
      <c r="M77" s="51"/>
      <c r="N77" s="499"/>
      <c r="O77" s="51"/>
      <c r="P77" s="51"/>
      <c r="Q77" s="435" t="s">
        <v>333</v>
      </c>
      <c r="R77" s="435"/>
      <c r="S77" s="435"/>
      <c r="T77" s="435"/>
      <c r="U77" s="435"/>
      <c r="V77" s="435"/>
      <c r="W77" s="435"/>
      <c r="X77" s="435"/>
      <c r="Y77" s="435"/>
      <c r="Z77" s="435"/>
      <c r="AA77" s="435"/>
      <c r="AB77" s="435"/>
      <c r="AC77" s="435"/>
      <c r="AD77" s="435"/>
      <c r="AE77" s="435"/>
      <c r="AF77" s="435"/>
      <c r="AG77" s="435"/>
      <c r="AH77" s="435"/>
      <c r="AI77" s="435"/>
      <c r="AJ77" s="435"/>
      <c r="AK77" s="435"/>
      <c r="AL77" s="435"/>
      <c r="AM77" s="435"/>
      <c r="AN77" s="435"/>
      <c r="AO77" s="435"/>
      <c r="AP77" s="435"/>
      <c r="AQ77" s="435"/>
      <c r="AR77" s="435"/>
      <c r="AS77" s="435"/>
      <c r="AT77" s="435"/>
      <c r="AU77" s="435"/>
      <c r="AV77" s="435"/>
      <c r="AW77" s="435"/>
      <c r="AX77" s="435"/>
      <c r="AY77" s="435"/>
      <c r="AZ77" s="435"/>
      <c r="BA77" s="435"/>
      <c r="BB77" s="435"/>
      <c r="BC77" s="435"/>
      <c r="BD77" s="435"/>
      <c r="BH77" s="503"/>
      <c r="BI77" s="504"/>
      <c r="BU77" s="503"/>
      <c r="DA77" s="296"/>
      <c r="DB77" s="296"/>
      <c r="DE77" s="301"/>
      <c r="DF77" s="301"/>
      <c r="DG77" s="294"/>
      <c r="DH77" s="294"/>
      <c r="DI77" s="294"/>
      <c r="DJ77" s="294"/>
      <c r="DK77" s="294"/>
      <c r="DL77" s="294"/>
      <c r="DM77" s="294"/>
      <c r="DN77" s="294"/>
      <c r="DO77" s="294"/>
      <c r="DP77" s="294"/>
      <c r="DQ77" s="294"/>
      <c r="DR77" s="294"/>
      <c r="DS77" s="294"/>
      <c r="DT77" s="294"/>
      <c r="DU77" s="294"/>
      <c r="DV77" s="294"/>
      <c r="DW77" s="511"/>
      <c r="DX77" s="511"/>
      <c r="DY77" s="511"/>
      <c r="DZ77" s="511"/>
      <c r="EA77" s="511"/>
      <c r="EB77" s="511"/>
      <c r="EC77" s="511"/>
      <c r="ED77" s="511"/>
      <c r="EE77" s="511"/>
      <c r="EF77" s="511"/>
      <c r="EG77" s="511"/>
      <c r="EH77" s="511"/>
      <c r="EI77" s="511"/>
      <c r="EJ77" s="511"/>
      <c r="EK77" s="511"/>
      <c r="EL77" s="511"/>
      <c r="EM77" s="511"/>
      <c r="EN77" s="511"/>
      <c r="EO77" s="511"/>
      <c r="EP77" s="511"/>
      <c r="EQ77" s="511"/>
      <c r="ER77" s="511"/>
    </row>
    <row r="78" spans="2:148" s="497" customFormat="1" ht="15" customHeight="1" thickBot="1">
      <c r="B78" s="519"/>
      <c r="C78" s="985"/>
      <c r="D78" s="985"/>
      <c r="E78" s="985"/>
      <c r="F78" s="985"/>
      <c r="G78" s="985"/>
      <c r="H78" s="985"/>
      <c r="I78" s="985"/>
      <c r="J78" s="985"/>
      <c r="K78" s="985"/>
      <c r="L78" s="985"/>
      <c r="M78" s="985"/>
      <c r="N78" s="518"/>
      <c r="O78" s="985"/>
      <c r="P78" s="985"/>
      <c r="Q78" s="985"/>
      <c r="R78" s="985"/>
      <c r="S78" s="985"/>
      <c r="T78" s="985"/>
      <c r="U78" s="985"/>
      <c r="V78" s="985"/>
      <c r="W78" s="985"/>
      <c r="X78" s="985"/>
      <c r="Y78" s="985"/>
      <c r="Z78" s="985"/>
      <c r="AA78" s="985"/>
      <c r="AB78" s="985"/>
      <c r="AC78" s="985"/>
      <c r="AD78" s="985"/>
      <c r="AE78" s="985"/>
      <c r="AF78" s="985"/>
      <c r="AG78" s="985"/>
      <c r="AH78" s="985"/>
      <c r="AI78" s="985"/>
      <c r="AJ78" s="985"/>
      <c r="AK78" s="985"/>
      <c r="AL78" s="985"/>
      <c r="AM78" s="985"/>
      <c r="AN78" s="985"/>
      <c r="AO78" s="985"/>
      <c r="AP78" s="985"/>
      <c r="AQ78" s="985"/>
      <c r="AR78" s="985"/>
      <c r="AS78" s="985"/>
      <c r="AT78" s="985"/>
      <c r="AU78" s="985"/>
      <c r="AV78" s="985"/>
      <c r="AW78" s="985"/>
      <c r="AX78" s="985"/>
      <c r="AY78" s="985"/>
      <c r="AZ78" s="985"/>
      <c r="BA78" s="985"/>
      <c r="BB78" s="985"/>
      <c r="BC78" s="985"/>
      <c r="BD78" s="985"/>
      <c r="BE78" s="985"/>
      <c r="BF78" s="985"/>
      <c r="BG78" s="985"/>
      <c r="BH78" s="518"/>
      <c r="BI78" s="519"/>
      <c r="BJ78" s="985"/>
      <c r="BK78" s="985"/>
      <c r="BL78" s="985"/>
      <c r="BM78" s="985"/>
      <c r="BN78" s="985"/>
      <c r="BO78" s="985"/>
      <c r="BP78" s="985"/>
      <c r="BQ78" s="985"/>
      <c r="BR78" s="985"/>
      <c r="BS78" s="985"/>
      <c r="BT78" s="985"/>
      <c r="BU78" s="518"/>
      <c r="DA78" s="296"/>
      <c r="DB78" s="294"/>
      <c r="DE78" s="715"/>
      <c r="DF78" s="715"/>
      <c r="DG78" s="996"/>
      <c r="DH78" s="996"/>
      <c r="DI78" s="996"/>
      <c r="DJ78" s="996"/>
      <c r="DK78" s="996"/>
      <c r="DL78" s="996"/>
      <c r="DM78" s="996"/>
      <c r="DN78" s="996"/>
      <c r="DO78" s="996"/>
      <c r="DP78" s="996"/>
      <c r="DQ78" s="996"/>
      <c r="DR78" s="996"/>
      <c r="DS78" s="996"/>
      <c r="DT78" s="996"/>
      <c r="DU78" s="996"/>
      <c r="DV78" s="996"/>
      <c r="DW78" s="716"/>
      <c r="DX78" s="716"/>
      <c r="DY78" s="716"/>
      <c r="DZ78" s="716"/>
      <c r="EA78" s="716"/>
      <c r="EB78" s="716"/>
      <c r="EC78" s="716"/>
      <c r="ED78" s="716"/>
      <c r="EE78" s="716"/>
      <c r="EF78" s="716"/>
      <c r="EG78" s="716"/>
      <c r="EH78" s="716"/>
      <c r="EI78" s="716"/>
      <c r="EJ78" s="716"/>
      <c r="EK78" s="716"/>
      <c r="EL78" s="716"/>
      <c r="EM78" s="716"/>
      <c r="EN78" s="716"/>
      <c r="EO78" s="716"/>
      <c r="EP78" s="716"/>
      <c r="EQ78" s="716"/>
      <c r="ER78" s="716"/>
    </row>
    <row r="79" spans="2:148" ht="15" customHeight="1">
      <c r="B79" s="312"/>
      <c r="C79" s="312"/>
      <c r="D79" s="312"/>
      <c r="E79" s="312"/>
      <c r="F79" s="312"/>
      <c r="G79" s="312"/>
      <c r="H79" s="312"/>
      <c r="I79" s="312"/>
      <c r="J79" s="312"/>
      <c r="K79" s="312"/>
      <c r="L79" s="312"/>
      <c r="M79" s="312"/>
      <c r="N79" s="312"/>
      <c r="O79" s="313"/>
      <c r="P79" s="312"/>
      <c r="Q79" s="312"/>
      <c r="R79" s="312"/>
      <c r="S79" s="312"/>
      <c r="T79" s="312"/>
      <c r="U79" s="312"/>
      <c r="V79" s="312"/>
      <c r="W79" s="312"/>
      <c r="X79" s="312"/>
      <c r="Y79" s="312"/>
      <c r="Z79" s="312"/>
      <c r="AA79" s="312"/>
      <c r="AB79" s="312"/>
      <c r="AC79" s="312"/>
      <c r="AD79" s="312"/>
      <c r="AE79" s="312"/>
      <c r="AF79" s="312"/>
      <c r="AG79" s="312"/>
      <c r="AH79" s="312"/>
      <c r="AI79" s="312"/>
      <c r="AJ79" s="312"/>
      <c r="AK79" s="312"/>
      <c r="AL79" s="312"/>
      <c r="AM79" s="312"/>
      <c r="AN79" s="312"/>
      <c r="AO79" s="312"/>
      <c r="AP79" s="312"/>
      <c r="AQ79" s="312"/>
      <c r="AR79" s="312"/>
      <c r="AS79" s="312"/>
      <c r="AT79" s="312"/>
      <c r="AU79" s="312"/>
      <c r="AV79" s="312"/>
      <c r="AW79" s="312"/>
      <c r="AX79" s="312"/>
      <c r="AY79" s="312"/>
      <c r="AZ79" s="312"/>
      <c r="BA79" s="312"/>
      <c r="BB79" s="312"/>
      <c r="BC79" s="312"/>
      <c r="BD79" s="312"/>
      <c r="BE79" s="312"/>
      <c r="BF79" s="312"/>
      <c r="BG79" s="312"/>
      <c r="BH79" s="312"/>
      <c r="BI79" s="312"/>
      <c r="BJ79" s="312"/>
      <c r="BK79" s="312"/>
      <c r="BL79" s="312"/>
      <c r="BM79" s="312"/>
      <c r="BN79" s="312"/>
      <c r="BO79" s="312"/>
      <c r="BP79" s="312"/>
      <c r="BQ79" s="312"/>
      <c r="BR79" s="312"/>
      <c r="BS79" s="312"/>
      <c r="BT79" s="312"/>
      <c r="BU79" s="312"/>
    </row>
  </sheetData>
  <mergeCells count="53">
    <mergeCell ref="AP6:BU6"/>
    <mergeCell ref="B6:E6"/>
    <mergeCell ref="F6:N6"/>
    <mergeCell ref="O6:S6"/>
    <mergeCell ref="T6:AJ6"/>
    <mergeCell ref="AK6:AO6"/>
    <mergeCell ref="Q32:R32"/>
    <mergeCell ref="S32:AH32"/>
    <mergeCell ref="AI32:AS32"/>
    <mergeCell ref="AT32:BD32"/>
    <mergeCell ref="Q47:R47"/>
    <mergeCell ref="S47:AH47"/>
    <mergeCell ref="AI47:AS47"/>
    <mergeCell ref="AT47:BD47"/>
    <mergeCell ref="B7:N8"/>
    <mergeCell ref="O7:BH8"/>
    <mergeCell ref="BI7:BU8"/>
    <mergeCell ref="Q31:R31"/>
    <mergeCell ref="S31:AH31"/>
    <mergeCell ref="AI31:AS31"/>
    <mergeCell ref="AT31:BD31"/>
    <mergeCell ref="Q48:R48"/>
    <mergeCell ref="S48:AH48"/>
    <mergeCell ref="AI48:AS48"/>
    <mergeCell ref="AT48:BD48"/>
    <mergeCell ref="DE69:DF69"/>
    <mergeCell ref="DG69:DV69"/>
    <mergeCell ref="DW69:EG69"/>
    <mergeCell ref="EH69:ER69"/>
    <mergeCell ref="DE70:DF70"/>
    <mergeCell ref="DG70:DV70"/>
    <mergeCell ref="DW70:EG70"/>
    <mergeCell ref="EH70:ER70"/>
    <mergeCell ref="DE71:DF71"/>
    <mergeCell ref="DG71:DV71"/>
    <mergeCell ref="DW71:EG71"/>
    <mergeCell ref="EH71:ER71"/>
    <mergeCell ref="DE73:DF73"/>
    <mergeCell ref="DG73:DV73"/>
    <mergeCell ref="DW73:EG73"/>
    <mergeCell ref="EH73:ER73"/>
    <mergeCell ref="DE78:DF78"/>
    <mergeCell ref="DG78:DV78"/>
    <mergeCell ref="DW78:EG78"/>
    <mergeCell ref="EH78:ER78"/>
    <mergeCell ref="DE74:DF74"/>
    <mergeCell ref="DG74:DV74"/>
    <mergeCell ref="DW74:EG74"/>
    <mergeCell ref="EH74:ER74"/>
    <mergeCell ref="DE75:DF75"/>
    <mergeCell ref="DG75:DV75"/>
    <mergeCell ref="DW75:EG75"/>
    <mergeCell ref="EH75:ER75"/>
  </mergeCells>
  <phoneticPr fontId="7"/>
  <pageMargins left="0.39370078740157483" right="0.39370078740157483" top="0.39370078740157483" bottom="0.39370078740157483" header="0.31496062992125984" footer="0.31496062992125984"/>
  <pageSetup paperSize="9" scale="61" orientation="portrait" cellComments="asDisplayed" r:id="rId1"/>
  <headerFooter alignWithMargins="0">
    <oddFooter>&amp;R(c) Hitachi, Ltd. 2022. All rights reserved.</oddFooter>
  </headerFooter>
  <drawing r:id="rId2"/>
  <legacy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C962A2-C594-4E36-A5C0-49BAA9C5D1FE}">
  <sheetPr codeName="Sheet7">
    <outlinePr summaryBelow="0" summaryRight="0"/>
    <pageSetUpPr fitToPage="1"/>
  </sheetPr>
  <dimension ref="A1:DO252"/>
  <sheetViews>
    <sheetView showGridLines="0" view="pageBreakPreview" topLeftCell="S1" zoomScale="70" zoomScaleNormal="100" zoomScaleSheetLayoutView="70" zoomScalePageLayoutView="55" workbookViewId="0">
      <pane ySplit="6" topLeftCell="A7" activePane="bottomLeft" state="frozen"/>
      <selection pane="bottomLeft" activeCell="BT37" sqref="BT37"/>
    </sheetView>
  </sheetViews>
  <sheetFormatPr defaultColWidth="2.125" defaultRowHeight="13.5" customHeight="1"/>
  <cols>
    <col min="1" max="15" width="2.125" style="10"/>
    <col min="16" max="17" width="2.125" style="28"/>
    <col min="18" max="20" width="2.125" style="10"/>
    <col min="21" max="22" width="2.125" style="10" customWidth="1"/>
    <col min="23" max="29" width="2.125" style="10"/>
    <col min="30" max="30" width="2.125" style="10" customWidth="1"/>
    <col min="31" max="32" width="2.125" style="10"/>
    <col min="33" max="33" width="2.125" style="10" customWidth="1"/>
    <col min="34" max="76" width="2.125" style="10"/>
    <col min="77" max="85" width="7.125" style="10" customWidth="1"/>
    <col min="86" max="102" width="2.125" style="10"/>
    <col min="103" max="103" width="2.125" style="10" customWidth="1"/>
    <col min="104" max="108" width="2.125" style="10"/>
    <col min="109" max="109" width="2.125" style="10" customWidth="1"/>
    <col min="110" max="117" width="2.125" style="10"/>
    <col min="118" max="118" width="2.125" style="10" customWidth="1"/>
    <col min="119" max="16384" width="2.125" style="10"/>
  </cols>
  <sheetData>
    <row r="1" spans="1:119" ht="13.5" customHeight="1" thickTop="1">
      <c r="A1" s="8"/>
      <c r="B1" s="997" t="s">
        <v>59</v>
      </c>
      <c r="C1" s="997"/>
      <c r="D1" s="997"/>
      <c r="E1" s="997"/>
      <c r="F1" s="997"/>
      <c r="G1" s="997"/>
      <c r="H1" s="997"/>
      <c r="I1" s="742" t="str">
        <f>ヘッダ!$I$2</f>
        <v>流通系システム群再構築プロジェクト</v>
      </c>
      <c r="J1" s="742"/>
      <c r="K1" s="742"/>
      <c r="L1" s="742"/>
      <c r="M1" s="742"/>
      <c r="N1" s="742"/>
      <c r="O1" s="742"/>
      <c r="P1" s="742"/>
      <c r="Q1" s="742"/>
      <c r="R1" s="742"/>
      <c r="S1" s="742"/>
      <c r="T1" s="742"/>
      <c r="U1" s="742"/>
      <c r="V1" s="742"/>
      <c r="W1" s="742"/>
      <c r="X1" s="742"/>
      <c r="Y1" s="742"/>
      <c r="Z1" s="742"/>
      <c r="AA1" s="742"/>
      <c r="AB1" s="742"/>
      <c r="AC1" s="742"/>
      <c r="AD1" s="742"/>
      <c r="AE1" s="742"/>
      <c r="AF1" s="742"/>
      <c r="AG1" s="742"/>
      <c r="AH1" s="742"/>
      <c r="AI1" s="742"/>
      <c r="AJ1" s="742"/>
      <c r="AK1" s="997" t="s">
        <v>61</v>
      </c>
      <c r="AL1" s="997"/>
      <c r="AM1" s="997"/>
      <c r="AN1" s="997"/>
      <c r="AO1" s="997"/>
      <c r="AP1" s="997"/>
      <c r="AQ1" s="997"/>
      <c r="AR1" s="997"/>
      <c r="AS1" s="998" t="str">
        <f>ヘッダ!$AS$2</f>
        <v>詳細設計</v>
      </c>
      <c r="AT1" s="999"/>
      <c r="AU1" s="999"/>
      <c r="AV1" s="999"/>
      <c r="AW1" s="999"/>
      <c r="AX1" s="999"/>
      <c r="AY1" s="999"/>
      <c r="AZ1" s="999"/>
      <c r="BA1" s="999"/>
      <c r="BB1" s="999"/>
      <c r="BC1" s="999"/>
      <c r="BD1" s="999"/>
      <c r="BE1" s="999"/>
      <c r="BF1" s="999"/>
      <c r="BG1" s="997" t="s">
        <v>63</v>
      </c>
      <c r="BH1" s="997"/>
      <c r="BI1" s="997"/>
      <c r="BJ1" s="997"/>
      <c r="BK1" s="997"/>
      <c r="BL1" s="997"/>
      <c r="BM1" s="997"/>
      <c r="BN1" s="997"/>
      <c r="BO1" s="999" t="str">
        <f>IF(ヘッダ!$BO$2="","",ヘッダ!$BO$2)</f>
        <v/>
      </c>
      <c r="BP1" s="999"/>
      <c r="BQ1" s="999"/>
      <c r="BR1" s="999"/>
      <c r="BS1" s="999"/>
      <c r="BT1" s="999"/>
      <c r="BU1" s="999"/>
      <c r="BV1" s="999"/>
      <c r="BW1" s="999"/>
      <c r="BX1" s="9"/>
      <c r="BY1" s="859" t="s">
        <v>72</v>
      </c>
      <c r="BZ1" s="860"/>
      <c r="CA1" s="860"/>
      <c r="CB1" s="861"/>
      <c r="CD1" s="10" t="s">
        <v>73</v>
      </c>
      <c r="CE1" s="10" t="s">
        <v>74</v>
      </c>
      <c r="CF1" s="10" t="s">
        <v>75</v>
      </c>
      <c r="CG1" s="10" t="s">
        <v>76</v>
      </c>
    </row>
    <row r="2" spans="1:119" ht="13.5" customHeight="1" thickBot="1">
      <c r="A2" s="11"/>
      <c r="B2" s="854" t="s">
        <v>64</v>
      </c>
      <c r="C2" s="854"/>
      <c r="D2" s="854"/>
      <c r="E2" s="854"/>
      <c r="F2" s="854"/>
      <c r="G2" s="854"/>
      <c r="H2" s="854"/>
      <c r="I2" s="1000" t="str">
        <f>ヘッダ!$I$3</f>
        <v>DSR_詳細設計書_KGL060106_特約店マスタメンテナンス(一覧)</v>
      </c>
      <c r="J2" s="1000"/>
      <c r="K2" s="1000"/>
      <c r="L2" s="1000"/>
      <c r="M2" s="1000"/>
      <c r="N2" s="1000"/>
      <c r="O2" s="1000"/>
      <c r="P2" s="1000"/>
      <c r="Q2" s="1000"/>
      <c r="R2" s="1000"/>
      <c r="S2" s="1000"/>
      <c r="T2" s="1000"/>
      <c r="U2" s="1000"/>
      <c r="V2" s="1000"/>
      <c r="W2" s="1000"/>
      <c r="X2" s="1000"/>
      <c r="Y2" s="1000"/>
      <c r="Z2" s="1000"/>
      <c r="AA2" s="1000"/>
      <c r="AB2" s="1000"/>
      <c r="AC2" s="1000"/>
      <c r="AD2" s="1000"/>
      <c r="AE2" s="1000"/>
      <c r="AF2" s="1000"/>
      <c r="AG2" s="1000"/>
      <c r="AH2" s="1000"/>
      <c r="AI2" s="1000"/>
      <c r="AJ2" s="1000"/>
      <c r="AK2" s="856" t="s">
        <v>65</v>
      </c>
      <c r="AL2" s="856"/>
      <c r="AM2" s="856"/>
      <c r="AN2" s="856"/>
      <c r="AO2" s="856"/>
      <c r="AP2" s="856"/>
      <c r="AQ2" s="856"/>
      <c r="AR2" s="856"/>
      <c r="AS2" s="858" t="str">
        <f>ヘッダ!$AS$3</f>
        <v>WMS</v>
      </c>
      <c r="AT2" s="858"/>
      <c r="AU2" s="858"/>
      <c r="AV2" s="858"/>
      <c r="AW2" s="858"/>
      <c r="AX2" s="858"/>
      <c r="AY2" s="858"/>
      <c r="AZ2" s="858"/>
      <c r="BA2" s="858"/>
      <c r="BB2" s="858"/>
      <c r="BC2" s="858"/>
      <c r="BD2" s="858"/>
      <c r="BE2" s="858"/>
      <c r="BF2" s="858"/>
      <c r="BG2" s="856" t="s">
        <v>67</v>
      </c>
      <c r="BH2" s="856"/>
      <c r="BI2" s="856"/>
      <c r="BJ2" s="856"/>
      <c r="BK2" s="856"/>
      <c r="BL2" s="856"/>
      <c r="BM2" s="856"/>
      <c r="BN2" s="856"/>
      <c r="BO2" s="858" t="str">
        <f>IF(ヘッダ!$BO$3="","",ヘッダ!$BO$3)</f>
        <v/>
      </c>
      <c r="BP2" s="858"/>
      <c r="BQ2" s="858"/>
      <c r="BR2" s="858"/>
      <c r="BS2" s="858"/>
      <c r="BT2" s="858"/>
      <c r="BU2" s="858"/>
      <c r="BV2" s="858"/>
      <c r="BW2" s="858"/>
      <c r="BX2" s="12"/>
      <c r="BY2" s="56" t="s">
        <v>77</v>
      </c>
      <c r="BZ2" s="57" t="s">
        <v>78</v>
      </c>
      <c r="CA2" s="57" t="s">
        <v>79</v>
      </c>
      <c r="CB2" s="58" t="s">
        <v>80</v>
      </c>
      <c r="CD2" s="10">
        <f>COUNTIF($BZ$3:$BZ251,CD1)</f>
        <v>87</v>
      </c>
      <c r="CE2" s="10">
        <f>COUNTIF($BZ$3:$BZ251,CE1)</f>
        <v>7</v>
      </c>
      <c r="CF2" s="10">
        <f>COUNTIF($BZ$3:$BZ251,CF1)</f>
        <v>2</v>
      </c>
      <c r="CG2" s="10">
        <f>COUNTIF($BZ$3:$BZ251,CG1)</f>
        <v>10</v>
      </c>
    </row>
    <row r="3" spans="1:119" ht="13.5" customHeight="1">
      <c r="A3" s="11"/>
      <c r="B3" s="856" t="s">
        <v>68</v>
      </c>
      <c r="C3" s="856"/>
      <c r="D3" s="856"/>
      <c r="E3" s="856"/>
      <c r="F3" s="856"/>
      <c r="G3" s="856"/>
      <c r="H3" s="856"/>
      <c r="I3" s="849" t="str">
        <f>ヘッダ!$I$4</f>
        <v>特約店マスタメンテナンス(一覧)</v>
      </c>
      <c r="J3" s="849"/>
      <c r="K3" s="849"/>
      <c r="L3" s="849"/>
      <c r="M3" s="849"/>
      <c r="N3" s="849"/>
      <c r="O3" s="849"/>
      <c r="P3" s="849"/>
      <c r="Q3" s="849"/>
      <c r="R3" s="849"/>
      <c r="S3" s="849"/>
      <c r="T3" s="849"/>
      <c r="U3" s="849"/>
      <c r="V3" s="849"/>
      <c r="W3" s="849"/>
      <c r="X3" s="849"/>
      <c r="Y3" s="849"/>
      <c r="Z3" s="849"/>
      <c r="AA3" s="849"/>
      <c r="AB3" s="849"/>
      <c r="AC3" s="849"/>
      <c r="AD3" s="849"/>
      <c r="AE3" s="849"/>
      <c r="AF3" s="849"/>
      <c r="AG3" s="849"/>
      <c r="AH3" s="849"/>
      <c r="AI3" s="849"/>
      <c r="AJ3" s="849"/>
      <c r="AK3" s="856" t="s">
        <v>70</v>
      </c>
      <c r="AL3" s="856"/>
      <c r="AM3" s="856"/>
      <c r="AN3" s="856"/>
      <c r="AO3" s="856"/>
      <c r="AP3" s="856"/>
      <c r="AQ3" s="856"/>
      <c r="AR3" s="856"/>
      <c r="AS3" s="850" t="str">
        <f>ヘッダ!$AS$4</f>
        <v>KGL060106</v>
      </c>
      <c r="AT3" s="1001"/>
      <c r="AU3" s="1001"/>
      <c r="AV3" s="1001"/>
      <c r="AW3" s="1001"/>
      <c r="AX3" s="1001"/>
      <c r="AY3" s="1001"/>
      <c r="AZ3" s="1001"/>
      <c r="BA3" s="1001"/>
      <c r="BB3" s="1001"/>
      <c r="BC3" s="1001"/>
      <c r="BD3" s="1001"/>
      <c r="BE3" s="1001"/>
      <c r="BF3" s="1001"/>
      <c r="BG3" s="1001"/>
      <c r="BH3" s="1001"/>
      <c r="BI3" s="1001"/>
      <c r="BJ3" s="1001"/>
      <c r="BK3" s="1001"/>
      <c r="BL3" s="1001"/>
      <c r="BM3" s="1001"/>
      <c r="BN3" s="1001"/>
      <c r="BO3" s="1001"/>
      <c r="BP3" s="1001"/>
      <c r="BQ3" s="1001"/>
      <c r="BR3" s="1001"/>
      <c r="BS3" s="1001"/>
      <c r="BT3" s="1001"/>
      <c r="BU3" s="1001"/>
      <c r="BV3" s="1001"/>
      <c r="BW3" s="1002"/>
      <c r="BX3" s="12"/>
      <c r="BY3" s="322" t="str">
        <f>IF(BZ3="","",MAX($BY$2:BY2)+1)</f>
        <v/>
      </c>
      <c r="BZ3" s="59"/>
      <c r="CA3" s="59"/>
      <c r="CB3" s="59"/>
    </row>
    <row r="4" spans="1:119" s="17" customFormat="1" ht="13.5" customHeight="1" thickBot="1">
      <c r="A4" s="13"/>
      <c r="B4" s="14"/>
      <c r="C4" s="14"/>
      <c r="D4" s="14"/>
      <c r="E4" s="14"/>
      <c r="F4" s="14"/>
      <c r="G4" s="14"/>
      <c r="H4" s="14"/>
      <c r="I4" s="14"/>
      <c r="J4" s="14"/>
      <c r="K4" s="14"/>
      <c r="L4" s="14"/>
      <c r="M4" s="14"/>
      <c r="N4" s="14"/>
      <c r="O4" s="14"/>
      <c r="P4" s="15"/>
      <c r="Q4" s="15"/>
      <c r="R4" s="14"/>
      <c r="S4" s="14"/>
      <c r="T4" s="14"/>
      <c r="U4" s="14"/>
      <c r="V4" s="14"/>
      <c r="W4" s="14"/>
      <c r="X4" s="14"/>
      <c r="Y4" s="14"/>
      <c r="Z4" s="14"/>
      <c r="AA4" s="14"/>
      <c r="AB4" s="14"/>
      <c r="AC4" s="14"/>
      <c r="AD4" s="14"/>
      <c r="AE4" s="14"/>
      <c r="AF4" s="14"/>
      <c r="AG4" s="14"/>
      <c r="AH4" s="14"/>
      <c r="AI4" s="14"/>
      <c r="AJ4" s="14"/>
      <c r="AK4" s="14"/>
      <c r="AL4" s="14"/>
      <c r="AM4" s="14"/>
      <c r="AN4" s="14"/>
      <c r="AO4" s="14"/>
      <c r="AP4" s="14"/>
      <c r="AQ4" s="14"/>
      <c r="AR4" s="14"/>
      <c r="AS4" s="14"/>
      <c r="AT4" s="14"/>
      <c r="AU4" s="14"/>
      <c r="AV4" s="14"/>
      <c r="AW4" s="14"/>
      <c r="AX4" s="14"/>
      <c r="AY4" s="14"/>
      <c r="AZ4" s="14"/>
      <c r="BA4" s="14"/>
      <c r="BB4" s="14"/>
      <c r="BC4" s="14"/>
      <c r="BD4" s="14"/>
      <c r="BE4" s="14"/>
      <c r="BF4" s="14"/>
      <c r="BG4" s="14"/>
      <c r="BH4" s="14"/>
      <c r="BI4" s="14"/>
      <c r="BJ4" s="14"/>
      <c r="BK4" s="14"/>
      <c r="BL4" s="14"/>
      <c r="BM4" s="14"/>
      <c r="BN4" s="14"/>
      <c r="BO4" s="14"/>
      <c r="BP4" s="14"/>
      <c r="BQ4" s="14"/>
      <c r="BR4" s="14"/>
      <c r="BS4" s="14"/>
      <c r="BT4" s="14"/>
      <c r="BU4" s="14"/>
      <c r="BV4" s="14"/>
      <c r="BW4" s="14"/>
      <c r="BX4" s="16"/>
      <c r="BY4" s="507" t="str">
        <f>IF(BZ4="","",MAX($BY$2:BY3)+1)</f>
        <v/>
      </c>
      <c r="BZ4" s="862"/>
      <c r="CA4" s="862"/>
      <c r="CB4" s="862"/>
      <c r="CH4" s="19"/>
      <c r="CI4" s="19"/>
      <c r="CJ4" s="19"/>
      <c r="CK4" s="19"/>
      <c r="CL4" s="19"/>
      <c r="CM4" s="19"/>
      <c r="CN4" s="19"/>
      <c r="CO4" s="19"/>
      <c r="CP4" s="19"/>
      <c r="CQ4" s="19"/>
      <c r="CR4" s="19"/>
      <c r="CS4" s="19"/>
      <c r="CT4" s="19"/>
      <c r="CU4" s="19"/>
      <c r="CV4" s="19"/>
      <c r="CW4" s="19"/>
    </row>
    <row r="5" spans="1:119" s="17" customFormat="1" ht="13.5" customHeight="1">
      <c r="A5" s="32"/>
      <c r="B5" s="33"/>
      <c r="C5" s="1003"/>
      <c r="D5" s="1004"/>
      <c r="E5" s="1004"/>
      <c r="F5" s="1004"/>
      <c r="G5" s="1004"/>
      <c r="H5" s="1004"/>
      <c r="I5" s="1004"/>
      <c r="J5" s="1004"/>
      <c r="K5" s="1004"/>
      <c r="L5" s="1004"/>
      <c r="M5" s="1005" t="s">
        <v>340</v>
      </c>
      <c r="N5" s="1005"/>
      <c r="O5" s="1005"/>
      <c r="P5" s="1005"/>
      <c r="Q5" s="1005"/>
      <c r="R5" s="1005"/>
      <c r="S5" s="1005"/>
      <c r="T5" s="1005"/>
      <c r="U5" s="1005"/>
      <c r="V5" s="1005"/>
      <c r="W5" s="1005"/>
      <c r="X5" s="1005"/>
      <c r="Y5" s="1005"/>
      <c r="Z5" s="1005"/>
      <c r="AA5" s="1005"/>
      <c r="AB5" s="1005"/>
      <c r="AC5" s="1005"/>
      <c r="AD5" s="1005"/>
      <c r="AE5" s="1005"/>
      <c r="AF5" s="1005"/>
      <c r="AG5" s="1005"/>
      <c r="AH5" s="1005"/>
      <c r="AI5" s="1005"/>
      <c r="AJ5" s="1005"/>
      <c r="AK5" s="1005"/>
      <c r="AL5" s="1005"/>
      <c r="AM5" s="1005"/>
      <c r="AN5" s="1005"/>
      <c r="AO5" s="1005"/>
      <c r="AP5" s="1005"/>
      <c r="AQ5" s="1005"/>
      <c r="AR5" s="1005"/>
      <c r="AS5" s="1005"/>
      <c r="AT5" s="1005"/>
      <c r="AU5" s="1005"/>
      <c r="AV5" s="1005"/>
      <c r="AW5" s="1005"/>
      <c r="AX5" s="1005"/>
      <c r="AY5" s="1005"/>
      <c r="AZ5" s="1005"/>
      <c r="BA5" s="1005"/>
      <c r="BB5" s="1005"/>
      <c r="BC5" s="1005"/>
      <c r="BD5" s="1005"/>
      <c r="BE5" s="1005"/>
      <c r="BF5" s="1005"/>
      <c r="BG5" s="1005"/>
      <c r="BH5" s="1005"/>
      <c r="BI5" s="1005"/>
      <c r="BJ5" s="1005"/>
      <c r="BK5" s="1006"/>
      <c r="BL5" s="1006"/>
      <c r="BM5" s="1006"/>
      <c r="BN5" s="1007"/>
      <c r="BO5" s="1007"/>
      <c r="BP5" s="1007"/>
      <c r="BQ5" s="1007"/>
      <c r="BR5" s="1007"/>
      <c r="BS5" s="1007"/>
      <c r="BT5" s="1007"/>
      <c r="BU5" s="1007"/>
      <c r="BV5" s="1007"/>
      <c r="BW5" s="1008"/>
      <c r="BX5" s="16"/>
      <c r="BY5" s="507" t="str">
        <f>IF(BZ5="","",MAX($BY$2:BY4)+1)</f>
        <v/>
      </c>
      <c r="BZ5" s="862"/>
      <c r="CA5" s="862"/>
      <c r="CB5" s="862"/>
      <c r="CC5" s="5"/>
      <c r="CH5" s="19"/>
      <c r="CI5" s="19"/>
      <c r="CJ5" s="19"/>
      <c r="CK5" s="19"/>
      <c r="CL5" s="19"/>
      <c r="CM5" s="19"/>
      <c r="CN5" s="19"/>
      <c r="CO5" s="19"/>
      <c r="CP5" s="19"/>
      <c r="CQ5" s="19"/>
      <c r="CR5" s="19"/>
      <c r="CS5" s="19"/>
      <c r="CT5" s="19"/>
      <c r="CU5" s="19"/>
      <c r="CV5" s="19"/>
      <c r="CW5" s="19"/>
    </row>
    <row r="6" spans="1:119" s="17" customFormat="1" ht="13.5" customHeight="1">
      <c r="A6" s="32"/>
      <c r="B6" s="34"/>
      <c r="C6" s="1009" t="s">
        <v>280</v>
      </c>
      <c r="D6" s="1010"/>
      <c r="E6" s="1010"/>
      <c r="F6" s="1010"/>
      <c r="G6" s="1010"/>
      <c r="H6" s="1010"/>
      <c r="I6" s="1010"/>
      <c r="J6" s="1010"/>
      <c r="K6" s="1010"/>
      <c r="L6" s="1011"/>
      <c r="M6" s="1010" t="s">
        <v>341</v>
      </c>
      <c r="N6" s="1010"/>
      <c r="O6" s="1010"/>
      <c r="P6" s="1010"/>
      <c r="Q6" s="1010"/>
      <c r="R6" s="1010"/>
      <c r="S6" s="1010"/>
      <c r="T6" s="1010"/>
      <c r="U6" s="1010"/>
      <c r="V6" s="1010"/>
      <c r="W6" s="1010"/>
      <c r="X6" s="1010"/>
      <c r="Y6" s="1010"/>
      <c r="Z6" s="1010"/>
      <c r="AA6" s="1010"/>
      <c r="AB6" s="1010"/>
      <c r="AC6" s="1010"/>
      <c r="AD6" s="1010"/>
      <c r="AE6" s="1010"/>
      <c r="AF6" s="1010"/>
      <c r="AG6" s="1010"/>
      <c r="AH6" s="1010"/>
      <c r="AI6" s="1010"/>
      <c r="AJ6" s="1010"/>
      <c r="AK6" s="1010"/>
      <c r="AL6" s="1010"/>
      <c r="AM6" s="1010"/>
      <c r="AN6" s="1010"/>
      <c r="AO6" s="1010"/>
      <c r="AP6" s="1010"/>
      <c r="AQ6" s="1010"/>
      <c r="AR6" s="1010"/>
      <c r="AS6" s="1010"/>
      <c r="AT6" s="1010"/>
      <c r="AU6" s="1010"/>
      <c r="AV6" s="1010"/>
      <c r="AW6" s="1010"/>
      <c r="AX6" s="1010"/>
      <c r="AY6" s="1010"/>
      <c r="AZ6" s="1010"/>
      <c r="BA6" s="1010"/>
      <c r="BB6" s="1010"/>
      <c r="BC6" s="1010"/>
      <c r="BD6" s="1010"/>
      <c r="BE6" s="1010"/>
      <c r="BF6" s="1010"/>
      <c r="BG6" s="1010"/>
      <c r="BH6" s="1010"/>
      <c r="BI6" s="1010"/>
      <c r="BJ6" s="1010"/>
      <c r="BK6" s="1010"/>
      <c r="BL6" s="1010"/>
      <c r="BM6" s="1010"/>
      <c r="BN6" s="1012" t="s">
        <v>282</v>
      </c>
      <c r="BO6" s="1010"/>
      <c r="BP6" s="1010"/>
      <c r="BQ6" s="1010"/>
      <c r="BR6" s="1010"/>
      <c r="BS6" s="1010"/>
      <c r="BT6" s="1010"/>
      <c r="BU6" s="1010"/>
      <c r="BV6" s="1010"/>
      <c r="BW6" s="1013"/>
      <c r="BX6" s="16"/>
      <c r="BY6" s="507" t="str">
        <f>IF(BZ6="","",MAX($BY$2:BY5)+1)</f>
        <v/>
      </c>
      <c r="BZ6" s="862"/>
      <c r="CA6" s="862"/>
      <c r="CB6" s="862"/>
      <c r="CC6" s="5"/>
      <c r="CH6" s="19"/>
      <c r="CI6" s="19"/>
      <c r="CJ6" s="19"/>
      <c r="CK6" s="19"/>
      <c r="CL6" s="19"/>
      <c r="CM6" s="19"/>
      <c r="CN6" s="19"/>
      <c r="CO6" s="19"/>
      <c r="CP6" s="19"/>
      <c r="CQ6" s="19"/>
      <c r="CR6" s="19"/>
      <c r="CS6" s="19"/>
      <c r="CT6" s="19"/>
      <c r="CU6" s="19"/>
      <c r="CV6" s="19"/>
      <c r="CW6" s="19"/>
    </row>
    <row r="7" spans="1:119" s="17" customFormat="1" ht="13.5" customHeight="1">
      <c r="A7" s="32"/>
      <c r="B7" s="1014"/>
      <c r="C7" s="18"/>
      <c r="D7" s="19"/>
      <c r="E7" s="19"/>
      <c r="F7" s="19"/>
      <c r="G7" s="19"/>
      <c r="H7" s="19"/>
      <c r="I7" s="19"/>
      <c r="J7" s="19"/>
      <c r="K7" s="19"/>
      <c r="L7" s="418"/>
      <c r="M7" s="19"/>
      <c r="N7" s="19"/>
      <c r="O7" s="19"/>
      <c r="P7" s="19"/>
      <c r="Q7" s="19"/>
      <c r="R7" s="19"/>
      <c r="S7" s="19"/>
      <c r="T7" s="19"/>
      <c r="U7" s="19"/>
      <c r="V7" s="19"/>
      <c r="W7" s="19"/>
      <c r="X7" s="19"/>
      <c r="Y7" s="19"/>
      <c r="Z7" s="19"/>
      <c r="AA7" s="19"/>
      <c r="AB7" s="19"/>
      <c r="AC7" s="19"/>
      <c r="AD7" s="19"/>
      <c r="AE7" s="19"/>
      <c r="AF7" s="19"/>
      <c r="AG7" s="19"/>
      <c r="AH7" s="19"/>
      <c r="AI7" s="19"/>
      <c r="AJ7" s="19"/>
      <c r="AK7" s="19"/>
      <c r="AL7" s="19"/>
      <c r="AM7" s="19"/>
      <c r="AN7" s="19"/>
      <c r="AO7" s="19"/>
      <c r="AP7" s="19"/>
      <c r="AQ7" s="19"/>
      <c r="AR7" s="19"/>
      <c r="AS7" s="19"/>
      <c r="AT7" s="19"/>
      <c r="AU7" s="19"/>
      <c r="AV7" s="19"/>
      <c r="AW7" s="19"/>
      <c r="AX7" s="19"/>
      <c r="AY7" s="19"/>
      <c r="AZ7" s="19"/>
      <c r="BA7" s="19"/>
      <c r="BB7" s="19"/>
      <c r="BC7" s="19"/>
      <c r="BD7" s="19"/>
      <c r="BE7" s="19"/>
      <c r="BF7" s="19"/>
      <c r="BG7" s="19"/>
      <c r="BH7" s="19"/>
      <c r="BI7" s="19"/>
      <c r="BJ7" s="19"/>
      <c r="BK7" s="19"/>
      <c r="BL7" s="19"/>
      <c r="BM7" s="19"/>
      <c r="BN7" s="530"/>
      <c r="BO7" s="19"/>
      <c r="BP7" s="19"/>
      <c r="BQ7" s="19"/>
      <c r="BR7" s="19"/>
      <c r="BS7" s="19"/>
      <c r="BT7" s="19"/>
      <c r="BU7" s="19"/>
      <c r="BV7" s="19"/>
      <c r="BW7" s="21"/>
      <c r="BX7" s="16"/>
      <c r="BY7" s="507" t="str">
        <f>IF(BZ7="","",MAX($BY$2:BY6)+1)</f>
        <v/>
      </c>
      <c r="BZ7" s="862"/>
      <c r="CA7" s="862"/>
      <c r="CB7" s="862"/>
      <c r="CC7" s="5"/>
      <c r="CH7" s="19"/>
      <c r="CI7" s="19"/>
      <c r="CJ7" s="19"/>
      <c r="CK7" s="19"/>
      <c r="CL7" s="19"/>
      <c r="CM7" s="19"/>
      <c r="CN7" s="19"/>
      <c r="CO7" s="19"/>
      <c r="CP7" s="19"/>
      <c r="CQ7" s="19"/>
      <c r="CR7" s="19"/>
      <c r="CS7" s="19"/>
      <c r="CT7" s="19"/>
      <c r="CU7" s="19"/>
      <c r="CV7" s="19"/>
      <c r="CW7" s="19"/>
    </row>
    <row r="8" spans="1:119" s="17" customFormat="1" ht="13.5" customHeight="1">
      <c r="A8" s="32"/>
      <c r="B8" s="35"/>
      <c r="C8" s="18"/>
      <c r="D8" s="19"/>
      <c r="E8" s="19"/>
      <c r="F8" s="19"/>
      <c r="G8" s="19"/>
      <c r="H8" s="19"/>
      <c r="I8" s="19"/>
      <c r="J8" s="19"/>
      <c r="K8" s="19"/>
      <c r="L8" s="418"/>
      <c r="M8" s="19"/>
      <c r="N8" s="19" t="s">
        <v>342</v>
      </c>
      <c r="O8" s="19"/>
      <c r="P8" s="19"/>
      <c r="Q8" s="19"/>
      <c r="R8" s="19"/>
      <c r="S8" s="19"/>
      <c r="T8" s="19"/>
      <c r="U8" s="19"/>
      <c r="V8" s="19"/>
      <c r="W8" s="19"/>
      <c r="X8" s="19"/>
      <c r="Y8" s="19"/>
      <c r="Z8" s="19"/>
      <c r="AA8" s="19"/>
      <c r="AB8" s="19"/>
      <c r="AC8" s="19"/>
      <c r="AD8" s="19"/>
      <c r="AE8" s="19"/>
      <c r="AF8" s="19"/>
      <c r="AG8" s="19"/>
      <c r="AH8" s="19"/>
      <c r="AI8" s="19"/>
      <c r="AJ8" s="19"/>
      <c r="AK8" s="19"/>
      <c r="AL8" s="19"/>
      <c r="AM8" s="19"/>
      <c r="AN8" s="19"/>
      <c r="AO8" s="19"/>
      <c r="AP8" s="19"/>
      <c r="AQ8" s="19"/>
      <c r="AR8" s="19"/>
      <c r="AS8" s="19"/>
      <c r="AT8" s="19"/>
      <c r="AU8" s="19"/>
      <c r="AV8" s="19"/>
      <c r="AW8" s="19"/>
      <c r="AX8" s="19"/>
      <c r="AY8" s="19"/>
      <c r="AZ8" s="19"/>
      <c r="BA8" s="19"/>
      <c r="BB8" s="19"/>
      <c r="BC8" s="19"/>
      <c r="BD8" s="19"/>
      <c r="BE8" s="19"/>
      <c r="BF8" s="19"/>
      <c r="BG8" s="19"/>
      <c r="BH8" s="19"/>
      <c r="BI8" s="19"/>
      <c r="BJ8" s="19"/>
      <c r="BK8" s="19"/>
      <c r="BL8" s="19"/>
      <c r="BM8" s="19"/>
      <c r="BN8" s="530"/>
      <c r="BO8" s="19"/>
      <c r="BP8" s="19"/>
      <c r="BQ8" s="19"/>
      <c r="BR8" s="19"/>
      <c r="BS8" s="19"/>
      <c r="BT8" s="19"/>
      <c r="BU8" s="19"/>
      <c r="BV8" s="19"/>
      <c r="BW8" s="21"/>
      <c r="BX8" s="16"/>
      <c r="BY8" s="507" t="str">
        <f>IF(BZ8="","",MAX($BY$2:BY7)+1)</f>
        <v/>
      </c>
      <c r="BZ8" s="862"/>
      <c r="CA8" s="862"/>
      <c r="CB8" s="862"/>
      <c r="CC8" s="5"/>
      <c r="CH8" s="19"/>
      <c r="CI8" s="19"/>
      <c r="CJ8" s="19"/>
      <c r="CK8" s="19"/>
      <c r="CL8" s="19"/>
      <c r="CM8" s="19"/>
      <c r="CN8" s="19"/>
      <c r="CO8" s="19"/>
      <c r="CP8" s="19"/>
      <c r="CQ8" s="19"/>
      <c r="CR8" s="19"/>
      <c r="CS8" s="19"/>
      <c r="CT8" s="19"/>
      <c r="CU8" s="19"/>
      <c r="CV8" s="19"/>
      <c r="CW8" s="19"/>
    </row>
    <row r="9" spans="1:119" s="17" customFormat="1" ht="13.5" customHeight="1">
      <c r="A9" s="32"/>
      <c r="B9" s="35"/>
      <c r="C9" s="18"/>
      <c r="D9" s="19"/>
      <c r="E9" s="54"/>
      <c r="F9" s="19"/>
      <c r="G9" s="19"/>
      <c r="H9" s="19"/>
      <c r="I9" s="19"/>
      <c r="J9" s="19"/>
      <c r="K9" s="19"/>
      <c r="L9" s="418"/>
      <c r="M9" s="19"/>
      <c r="N9" s="1015" t="s">
        <v>308</v>
      </c>
      <c r="O9" s="1016"/>
      <c r="P9" s="1017" t="s">
        <v>343</v>
      </c>
      <c r="Q9" s="1018"/>
      <c r="R9" s="1018"/>
      <c r="S9" s="1018"/>
      <c r="T9" s="1018"/>
      <c r="U9" s="1018"/>
      <c r="V9" s="1018"/>
      <c r="W9" s="1019"/>
      <c r="X9" s="1017" t="s">
        <v>344</v>
      </c>
      <c r="Y9" s="1018"/>
      <c r="Z9" s="1018"/>
      <c r="AA9" s="1018"/>
      <c r="AB9" s="1018"/>
      <c r="AC9" s="1018"/>
      <c r="AD9" s="1018"/>
      <c r="AE9" s="1019"/>
      <c r="AF9" s="1017" t="s">
        <v>345</v>
      </c>
      <c r="AG9" s="1018"/>
      <c r="AH9" s="1018"/>
      <c r="AI9" s="1019"/>
      <c r="AJ9" s="1018" t="s">
        <v>346</v>
      </c>
      <c r="AK9" s="1018"/>
      <c r="AL9" s="1018"/>
      <c r="AM9" s="1018"/>
      <c r="AN9" s="1018"/>
      <c r="AO9" s="1018"/>
      <c r="AP9" s="1018"/>
      <c r="AQ9" s="1018"/>
      <c r="AR9" s="1018"/>
      <c r="AS9" s="1018"/>
      <c r="AT9" s="1018"/>
      <c r="AU9" s="1018"/>
      <c r="AV9" s="1018"/>
      <c r="AW9" s="1018"/>
      <c r="AX9" s="1018"/>
      <c r="AY9" s="1018"/>
      <c r="AZ9" s="1018"/>
      <c r="BA9" s="1018"/>
      <c r="BB9" s="1018"/>
      <c r="BC9" s="1018"/>
      <c r="BD9" s="1018"/>
      <c r="BE9" s="1018"/>
      <c r="BF9" s="1017" t="s">
        <v>347</v>
      </c>
      <c r="BG9" s="1018"/>
      <c r="BH9" s="1018"/>
      <c r="BI9" s="1019"/>
      <c r="BJ9" s="19"/>
      <c r="BK9" s="19"/>
      <c r="BL9" s="19"/>
      <c r="BM9" s="19"/>
      <c r="BN9" s="530"/>
      <c r="BO9" s="19"/>
      <c r="BP9" s="19"/>
      <c r="BQ9" s="19"/>
      <c r="BR9" s="19"/>
      <c r="BS9" s="19"/>
      <c r="BT9" s="19"/>
      <c r="BU9" s="19"/>
      <c r="BV9" s="19"/>
      <c r="BW9" s="21"/>
      <c r="BX9" s="16"/>
      <c r="BY9" s="507" t="str">
        <f>IF(BZ9="","",MAX($BY$2:BY8)+1)</f>
        <v/>
      </c>
      <c r="BZ9" s="862"/>
      <c r="CA9" s="862"/>
      <c r="CB9" s="862"/>
      <c r="CC9" s="5"/>
      <c r="CH9" s="19"/>
      <c r="CI9" s="19"/>
      <c r="CJ9" s="19"/>
      <c r="CK9" s="19"/>
      <c r="CL9" s="19"/>
      <c r="CM9" s="19"/>
      <c r="CN9" s="19"/>
      <c r="CO9" s="19"/>
      <c r="CP9" s="19"/>
      <c r="CQ9" s="19"/>
      <c r="CR9" s="19"/>
      <c r="CS9" s="19"/>
      <c r="CT9" s="19"/>
      <c r="CU9" s="19"/>
      <c r="CV9" s="19"/>
      <c r="CW9" s="19"/>
    </row>
    <row r="10" spans="1:119" s="17" customFormat="1" ht="13.5" customHeight="1">
      <c r="A10" s="32"/>
      <c r="B10" s="35" t="s">
        <v>348</v>
      </c>
      <c r="C10" s="18"/>
      <c r="D10" s="19"/>
      <c r="E10" s="19"/>
      <c r="F10" s="19"/>
      <c r="G10" s="19"/>
      <c r="H10" s="19"/>
      <c r="I10" s="19"/>
      <c r="J10" s="19"/>
      <c r="K10" s="19"/>
      <c r="L10" s="418"/>
      <c r="M10" s="19"/>
      <c r="N10" s="1020">
        <v>1</v>
      </c>
      <c r="O10" s="1021"/>
      <c r="P10" s="1022" t="s">
        <v>349</v>
      </c>
      <c r="Q10" s="526"/>
      <c r="R10" s="526"/>
      <c r="S10" s="526"/>
      <c r="T10" s="526"/>
      <c r="U10" s="526"/>
      <c r="V10" s="526"/>
      <c r="W10" s="1023"/>
      <c r="X10" s="1022" t="s">
        <v>350</v>
      </c>
      <c r="Y10" s="526"/>
      <c r="Z10" s="526"/>
      <c r="AA10" s="526"/>
      <c r="AB10" s="526"/>
      <c r="AC10" s="526"/>
      <c r="AD10" s="526"/>
      <c r="AE10" s="1023"/>
      <c r="AF10" s="1022" t="s">
        <v>351</v>
      </c>
      <c r="AG10" s="526"/>
      <c r="AH10" s="526"/>
      <c r="AI10" s="1023"/>
      <c r="AJ10" s="526" t="s">
        <v>352</v>
      </c>
      <c r="AK10" s="526"/>
      <c r="AL10" s="526"/>
      <c r="AM10" s="526"/>
      <c r="AN10" s="526"/>
      <c r="AO10" s="526"/>
      <c r="AP10" s="526"/>
      <c r="AQ10" s="526"/>
      <c r="AR10" s="526"/>
      <c r="AS10" s="526"/>
      <c r="AT10" s="526"/>
      <c r="AU10" s="526"/>
      <c r="AV10" s="526"/>
      <c r="AW10" s="526"/>
      <c r="AX10" s="526"/>
      <c r="AY10" s="526"/>
      <c r="AZ10" s="526"/>
      <c r="BA10" s="526"/>
      <c r="BB10" s="526"/>
      <c r="BC10" s="526"/>
      <c r="BD10" s="526"/>
      <c r="BE10" s="526"/>
      <c r="BF10" s="1022"/>
      <c r="BG10" s="526"/>
      <c r="BH10" s="526"/>
      <c r="BI10" s="1023"/>
      <c r="BJ10" s="19" t="s">
        <v>353</v>
      </c>
      <c r="BK10" s="19"/>
      <c r="BL10" s="19"/>
      <c r="BM10" s="19"/>
      <c r="BN10" s="530"/>
      <c r="BO10" s="19"/>
      <c r="BP10" s="19"/>
      <c r="BQ10" s="19"/>
      <c r="BR10" s="19"/>
      <c r="BS10" s="19"/>
      <c r="BT10" s="19"/>
      <c r="BU10" s="19"/>
      <c r="BV10" s="19"/>
      <c r="BW10" s="21"/>
      <c r="BX10" s="16"/>
      <c r="BY10" s="507">
        <f>IF(BZ10="","",MAX($BY$2:BY9)+1)</f>
        <v>1</v>
      </c>
      <c r="BZ10" s="862" t="s">
        <v>81</v>
      </c>
      <c r="CA10" s="862" t="s">
        <v>9</v>
      </c>
      <c r="CB10" s="863">
        <v>45299</v>
      </c>
      <c r="CC10" s="5"/>
      <c r="CH10" s="19"/>
      <c r="CI10" s="19"/>
      <c r="CJ10" s="19"/>
      <c r="CK10" s="19"/>
      <c r="CL10" s="19"/>
      <c r="CM10" s="19"/>
      <c r="CN10" s="19"/>
      <c r="CO10" s="19"/>
      <c r="CP10" s="19"/>
      <c r="CQ10" s="19"/>
      <c r="CR10" s="19"/>
      <c r="CS10" s="19"/>
      <c r="CT10" s="19"/>
      <c r="CU10" s="19"/>
      <c r="CV10" s="19"/>
      <c r="CW10" s="19"/>
    </row>
    <row r="11" spans="1:119" s="17" customFormat="1" ht="13.5" customHeight="1">
      <c r="A11" s="32"/>
      <c r="B11" s="35" t="s">
        <v>348</v>
      </c>
      <c r="C11" s="18"/>
      <c r="D11" s="19"/>
      <c r="E11" s="54"/>
      <c r="F11" s="19"/>
      <c r="G11" s="19"/>
      <c r="H11" s="19"/>
      <c r="I11" s="19"/>
      <c r="J11" s="19"/>
      <c r="K11" s="19"/>
      <c r="L11" s="418"/>
      <c r="M11" s="19"/>
      <c r="N11" s="1020">
        <v>2</v>
      </c>
      <c r="O11" s="1021"/>
      <c r="P11" s="734" t="s">
        <v>354</v>
      </c>
      <c r="Q11" s="735"/>
      <c r="R11" s="735"/>
      <c r="S11" s="735"/>
      <c r="T11" s="735"/>
      <c r="U11" s="735"/>
      <c r="V11" s="735"/>
      <c r="W11" s="736"/>
      <c r="X11" s="1022" t="s">
        <v>355</v>
      </c>
      <c r="Y11" s="526"/>
      <c r="Z11" s="526"/>
      <c r="AA11" s="526"/>
      <c r="AB11" s="526"/>
      <c r="AC11" s="526"/>
      <c r="AD11" s="526"/>
      <c r="AE11" s="1023"/>
      <c r="AF11" s="1022" t="s">
        <v>351</v>
      </c>
      <c r="AG11" s="526"/>
      <c r="AH11" s="526"/>
      <c r="AI11" s="1023"/>
      <c r="AJ11" s="527" t="s">
        <v>356</v>
      </c>
      <c r="AK11" s="526"/>
      <c r="AL11" s="526"/>
      <c r="AM11" s="526"/>
      <c r="AN11" s="526"/>
      <c r="AO11" s="526"/>
      <c r="AP11" s="526"/>
      <c r="AQ11" s="526"/>
      <c r="AR11" s="526"/>
      <c r="AS11" s="526"/>
      <c r="AT11" s="526"/>
      <c r="AU11" s="526"/>
      <c r="AV11" s="526"/>
      <c r="AW11" s="526"/>
      <c r="AX11" s="526"/>
      <c r="AY11" s="526"/>
      <c r="AZ11" s="526"/>
      <c r="BA11" s="526"/>
      <c r="BB11" s="526"/>
      <c r="BC11" s="526"/>
      <c r="BD11" s="526"/>
      <c r="BE11" s="526"/>
      <c r="BF11" s="1022"/>
      <c r="BG11" s="526"/>
      <c r="BH11" s="526"/>
      <c r="BI11" s="1023"/>
      <c r="BJ11" s="19"/>
      <c r="BK11" s="19"/>
      <c r="BL11" s="19"/>
      <c r="BM11" s="19"/>
      <c r="BN11" s="530"/>
      <c r="BO11" s="19"/>
      <c r="BP11" s="19"/>
      <c r="BQ11" s="19"/>
      <c r="BR11" s="19"/>
      <c r="BS11" s="19"/>
      <c r="BT11" s="19"/>
      <c r="BU11" s="19"/>
      <c r="BV11" s="19"/>
      <c r="BW11" s="21"/>
      <c r="BX11" s="16"/>
      <c r="BY11" s="507">
        <f>IF(BZ11="","",MAX($BY$2:BY10)+1)</f>
        <v>2</v>
      </c>
      <c r="BZ11" s="862" t="s">
        <v>81</v>
      </c>
      <c r="CA11" s="862" t="s">
        <v>9</v>
      </c>
      <c r="CB11" s="863">
        <v>45299</v>
      </c>
      <c r="CC11" s="5"/>
      <c r="CE11" s="36"/>
      <c r="CF11" s="36"/>
      <c r="CG11" s="36"/>
      <c r="CH11" s="19"/>
      <c r="CI11" s="19"/>
      <c r="CJ11" s="19"/>
      <c r="CK11" s="19"/>
      <c r="CL11" s="19"/>
      <c r="CM11" s="19"/>
      <c r="CN11" s="19"/>
      <c r="CO11" s="19"/>
      <c r="CP11" s="19"/>
      <c r="CQ11" s="19"/>
      <c r="CR11" s="19"/>
      <c r="CS11" s="19"/>
      <c r="CT11" s="19"/>
      <c r="CU11" s="19"/>
      <c r="CV11" s="19"/>
      <c r="CW11" s="19"/>
    </row>
    <row r="12" spans="1:119" s="17" customFormat="1" ht="13.5" customHeight="1">
      <c r="A12" s="32"/>
      <c r="B12" s="35" t="s">
        <v>348</v>
      </c>
      <c r="C12" s="18"/>
      <c r="D12" s="19"/>
      <c r="E12" s="19"/>
      <c r="F12" s="19"/>
      <c r="G12" s="19"/>
      <c r="H12" s="19"/>
      <c r="I12" s="19"/>
      <c r="J12" s="19"/>
      <c r="K12" s="19"/>
      <c r="L12" s="418"/>
      <c r="M12" s="19"/>
      <c r="N12" s="1020">
        <v>3</v>
      </c>
      <c r="O12" s="1021"/>
      <c r="P12" s="1024"/>
      <c r="Q12" s="737"/>
      <c r="R12" s="737"/>
      <c r="S12" s="737"/>
      <c r="T12" s="737"/>
      <c r="U12" s="737"/>
      <c r="V12" s="737"/>
      <c r="W12" s="738"/>
      <c r="X12" s="1022" t="s">
        <v>156</v>
      </c>
      <c r="Y12" s="526"/>
      <c r="Z12" s="526"/>
      <c r="AA12" s="526"/>
      <c r="AB12" s="526"/>
      <c r="AC12" s="526"/>
      <c r="AD12" s="526"/>
      <c r="AE12" s="1023"/>
      <c r="AF12" s="1022" t="s">
        <v>351</v>
      </c>
      <c r="AG12" s="526"/>
      <c r="AH12" s="526"/>
      <c r="AI12" s="1023"/>
      <c r="AJ12" s="527" t="s">
        <v>357</v>
      </c>
      <c r="AK12" s="526"/>
      <c r="AL12" s="526"/>
      <c r="AM12" s="526"/>
      <c r="AN12" s="526"/>
      <c r="AO12" s="526"/>
      <c r="AP12" s="526"/>
      <c r="AQ12" s="526"/>
      <c r="AR12" s="526"/>
      <c r="AS12" s="526"/>
      <c r="AT12" s="526"/>
      <c r="AU12" s="526"/>
      <c r="AV12" s="526"/>
      <c r="AW12" s="526"/>
      <c r="AX12" s="526"/>
      <c r="AY12" s="526"/>
      <c r="AZ12" s="526"/>
      <c r="BA12" s="526"/>
      <c r="BB12" s="526"/>
      <c r="BC12" s="526"/>
      <c r="BD12" s="526"/>
      <c r="BE12" s="526"/>
      <c r="BF12" s="1022"/>
      <c r="BG12" s="526"/>
      <c r="BH12" s="526"/>
      <c r="BI12" s="1023"/>
      <c r="BJ12" s="19"/>
      <c r="BK12" s="19"/>
      <c r="BL12" s="19"/>
      <c r="BM12" s="19"/>
      <c r="BN12" s="530"/>
      <c r="BO12" s="19"/>
      <c r="BP12" s="19"/>
      <c r="BQ12" s="19"/>
      <c r="BR12" s="19"/>
      <c r="BS12" s="19"/>
      <c r="BT12" s="19"/>
      <c r="BU12" s="19"/>
      <c r="BV12" s="19"/>
      <c r="BW12" s="21"/>
      <c r="BX12" s="16"/>
      <c r="BY12" s="507">
        <f>IF(BZ12="","",MAX($BY$2:BY11)+1)</f>
        <v>3</v>
      </c>
      <c r="BZ12" s="862" t="s">
        <v>81</v>
      </c>
      <c r="CA12" s="862" t="s">
        <v>9</v>
      </c>
      <c r="CB12" s="863">
        <v>45299</v>
      </c>
      <c r="CC12" s="5"/>
      <c r="CH12" s="19"/>
      <c r="CI12" s="19"/>
      <c r="CJ12" s="19"/>
      <c r="CK12" s="19"/>
      <c r="CL12" s="19"/>
      <c r="CM12" s="19"/>
      <c r="CN12" s="19"/>
      <c r="CO12" s="19"/>
      <c r="CP12" s="19"/>
      <c r="CQ12" s="19"/>
      <c r="CR12" s="19"/>
      <c r="CS12" s="19"/>
      <c r="CT12" s="19"/>
      <c r="CU12" s="19"/>
      <c r="CV12" s="19"/>
      <c r="CW12" s="19"/>
    </row>
    <row r="13" spans="1:119" s="17" customFormat="1" ht="13.5" customHeight="1">
      <c r="A13" s="32"/>
      <c r="B13" s="35" t="s">
        <v>348</v>
      </c>
      <c r="C13" s="18"/>
      <c r="D13" s="19"/>
      <c r="E13" s="19"/>
      <c r="F13" s="19"/>
      <c r="G13" s="19"/>
      <c r="H13" s="19"/>
      <c r="I13" s="19"/>
      <c r="J13" s="19"/>
      <c r="K13" s="19"/>
      <c r="L13" s="418"/>
      <c r="M13" s="19"/>
      <c r="N13" s="1020">
        <v>4</v>
      </c>
      <c r="O13" s="1021"/>
      <c r="P13" s="739"/>
      <c r="Q13" s="740"/>
      <c r="R13" s="740"/>
      <c r="S13" s="740"/>
      <c r="T13" s="740"/>
      <c r="U13" s="740"/>
      <c r="V13" s="740"/>
      <c r="W13" s="741"/>
      <c r="X13" s="1022" t="s">
        <v>358</v>
      </c>
      <c r="Y13" s="526"/>
      <c r="Z13" s="526"/>
      <c r="AA13" s="526"/>
      <c r="AB13" s="526"/>
      <c r="AC13" s="526"/>
      <c r="AD13" s="526"/>
      <c r="AE13" s="1023"/>
      <c r="AF13" s="1022" t="s">
        <v>351</v>
      </c>
      <c r="AG13" s="526"/>
      <c r="AH13" s="526"/>
      <c r="AI13" s="1023"/>
      <c r="AJ13" s="527" t="s">
        <v>357</v>
      </c>
      <c r="AK13" s="526"/>
      <c r="AL13" s="526"/>
      <c r="AM13" s="526"/>
      <c r="AN13" s="526"/>
      <c r="AO13" s="526"/>
      <c r="AP13" s="526"/>
      <c r="AQ13" s="526"/>
      <c r="AR13" s="526"/>
      <c r="AS13" s="526"/>
      <c r="AT13" s="526"/>
      <c r="AU13" s="526"/>
      <c r="AV13" s="526"/>
      <c r="AW13" s="526"/>
      <c r="AX13" s="526"/>
      <c r="AY13" s="526"/>
      <c r="AZ13" s="526"/>
      <c r="BA13" s="526"/>
      <c r="BB13" s="526"/>
      <c r="BC13" s="526"/>
      <c r="BD13" s="526"/>
      <c r="BE13" s="526"/>
      <c r="BF13" s="1022" t="s">
        <v>358</v>
      </c>
      <c r="BG13" s="526"/>
      <c r="BH13" s="526"/>
      <c r="BI13" s="1023"/>
      <c r="BJ13" s="19"/>
      <c r="BK13" s="19"/>
      <c r="BL13" s="19"/>
      <c r="BM13" s="19"/>
      <c r="BN13" s="530"/>
      <c r="BO13" s="19"/>
      <c r="BP13" s="19"/>
      <c r="BQ13" s="19"/>
      <c r="BR13" s="19"/>
      <c r="BS13" s="19"/>
      <c r="BT13" s="19"/>
      <c r="BU13" s="19"/>
      <c r="BV13" s="19"/>
      <c r="BW13" s="21"/>
      <c r="BX13" s="16"/>
      <c r="BY13" s="507">
        <f>IF(BZ13="","",MAX($BY$2:BY12)+1)</f>
        <v>4</v>
      </c>
      <c r="BZ13" s="862" t="s">
        <v>81</v>
      </c>
      <c r="CA13" s="862" t="s">
        <v>9</v>
      </c>
      <c r="CB13" s="863">
        <v>45299</v>
      </c>
      <c r="CC13" s="5"/>
      <c r="CH13" s="19"/>
      <c r="CI13" s="19"/>
      <c r="CJ13" s="19"/>
      <c r="CK13" s="19"/>
      <c r="CL13" s="19"/>
      <c r="CM13" s="19"/>
      <c r="CN13" s="19"/>
      <c r="CO13" s="19"/>
      <c r="CP13" s="19"/>
      <c r="CQ13" s="19"/>
      <c r="CR13" s="19"/>
      <c r="CS13" s="19"/>
      <c r="CT13" s="19"/>
      <c r="CU13" s="19"/>
      <c r="CV13" s="19"/>
      <c r="CW13" s="19"/>
    </row>
    <row r="14" spans="1:119" s="17" customFormat="1" ht="13.5" customHeight="1">
      <c r="A14" s="32"/>
      <c r="B14" s="35"/>
      <c r="C14" s="18"/>
      <c r="D14" s="19"/>
      <c r="E14" s="19"/>
      <c r="F14" s="19"/>
      <c r="G14" s="19"/>
      <c r="H14" s="19"/>
      <c r="I14" s="19"/>
      <c r="J14" s="19"/>
      <c r="K14" s="19"/>
      <c r="L14" s="418"/>
      <c r="M14" s="19"/>
      <c r="N14" s="19" t="s">
        <v>359</v>
      </c>
      <c r="O14" s="19"/>
      <c r="P14" s="19"/>
      <c r="Q14" s="19"/>
      <c r="R14" s="19"/>
      <c r="S14" s="19"/>
      <c r="T14" s="19"/>
      <c r="U14" s="19"/>
      <c r="V14" s="19"/>
      <c r="W14" s="19"/>
      <c r="X14" s="19"/>
      <c r="Y14" s="19"/>
      <c r="Z14" s="19"/>
      <c r="AA14" s="19"/>
      <c r="AB14" s="19"/>
      <c r="AC14" s="19"/>
      <c r="AD14" s="19"/>
      <c r="AE14" s="19"/>
      <c r="AF14" s="19"/>
      <c r="AG14" s="19"/>
      <c r="AH14" s="19"/>
      <c r="AI14" s="19"/>
      <c r="AJ14" s="19"/>
      <c r="AK14" s="19"/>
      <c r="AL14" s="19"/>
      <c r="AM14" s="19"/>
      <c r="AN14" s="19"/>
      <c r="AO14" s="19"/>
      <c r="AP14" s="19"/>
      <c r="AQ14" s="19"/>
      <c r="AR14" s="19"/>
      <c r="AS14" s="19"/>
      <c r="AT14" s="19"/>
      <c r="AU14" s="19"/>
      <c r="AV14" s="19"/>
      <c r="AW14" s="19"/>
      <c r="AX14" s="19"/>
      <c r="AY14" s="19"/>
      <c r="AZ14" s="19"/>
      <c r="BA14" s="19"/>
      <c r="BB14" s="19"/>
      <c r="BC14" s="19"/>
      <c r="BD14" s="19"/>
      <c r="BE14" s="19"/>
      <c r="BF14" s="19"/>
      <c r="BG14" s="19"/>
      <c r="BH14" s="19"/>
      <c r="BI14" s="19"/>
      <c r="BJ14" s="19"/>
      <c r="BK14" s="19"/>
      <c r="BL14" s="19"/>
      <c r="BM14" s="19"/>
      <c r="BN14" s="530"/>
      <c r="BO14" s="19"/>
      <c r="BP14" s="19"/>
      <c r="BQ14" s="19"/>
      <c r="BR14" s="19"/>
      <c r="BS14" s="19"/>
      <c r="BT14" s="19"/>
      <c r="BU14" s="19"/>
      <c r="BV14" s="19"/>
      <c r="BW14" s="21"/>
      <c r="BX14" s="16"/>
      <c r="BY14" s="507" t="str">
        <f>IF(BZ14="","",MAX($BY$2:BY13)+1)</f>
        <v/>
      </c>
      <c r="BZ14" s="862"/>
      <c r="CA14" s="862"/>
      <c r="CB14" s="862"/>
      <c r="CC14" s="5"/>
      <c r="CH14" s="19"/>
      <c r="CI14" s="19"/>
      <c r="CJ14" s="19"/>
      <c r="CK14" s="19"/>
      <c r="CL14" s="19"/>
      <c r="CM14" s="19"/>
      <c r="CN14" s="19"/>
      <c r="CO14" s="19"/>
      <c r="CP14" s="19"/>
      <c r="CQ14" s="19"/>
      <c r="CR14" s="19"/>
      <c r="CS14" s="19"/>
      <c r="CT14" s="19"/>
      <c r="CU14" s="19"/>
      <c r="CV14" s="19"/>
      <c r="CW14" s="19"/>
    </row>
    <row r="15" spans="1:119" s="17" customFormat="1" ht="13.5" customHeight="1">
      <c r="A15" s="32"/>
      <c r="B15" s="35"/>
      <c r="C15" s="22"/>
      <c r="D15" s="477"/>
      <c r="E15" s="477"/>
      <c r="F15" s="477"/>
      <c r="G15" s="477"/>
      <c r="H15" s="477"/>
      <c r="I15" s="477"/>
      <c r="J15" s="477"/>
      <c r="K15" s="477"/>
      <c r="L15" s="478"/>
      <c r="M15" s="477"/>
      <c r="N15" s="477"/>
      <c r="O15" s="477"/>
      <c r="P15" s="477"/>
      <c r="Q15" s="477"/>
      <c r="R15" s="477"/>
      <c r="S15" s="477"/>
      <c r="T15" s="477"/>
      <c r="U15" s="477"/>
      <c r="V15" s="477"/>
      <c r="W15" s="477"/>
      <c r="X15" s="477"/>
      <c r="Y15" s="477"/>
      <c r="Z15" s="477"/>
      <c r="AA15" s="477"/>
      <c r="AB15" s="477"/>
      <c r="AC15" s="477"/>
      <c r="AD15" s="477"/>
      <c r="AE15" s="477"/>
      <c r="AF15" s="477"/>
      <c r="AG15" s="477"/>
      <c r="AH15" s="477"/>
      <c r="AI15" s="477"/>
      <c r="AJ15" s="477"/>
      <c r="AK15" s="477"/>
      <c r="AL15" s="477"/>
      <c r="AM15" s="477"/>
      <c r="AN15" s="477"/>
      <c r="AO15" s="477"/>
      <c r="AP15" s="477"/>
      <c r="AQ15" s="477"/>
      <c r="AR15" s="477"/>
      <c r="AS15" s="477"/>
      <c r="AT15" s="477"/>
      <c r="AU15" s="477"/>
      <c r="AV15" s="477"/>
      <c r="AW15" s="477"/>
      <c r="AX15" s="477"/>
      <c r="AY15" s="477"/>
      <c r="AZ15" s="477"/>
      <c r="BA15" s="477"/>
      <c r="BB15" s="477"/>
      <c r="BC15" s="477"/>
      <c r="BD15" s="477"/>
      <c r="BE15" s="477"/>
      <c r="BF15" s="477"/>
      <c r="BG15" s="477"/>
      <c r="BH15" s="477"/>
      <c r="BI15" s="477"/>
      <c r="BJ15" s="477"/>
      <c r="BK15" s="477"/>
      <c r="BL15" s="477"/>
      <c r="BM15" s="477"/>
      <c r="BN15" s="476"/>
      <c r="BO15" s="477"/>
      <c r="BP15" s="477"/>
      <c r="BQ15" s="477"/>
      <c r="BR15" s="477"/>
      <c r="BS15" s="477"/>
      <c r="BT15" s="477"/>
      <c r="BU15" s="477"/>
      <c r="BV15" s="477"/>
      <c r="BW15" s="1025"/>
      <c r="BX15" s="16"/>
      <c r="BY15" s="507" t="str">
        <f>IF(BZ15="","",MAX($BY$2:BY14)+1)</f>
        <v/>
      </c>
      <c r="BZ15" s="862"/>
      <c r="CA15" s="862"/>
      <c r="CB15" s="862"/>
      <c r="CC15" s="5"/>
      <c r="CH15" s="19"/>
      <c r="CI15" s="19"/>
      <c r="CJ15" s="19"/>
      <c r="CK15" s="19"/>
      <c r="CL15" s="19"/>
      <c r="CM15" s="19"/>
      <c r="CN15" s="19"/>
      <c r="CO15" s="19"/>
      <c r="CP15" s="19"/>
      <c r="CQ15" s="19"/>
      <c r="CR15" s="19"/>
      <c r="CS15" s="19"/>
      <c r="CT15" s="19"/>
      <c r="CU15" s="19"/>
      <c r="CV15" s="19"/>
      <c r="CW15" s="19"/>
      <c r="CY15" s="36"/>
      <c r="CZ15" s="36"/>
      <c r="DA15" s="36"/>
      <c r="DB15" s="36"/>
      <c r="DC15" s="36"/>
      <c r="DD15" s="36"/>
      <c r="DE15" s="36"/>
      <c r="DF15" s="36"/>
      <c r="DG15" s="36"/>
      <c r="DH15" s="36"/>
      <c r="DI15" s="36"/>
      <c r="DJ15" s="36"/>
      <c r="DK15" s="36"/>
      <c r="DL15" s="36"/>
      <c r="DM15" s="36"/>
      <c r="DN15" s="36"/>
      <c r="DO15" s="36"/>
    </row>
    <row r="16" spans="1:119" s="17" customFormat="1" ht="13.5" customHeight="1">
      <c r="A16" s="32"/>
      <c r="B16" s="35"/>
      <c r="C16" s="18"/>
      <c r="D16" s="19"/>
      <c r="E16" s="19"/>
      <c r="F16" s="19"/>
      <c r="G16" s="19"/>
      <c r="H16" s="19"/>
      <c r="I16" s="19"/>
      <c r="J16" s="19"/>
      <c r="K16" s="19"/>
      <c r="L16" s="418"/>
      <c r="M16" s="19"/>
      <c r="N16" s="19"/>
      <c r="O16" s="19"/>
      <c r="P16" s="19"/>
      <c r="Q16" s="19"/>
      <c r="R16" s="19"/>
      <c r="S16" s="19"/>
      <c r="T16" s="19"/>
      <c r="U16" s="19"/>
      <c r="V16" s="19"/>
      <c r="W16" s="19"/>
      <c r="X16" s="19"/>
      <c r="Y16" s="19"/>
      <c r="Z16" s="19"/>
      <c r="AA16" s="19"/>
      <c r="AB16" s="19"/>
      <c r="AC16" s="19"/>
      <c r="AD16" s="19"/>
      <c r="AE16" s="19"/>
      <c r="AF16" s="19"/>
      <c r="AG16" s="19"/>
      <c r="AH16" s="19"/>
      <c r="AI16" s="19"/>
      <c r="AJ16" s="19"/>
      <c r="AK16" s="19"/>
      <c r="AL16" s="19"/>
      <c r="AM16" s="19"/>
      <c r="AN16" s="19"/>
      <c r="AO16" s="19"/>
      <c r="AP16" s="19"/>
      <c r="AQ16" s="19"/>
      <c r="AR16" s="19"/>
      <c r="AS16" s="19"/>
      <c r="AT16" s="19"/>
      <c r="AU16" s="19"/>
      <c r="AV16" s="19"/>
      <c r="AW16" s="19"/>
      <c r="AX16" s="19"/>
      <c r="AY16" s="19"/>
      <c r="AZ16" s="19"/>
      <c r="BA16" s="19"/>
      <c r="BB16" s="19"/>
      <c r="BC16" s="19"/>
      <c r="BD16" s="19"/>
      <c r="BE16" s="19"/>
      <c r="BF16" s="19"/>
      <c r="BG16" s="19"/>
      <c r="BH16" s="19"/>
      <c r="BI16" s="19"/>
      <c r="BJ16" s="19"/>
      <c r="BK16" s="19"/>
      <c r="BL16" s="19"/>
      <c r="BM16" s="19"/>
      <c r="BN16" s="530"/>
      <c r="BO16" s="19"/>
      <c r="BP16" s="19"/>
      <c r="BQ16" s="19"/>
      <c r="BR16" s="19"/>
      <c r="BS16" s="19"/>
      <c r="BT16" s="19"/>
      <c r="BU16" s="19"/>
      <c r="BV16" s="19"/>
      <c r="BW16" s="21"/>
      <c r="BX16" s="16"/>
      <c r="BY16" s="507" t="str">
        <f>IF(BZ16="","",MAX($BY$2:BY15)+1)</f>
        <v/>
      </c>
      <c r="BZ16" s="862"/>
      <c r="CA16" s="862"/>
      <c r="CB16" s="862"/>
      <c r="CC16" s="5"/>
      <c r="CH16" s="19"/>
      <c r="CI16" s="19"/>
      <c r="CJ16" s="19"/>
      <c r="CK16" s="19"/>
      <c r="CL16" s="19"/>
      <c r="CM16" s="19"/>
      <c r="CN16" s="19"/>
      <c r="CO16" s="19"/>
      <c r="CP16" s="19"/>
      <c r="CQ16" s="19"/>
      <c r="CR16" s="19"/>
      <c r="CS16" s="19"/>
      <c r="CT16" s="19"/>
      <c r="CU16" s="19"/>
      <c r="CV16" s="19"/>
      <c r="CW16" s="19"/>
    </row>
    <row r="17" spans="1:101" s="17" customFormat="1" ht="13.5" customHeight="1">
      <c r="A17" s="32"/>
      <c r="B17" s="35"/>
      <c r="C17" s="18"/>
      <c r="D17" s="19"/>
      <c r="E17" s="19"/>
      <c r="F17" s="19"/>
      <c r="G17" s="19"/>
      <c r="H17" s="19"/>
      <c r="I17" s="19"/>
      <c r="J17" s="19"/>
      <c r="K17" s="19"/>
      <c r="L17" s="418"/>
      <c r="M17" s="19"/>
      <c r="N17" s="31" t="s">
        <v>360</v>
      </c>
      <c r="O17" s="19"/>
      <c r="P17" s="19"/>
      <c r="Q17" s="19"/>
      <c r="R17" s="19"/>
      <c r="S17" s="19"/>
      <c r="T17" s="19"/>
      <c r="U17" s="19"/>
      <c r="V17" s="19"/>
      <c r="W17" s="19"/>
      <c r="X17" s="19"/>
      <c r="Y17" s="19"/>
      <c r="Z17" s="19"/>
      <c r="AA17" s="19"/>
      <c r="AB17" s="19"/>
      <c r="AC17" s="19"/>
      <c r="AD17" s="19"/>
      <c r="AE17" s="19"/>
      <c r="AF17" s="19"/>
      <c r="AG17" s="19"/>
      <c r="AH17" s="19"/>
      <c r="AI17" s="19"/>
      <c r="AJ17" s="19"/>
      <c r="AK17" s="19"/>
      <c r="AL17" s="19"/>
      <c r="AM17" s="19"/>
      <c r="AN17" s="19"/>
      <c r="AO17" s="19"/>
      <c r="AP17" s="19"/>
      <c r="AQ17" s="19"/>
      <c r="AR17" s="19"/>
      <c r="AS17" s="19"/>
      <c r="AT17" s="19"/>
      <c r="AU17" s="19"/>
      <c r="AV17" s="19"/>
      <c r="AW17" s="19"/>
      <c r="AX17" s="19"/>
      <c r="AY17" s="19"/>
      <c r="AZ17" s="19"/>
      <c r="BA17" s="19"/>
      <c r="BB17" s="19"/>
      <c r="BC17" s="19"/>
      <c r="BD17" s="19"/>
      <c r="BE17" s="19"/>
      <c r="BF17" s="19"/>
      <c r="BG17" s="19"/>
      <c r="BH17" s="19"/>
      <c r="BI17" s="19"/>
      <c r="BJ17" s="19"/>
      <c r="BK17" s="19"/>
      <c r="BL17" s="19"/>
      <c r="BM17" s="19"/>
      <c r="BN17" s="530"/>
      <c r="BO17" s="19"/>
      <c r="BP17" s="19"/>
      <c r="BQ17" s="19"/>
      <c r="BR17" s="19"/>
      <c r="BS17" s="19"/>
      <c r="BT17" s="19"/>
      <c r="BU17" s="19"/>
      <c r="BV17" s="19"/>
      <c r="BW17" s="21"/>
      <c r="BX17" s="16"/>
      <c r="BY17" s="507" t="str">
        <f>IF(BZ17="","",MAX($BY$2:BY16)+1)</f>
        <v/>
      </c>
      <c r="BZ17" s="862"/>
      <c r="CA17" s="862"/>
      <c r="CB17" s="862"/>
      <c r="CC17" s="5"/>
      <c r="CH17" s="19"/>
      <c r="CI17" s="19"/>
      <c r="CJ17" s="19"/>
      <c r="CK17" s="19"/>
      <c r="CL17" s="19"/>
      <c r="CM17" s="19"/>
      <c r="CN17" s="19"/>
      <c r="CO17" s="19"/>
      <c r="CP17" s="19"/>
      <c r="CQ17" s="19"/>
      <c r="CR17" s="19"/>
      <c r="CS17" s="19"/>
      <c r="CT17" s="19"/>
      <c r="CU17" s="19"/>
      <c r="CV17" s="19"/>
      <c r="CW17" s="19"/>
    </row>
    <row r="18" spans="1:101" s="17" customFormat="1" ht="13.5" customHeight="1">
      <c r="A18" s="32"/>
      <c r="B18" s="35" t="s">
        <v>361</v>
      </c>
      <c r="C18" s="18"/>
      <c r="D18" s="19"/>
      <c r="E18" s="19"/>
      <c r="F18" s="19"/>
      <c r="G18" s="19"/>
      <c r="H18" s="19"/>
      <c r="I18" s="19"/>
      <c r="J18" s="19"/>
      <c r="K18" s="19"/>
      <c r="L18" s="418"/>
      <c r="M18" s="19"/>
      <c r="N18" s="31"/>
      <c r="O18" s="19" t="s">
        <v>362</v>
      </c>
      <c r="P18" s="19"/>
      <c r="Q18" s="19"/>
      <c r="R18" s="19"/>
      <c r="S18" s="19"/>
      <c r="T18" s="19"/>
      <c r="U18" s="19"/>
      <c r="V18" s="19"/>
      <c r="W18" s="19"/>
      <c r="X18" s="19"/>
      <c r="Y18" s="19"/>
      <c r="Z18" s="19"/>
      <c r="AA18" s="19"/>
      <c r="AB18" s="19"/>
      <c r="AC18" s="19"/>
      <c r="AD18" s="19"/>
      <c r="AE18" s="19"/>
      <c r="AF18" s="19"/>
      <c r="AG18" s="19"/>
      <c r="AH18" s="19"/>
      <c r="AI18" s="19"/>
      <c r="AJ18" s="19"/>
      <c r="AK18" s="19"/>
      <c r="AL18" s="19"/>
      <c r="AM18" s="19"/>
      <c r="AN18" s="19"/>
      <c r="AO18" s="19"/>
      <c r="AP18" s="19"/>
      <c r="AQ18" s="19"/>
      <c r="AR18" s="19"/>
      <c r="AS18" s="19"/>
      <c r="AT18" s="19"/>
      <c r="AU18" s="19"/>
      <c r="AV18" s="19"/>
      <c r="AW18" s="19"/>
      <c r="AX18" s="19"/>
      <c r="AY18" s="19"/>
      <c r="AZ18" s="19"/>
      <c r="BA18" s="19"/>
      <c r="BB18" s="19"/>
      <c r="BC18" s="19"/>
      <c r="BD18" s="19"/>
      <c r="BE18" s="19"/>
      <c r="BF18" s="19"/>
      <c r="BG18" s="19"/>
      <c r="BH18" s="19"/>
      <c r="BI18" s="19"/>
      <c r="BJ18" s="19"/>
      <c r="BK18" s="19"/>
      <c r="BL18" s="19"/>
      <c r="BM18" s="19"/>
      <c r="BN18" s="530"/>
      <c r="BO18" s="19"/>
      <c r="BP18" s="19"/>
      <c r="BQ18" s="19"/>
      <c r="BR18" s="19"/>
      <c r="BS18" s="19"/>
      <c r="BT18" s="19"/>
      <c r="BU18" s="19"/>
      <c r="BV18" s="19"/>
      <c r="BW18" s="21"/>
      <c r="BX18" s="16"/>
      <c r="BY18" s="507" t="str">
        <f>IF(BZ18="","",MAX($BY$2:BY17)+1)</f>
        <v/>
      </c>
      <c r="BZ18" s="862"/>
      <c r="CA18" s="862"/>
      <c r="CB18" s="862"/>
      <c r="CC18" s="5"/>
      <c r="CH18" s="19"/>
      <c r="CI18" s="19"/>
      <c r="CJ18" s="19"/>
      <c r="CK18" s="19"/>
      <c r="CL18" s="19"/>
      <c r="CM18" s="19"/>
      <c r="CN18" s="19"/>
      <c r="CO18" s="19"/>
      <c r="CP18" s="19"/>
      <c r="CQ18" s="19"/>
      <c r="CR18" s="19"/>
      <c r="CS18" s="19"/>
      <c r="CT18" s="19"/>
      <c r="CU18" s="19"/>
      <c r="CV18" s="19"/>
      <c r="CW18" s="19"/>
    </row>
    <row r="19" spans="1:101" s="17" customFormat="1" ht="13.5" customHeight="1">
      <c r="A19" s="32"/>
      <c r="B19" s="35" t="s">
        <v>361</v>
      </c>
      <c r="C19" s="18"/>
      <c r="D19" s="19"/>
      <c r="E19" s="19"/>
      <c r="F19" s="19"/>
      <c r="G19" s="19"/>
      <c r="H19" s="19"/>
      <c r="I19" s="19"/>
      <c r="J19" s="19"/>
      <c r="K19" s="19"/>
      <c r="L19" s="418"/>
      <c r="M19" s="19"/>
      <c r="N19" s="31"/>
      <c r="O19" s="19"/>
      <c r="P19" s="19" t="s">
        <v>363</v>
      </c>
      <c r="Q19" s="19"/>
      <c r="R19" s="19"/>
      <c r="S19" s="19"/>
      <c r="T19" s="19"/>
      <c r="U19" s="19"/>
      <c r="V19" s="19"/>
      <c r="W19" s="19"/>
      <c r="X19" s="19"/>
      <c r="Y19" s="19"/>
      <c r="Z19" s="19"/>
      <c r="AA19" s="19"/>
      <c r="AB19" s="19"/>
      <c r="AC19" s="19"/>
      <c r="AD19" s="19"/>
      <c r="AE19" s="19"/>
      <c r="AF19" s="19"/>
      <c r="AG19" s="19"/>
      <c r="AH19" s="19"/>
      <c r="AI19" s="19"/>
      <c r="AJ19" s="19"/>
      <c r="AK19" s="19"/>
      <c r="AL19" s="19"/>
      <c r="AM19" s="19"/>
      <c r="AN19" s="19"/>
      <c r="AO19" s="19"/>
      <c r="AP19" s="19"/>
      <c r="AQ19" s="19"/>
      <c r="AR19" s="19"/>
      <c r="AS19" s="19"/>
      <c r="AT19" s="19"/>
      <c r="AU19" s="19"/>
      <c r="AV19" s="19"/>
      <c r="AW19" s="19"/>
      <c r="AX19" s="19"/>
      <c r="AY19" s="19"/>
      <c r="AZ19" s="19"/>
      <c r="BA19" s="19"/>
      <c r="BB19" s="19"/>
      <c r="BC19" s="19"/>
      <c r="BD19" s="19"/>
      <c r="BE19" s="19"/>
      <c r="BF19" s="19"/>
      <c r="BG19" s="19"/>
      <c r="BH19" s="19"/>
      <c r="BI19" s="19"/>
      <c r="BJ19" s="19"/>
      <c r="BK19" s="19"/>
      <c r="BL19" s="19"/>
      <c r="BM19" s="19"/>
      <c r="BN19" s="530"/>
      <c r="BO19" s="19"/>
      <c r="BP19" s="19"/>
      <c r="BQ19" s="19"/>
      <c r="BR19" s="19"/>
      <c r="BS19" s="19"/>
      <c r="BT19" s="19"/>
      <c r="BU19" s="19"/>
      <c r="BV19" s="19"/>
      <c r="BW19" s="21"/>
      <c r="BX19" s="16"/>
      <c r="BY19" s="507">
        <f>IF(BZ19="","",MAX($BY$2:BY18)+1)</f>
        <v>5</v>
      </c>
      <c r="BZ19" s="862" t="s">
        <v>81</v>
      </c>
      <c r="CA19" s="862" t="s">
        <v>9</v>
      </c>
      <c r="CB19" s="863">
        <v>45299</v>
      </c>
      <c r="CC19" s="5"/>
      <c r="CH19" s="19"/>
      <c r="CI19" s="19"/>
      <c r="CJ19" s="19"/>
      <c r="CK19" s="19"/>
      <c r="CL19" s="19"/>
      <c r="CM19" s="19"/>
      <c r="CN19" s="19"/>
      <c r="CO19" s="19"/>
      <c r="CP19" s="19"/>
      <c r="CQ19" s="19"/>
      <c r="CR19" s="19"/>
      <c r="CS19" s="19"/>
      <c r="CT19" s="19"/>
      <c r="CU19" s="19"/>
      <c r="CV19" s="19"/>
      <c r="CW19" s="19"/>
    </row>
    <row r="20" spans="1:101" s="17" customFormat="1" ht="13.5" customHeight="1">
      <c r="A20" s="32"/>
      <c r="B20" s="35" t="s">
        <v>361</v>
      </c>
      <c r="C20" s="18"/>
      <c r="D20" s="19"/>
      <c r="E20" s="19"/>
      <c r="F20" s="19"/>
      <c r="G20" s="19"/>
      <c r="H20" s="19"/>
      <c r="I20" s="19"/>
      <c r="J20" s="19"/>
      <c r="K20" s="19"/>
      <c r="L20" s="418"/>
      <c r="M20" s="19"/>
      <c r="N20" s="31"/>
      <c r="O20" s="19"/>
      <c r="P20" s="19" t="s">
        <v>364</v>
      </c>
      <c r="Q20" s="19"/>
      <c r="R20" s="19"/>
      <c r="S20" s="19"/>
      <c r="T20" s="19"/>
      <c r="U20" s="19"/>
      <c r="V20" s="19"/>
      <c r="W20" s="19"/>
      <c r="X20" s="19"/>
      <c r="Y20" s="19"/>
      <c r="Z20" s="19"/>
      <c r="AA20" s="19"/>
      <c r="AB20" s="19"/>
      <c r="AC20" s="19"/>
      <c r="AD20" s="19"/>
      <c r="AE20" s="19"/>
      <c r="AF20" s="19"/>
      <c r="AG20" s="19"/>
      <c r="AH20" s="19"/>
      <c r="AI20" s="19"/>
      <c r="AJ20" s="19"/>
      <c r="AK20" s="19"/>
      <c r="AL20" s="19"/>
      <c r="AM20" s="19"/>
      <c r="AN20" s="19"/>
      <c r="AO20" s="19"/>
      <c r="AP20" s="19"/>
      <c r="AQ20" s="19"/>
      <c r="AR20" s="19"/>
      <c r="AS20" s="19"/>
      <c r="AT20" s="19"/>
      <c r="AU20" s="19"/>
      <c r="AV20" s="19"/>
      <c r="AW20" s="19"/>
      <c r="AX20" s="19"/>
      <c r="AY20" s="19"/>
      <c r="AZ20" s="19"/>
      <c r="BA20" s="19"/>
      <c r="BB20" s="19"/>
      <c r="BC20" s="19"/>
      <c r="BD20" s="19"/>
      <c r="BE20" s="19"/>
      <c r="BF20" s="19"/>
      <c r="BG20" s="19"/>
      <c r="BH20" s="19"/>
      <c r="BI20" s="19"/>
      <c r="BJ20" s="19"/>
      <c r="BK20" s="19"/>
      <c r="BL20" s="19"/>
      <c r="BM20" s="19"/>
      <c r="BN20" s="530"/>
      <c r="BO20" s="19"/>
      <c r="BP20" s="19"/>
      <c r="BQ20" s="19"/>
      <c r="BR20" s="19"/>
      <c r="BS20" s="19"/>
      <c r="BT20" s="19"/>
      <c r="BU20" s="19"/>
      <c r="BV20" s="19"/>
      <c r="BW20" s="21"/>
      <c r="BX20" s="16"/>
      <c r="BY20" s="507">
        <f>IF(BZ20="","",MAX($BY$2:BY19)+1)</f>
        <v>6</v>
      </c>
      <c r="BZ20" s="862" t="s">
        <v>81</v>
      </c>
      <c r="CA20" s="862" t="s">
        <v>9</v>
      </c>
      <c r="CB20" s="863">
        <v>45299</v>
      </c>
      <c r="CC20" s="5"/>
      <c r="CH20" s="19"/>
      <c r="CI20" s="19"/>
      <c r="CJ20" s="19"/>
      <c r="CK20" s="19"/>
      <c r="CL20" s="19"/>
      <c r="CM20" s="19"/>
      <c r="CN20" s="19"/>
      <c r="CO20" s="19"/>
      <c r="CP20" s="19"/>
      <c r="CQ20" s="19"/>
      <c r="CR20" s="19"/>
      <c r="CS20" s="19"/>
      <c r="CT20" s="19"/>
      <c r="CU20" s="19"/>
      <c r="CV20" s="19"/>
      <c r="CW20" s="19"/>
    </row>
    <row r="21" spans="1:101" s="17" customFormat="1" ht="13.5" customHeight="1">
      <c r="A21" s="32"/>
      <c r="B21" s="35"/>
      <c r="C21" s="18"/>
      <c r="D21" s="19"/>
      <c r="E21" s="19"/>
      <c r="F21" s="19"/>
      <c r="G21" s="19"/>
      <c r="H21" s="19"/>
      <c r="I21" s="19"/>
      <c r="J21" s="19"/>
      <c r="K21" s="19"/>
      <c r="L21" s="418"/>
      <c r="M21" s="19"/>
      <c r="N21" s="31"/>
      <c r="O21" s="19"/>
      <c r="P21" s="19"/>
      <c r="Q21" s="19"/>
      <c r="R21" s="19"/>
      <c r="S21" s="19"/>
      <c r="T21" s="19"/>
      <c r="U21" s="19"/>
      <c r="V21" s="19"/>
      <c r="W21" s="19"/>
      <c r="X21" s="19"/>
      <c r="Y21" s="19"/>
      <c r="Z21" s="19"/>
      <c r="AA21" s="19"/>
      <c r="AB21" s="19"/>
      <c r="AC21" s="19"/>
      <c r="AD21" s="19"/>
      <c r="AE21" s="19"/>
      <c r="AF21" s="19"/>
      <c r="AG21" s="19"/>
      <c r="AH21" s="19"/>
      <c r="AI21" s="19"/>
      <c r="AJ21" s="19"/>
      <c r="AK21" s="19"/>
      <c r="AL21" s="19"/>
      <c r="AM21" s="19"/>
      <c r="AN21" s="19"/>
      <c r="AO21" s="19"/>
      <c r="AP21" s="19"/>
      <c r="AQ21" s="19"/>
      <c r="AR21" s="19"/>
      <c r="AS21" s="19"/>
      <c r="AT21" s="19"/>
      <c r="AU21" s="19"/>
      <c r="AV21" s="19"/>
      <c r="AW21" s="19"/>
      <c r="AX21" s="19"/>
      <c r="AY21" s="19"/>
      <c r="AZ21" s="19"/>
      <c r="BA21" s="19"/>
      <c r="BB21" s="19"/>
      <c r="BC21" s="19"/>
      <c r="BD21" s="19"/>
      <c r="BE21" s="19"/>
      <c r="BF21" s="19"/>
      <c r="BG21" s="19"/>
      <c r="BH21" s="19"/>
      <c r="BI21" s="19"/>
      <c r="BJ21" s="19"/>
      <c r="BK21" s="19"/>
      <c r="BL21" s="19"/>
      <c r="BM21" s="19"/>
      <c r="BN21" s="530"/>
      <c r="BO21" s="19"/>
      <c r="BP21" s="19"/>
      <c r="BQ21" s="19"/>
      <c r="BR21" s="19"/>
      <c r="BS21" s="19"/>
      <c r="BT21" s="19"/>
      <c r="BU21" s="19"/>
      <c r="BV21" s="19"/>
      <c r="BW21" s="21"/>
      <c r="BX21" s="16"/>
      <c r="BY21" s="507" t="str">
        <f>IF(BZ21="","",MAX($BY$2:BY20)+1)</f>
        <v/>
      </c>
      <c r="BZ21" s="862"/>
      <c r="CA21" s="862"/>
      <c r="CB21" s="862"/>
      <c r="CC21" s="5"/>
      <c r="CH21" s="19"/>
      <c r="CI21" s="19"/>
      <c r="CJ21" s="19"/>
      <c r="CK21" s="19"/>
      <c r="CL21" s="19"/>
      <c r="CM21" s="19"/>
      <c r="CN21" s="19"/>
      <c r="CO21" s="19"/>
      <c r="CP21" s="19"/>
      <c r="CQ21" s="19"/>
      <c r="CR21" s="19"/>
      <c r="CS21" s="19"/>
      <c r="CT21" s="19"/>
      <c r="CU21" s="19"/>
      <c r="CV21" s="19"/>
      <c r="CW21" s="19"/>
    </row>
    <row r="22" spans="1:101" s="17" customFormat="1" ht="13.5" customHeight="1">
      <c r="A22" s="32"/>
      <c r="B22" s="35" t="s">
        <v>361</v>
      </c>
      <c r="C22" s="18"/>
      <c r="D22" s="19"/>
      <c r="E22" s="19"/>
      <c r="F22" s="19"/>
      <c r="G22" s="19"/>
      <c r="H22" s="19"/>
      <c r="I22" s="19"/>
      <c r="J22" s="19"/>
      <c r="K22" s="19"/>
      <c r="L22" s="418"/>
      <c r="M22" s="19"/>
      <c r="N22" s="31"/>
      <c r="O22" s="19" t="s">
        <v>365</v>
      </c>
      <c r="P22" s="19"/>
      <c r="Q22" s="19"/>
      <c r="R22" s="19"/>
      <c r="S22" s="19"/>
      <c r="T22" s="19"/>
      <c r="U22" s="19"/>
      <c r="V22" s="19"/>
      <c r="W22" s="19"/>
      <c r="X22" s="19"/>
      <c r="Y22" s="19"/>
      <c r="Z22" s="19"/>
      <c r="AA22" s="19"/>
      <c r="AB22" s="19"/>
      <c r="AC22" s="19"/>
      <c r="AD22" s="19"/>
      <c r="AE22" s="19"/>
      <c r="AF22" s="19"/>
      <c r="AG22" s="19"/>
      <c r="AH22" s="19"/>
      <c r="AI22" s="19"/>
      <c r="AJ22" s="19"/>
      <c r="AK22" s="19"/>
      <c r="AL22" s="19"/>
      <c r="AM22" s="19"/>
      <c r="AN22" s="19"/>
      <c r="AO22" s="19"/>
      <c r="AP22" s="19"/>
      <c r="AQ22" s="19"/>
      <c r="AR22" s="19"/>
      <c r="AS22" s="19"/>
      <c r="AT22" s="19"/>
      <c r="AU22" s="19"/>
      <c r="AV22" s="19"/>
      <c r="AW22" s="19"/>
      <c r="AX22" s="19"/>
      <c r="AY22" s="19"/>
      <c r="AZ22" s="19"/>
      <c r="BA22" s="19"/>
      <c r="BB22" s="19"/>
      <c r="BC22" s="19"/>
      <c r="BD22" s="19"/>
      <c r="BE22" s="19"/>
      <c r="BF22" s="19"/>
      <c r="BG22" s="19"/>
      <c r="BH22" s="19"/>
      <c r="BI22" s="19"/>
      <c r="BJ22" s="19"/>
      <c r="BK22" s="19"/>
      <c r="BL22" s="19"/>
      <c r="BM22" s="19"/>
      <c r="BN22" s="530"/>
      <c r="BO22" s="19"/>
      <c r="BP22" s="19"/>
      <c r="BQ22" s="19"/>
      <c r="BR22" s="19"/>
      <c r="BS22" s="19"/>
      <c r="BT22" s="19"/>
      <c r="BU22" s="19"/>
      <c r="BV22" s="19"/>
      <c r="BW22" s="21"/>
      <c r="BX22" s="16"/>
      <c r="BY22" s="507" t="str">
        <f>IF(BZ22="","",MAX($BY$2:BY21)+1)</f>
        <v/>
      </c>
      <c r="BZ22" s="862"/>
      <c r="CA22" s="862"/>
      <c r="CB22" s="862"/>
      <c r="CC22" s="5"/>
      <c r="CH22" s="19"/>
      <c r="CI22" s="19"/>
      <c r="CJ22" s="19"/>
      <c r="CK22" s="19"/>
      <c r="CL22" s="19"/>
      <c r="CM22" s="19"/>
      <c r="CN22" s="19"/>
      <c r="CO22" s="19"/>
      <c r="CP22" s="19"/>
      <c r="CQ22" s="19"/>
      <c r="CR22" s="19"/>
      <c r="CS22" s="19"/>
      <c r="CT22" s="19"/>
      <c r="CU22" s="19"/>
      <c r="CV22" s="19"/>
      <c r="CW22" s="19"/>
    </row>
    <row r="23" spans="1:101" s="17" customFormat="1" ht="13.5" customHeight="1">
      <c r="A23" s="32"/>
      <c r="B23" s="35" t="s">
        <v>361</v>
      </c>
      <c r="C23" s="18"/>
      <c r="D23" s="19"/>
      <c r="E23" s="19"/>
      <c r="F23" s="19"/>
      <c r="G23" s="19"/>
      <c r="H23" s="19"/>
      <c r="I23" s="19"/>
      <c r="J23" s="19"/>
      <c r="K23" s="19"/>
      <c r="L23" s="418"/>
      <c r="M23" s="19"/>
      <c r="N23" s="31"/>
      <c r="O23" s="19"/>
      <c r="P23" s="19" t="s">
        <v>366</v>
      </c>
      <c r="Q23" s="19"/>
      <c r="R23" s="19"/>
      <c r="S23" s="19"/>
      <c r="T23" s="19"/>
      <c r="U23" s="19"/>
      <c r="V23" s="19"/>
      <c r="W23" s="19"/>
      <c r="X23" s="19"/>
      <c r="Y23" s="19"/>
      <c r="Z23" s="19"/>
      <c r="AA23" s="19"/>
      <c r="AB23" s="19"/>
      <c r="AC23" s="19"/>
      <c r="AD23" s="19"/>
      <c r="AE23" s="19"/>
      <c r="AF23" s="19"/>
      <c r="AG23" s="19"/>
      <c r="AH23" s="19"/>
      <c r="AI23" s="19"/>
      <c r="AJ23" s="19"/>
      <c r="AK23" s="19"/>
      <c r="AL23" s="19"/>
      <c r="AM23" s="19"/>
      <c r="AN23" s="19"/>
      <c r="AO23" s="19"/>
      <c r="AP23" s="19"/>
      <c r="AQ23" s="19"/>
      <c r="AR23" s="19"/>
      <c r="AS23" s="19"/>
      <c r="AT23" s="19"/>
      <c r="AU23" s="19"/>
      <c r="AV23" s="19"/>
      <c r="AW23" s="19"/>
      <c r="AX23" s="19"/>
      <c r="AY23" s="19"/>
      <c r="AZ23" s="19"/>
      <c r="BA23" s="19"/>
      <c r="BB23" s="19"/>
      <c r="BC23" s="19"/>
      <c r="BD23" s="19"/>
      <c r="BE23" s="19"/>
      <c r="BF23" s="19"/>
      <c r="BG23" s="19"/>
      <c r="BH23" s="19"/>
      <c r="BI23" s="19"/>
      <c r="BJ23" s="19"/>
      <c r="BK23" s="19"/>
      <c r="BL23" s="19"/>
      <c r="BM23" s="19"/>
      <c r="BN23" s="530"/>
      <c r="BO23" s="19"/>
      <c r="BP23" s="19"/>
      <c r="BQ23" s="19"/>
      <c r="BR23" s="19"/>
      <c r="BS23" s="19"/>
      <c r="BT23" s="19"/>
      <c r="BU23" s="19"/>
      <c r="BV23" s="19"/>
      <c r="BW23" s="21"/>
      <c r="BX23" s="16"/>
      <c r="BY23" s="507">
        <f>IF(BZ23="","",MAX($BY$2:BY22)+1)</f>
        <v>7</v>
      </c>
      <c r="BZ23" s="862" t="s">
        <v>81</v>
      </c>
      <c r="CA23" s="862" t="s">
        <v>9</v>
      </c>
      <c r="CB23" s="863">
        <v>45299</v>
      </c>
      <c r="CC23" s="5"/>
      <c r="CH23" s="19"/>
      <c r="CI23" s="19"/>
      <c r="CJ23" s="19"/>
      <c r="CK23" s="19"/>
      <c r="CL23" s="19"/>
      <c r="CM23" s="19"/>
      <c r="CN23" s="19"/>
      <c r="CO23" s="19"/>
      <c r="CP23" s="19"/>
      <c r="CQ23" s="19"/>
      <c r="CR23" s="19"/>
      <c r="CS23" s="19"/>
      <c r="CT23" s="19"/>
      <c r="CU23" s="19"/>
      <c r="CV23" s="19"/>
      <c r="CW23" s="19"/>
    </row>
    <row r="24" spans="1:101" s="17" customFormat="1" ht="13.5" customHeight="1">
      <c r="A24" s="32"/>
      <c r="B24" s="35" t="s">
        <v>361</v>
      </c>
      <c r="C24" s="18"/>
      <c r="D24" s="19"/>
      <c r="E24" s="19"/>
      <c r="F24" s="19"/>
      <c r="G24" s="19"/>
      <c r="H24" s="19"/>
      <c r="I24" s="19"/>
      <c r="J24" s="19"/>
      <c r="K24" s="19"/>
      <c r="L24" s="418"/>
      <c r="M24" s="19"/>
      <c r="N24" s="19"/>
      <c r="O24" s="19"/>
      <c r="P24" s="19"/>
      <c r="Q24" s="1026" t="s">
        <v>308</v>
      </c>
      <c r="R24" s="1027"/>
      <c r="S24" s="1026" t="s">
        <v>367</v>
      </c>
      <c r="T24" s="1028"/>
      <c r="U24" s="1028"/>
      <c r="V24" s="1028"/>
      <c r="W24" s="1028"/>
      <c r="X24" s="1028"/>
      <c r="Y24" s="1028"/>
      <c r="Z24" s="1029"/>
      <c r="AA24" s="1026" t="s">
        <v>368</v>
      </c>
      <c r="AB24" s="1028"/>
      <c r="AC24" s="1028"/>
      <c r="AD24" s="1028"/>
      <c r="AE24" s="1028"/>
      <c r="AF24" s="1028"/>
      <c r="AG24" s="1028"/>
      <c r="AH24" s="1028"/>
      <c r="AI24" s="1028"/>
      <c r="AJ24" s="1028"/>
      <c r="AK24" s="1028"/>
      <c r="AL24" s="1028"/>
      <c r="AM24" s="1026" t="s">
        <v>369</v>
      </c>
      <c r="AN24" s="1028"/>
      <c r="AO24" s="1028"/>
      <c r="AP24" s="1028"/>
      <c r="AQ24" s="1028"/>
      <c r="AR24" s="1028"/>
      <c r="AS24" s="1028"/>
      <c r="AT24" s="1028"/>
      <c r="AU24" s="1028"/>
      <c r="AV24" s="1028"/>
      <c r="AW24" s="1028"/>
      <c r="AX24" s="1029"/>
      <c r="AY24" s="1026" t="s">
        <v>110</v>
      </c>
      <c r="AZ24" s="1028"/>
      <c r="BA24" s="1028"/>
      <c r="BB24" s="1028"/>
      <c r="BC24" s="1028"/>
      <c r="BD24" s="1028"/>
      <c r="BE24" s="1028"/>
      <c r="BF24" s="1028"/>
      <c r="BG24" s="1028"/>
      <c r="BH24" s="1028"/>
      <c r="BI24" s="1028"/>
      <c r="BJ24" s="1029"/>
      <c r="BK24" s="19"/>
      <c r="BL24" s="19"/>
      <c r="BM24" s="19"/>
      <c r="BN24" s="530"/>
      <c r="BO24" s="19"/>
      <c r="BP24" s="19"/>
      <c r="BQ24" s="19"/>
      <c r="BR24" s="19"/>
      <c r="BS24" s="19"/>
      <c r="BT24" s="19"/>
      <c r="BU24" s="19"/>
      <c r="BV24" s="19"/>
      <c r="BW24" s="21"/>
      <c r="BX24" s="16"/>
      <c r="BY24" s="507" t="str">
        <f>IF(BZ24="","",MAX($BY$2:BY23)+1)</f>
        <v/>
      </c>
      <c r="BZ24" s="862"/>
      <c r="CA24" s="862"/>
      <c r="CB24" s="862"/>
      <c r="CC24" s="5"/>
      <c r="CH24" s="19"/>
      <c r="CI24" s="19"/>
      <c r="CJ24" s="19"/>
      <c r="CK24" s="19"/>
      <c r="CL24" s="19"/>
      <c r="CM24" s="19"/>
      <c r="CN24" s="19"/>
      <c r="CO24" s="19"/>
      <c r="CP24" s="19"/>
      <c r="CQ24" s="19"/>
      <c r="CR24" s="19"/>
      <c r="CS24" s="19"/>
      <c r="CT24" s="19"/>
      <c r="CU24" s="19"/>
      <c r="CV24" s="19"/>
      <c r="CW24" s="19"/>
    </row>
    <row r="25" spans="1:101" s="17" customFormat="1" ht="13.5" customHeight="1">
      <c r="A25" s="32"/>
      <c r="B25" s="35" t="s">
        <v>361</v>
      </c>
      <c r="C25" s="18"/>
      <c r="D25" s="19"/>
      <c r="E25" s="19"/>
      <c r="F25" s="19"/>
      <c r="G25" s="19"/>
      <c r="H25" s="19"/>
      <c r="I25" s="19"/>
      <c r="J25" s="19"/>
      <c r="K25" s="19"/>
      <c r="L25" s="418"/>
      <c r="M25" s="19"/>
      <c r="N25" s="19"/>
      <c r="O25" s="19"/>
      <c r="P25" s="19"/>
      <c r="Q25" s="1030">
        <v>1</v>
      </c>
      <c r="R25" s="1031"/>
      <c r="S25" s="1022" t="s">
        <v>370</v>
      </c>
      <c r="T25" s="526"/>
      <c r="U25" s="526"/>
      <c r="V25" s="526"/>
      <c r="W25" s="526"/>
      <c r="X25" s="526"/>
      <c r="Y25" s="526"/>
      <c r="Z25" s="1023"/>
      <c r="AA25" s="1022" t="s">
        <v>371</v>
      </c>
      <c r="AB25" s="526"/>
      <c r="AC25" s="526"/>
      <c r="AD25" s="526"/>
      <c r="AE25" s="526"/>
      <c r="AF25" s="526"/>
      <c r="AG25" s="526"/>
      <c r="AH25" s="526"/>
      <c r="AI25" s="526"/>
      <c r="AJ25" s="526"/>
      <c r="AK25" s="526"/>
      <c r="AL25" s="526"/>
      <c r="AM25" s="1022" t="s">
        <v>372</v>
      </c>
      <c r="AN25" s="526"/>
      <c r="AO25" s="526"/>
      <c r="AP25" s="526"/>
      <c r="AQ25" s="526"/>
      <c r="AR25" s="526"/>
      <c r="AS25" s="526"/>
      <c r="AT25" s="526"/>
      <c r="AU25" s="526"/>
      <c r="AV25" s="526"/>
      <c r="AW25" s="526"/>
      <c r="AX25" s="1023"/>
      <c r="AY25" s="1022" t="s">
        <v>373</v>
      </c>
      <c r="AZ25" s="526"/>
      <c r="BA25" s="526"/>
      <c r="BB25" s="526"/>
      <c r="BC25" s="526"/>
      <c r="BD25" s="526"/>
      <c r="BE25" s="526"/>
      <c r="BF25" s="526"/>
      <c r="BG25" s="526"/>
      <c r="BH25" s="526"/>
      <c r="BI25" s="526"/>
      <c r="BJ25" s="1023"/>
      <c r="BK25" s="19"/>
      <c r="BL25" s="19"/>
      <c r="BM25" s="19"/>
      <c r="BN25" s="530"/>
      <c r="BO25" s="19"/>
      <c r="BP25" s="19"/>
      <c r="BQ25" s="19"/>
      <c r="BR25" s="19"/>
      <c r="BS25" s="19"/>
      <c r="BT25" s="19"/>
      <c r="BU25" s="19"/>
      <c r="BV25" s="19"/>
      <c r="BW25" s="21"/>
      <c r="BX25" s="16"/>
      <c r="BY25" s="507">
        <f>IF(BZ25="","",MAX($BY$2:BY24)+1)</f>
        <v>8</v>
      </c>
      <c r="BZ25" s="862" t="s">
        <v>81</v>
      </c>
      <c r="CA25" s="862" t="s">
        <v>9</v>
      </c>
      <c r="CB25" s="863">
        <v>45299</v>
      </c>
      <c r="CC25" s="5"/>
      <c r="CH25" s="19"/>
      <c r="CI25" s="19"/>
      <c r="CJ25" s="19"/>
      <c r="CK25" s="19"/>
      <c r="CL25" s="19"/>
      <c r="CM25" s="19"/>
      <c r="CN25" s="19"/>
      <c r="CO25" s="19"/>
      <c r="CP25" s="19"/>
      <c r="CQ25" s="19"/>
      <c r="CR25" s="19"/>
      <c r="CS25" s="19"/>
      <c r="CT25" s="19"/>
      <c r="CU25" s="19"/>
      <c r="CV25" s="19"/>
      <c r="CW25" s="19"/>
    </row>
    <row r="26" spans="1:101" s="17" customFormat="1" ht="13.5" customHeight="1">
      <c r="A26" s="32"/>
      <c r="B26" s="35" t="s">
        <v>361</v>
      </c>
      <c r="C26" s="18"/>
      <c r="D26" s="19"/>
      <c r="E26" s="19"/>
      <c r="F26" s="19"/>
      <c r="G26" s="19"/>
      <c r="H26" s="19"/>
      <c r="I26" s="19"/>
      <c r="J26" s="19"/>
      <c r="K26" s="19"/>
      <c r="L26" s="418"/>
      <c r="M26" s="19"/>
      <c r="N26" s="19"/>
      <c r="O26" s="19"/>
      <c r="P26" s="19"/>
      <c r="Q26" s="1030">
        <v>2</v>
      </c>
      <c r="R26" s="1031"/>
      <c r="S26" s="1022" t="s">
        <v>370</v>
      </c>
      <c r="T26" s="526"/>
      <c r="U26" s="526"/>
      <c r="V26" s="526"/>
      <c r="W26" s="526"/>
      <c r="X26" s="526"/>
      <c r="Y26" s="526"/>
      <c r="Z26" s="1023"/>
      <c r="AA26" s="1022" t="s">
        <v>371</v>
      </c>
      <c r="AB26" s="526"/>
      <c r="AC26" s="526"/>
      <c r="AD26" s="526"/>
      <c r="AE26" s="526"/>
      <c r="AF26" s="526"/>
      <c r="AG26" s="526"/>
      <c r="AH26" s="526"/>
      <c r="AI26" s="526"/>
      <c r="AJ26" s="526"/>
      <c r="AK26" s="526"/>
      <c r="AL26" s="526"/>
      <c r="AM26" s="1022" t="s">
        <v>374</v>
      </c>
      <c r="AN26" s="526"/>
      <c r="AO26" s="526"/>
      <c r="AP26" s="526"/>
      <c r="AQ26" s="526"/>
      <c r="AR26" s="526"/>
      <c r="AS26" s="526"/>
      <c r="AT26" s="526"/>
      <c r="AU26" s="526"/>
      <c r="AV26" s="526"/>
      <c r="AW26" s="526"/>
      <c r="AX26" s="1023"/>
      <c r="AY26" s="1022" t="s">
        <v>373</v>
      </c>
      <c r="AZ26" s="526"/>
      <c r="BA26" s="526"/>
      <c r="BB26" s="526"/>
      <c r="BC26" s="526"/>
      <c r="BD26" s="526"/>
      <c r="BE26" s="526"/>
      <c r="BF26" s="526"/>
      <c r="BG26" s="526"/>
      <c r="BH26" s="526"/>
      <c r="BI26" s="526"/>
      <c r="BJ26" s="1023"/>
      <c r="BK26" s="19"/>
      <c r="BL26" s="19"/>
      <c r="BM26" s="19"/>
      <c r="BN26" s="530"/>
      <c r="BO26" s="19"/>
      <c r="BP26" s="19"/>
      <c r="BQ26" s="19"/>
      <c r="BR26" s="19"/>
      <c r="BS26" s="19"/>
      <c r="BT26" s="19"/>
      <c r="BU26" s="19"/>
      <c r="BV26" s="19"/>
      <c r="BW26" s="21"/>
      <c r="BX26" s="16"/>
      <c r="BY26" s="507">
        <f>IF(BZ26="","",MAX($BY$2:BY25)+1)</f>
        <v>9</v>
      </c>
      <c r="BZ26" s="862" t="s">
        <v>81</v>
      </c>
      <c r="CA26" s="862" t="s">
        <v>9</v>
      </c>
      <c r="CB26" s="863">
        <v>45299</v>
      </c>
      <c r="CC26" s="5"/>
      <c r="CH26" s="19"/>
      <c r="CI26" s="19"/>
      <c r="CJ26" s="19"/>
      <c r="CK26" s="19"/>
      <c r="CL26" s="19"/>
      <c r="CM26" s="19"/>
      <c r="CN26" s="19"/>
      <c r="CO26" s="19"/>
      <c r="CP26" s="19"/>
      <c r="CQ26" s="19"/>
      <c r="CR26" s="19"/>
      <c r="CS26" s="19"/>
      <c r="CT26" s="19"/>
      <c r="CU26" s="19"/>
      <c r="CV26" s="19"/>
      <c r="CW26" s="19"/>
    </row>
    <row r="27" spans="1:101" s="17" customFormat="1" ht="13.5" customHeight="1">
      <c r="A27" s="32"/>
      <c r="B27" s="35" t="s">
        <v>361</v>
      </c>
      <c r="C27" s="18"/>
      <c r="D27" s="19"/>
      <c r="E27" s="19"/>
      <c r="F27" s="19"/>
      <c r="G27" s="19"/>
      <c r="H27" s="19"/>
      <c r="I27" s="19"/>
      <c r="J27" s="19"/>
      <c r="K27" s="19"/>
      <c r="L27" s="418"/>
      <c r="M27" s="19"/>
      <c r="N27" s="31"/>
      <c r="O27" s="19"/>
      <c r="P27" s="19"/>
      <c r="Q27" s="19" t="s">
        <v>375</v>
      </c>
      <c r="R27" s="19"/>
      <c r="S27" s="19"/>
      <c r="T27" s="19"/>
      <c r="U27" s="19"/>
      <c r="V27" s="19"/>
      <c r="W27" s="19"/>
      <c r="X27" s="19"/>
      <c r="Y27" s="19"/>
      <c r="Z27" s="19"/>
      <c r="AA27" s="19"/>
      <c r="AB27" s="19"/>
      <c r="AC27" s="19"/>
      <c r="AD27" s="19"/>
      <c r="AE27" s="19"/>
      <c r="AF27" s="19"/>
      <c r="AG27" s="19"/>
      <c r="AH27" s="19"/>
      <c r="AI27" s="19"/>
      <c r="AJ27" s="19"/>
      <c r="AK27" s="19"/>
      <c r="AL27" s="19"/>
      <c r="AM27" s="19"/>
      <c r="AN27" s="19"/>
      <c r="AO27" s="19"/>
      <c r="AP27" s="19"/>
      <c r="AQ27" s="19"/>
      <c r="AR27" s="19"/>
      <c r="AS27" s="19"/>
      <c r="AT27" s="19"/>
      <c r="AU27" s="19"/>
      <c r="AV27" s="19"/>
      <c r="AW27" s="19"/>
      <c r="AX27" s="19"/>
      <c r="AY27" s="19"/>
      <c r="AZ27" s="19"/>
      <c r="BA27" s="19"/>
      <c r="BB27" s="19"/>
      <c r="BC27" s="19"/>
      <c r="BD27" s="19"/>
      <c r="BE27" s="19"/>
      <c r="BF27" s="19"/>
      <c r="BG27" s="19"/>
      <c r="BH27" s="19"/>
      <c r="BI27" s="19"/>
      <c r="BJ27" s="19"/>
      <c r="BK27" s="19"/>
      <c r="BL27" s="19"/>
      <c r="BM27" s="19"/>
      <c r="BN27" s="530"/>
      <c r="BO27" s="19"/>
      <c r="BP27" s="19"/>
      <c r="BQ27" s="19"/>
      <c r="BR27" s="19"/>
      <c r="BS27" s="19"/>
      <c r="BT27" s="19"/>
      <c r="BU27" s="19"/>
      <c r="BV27" s="19"/>
      <c r="BW27" s="21"/>
      <c r="BX27" s="16"/>
      <c r="BY27" s="507">
        <f>IF(BZ27="","",MAX($BY$2:BY25)+1)</f>
        <v>9</v>
      </c>
      <c r="BZ27" s="862" t="s">
        <v>81</v>
      </c>
      <c r="CA27" s="862" t="s">
        <v>9</v>
      </c>
      <c r="CB27" s="863">
        <v>45299</v>
      </c>
      <c r="CC27" s="5"/>
      <c r="CH27" s="19"/>
      <c r="CI27" s="19"/>
      <c r="CJ27" s="19"/>
      <c r="CK27" s="19"/>
      <c r="CL27" s="19"/>
      <c r="CM27" s="19"/>
      <c r="CN27" s="19"/>
      <c r="CO27" s="19"/>
      <c r="CP27" s="19"/>
      <c r="CQ27" s="19"/>
      <c r="CR27" s="19"/>
      <c r="CS27" s="19"/>
      <c r="CT27" s="19"/>
      <c r="CU27" s="19"/>
      <c r="CV27" s="19"/>
      <c r="CW27" s="19"/>
    </row>
    <row r="28" spans="1:101" s="17" customFormat="1" ht="13.5" customHeight="1">
      <c r="A28" s="32"/>
      <c r="B28" s="35" t="s">
        <v>361</v>
      </c>
      <c r="C28" s="18"/>
      <c r="D28" s="19"/>
      <c r="E28" s="19"/>
      <c r="F28" s="19"/>
      <c r="G28" s="19"/>
      <c r="H28" s="19"/>
      <c r="I28" s="19"/>
      <c r="J28" s="19"/>
      <c r="K28" s="19"/>
      <c r="L28" s="418"/>
      <c r="M28" s="19"/>
      <c r="N28" s="31"/>
      <c r="O28" s="19"/>
      <c r="P28" s="19"/>
      <c r="Q28" s="19" t="s">
        <v>376</v>
      </c>
      <c r="R28" s="19"/>
      <c r="S28" s="19"/>
      <c r="T28" s="19"/>
      <c r="U28" s="19"/>
      <c r="V28" s="19"/>
      <c r="W28" s="19"/>
      <c r="X28" s="19"/>
      <c r="Y28" s="19"/>
      <c r="Z28" s="19"/>
      <c r="AA28" s="19"/>
      <c r="AB28" s="19"/>
      <c r="AC28" s="19"/>
      <c r="AD28" s="19"/>
      <c r="AE28" s="19"/>
      <c r="AF28" s="19"/>
      <c r="AG28" s="19"/>
      <c r="AH28" s="19"/>
      <c r="AI28" s="19"/>
      <c r="AJ28" s="19"/>
      <c r="AK28" s="19"/>
      <c r="AL28" s="19"/>
      <c r="AM28" s="19"/>
      <c r="AN28" s="19"/>
      <c r="AO28" s="19"/>
      <c r="AP28" s="19"/>
      <c r="AQ28" s="19"/>
      <c r="AR28" s="19"/>
      <c r="AS28" s="19"/>
      <c r="AT28" s="19"/>
      <c r="AU28" s="19"/>
      <c r="AV28" s="19"/>
      <c r="AW28" s="19"/>
      <c r="AX28" s="19"/>
      <c r="AY28" s="19"/>
      <c r="AZ28" s="19"/>
      <c r="BA28" s="19"/>
      <c r="BB28" s="19"/>
      <c r="BC28" s="19"/>
      <c r="BD28" s="19"/>
      <c r="BE28" s="19"/>
      <c r="BF28" s="19"/>
      <c r="BG28" s="19"/>
      <c r="BH28" s="19"/>
      <c r="BI28" s="19"/>
      <c r="BJ28" s="19"/>
      <c r="BK28" s="19"/>
      <c r="BL28" s="19"/>
      <c r="BM28" s="19"/>
      <c r="BN28" s="530"/>
      <c r="BO28" s="19"/>
      <c r="BP28" s="19"/>
      <c r="BQ28" s="19"/>
      <c r="BR28" s="19"/>
      <c r="BS28" s="19"/>
      <c r="BT28" s="19"/>
      <c r="BU28" s="19"/>
      <c r="BV28" s="19"/>
      <c r="BW28" s="21"/>
      <c r="BX28" s="16"/>
      <c r="BY28" s="507"/>
      <c r="BZ28" s="862"/>
      <c r="CA28" s="862"/>
      <c r="CB28" s="862"/>
      <c r="CC28" s="5"/>
      <c r="CH28" s="19"/>
      <c r="CI28" s="19"/>
      <c r="CJ28" s="19"/>
      <c r="CK28" s="19"/>
      <c r="CL28" s="19"/>
      <c r="CM28" s="19"/>
      <c r="CN28" s="19"/>
      <c r="CO28" s="19"/>
      <c r="CP28" s="19"/>
      <c r="CQ28" s="19"/>
      <c r="CR28" s="19"/>
      <c r="CS28" s="19"/>
      <c r="CT28" s="19"/>
      <c r="CU28" s="19"/>
      <c r="CV28" s="19"/>
      <c r="CW28" s="19"/>
    </row>
    <row r="29" spans="1:101" s="17" customFormat="1" ht="13.5" customHeight="1">
      <c r="A29" s="32"/>
      <c r="B29" s="35"/>
      <c r="C29" s="18"/>
      <c r="D29" s="19"/>
      <c r="E29" s="19"/>
      <c r="F29" s="19"/>
      <c r="G29" s="19"/>
      <c r="H29" s="19"/>
      <c r="I29" s="19"/>
      <c r="J29" s="19"/>
      <c r="K29" s="19"/>
      <c r="L29" s="418"/>
      <c r="M29" s="19"/>
      <c r="N29" s="31"/>
      <c r="O29" s="19"/>
      <c r="P29" s="19"/>
      <c r="Q29" s="19"/>
      <c r="R29" s="19"/>
      <c r="S29" s="19"/>
      <c r="T29" s="19"/>
      <c r="U29" s="19"/>
      <c r="V29" s="19"/>
      <c r="W29" s="19"/>
      <c r="X29" s="19"/>
      <c r="Y29" s="19"/>
      <c r="Z29" s="19"/>
      <c r="AA29" s="19"/>
      <c r="AB29" s="19"/>
      <c r="AC29" s="19"/>
      <c r="AD29" s="19"/>
      <c r="AE29" s="19"/>
      <c r="AF29" s="19"/>
      <c r="AG29" s="19"/>
      <c r="AH29" s="19"/>
      <c r="AI29" s="19"/>
      <c r="AJ29" s="19"/>
      <c r="AK29" s="19"/>
      <c r="AL29" s="19"/>
      <c r="AM29" s="19"/>
      <c r="AN29" s="19"/>
      <c r="AO29" s="19"/>
      <c r="AP29" s="19"/>
      <c r="AQ29" s="19"/>
      <c r="AR29" s="19"/>
      <c r="AS29" s="19"/>
      <c r="AT29" s="19"/>
      <c r="AU29" s="19"/>
      <c r="AV29" s="19"/>
      <c r="AW29" s="19"/>
      <c r="AX29" s="19"/>
      <c r="AY29" s="19"/>
      <c r="AZ29" s="19"/>
      <c r="BA29" s="19"/>
      <c r="BB29" s="19"/>
      <c r="BC29" s="19"/>
      <c r="BD29" s="19"/>
      <c r="BE29" s="19"/>
      <c r="BF29" s="19"/>
      <c r="BG29" s="19"/>
      <c r="BH29" s="19"/>
      <c r="BI29" s="19"/>
      <c r="BJ29" s="19"/>
      <c r="BK29" s="19"/>
      <c r="BL29" s="19"/>
      <c r="BM29" s="19"/>
      <c r="BN29" s="530"/>
      <c r="BO29" s="19"/>
      <c r="BP29" s="19"/>
      <c r="BQ29" s="19"/>
      <c r="BR29" s="19"/>
      <c r="BS29" s="19"/>
      <c r="BT29" s="19"/>
      <c r="BU29" s="19"/>
      <c r="BV29" s="19"/>
      <c r="BW29" s="21"/>
      <c r="BX29" s="16"/>
      <c r="BY29" s="507" t="str">
        <f>IF(BZ29="","",MAX($BY$2:BY27)+1)</f>
        <v/>
      </c>
      <c r="BZ29" s="862"/>
      <c r="CA29" s="862"/>
      <c r="CB29" s="862"/>
      <c r="CC29" s="5"/>
      <c r="CH29" s="19"/>
      <c r="CI29" s="19"/>
      <c r="CJ29" s="19"/>
      <c r="CK29" s="19"/>
      <c r="CL29" s="19"/>
      <c r="CM29" s="19"/>
      <c r="CN29" s="19"/>
      <c r="CO29" s="19"/>
      <c r="CP29" s="19"/>
      <c r="CQ29" s="19"/>
      <c r="CR29" s="19"/>
      <c r="CS29" s="19"/>
      <c r="CT29" s="19"/>
      <c r="CU29" s="19"/>
      <c r="CV29" s="19"/>
      <c r="CW29" s="19"/>
    </row>
    <row r="30" spans="1:101" s="17" customFormat="1" ht="13.5" customHeight="1">
      <c r="A30" s="32"/>
      <c r="B30" s="35" t="s">
        <v>361</v>
      </c>
      <c r="C30" s="18"/>
      <c r="D30" s="19"/>
      <c r="E30" s="19"/>
      <c r="F30" s="19"/>
      <c r="G30" s="19"/>
      <c r="H30" s="19"/>
      <c r="I30" s="19"/>
      <c r="J30" s="19"/>
      <c r="K30" s="19"/>
      <c r="L30" s="418"/>
      <c r="M30" s="19"/>
      <c r="N30" s="31"/>
      <c r="O30" s="19"/>
      <c r="P30" s="19" t="s">
        <v>377</v>
      </c>
      <c r="Q30" s="19"/>
      <c r="R30" s="19"/>
      <c r="S30" s="19"/>
      <c r="T30" s="19"/>
      <c r="U30" s="19"/>
      <c r="V30" s="19"/>
      <c r="W30" s="19"/>
      <c r="X30" s="19"/>
      <c r="Y30" s="19"/>
      <c r="Z30" s="19"/>
      <c r="AA30" s="19"/>
      <c r="AB30" s="19"/>
      <c r="AC30" s="19"/>
      <c r="AD30" s="19"/>
      <c r="AE30" s="19"/>
      <c r="AF30" s="19"/>
      <c r="AG30" s="19"/>
      <c r="AH30" s="19"/>
      <c r="AI30" s="19"/>
      <c r="AJ30" s="19"/>
      <c r="AK30" s="19"/>
      <c r="AL30" s="19"/>
      <c r="AM30" s="19"/>
      <c r="AN30" s="19"/>
      <c r="AO30" s="19"/>
      <c r="AP30" s="19"/>
      <c r="AQ30" s="19"/>
      <c r="AR30" s="19"/>
      <c r="AS30" s="19"/>
      <c r="AT30" s="19"/>
      <c r="AU30" s="19"/>
      <c r="AV30" s="19"/>
      <c r="AW30" s="19"/>
      <c r="AX30" s="19"/>
      <c r="AY30" s="19"/>
      <c r="AZ30" s="19"/>
      <c r="BA30" s="19"/>
      <c r="BB30" s="19"/>
      <c r="BC30" s="19"/>
      <c r="BD30" s="19"/>
      <c r="BE30" s="19"/>
      <c r="BF30" s="19"/>
      <c r="BG30" s="19"/>
      <c r="BH30" s="19"/>
      <c r="BI30" s="19"/>
      <c r="BJ30" s="19"/>
      <c r="BK30" s="19"/>
      <c r="BL30" s="19"/>
      <c r="BM30" s="19"/>
      <c r="BN30" s="530"/>
      <c r="BO30" s="19"/>
      <c r="BP30" s="19"/>
      <c r="BQ30" s="19"/>
      <c r="BR30" s="19"/>
      <c r="BS30" s="19"/>
      <c r="BT30" s="19"/>
      <c r="BU30" s="19"/>
      <c r="BV30" s="19"/>
      <c r="BW30" s="21"/>
      <c r="BX30" s="16"/>
      <c r="BY30" s="507">
        <f>IF(BZ30="","",MAX($BY$2:BY29)+1)</f>
        <v>10</v>
      </c>
      <c r="BZ30" s="862" t="s">
        <v>81</v>
      </c>
      <c r="CA30" s="862" t="s">
        <v>9</v>
      </c>
      <c r="CB30" s="863">
        <v>45299</v>
      </c>
      <c r="CC30" s="5"/>
      <c r="CH30" s="19"/>
      <c r="CI30" s="19"/>
      <c r="CJ30" s="19"/>
      <c r="CK30" s="19"/>
      <c r="CL30" s="19"/>
      <c r="CM30" s="19"/>
      <c r="CN30" s="19"/>
      <c r="CO30" s="19"/>
      <c r="CP30" s="19"/>
      <c r="CQ30" s="19"/>
      <c r="CR30" s="19"/>
      <c r="CS30" s="19"/>
      <c r="CT30" s="19"/>
      <c r="CU30" s="19"/>
      <c r="CV30" s="19"/>
      <c r="CW30" s="19"/>
    </row>
    <row r="31" spans="1:101" s="17" customFormat="1" ht="13.5" customHeight="1">
      <c r="A31" s="32"/>
      <c r="B31" s="35" t="s">
        <v>361</v>
      </c>
      <c r="C31" s="18"/>
      <c r="D31" s="19"/>
      <c r="E31" s="19"/>
      <c r="F31" s="19"/>
      <c r="G31" s="19"/>
      <c r="H31" s="19"/>
      <c r="I31" s="19"/>
      <c r="J31" s="19"/>
      <c r="K31" s="19"/>
      <c r="L31" s="418"/>
      <c r="M31" s="19"/>
      <c r="N31" s="31"/>
      <c r="O31" s="19"/>
      <c r="P31" s="19"/>
      <c r="Q31" s="1032" t="s">
        <v>308</v>
      </c>
      <c r="R31" s="1033"/>
      <c r="S31" s="1026" t="s">
        <v>367</v>
      </c>
      <c r="T31" s="1028"/>
      <c r="U31" s="1028"/>
      <c r="V31" s="1028"/>
      <c r="W31" s="1028"/>
      <c r="X31" s="1028"/>
      <c r="Y31" s="1028"/>
      <c r="Z31" s="1028"/>
      <c r="AA31" s="1026" t="s">
        <v>368</v>
      </c>
      <c r="AB31" s="1028"/>
      <c r="AC31" s="1028"/>
      <c r="AD31" s="1028"/>
      <c r="AE31" s="1028"/>
      <c r="AF31" s="1028"/>
      <c r="AG31" s="1028"/>
      <c r="AH31" s="1028"/>
      <c r="AI31" s="1028"/>
      <c r="AJ31" s="1028"/>
      <c r="AK31" s="1028"/>
      <c r="AL31" s="1029"/>
      <c r="AM31" s="1028" t="s">
        <v>369</v>
      </c>
      <c r="AN31" s="1028"/>
      <c r="AO31" s="1028"/>
      <c r="AP31" s="1028"/>
      <c r="AQ31" s="1028"/>
      <c r="AR31" s="1028"/>
      <c r="AS31" s="1028"/>
      <c r="AT31" s="1028"/>
      <c r="AU31" s="1028"/>
      <c r="AV31" s="1028"/>
      <c r="AW31" s="1028"/>
      <c r="AX31" s="1028"/>
      <c r="AY31" s="1026" t="s">
        <v>110</v>
      </c>
      <c r="AZ31" s="1028"/>
      <c r="BA31" s="1028"/>
      <c r="BB31" s="1028"/>
      <c r="BC31" s="1028"/>
      <c r="BD31" s="1028"/>
      <c r="BE31" s="1028"/>
      <c r="BF31" s="1028"/>
      <c r="BG31" s="1028"/>
      <c r="BH31" s="1028"/>
      <c r="BI31" s="1028"/>
      <c r="BJ31" s="1029"/>
      <c r="BK31" s="19"/>
      <c r="BL31" s="19"/>
      <c r="BM31" s="19"/>
      <c r="BN31" s="530"/>
      <c r="BO31" s="19"/>
      <c r="BP31" s="19"/>
      <c r="BQ31" s="19"/>
      <c r="BR31" s="19"/>
      <c r="BS31" s="19"/>
      <c r="BT31" s="19"/>
      <c r="BU31" s="19"/>
      <c r="BV31" s="19"/>
      <c r="BW31" s="21"/>
      <c r="BX31" s="16"/>
      <c r="BY31" s="507" t="str">
        <f>IF(BZ31="","",MAX($BY$2:BY30)+1)</f>
        <v/>
      </c>
      <c r="BZ31" s="862"/>
      <c r="CA31" s="862"/>
      <c r="CB31" s="862"/>
      <c r="CC31" s="5"/>
      <c r="CH31" s="19"/>
      <c r="CI31" s="19"/>
      <c r="CJ31" s="19"/>
      <c r="CK31" s="19"/>
      <c r="CL31" s="19"/>
      <c r="CM31" s="19"/>
      <c r="CN31" s="19"/>
      <c r="CO31" s="19"/>
      <c r="CP31" s="19"/>
      <c r="CQ31" s="19"/>
      <c r="CR31" s="19"/>
      <c r="CS31" s="19"/>
      <c r="CT31" s="19"/>
      <c r="CU31" s="19"/>
      <c r="CV31" s="19"/>
      <c r="CW31" s="19"/>
    </row>
    <row r="32" spans="1:101" s="17" customFormat="1" ht="13.5" customHeight="1">
      <c r="A32" s="32"/>
      <c r="B32" s="35" t="s">
        <v>361</v>
      </c>
      <c r="C32" s="18"/>
      <c r="D32" s="19"/>
      <c r="E32" s="19"/>
      <c r="F32" s="19"/>
      <c r="G32" s="19"/>
      <c r="H32" s="19"/>
      <c r="I32" s="19"/>
      <c r="J32" s="19"/>
      <c r="K32" s="19"/>
      <c r="L32" s="418"/>
      <c r="M32" s="19"/>
      <c r="N32" s="31"/>
      <c r="O32" s="19"/>
      <c r="P32" s="19"/>
      <c r="Q32" s="1034">
        <v>1</v>
      </c>
      <c r="R32" s="1035"/>
      <c r="S32" s="1036" t="s">
        <v>378</v>
      </c>
      <c r="T32" s="1037"/>
      <c r="U32" s="1037"/>
      <c r="V32" s="1037"/>
      <c r="W32" s="1037"/>
      <c r="X32" s="1037"/>
      <c r="Y32" s="1037"/>
      <c r="Z32" s="1038"/>
      <c r="AA32" s="1036" t="s">
        <v>379</v>
      </c>
      <c r="AB32" s="1037"/>
      <c r="AC32" s="1037"/>
      <c r="AD32" s="1037"/>
      <c r="AE32" s="1037"/>
      <c r="AF32" s="1037"/>
      <c r="AG32" s="1037"/>
      <c r="AH32" s="1037"/>
      <c r="AI32" s="1037"/>
      <c r="AJ32" s="1037"/>
      <c r="AK32" s="1037"/>
      <c r="AL32" s="1038"/>
      <c r="AM32" s="1036" t="s">
        <v>380</v>
      </c>
      <c r="AN32" s="1037"/>
      <c r="AO32" s="1037"/>
      <c r="AP32" s="1037"/>
      <c r="AQ32" s="1037"/>
      <c r="AR32" s="1037"/>
      <c r="AS32" s="1037"/>
      <c r="AT32" s="1037"/>
      <c r="AU32" s="1037"/>
      <c r="AV32" s="1037"/>
      <c r="AW32" s="1037"/>
      <c r="AX32" s="1038"/>
      <c r="AY32" s="1036"/>
      <c r="AZ32" s="1037"/>
      <c r="BA32" s="1037"/>
      <c r="BB32" s="1037"/>
      <c r="BC32" s="1037"/>
      <c r="BD32" s="1037"/>
      <c r="BE32" s="1037"/>
      <c r="BF32" s="1037"/>
      <c r="BG32" s="1037"/>
      <c r="BH32" s="1037"/>
      <c r="BI32" s="1037"/>
      <c r="BJ32" s="1038"/>
      <c r="BK32" s="19"/>
      <c r="BL32" s="19"/>
      <c r="BM32" s="19"/>
      <c r="BN32" s="530"/>
      <c r="BO32" s="19"/>
      <c r="BP32" s="19"/>
      <c r="BQ32" s="19"/>
      <c r="BR32" s="19"/>
      <c r="BS32" s="19"/>
      <c r="BT32" s="19"/>
      <c r="BU32" s="19"/>
      <c r="BV32" s="19"/>
      <c r="BW32" s="21"/>
      <c r="BX32" s="16"/>
      <c r="BY32" s="507">
        <f>IF(BZ32="","",MAX($BY$2:BY31)+1)</f>
        <v>11</v>
      </c>
      <c r="BZ32" s="862" t="s">
        <v>81</v>
      </c>
      <c r="CA32" s="862" t="s">
        <v>9</v>
      </c>
      <c r="CB32" s="863">
        <v>45299</v>
      </c>
      <c r="CC32" s="5"/>
      <c r="CH32" s="19"/>
      <c r="CI32" s="19"/>
      <c r="CJ32" s="19"/>
      <c r="CK32" s="19"/>
      <c r="CL32" s="19"/>
      <c r="CM32" s="19"/>
      <c r="CN32" s="19"/>
      <c r="CO32" s="19"/>
      <c r="CP32" s="19"/>
      <c r="CQ32" s="19"/>
      <c r="CR32" s="19"/>
      <c r="CS32" s="19"/>
      <c r="CT32" s="19"/>
      <c r="CU32" s="19"/>
      <c r="CV32" s="19"/>
      <c r="CW32" s="19"/>
    </row>
    <row r="33" spans="1:101" s="17" customFormat="1" ht="13.5" customHeight="1">
      <c r="A33" s="32"/>
      <c r="B33" s="35"/>
      <c r="C33" s="18"/>
      <c r="D33" s="19"/>
      <c r="E33" s="19"/>
      <c r="F33" s="19"/>
      <c r="G33" s="19"/>
      <c r="H33" s="19"/>
      <c r="I33" s="19"/>
      <c r="J33" s="19"/>
      <c r="K33" s="19"/>
      <c r="L33" s="418"/>
      <c r="M33" s="19"/>
      <c r="N33" s="31"/>
      <c r="O33" s="19"/>
      <c r="P33" s="19"/>
      <c r="Q33" s="508"/>
      <c r="R33" s="509"/>
      <c r="S33" s="476"/>
      <c r="T33" s="477"/>
      <c r="U33" s="477"/>
      <c r="V33" s="477"/>
      <c r="W33" s="477"/>
      <c r="X33" s="477"/>
      <c r="Y33" s="477"/>
      <c r="Z33" s="478"/>
      <c r="AA33" s="476"/>
      <c r="AB33" s="477"/>
      <c r="AC33" s="477"/>
      <c r="AD33" s="477"/>
      <c r="AE33" s="477"/>
      <c r="AF33" s="477"/>
      <c r="AG33" s="477"/>
      <c r="AH33" s="477"/>
      <c r="AI33" s="477"/>
      <c r="AJ33" s="477"/>
      <c r="AK33" s="477"/>
      <c r="AL33" s="478"/>
      <c r="AM33" s="476"/>
      <c r="AN33" s="477" t="s">
        <v>381</v>
      </c>
      <c r="AO33" s="477"/>
      <c r="AP33" s="477"/>
      <c r="AQ33" s="477"/>
      <c r="AR33" s="477"/>
      <c r="AS33" s="477"/>
      <c r="AT33" s="477"/>
      <c r="AU33" s="477"/>
      <c r="AV33" s="477"/>
      <c r="AW33" s="477"/>
      <c r="AX33" s="478"/>
      <c r="AY33" s="476"/>
      <c r="AZ33" s="477"/>
      <c r="BA33" s="477"/>
      <c r="BB33" s="477"/>
      <c r="BC33" s="477"/>
      <c r="BD33" s="477"/>
      <c r="BE33" s="477"/>
      <c r="BF33" s="477"/>
      <c r="BG33" s="477"/>
      <c r="BH33" s="477"/>
      <c r="BI33" s="477"/>
      <c r="BJ33" s="478"/>
      <c r="BK33" s="19"/>
      <c r="BL33" s="19"/>
      <c r="BM33" s="19"/>
      <c r="BN33" s="530"/>
      <c r="BO33" s="19"/>
      <c r="BP33" s="19"/>
      <c r="BQ33" s="19"/>
      <c r="BR33" s="19"/>
      <c r="BS33" s="19"/>
      <c r="BT33" s="19"/>
      <c r="BU33" s="19"/>
      <c r="BV33" s="19"/>
      <c r="BW33" s="21"/>
      <c r="BX33" s="16"/>
      <c r="BY33" s="507"/>
      <c r="BZ33" s="862"/>
      <c r="CA33" s="862"/>
      <c r="CB33" s="862"/>
      <c r="CC33" s="5"/>
      <c r="CH33" s="19"/>
      <c r="CI33" s="19"/>
      <c r="CJ33" s="19"/>
      <c r="CK33" s="19"/>
      <c r="CL33" s="19"/>
      <c r="CM33" s="19"/>
      <c r="CN33" s="19"/>
      <c r="CO33" s="19"/>
      <c r="CP33" s="19"/>
      <c r="CQ33" s="19"/>
      <c r="CR33" s="19"/>
      <c r="CS33" s="19"/>
      <c r="CT33" s="19"/>
      <c r="CU33" s="19"/>
      <c r="CV33" s="19"/>
      <c r="CW33" s="19"/>
    </row>
    <row r="34" spans="1:101" s="17" customFormat="1" ht="13.5" customHeight="1">
      <c r="A34" s="32"/>
      <c r="B34" s="35"/>
      <c r="C34" s="18"/>
      <c r="D34" s="19"/>
      <c r="E34" s="19"/>
      <c r="F34" s="19"/>
      <c r="G34" s="19"/>
      <c r="H34" s="19"/>
      <c r="I34" s="19"/>
      <c r="J34" s="19"/>
      <c r="K34" s="19"/>
      <c r="L34" s="418"/>
      <c r="M34" s="19"/>
      <c r="N34" s="31"/>
      <c r="O34" s="19"/>
      <c r="P34" s="19"/>
      <c r="Q34" s="19"/>
      <c r="R34" s="19"/>
      <c r="S34" s="19"/>
      <c r="T34" s="19"/>
      <c r="U34" s="19"/>
      <c r="V34" s="19"/>
      <c r="W34" s="19"/>
      <c r="X34" s="19"/>
      <c r="Y34" s="19"/>
      <c r="Z34" s="19"/>
      <c r="AA34" s="19"/>
      <c r="AB34" s="19"/>
      <c r="AC34" s="19"/>
      <c r="AD34" s="19"/>
      <c r="AE34" s="19"/>
      <c r="AF34" s="19"/>
      <c r="AG34" s="19"/>
      <c r="AH34" s="19"/>
      <c r="AI34" s="19"/>
      <c r="AJ34" s="19"/>
      <c r="AK34" s="19"/>
      <c r="AL34" s="19"/>
      <c r="AM34" s="19"/>
      <c r="AN34" s="19"/>
      <c r="AO34" s="19"/>
      <c r="AP34" s="19"/>
      <c r="AQ34" s="19"/>
      <c r="AR34" s="19"/>
      <c r="AS34" s="19"/>
      <c r="AT34" s="19"/>
      <c r="AU34" s="19"/>
      <c r="AV34" s="19"/>
      <c r="AW34" s="19"/>
      <c r="AX34" s="19"/>
      <c r="AY34" s="19"/>
      <c r="AZ34" s="19"/>
      <c r="BA34" s="19"/>
      <c r="BB34" s="19"/>
      <c r="BC34" s="19"/>
      <c r="BD34" s="19"/>
      <c r="BE34" s="19"/>
      <c r="BF34" s="19"/>
      <c r="BG34" s="19"/>
      <c r="BH34" s="19"/>
      <c r="BI34" s="19"/>
      <c r="BJ34" s="19"/>
      <c r="BK34" s="19"/>
      <c r="BL34" s="19"/>
      <c r="BM34" s="19"/>
      <c r="BN34" s="530"/>
      <c r="BO34" s="19"/>
      <c r="BP34" s="19"/>
      <c r="BQ34" s="19"/>
      <c r="BR34" s="19"/>
      <c r="BS34" s="19"/>
      <c r="BT34" s="19"/>
      <c r="BU34" s="19"/>
      <c r="BV34" s="19"/>
      <c r="BW34" s="21"/>
      <c r="BX34" s="16"/>
      <c r="BY34" s="507" t="str">
        <f>IF(BZ34="","",MAX($BY$2:BY32)+1)</f>
        <v/>
      </c>
      <c r="BZ34" s="862"/>
      <c r="CA34" s="862"/>
      <c r="CB34" s="862"/>
      <c r="CC34" s="5"/>
      <c r="CH34" s="19"/>
      <c r="CI34" s="19"/>
      <c r="CJ34" s="19"/>
      <c r="CK34" s="19"/>
      <c r="CL34" s="19"/>
      <c r="CM34" s="19"/>
      <c r="CN34" s="19"/>
      <c r="CO34" s="19"/>
      <c r="CP34" s="19"/>
      <c r="CQ34" s="19"/>
      <c r="CR34" s="19"/>
      <c r="CS34" s="19"/>
      <c r="CT34" s="19"/>
      <c r="CU34" s="19"/>
      <c r="CV34" s="19"/>
      <c r="CW34" s="19"/>
    </row>
    <row r="35" spans="1:101" s="17" customFormat="1" ht="13.5" customHeight="1">
      <c r="A35" s="32"/>
      <c r="B35" s="35" t="s">
        <v>382</v>
      </c>
      <c r="C35" s="18"/>
      <c r="D35" s="19"/>
      <c r="E35" s="19"/>
      <c r="F35" s="19"/>
      <c r="G35" s="19"/>
      <c r="H35" s="19"/>
      <c r="I35" s="19"/>
      <c r="J35" s="19"/>
      <c r="K35" s="19"/>
      <c r="L35" s="418"/>
      <c r="M35" s="19"/>
      <c r="N35" s="31"/>
      <c r="O35" s="19"/>
      <c r="P35" s="19"/>
      <c r="Q35" s="19" t="s">
        <v>383</v>
      </c>
      <c r="R35" s="19"/>
      <c r="S35" s="19"/>
      <c r="T35" s="19"/>
      <c r="U35" s="19"/>
      <c r="V35" s="19"/>
      <c r="W35" s="19"/>
      <c r="X35" s="19"/>
      <c r="Y35" s="19"/>
      <c r="Z35" s="19"/>
      <c r="AA35" s="19"/>
      <c r="AB35" s="19"/>
      <c r="AC35" s="19"/>
      <c r="AD35" s="19"/>
      <c r="AE35" s="19"/>
      <c r="AF35" s="19"/>
      <c r="AG35" s="19"/>
      <c r="AH35" s="19"/>
      <c r="AI35" s="19"/>
      <c r="AJ35" s="19"/>
      <c r="AK35" s="19"/>
      <c r="AL35" s="19"/>
      <c r="AM35" s="19"/>
      <c r="AN35" s="19"/>
      <c r="AO35" s="19"/>
      <c r="AP35" s="19"/>
      <c r="AQ35" s="19"/>
      <c r="AR35" s="19"/>
      <c r="AS35" s="19"/>
      <c r="AT35" s="19"/>
      <c r="AU35" s="19"/>
      <c r="AV35" s="19"/>
      <c r="AW35" s="19"/>
      <c r="AX35" s="19"/>
      <c r="AY35" s="19"/>
      <c r="AZ35" s="19"/>
      <c r="BA35" s="19"/>
      <c r="BB35" s="19"/>
      <c r="BC35" s="19"/>
      <c r="BD35" s="19"/>
      <c r="BE35" s="19"/>
      <c r="BF35" s="19"/>
      <c r="BG35" s="19"/>
      <c r="BH35" s="19"/>
      <c r="BI35" s="19"/>
      <c r="BJ35" s="19"/>
      <c r="BK35" s="19"/>
      <c r="BL35" s="19"/>
      <c r="BM35" s="19"/>
      <c r="BN35" s="530"/>
      <c r="BO35" s="19"/>
      <c r="BP35" s="19"/>
      <c r="BQ35" s="19"/>
      <c r="BR35" s="19"/>
      <c r="BS35" s="19"/>
      <c r="BT35" s="19"/>
      <c r="BU35" s="19"/>
      <c r="BV35" s="19"/>
      <c r="BW35" s="21"/>
      <c r="BX35" s="16"/>
      <c r="BY35" s="507" t="str">
        <f>IF(BZ35="","",MAX($BY$2:BY34)+1)</f>
        <v/>
      </c>
      <c r="BZ35" s="862"/>
      <c r="CA35" s="862"/>
      <c r="CB35" s="862"/>
      <c r="CC35" s="5"/>
      <c r="CH35" s="19"/>
      <c r="CI35" s="19"/>
      <c r="CJ35" s="19"/>
      <c r="CK35" s="19"/>
      <c r="CL35" s="19"/>
      <c r="CM35" s="19"/>
      <c r="CN35" s="19"/>
      <c r="CO35" s="19"/>
      <c r="CP35" s="19"/>
      <c r="CQ35" s="19"/>
      <c r="CR35" s="19"/>
      <c r="CS35" s="19"/>
      <c r="CT35" s="19"/>
      <c r="CU35" s="19"/>
      <c r="CV35" s="19"/>
      <c r="CW35" s="19"/>
    </row>
    <row r="36" spans="1:101" s="17" customFormat="1" ht="13.5" customHeight="1">
      <c r="A36" s="32"/>
      <c r="B36" s="35" t="s">
        <v>382</v>
      </c>
      <c r="C36" s="18"/>
      <c r="D36" s="19"/>
      <c r="E36" s="19"/>
      <c r="F36" s="19"/>
      <c r="G36" s="19"/>
      <c r="H36" s="19"/>
      <c r="I36" s="19"/>
      <c r="J36" s="19"/>
      <c r="K36" s="19"/>
      <c r="L36" s="418"/>
      <c r="M36" s="19"/>
      <c r="N36" s="31"/>
      <c r="O36" s="19"/>
      <c r="P36" s="19"/>
      <c r="Q36" s="19"/>
      <c r="R36" s="19" t="s">
        <v>384</v>
      </c>
      <c r="S36" s="19"/>
      <c r="T36" s="19"/>
      <c r="U36" s="19"/>
      <c r="V36" s="19"/>
      <c r="W36" s="19"/>
      <c r="X36" s="19"/>
      <c r="Y36" s="19"/>
      <c r="Z36" s="19"/>
      <c r="AA36" s="19"/>
      <c r="AB36" s="19"/>
      <c r="AC36" s="19"/>
      <c r="AD36" s="19"/>
      <c r="AE36" s="19"/>
      <c r="AF36" s="19"/>
      <c r="AG36" s="19"/>
      <c r="AH36" s="19"/>
      <c r="AI36" s="19"/>
      <c r="AJ36" s="19"/>
      <c r="AK36" s="19"/>
      <c r="AL36" s="19"/>
      <c r="AM36" s="19"/>
      <c r="AN36" s="19"/>
      <c r="AO36" s="19"/>
      <c r="AP36" s="19"/>
      <c r="AQ36" s="19"/>
      <c r="AR36" s="19"/>
      <c r="AS36" s="19"/>
      <c r="AT36" s="19"/>
      <c r="AU36" s="19"/>
      <c r="AV36" s="19"/>
      <c r="AW36" s="19"/>
      <c r="AX36" s="19"/>
      <c r="AY36" s="19"/>
      <c r="AZ36" s="19"/>
      <c r="BA36" s="19"/>
      <c r="BB36" s="19"/>
      <c r="BC36" s="19"/>
      <c r="BD36" s="19"/>
      <c r="BE36" s="19"/>
      <c r="BF36" s="19"/>
      <c r="BG36" s="19"/>
      <c r="BH36" s="19"/>
      <c r="BI36" s="19"/>
      <c r="BJ36" s="19"/>
      <c r="BK36" s="19"/>
      <c r="BL36" s="19"/>
      <c r="BM36" s="19"/>
      <c r="BN36" s="530"/>
      <c r="BO36" s="19"/>
      <c r="BP36" s="19"/>
      <c r="BQ36" s="19"/>
      <c r="BR36" s="19"/>
      <c r="BS36" s="19"/>
      <c r="BT36" s="19"/>
      <c r="BU36" s="19"/>
      <c r="BV36" s="19"/>
      <c r="BW36" s="21"/>
      <c r="BX36" s="16"/>
      <c r="BY36" s="507" t="str">
        <f>IF(BZ36="","",MAX($BY$2:BY35)+1)</f>
        <v/>
      </c>
      <c r="BZ36" s="862"/>
      <c r="CA36" s="862"/>
      <c r="CB36" s="862"/>
      <c r="CC36" s="5"/>
      <c r="CH36" s="19"/>
      <c r="CI36" s="19"/>
      <c r="CJ36" s="19"/>
      <c r="CK36" s="19"/>
      <c r="CL36" s="19"/>
      <c r="CM36" s="19"/>
      <c r="CN36" s="19"/>
      <c r="CO36" s="19"/>
      <c r="CP36" s="19"/>
      <c r="CQ36" s="19"/>
      <c r="CR36" s="19"/>
      <c r="CS36" s="19"/>
      <c r="CT36" s="19"/>
      <c r="CU36" s="19"/>
      <c r="CV36" s="19"/>
      <c r="CW36" s="19"/>
    </row>
    <row r="37" spans="1:101" s="17" customFormat="1" ht="13.5" customHeight="1">
      <c r="A37" s="32"/>
      <c r="B37" s="35" t="s">
        <v>382</v>
      </c>
      <c r="C37" s="18"/>
      <c r="D37" s="19"/>
      <c r="E37" s="19"/>
      <c r="F37" s="19"/>
      <c r="G37" s="19"/>
      <c r="H37" s="19"/>
      <c r="I37" s="19"/>
      <c r="J37" s="19"/>
      <c r="K37" s="19"/>
      <c r="L37" s="418"/>
      <c r="M37" s="19"/>
      <c r="N37" s="31"/>
      <c r="O37" s="19"/>
      <c r="P37" s="19"/>
      <c r="Q37" s="19"/>
      <c r="R37" s="19"/>
      <c r="S37" s="1017" t="s">
        <v>385</v>
      </c>
      <c r="T37" s="1018"/>
      <c r="U37" s="1018"/>
      <c r="V37" s="1018"/>
      <c r="W37" s="1018"/>
      <c r="X37" s="1018"/>
      <c r="Y37" s="1018"/>
      <c r="Z37" s="1019"/>
      <c r="AA37" s="1017" t="s">
        <v>386</v>
      </c>
      <c r="AB37" s="1018"/>
      <c r="AC37" s="1018"/>
      <c r="AD37" s="1018"/>
      <c r="AE37" s="1018"/>
      <c r="AF37" s="1018"/>
      <c r="AG37" s="1018"/>
      <c r="AH37" s="1018"/>
      <c r="AI37" s="1019"/>
      <c r="AJ37" s="1017" t="s">
        <v>387</v>
      </c>
      <c r="AK37" s="1018"/>
      <c r="AL37" s="1018"/>
      <c r="AM37" s="1018"/>
      <c r="AN37" s="1018"/>
      <c r="AO37" s="1018"/>
      <c r="AP37" s="1018"/>
      <c r="AQ37" s="1017" t="s">
        <v>388</v>
      </c>
      <c r="AR37" s="1018"/>
      <c r="AS37" s="1018"/>
      <c r="AT37" s="1018"/>
      <c r="AU37" s="1018"/>
      <c r="AV37" s="1018"/>
      <c r="AW37" s="1019"/>
      <c r="AX37" s="1017" t="s">
        <v>389</v>
      </c>
      <c r="AY37" s="1018"/>
      <c r="AZ37" s="1018"/>
      <c r="BA37" s="1018"/>
      <c r="BB37" s="1018"/>
      <c r="BC37" s="1018"/>
      <c r="BD37" s="1019"/>
      <c r="BE37" s="1018" t="s">
        <v>390</v>
      </c>
      <c r="BF37" s="1018"/>
      <c r="BG37" s="1018"/>
      <c r="BH37" s="1018"/>
      <c r="BI37" s="1018"/>
      <c r="BJ37" s="1018"/>
      <c r="BK37" s="1019"/>
      <c r="BL37" s="19"/>
      <c r="BM37" s="19"/>
      <c r="BN37" s="530"/>
      <c r="BO37" s="19"/>
      <c r="BP37" s="19"/>
      <c r="BQ37" s="19"/>
      <c r="BR37" s="19"/>
      <c r="BS37" s="19"/>
      <c r="BT37" s="19"/>
      <c r="BU37" s="19"/>
      <c r="BV37" s="19"/>
      <c r="BW37" s="21"/>
      <c r="BX37" s="16"/>
      <c r="BY37" s="507" t="str">
        <f>IF(BZ37="","",MAX($BY$2:BY36)+1)</f>
        <v/>
      </c>
      <c r="BZ37" s="862"/>
      <c r="CA37" s="862"/>
      <c r="CB37" s="862"/>
      <c r="CC37" s="5"/>
      <c r="CH37" s="19"/>
      <c r="CI37" s="19"/>
      <c r="CJ37" s="19"/>
      <c r="CK37" s="19"/>
      <c r="CL37" s="19"/>
      <c r="CM37" s="19"/>
      <c r="CN37" s="19"/>
      <c r="CO37" s="19"/>
      <c r="CP37" s="19"/>
      <c r="CQ37" s="19"/>
      <c r="CR37" s="19"/>
      <c r="CS37" s="19"/>
      <c r="CT37" s="19"/>
      <c r="CU37" s="19"/>
      <c r="CV37" s="19"/>
      <c r="CW37" s="19"/>
    </row>
    <row r="38" spans="1:101" s="17" customFormat="1" ht="13.5" customHeight="1">
      <c r="A38" s="32"/>
      <c r="B38" s="35" t="s">
        <v>382</v>
      </c>
      <c r="C38" s="18"/>
      <c r="D38" s="19"/>
      <c r="E38" s="19"/>
      <c r="F38" s="19"/>
      <c r="G38" s="19"/>
      <c r="H38" s="19"/>
      <c r="I38" s="19"/>
      <c r="J38" s="19"/>
      <c r="K38" s="19"/>
      <c r="L38" s="418"/>
      <c r="M38" s="19"/>
      <c r="N38" s="31"/>
      <c r="O38" s="19"/>
      <c r="P38" s="19"/>
      <c r="Q38" s="19"/>
      <c r="R38" s="19"/>
      <c r="S38" s="1039" t="s">
        <v>107</v>
      </c>
      <c r="T38" s="1040"/>
      <c r="U38" s="1040"/>
      <c r="V38" s="1040"/>
      <c r="W38" s="1040"/>
      <c r="X38" s="1040"/>
      <c r="Y38" s="1040"/>
      <c r="Z38" s="1041"/>
      <c r="AA38" s="1042" t="s">
        <v>391</v>
      </c>
      <c r="AB38" s="1043"/>
      <c r="AC38" s="1043"/>
      <c r="AD38" s="1043"/>
      <c r="AE38" s="1043"/>
      <c r="AF38" s="1043"/>
      <c r="AG38" s="1043"/>
      <c r="AH38" s="1043"/>
      <c r="AI38" s="1044"/>
      <c r="AJ38" s="1039"/>
      <c r="AK38" s="1040"/>
      <c r="AL38" s="1040"/>
      <c r="AM38" s="1040"/>
      <c r="AN38" s="1040"/>
      <c r="AO38" s="1040"/>
      <c r="AP38" s="1041"/>
      <c r="AQ38" s="1039"/>
      <c r="AR38" s="1040"/>
      <c r="AS38" s="1040"/>
      <c r="AT38" s="1040"/>
      <c r="AU38" s="1040"/>
      <c r="AV38" s="1040"/>
      <c r="AW38" s="1041"/>
      <c r="AX38" s="1039"/>
      <c r="AY38" s="1040"/>
      <c r="AZ38" s="1040"/>
      <c r="BA38" s="1040"/>
      <c r="BB38" s="1040"/>
      <c r="BC38" s="1040"/>
      <c r="BD38" s="1041"/>
      <c r="BE38" s="1039"/>
      <c r="BF38" s="1040"/>
      <c r="BG38" s="1040"/>
      <c r="BH38" s="1040"/>
      <c r="BI38" s="1040"/>
      <c r="BJ38" s="1040"/>
      <c r="BK38" s="1041"/>
      <c r="BL38" s="19"/>
      <c r="BM38" s="19"/>
      <c r="BN38" s="530"/>
      <c r="BO38" s="19"/>
      <c r="BP38" s="19"/>
      <c r="BQ38" s="19"/>
      <c r="BR38" s="19"/>
      <c r="BS38" s="19"/>
      <c r="BT38" s="19"/>
      <c r="BU38" s="19"/>
      <c r="BV38" s="19"/>
      <c r="BW38" s="21"/>
      <c r="BX38" s="16"/>
      <c r="BY38" s="507">
        <f>IF(BZ38="","",MAX($BY$2:BY37)+1)</f>
        <v>12</v>
      </c>
      <c r="BZ38" s="862" t="s">
        <v>81</v>
      </c>
      <c r="CA38" s="862" t="s">
        <v>9</v>
      </c>
      <c r="CB38" s="863">
        <v>45299</v>
      </c>
      <c r="CC38" s="5"/>
      <c r="CH38" s="19"/>
      <c r="CI38" s="19"/>
      <c r="CJ38" s="19"/>
      <c r="CK38" s="19"/>
      <c r="CL38" s="19"/>
      <c r="CM38" s="19"/>
      <c r="CN38" s="19"/>
      <c r="CO38" s="19"/>
      <c r="CP38" s="19"/>
      <c r="CQ38" s="19"/>
      <c r="CR38" s="19"/>
      <c r="CS38" s="19"/>
      <c r="CT38" s="19"/>
      <c r="CU38" s="19"/>
      <c r="CV38" s="19"/>
      <c r="CW38" s="19"/>
    </row>
    <row r="39" spans="1:101" s="17" customFormat="1" ht="13.5" customHeight="1">
      <c r="A39" s="32"/>
      <c r="B39" s="35" t="s">
        <v>382</v>
      </c>
      <c r="C39" s="18"/>
      <c r="D39" s="19"/>
      <c r="E39" s="19"/>
      <c r="F39" s="19"/>
      <c r="G39" s="19"/>
      <c r="H39" s="19"/>
      <c r="I39" s="19"/>
      <c r="J39" s="19"/>
      <c r="K39" s="19"/>
      <c r="L39" s="418"/>
      <c r="M39" s="19"/>
      <c r="N39" s="31"/>
      <c r="O39" s="19"/>
      <c r="P39" s="19"/>
      <c r="Q39" s="19"/>
      <c r="R39" s="19"/>
      <c r="S39" s="1045"/>
      <c r="T39" s="419"/>
      <c r="U39" s="419"/>
      <c r="V39" s="419"/>
      <c r="W39" s="419"/>
      <c r="X39" s="419"/>
      <c r="Y39" s="419"/>
      <c r="Z39" s="420"/>
      <c r="AA39" s="1046"/>
      <c r="AB39" s="315"/>
      <c r="AC39" s="315"/>
      <c r="AD39" s="315"/>
      <c r="AE39" s="315"/>
      <c r="AF39" s="315"/>
      <c r="AG39" s="315"/>
      <c r="AH39" s="315"/>
      <c r="AI39" s="443"/>
      <c r="AJ39" s="466"/>
      <c r="AK39" s="467"/>
      <c r="AL39" s="467"/>
      <c r="AM39" s="467"/>
      <c r="AN39" s="467"/>
      <c r="AO39" s="467"/>
      <c r="AP39" s="467"/>
      <c r="AQ39" s="466"/>
      <c r="AR39" s="467"/>
      <c r="AS39" s="467"/>
      <c r="AT39" s="467"/>
      <c r="AU39" s="467"/>
      <c r="AV39" s="467"/>
      <c r="AW39" s="468"/>
      <c r="AX39" s="466"/>
      <c r="AY39" s="467"/>
      <c r="AZ39" s="467"/>
      <c r="BA39" s="467"/>
      <c r="BB39" s="467"/>
      <c r="BC39" s="467"/>
      <c r="BD39" s="468"/>
      <c r="BE39" s="466"/>
      <c r="BF39" s="467"/>
      <c r="BG39" s="467"/>
      <c r="BH39" s="467"/>
      <c r="BI39" s="467"/>
      <c r="BJ39" s="467"/>
      <c r="BK39" s="468"/>
      <c r="BL39" s="19"/>
      <c r="BM39" s="19"/>
      <c r="BN39" s="530"/>
      <c r="BO39" s="19"/>
      <c r="BP39" s="19"/>
      <c r="BQ39" s="19"/>
      <c r="BR39" s="19"/>
      <c r="BS39" s="19"/>
      <c r="BT39" s="19"/>
      <c r="BU39" s="19"/>
      <c r="BV39" s="19"/>
      <c r="BW39" s="21"/>
      <c r="BX39" s="16"/>
      <c r="BY39" s="507" t="str">
        <f>IF(BZ39="","",MAX($BY$2:BY38)+1)</f>
        <v/>
      </c>
      <c r="BZ39" s="862"/>
      <c r="CA39" s="862"/>
      <c r="CB39" s="862"/>
      <c r="CC39" s="5"/>
      <c r="CH39" s="19"/>
      <c r="CI39" s="19"/>
      <c r="CJ39" s="19"/>
      <c r="CK39" s="19"/>
      <c r="CL39" s="19"/>
      <c r="CM39" s="19"/>
      <c r="CN39" s="19"/>
      <c r="CO39" s="19"/>
      <c r="CP39" s="19"/>
      <c r="CQ39" s="19"/>
      <c r="CR39" s="19"/>
      <c r="CS39" s="19"/>
      <c r="CT39" s="19"/>
      <c r="CU39" s="19"/>
      <c r="CV39" s="19"/>
      <c r="CW39" s="19"/>
    </row>
    <row r="40" spans="1:101" s="17" customFormat="1" ht="13.5" customHeight="1">
      <c r="A40" s="32"/>
      <c r="B40" s="35" t="s">
        <v>382</v>
      </c>
      <c r="C40" s="18"/>
      <c r="D40" s="19"/>
      <c r="E40" s="19"/>
      <c r="F40" s="19"/>
      <c r="G40" s="19"/>
      <c r="H40" s="19"/>
      <c r="I40" s="19"/>
      <c r="J40" s="19"/>
      <c r="K40" s="19"/>
      <c r="L40" s="418"/>
      <c r="M40" s="19"/>
      <c r="N40" s="31"/>
      <c r="O40" s="19"/>
      <c r="P40" s="19"/>
      <c r="Q40" s="19"/>
      <c r="R40" s="19"/>
      <c r="S40" s="1036" t="s">
        <v>392</v>
      </c>
      <c r="T40" s="1037"/>
      <c r="U40" s="1037"/>
      <c r="V40" s="1037"/>
      <c r="W40" s="1037"/>
      <c r="X40" s="1037"/>
      <c r="Y40" s="1037"/>
      <c r="Z40" s="1038"/>
      <c r="AA40" s="1042" t="s">
        <v>391</v>
      </c>
      <c r="AB40" s="1047"/>
      <c r="AC40" s="1047"/>
      <c r="AD40" s="1047"/>
      <c r="AE40" s="1047"/>
      <c r="AF40" s="1047"/>
      <c r="AG40" s="1047"/>
      <c r="AH40" s="1047"/>
      <c r="AI40" s="1048"/>
      <c r="AJ40" s="1049"/>
      <c r="AK40" s="1050"/>
      <c r="AL40" s="1050"/>
      <c r="AM40" s="1050"/>
      <c r="AN40" s="1050"/>
      <c r="AO40" s="1050"/>
      <c r="AP40" s="1051"/>
      <c r="AQ40" s="1049"/>
      <c r="AR40" s="1050"/>
      <c r="AS40" s="1050"/>
      <c r="AT40" s="1050"/>
      <c r="AU40" s="1050"/>
      <c r="AV40" s="1050"/>
      <c r="AW40" s="1051"/>
      <c r="AX40" s="1052"/>
      <c r="AY40" s="1053"/>
      <c r="AZ40" s="1053"/>
      <c r="BA40" s="1053"/>
      <c r="BB40" s="1053"/>
      <c r="BC40" s="1053"/>
      <c r="BD40" s="1054"/>
      <c r="BE40" s="1052"/>
      <c r="BF40" s="1053"/>
      <c r="BG40" s="1053"/>
      <c r="BH40" s="1053"/>
      <c r="BI40" s="1053"/>
      <c r="BJ40" s="1053"/>
      <c r="BK40" s="1054"/>
      <c r="BL40" s="19"/>
      <c r="BM40" s="19"/>
      <c r="BN40" s="530"/>
      <c r="BO40" s="19"/>
      <c r="BP40" s="19"/>
      <c r="BQ40" s="19"/>
      <c r="BR40" s="19"/>
      <c r="BS40" s="19"/>
      <c r="BT40" s="19"/>
      <c r="BU40" s="19"/>
      <c r="BV40" s="19"/>
      <c r="BW40" s="21"/>
      <c r="BX40" s="16"/>
      <c r="BY40" s="507">
        <f>IF(BZ40="","",MAX($BY$2:BY39)+1)</f>
        <v>13</v>
      </c>
      <c r="BZ40" s="862" t="s">
        <v>81</v>
      </c>
      <c r="CA40" s="862" t="s">
        <v>9</v>
      </c>
      <c r="CB40" s="863">
        <v>45299</v>
      </c>
      <c r="CC40" s="5"/>
      <c r="CH40" s="19"/>
      <c r="CI40" s="19"/>
      <c r="CJ40" s="19"/>
      <c r="CK40" s="19"/>
      <c r="CL40" s="19"/>
      <c r="CM40" s="19"/>
      <c r="CN40" s="19"/>
      <c r="CO40" s="19"/>
      <c r="CP40" s="19"/>
      <c r="CQ40" s="19"/>
      <c r="CR40" s="19"/>
      <c r="CS40" s="19"/>
      <c r="CT40" s="19"/>
      <c r="CU40" s="19"/>
      <c r="CV40" s="19"/>
      <c r="CW40" s="19"/>
    </row>
    <row r="41" spans="1:101" s="17" customFormat="1" ht="13.5" customHeight="1">
      <c r="A41" s="32"/>
      <c r="B41" s="35" t="s">
        <v>382</v>
      </c>
      <c r="C41" s="18"/>
      <c r="D41" s="19"/>
      <c r="E41" s="19"/>
      <c r="F41" s="19"/>
      <c r="G41" s="19"/>
      <c r="H41" s="19"/>
      <c r="I41" s="19"/>
      <c r="J41" s="19"/>
      <c r="K41" s="19"/>
      <c r="L41" s="418"/>
      <c r="M41" s="19"/>
      <c r="N41" s="31"/>
      <c r="O41" s="19"/>
      <c r="P41" s="19"/>
      <c r="Q41" s="19"/>
      <c r="R41" s="19"/>
      <c r="S41" s="476"/>
      <c r="T41" s="477"/>
      <c r="U41" s="477"/>
      <c r="V41" s="477"/>
      <c r="W41" s="477"/>
      <c r="X41" s="477"/>
      <c r="Y41" s="477"/>
      <c r="Z41" s="478"/>
      <c r="AA41" s="1055"/>
      <c r="AB41" s="1056"/>
      <c r="AC41" s="1056"/>
      <c r="AD41" s="1056"/>
      <c r="AE41" s="1056"/>
      <c r="AF41" s="1056"/>
      <c r="AG41" s="1056"/>
      <c r="AH41" s="1056"/>
      <c r="AI41" s="1057"/>
      <c r="AJ41" s="469"/>
      <c r="AK41" s="470"/>
      <c r="AL41" s="470"/>
      <c r="AM41" s="470"/>
      <c r="AN41" s="470"/>
      <c r="AO41" s="470"/>
      <c r="AP41" s="471"/>
      <c r="AQ41" s="469"/>
      <c r="AR41" s="470"/>
      <c r="AS41" s="470"/>
      <c r="AT41" s="470"/>
      <c r="AU41" s="470"/>
      <c r="AV41" s="470"/>
      <c r="AW41" s="471"/>
      <c r="AX41" s="466"/>
      <c r="AY41" s="467"/>
      <c r="AZ41" s="467"/>
      <c r="BA41" s="467"/>
      <c r="BB41" s="467"/>
      <c r="BC41" s="467"/>
      <c r="BD41" s="468"/>
      <c r="BE41" s="466"/>
      <c r="BF41" s="467"/>
      <c r="BG41" s="467"/>
      <c r="BH41" s="467"/>
      <c r="BI41" s="467"/>
      <c r="BJ41" s="467"/>
      <c r="BK41" s="468"/>
      <c r="BL41" s="19"/>
      <c r="BM41" s="19"/>
      <c r="BN41" s="530"/>
      <c r="BO41" s="19"/>
      <c r="BP41" s="19"/>
      <c r="BQ41" s="19"/>
      <c r="BR41" s="19"/>
      <c r="BS41" s="19"/>
      <c r="BT41" s="19"/>
      <c r="BU41" s="19"/>
      <c r="BV41" s="19"/>
      <c r="BW41" s="21"/>
      <c r="BX41" s="16"/>
      <c r="BY41" s="507" t="str">
        <f>IF(BZ41="","",MAX($BY$2:BY40)+1)</f>
        <v/>
      </c>
      <c r="BZ41" s="862"/>
      <c r="CA41" s="862"/>
      <c r="CB41" s="862"/>
      <c r="CC41" s="5"/>
      <c r="CH41" s="19"/>
      <c r="CI41" s="19"/>
      <c r="CJ41" s="19"/>
      <c r="CK41" s="19"/>
      <c r="CL41" s="19"/>
      <c r="CM41" s="19"/>
      <c r="CN41" s="19"/>
      <c r="CO41" s="19"/>
      <c r="CP41" s="19"/>
      <c r="CQ41" s="19"/>
      <c r="CR41" s="19"/>
      <c r="CS41" s="19"/>
      <c r="CT41" s="19"/>
      <c r="CU41" s="19"/>
      <c r="CV41" s="19"/>
      <c r="CW41" s="19"/>
    </row>
    <row r="42" spans="1:101" s="17" customFormat="1" ht="13.5" customHeight="1">
      <c r="A42" s="32"/>
      <c r="B42" s="35"/>
      <c r="C42" s="18"/>
      <c r="D42" s="19"/>
      <c r="E42" s="19"/>
      <c r="F42" s="19"/>
      <c r="G42" s="19"/>
      <c r="H42" s="19"/>
      <c r="I42" s="19"/>
      <c r="J42" s="19"/>
      <c r="K42" s="19"/>
      <c r="L42" s="418"/>
      <c r="M42" s="19"/>
      <c r="N42" s="31"/>
      <c r="O42" s="19"/>
      <c r="P42" s="19"/>
      <c r="Q42" s="19"/>
      <c r="R42" s="19"/>
      <c r="S42" s="19"/>
      <c r="T42" s="19"/>
      <c r="U42" s="19"/>
      <c r="V42" s="19"/>
      <c r="W42" s="19"/>
      <c r="X42" s="19"/>
      <c r="Y42" s="19"/>
      <c r="Z42" s="19"/>
      <c r="AA42" s="315"/>
      <c r="AB42" s="315"/>
      <c r="AC42" s="315"/>
      <c r="AD42" s="315"/>
      <c r="AE42" s="315"/>
      <c r="AF42" s="315"/>
      <c r="AG42" s="315"/>
      <c r="AH42" s="315"/>
      <c r="AI42" s="316"/>
      <c r="AJ42" s="316"/>
      <c r="AK42" s="316"/>
      <c r="AL42" s="316"/>
      <c r="AM42" s="316"/>
      <c r="AN42" s="316"/>
      <c r="AO42" s="316"/>
      <c r="AP42" s="316"/>
      <c r="AQ42" s="316"/>
      <c r="AR42" s="316"/>
      <c r="AS42" s="316"/>
      <c r="AT42" s="316"/>
      <c r="AU42" s="316"/>
      <c r="AV42" s="316"/>
      <c r="AW42" s="316"/>
      <c r="AX42" s="316"/>
      <c r="AY42" s="316"/>
      <c r="AZ42" s="316"/>
      <c r="BA42" s="316"/>
      <c r="BB42" s="316"/>
      <c r="BC42" s="316"/>
      <c r="BD42" s="316"/>
      <c r="BE42" s="316"/>
      <c r="BF42" s="316"/>
      <c r="BG42" s="316"/>
      <c r="BH42" s="316"/>
      <c r="BI42" s="316"/>
      <c r="BJ42" s="316"/>
      <c r="BK42" s="316"/>
      <c r="BL42" s="19"/>
      <c r="BM42" s="19"/>
      <c r="BN42" s="530"/>
      <c r="BO42" s="19"/>
      <c r="BP42" s="19"/>
      <c r="BQ42" s="19"/>
      <c r="BR42" s="19"/>
      <c r="BS42" s="19"/>
      <c r="BT42" s="19"/>
      <c r="BU42" s="19"/>
      <c r="BV42" s="19"/>
      <c r="BW42" s="21"/>
      <c r="BX42" s="16"/>
      <c r="BY42" s="507" t="str">
        <f>IF(BZ42="","",MAX($BY$2:BY41)+1)</f>
        <v/>
      </c>
      <c r="BZ42" s="862"/>
      <c r="CA42" s="862"/>
      <c r="CB42" s="862"/>
      <c r="CC42" s="5"/>
      <c r="CH42" s="19"/>
      <c r="CI42" s="19"/>
      <c r="CJ42" s="19"/>
      <c r="CK42" s="19"/>
      <c r="CL42" s="19"/>
      <c r="CM42" s="19"/>
      <c r="CN42" s="19"/>
      <c r="CO42" s="19"/>
      <c r="CP42" s="19"/>
      <c r="CQ42" s="19"/>
      <c r="CR42" s="19"/>
      <c r="CS42" s="19"/>
      <c r="CT42" s="19"/>
      <c r="CU42" s="19"/>
      <c r="CV42" s="19"/>
      <c r="CW42" s="19"/>
    </row>
    <row r="43" spans="1:101" s="17" customFormat="1" ht="13.5" customHeight="1">
      <c r="A43" s="32"/>
      <c r="B43" s="35" t="s">
        <v>361</v>
      </c>
      <c r="C43" s="18"/>
      <c r="D43" s="19"/>
      <c r="E43" s="19"/>
      <c r="F43" s="19"/>
      <c r="G43" s="19"/>
      <c r="H43" s="19"/>
      <c r="I43" s="19"/>
      <c r="J43" s="19"/>
      <c r="K43" s="19"/>
      <c r="L43" s="418"/>
      <c r="M43" s="19"/>
      <c r="N43" s="31"/>
      <c r="O43" s="19"/>
      <c r="P43" s="19"/>
      <c r="Q43" s="19" t="s">
        <v>393</v>
      </c>
      <c r="R43" s="19"/>
      <c r="S43" s="19"/>
      <c r="T43" s="19"/>
      <c r="U43" s="19"/>
      <c r="V43" s="19"/>
      <c r="W43" s="19"/>
      <c r="X43" s="19"/>
      <c r="Y43" s="19"/>
      <c r="Z43" s="19"/>
      <c r="AA43" s="19"/>
      <c r="AB43" s="19"/>
      <c r="AC43" s="19"/>
      <c r="AD43" s="19"/>
      <c r="AE43" s="19"/>
      <c r="AF43" s="19"/>
      <c r="AG43" s="19"/>
      <c r="AH43" s="19"/>
      <c r="AI43" s="19"/>
      <c r="AJ43" s="19"/>
      <c r="AK43" s="19"/>
      <c r="AL43" s="19"/>
      <c r="AM43" s="19"/>
      <c r="AN43" s="19"/>
      <c r="AO43" s="19"/>
      <c r="AP43" s="19"/>
      <c r="AQ43" s="19"/>
      <c r="AR43" s="19"/>
      <c r="AS43" s="19"/>
      <c r="AT43" s="19"/>
      <c r="AU43" s="19"/>
      <c r="AV43" s="19"/>
      <c r="AW43" s="19"/>
      <c r="AX43" s="19"/>
      <c r="AY43" s="19"/>
      <c r="AZ43" s="19"/>
      <c r="BA43" s="19"/>
      <c r="BB43" s="19"/>
      <c r="BC43" s="19"/>
      <c r="BD43" s="19"/>
      <c r="BE43" s="19"/>
      <c r="BF43" s="19"/>
      <c r="BG43" s="19"/>
      <c r="BH43" s="19"/>
      <c r="BI43" s="19"/>
      <c r="BJ43" s="19"/>
      <c r="BK43" s="19"/>
      <c r="BL43" s="19"/>
      <c r="BM43" s="19"/>
      <c r="BN43" s="530"/>
      <c r="BO43" s="19"/>
      <c r="BP43" s="19"/>
      <c r="BQ43" s="19"/>
      <c r="BR43" s="19"/>
      <c r="BS43" s="19"/>
      <c r="BT43" s="19"/>
      <c r="BU43" s="19"/>
      <c r="BV43" s="19"/>
      <c r="BW43" s="21"/>
      <c r="BX43" s="16"/>
      <c r="BY43" s="507">
        <f>IF(BZ43="","",MAX($BY$2:BY42)+1)</f>
        <v>14</v>
      </c>
      <c r="BZ43" s="862" t="s">
        <v>81</v>
      </c>
      <c r="CA43" s="862" t="s">
        <v>9</v>
      </c>
      <c r="CB43" s="863">
        <v>45299</v>
      </c>
      <c r="CC43" s="5"/>
      <c r="CH43" s="19"/>
      <c r="CI43" s="19"/>
      <c r="CJ43" s="19"/>
      <c r="CK43" s="19"/>
      <c r="CL43" s="19"/>
      <c r="CM43" s="19"/>
      <c r="CN43" s="19"/>
      <c r="CO43" s="19"/>
      <c r="CP43" s="19"/>
      <c r="CQ43" s="19"/>
      <c r="CR43" s="19"/>
      <c r="CS43" s="19"/>
      <c r="CT43" s="19"/>
      <c r="CU43" s="19"/>
      <c r="CV43" s="19"/>
      <c r="CW43" s="19"/>
    </row>
    <row r="44" spans="1:101" s="17" customFormat="1" ht="13.5" customHeight="1">
      <c r="A44" s="32"/>
      <c r="B44" s="35" t="s">
        <v>361</v>
      </c>
      <c r="C44" s="18"/>
      <c r="D44" s="19"/>
      <c r="E44" s="19"/>
      <c r="F44" s="19"/>
      <c r="G44" s="19"/>
      <c r="H44" s="19"/>
      <c r="I44" s="19"/>
      <c r="J44" s="19"/>
      <c r="K44" s="19"/>
      <c r="L44" s="418"/>
      <c r="M44" s="19"/>
      <c r="N44" s="31"/>
      <c r="O44" s="19"/>
      <c r="P44" s="19"/>
      <c r="Q44" s="19" t="s">
        <v>394</v>
      </c>
      <c r="R44" s="19"/>
      <c r="S44" s="19"/>
      <c r="T44" s="19"/>
      <c r="U44" s="19"/>
      <c r="V44" s="19"/>
      <c r="W44" s="19"/>
      <c r="X44" s="19"/>
      <c r="Y44" s="19"/>
      <c r="Z44" s="19"/>
      <c r="AA44" s="19"/>
      <c r="AB44" s="19"/>
      <c r="AC44" s="19"/>
      <c r="AD44" s="19"/>
      <c r="AE44" s="19"/>
      <c r="AF44" s="19"/>
      <c r="AG44" s="19"/>
      <c r="AH44" s="19"/>
      <c r="AI44" s="19"/>
      <c r="AJ44" s="19"/>
      <c r="AK44" s="19"/>
      <c r="AL44" s="19"/>
      <c r="AM44" s="19"/>
      <c r="AN44" s="369"/>
      <c r="AO44" s="19"/>
      <c r="AP44" s="19"/>
      <c r="AQ44" s="19"/>
      <c r="AR44" s="19"/>
      <c r="AS44" s="19"/>
      <c r="AT44" s="19"/>
      <c r="AU44" s="19"/>
      <c r="AV44" s="19"/>
      <c r="AW44" s="19"/>
      <c r="AX44" s="19"/>
      <c r="AY44" s="19"/>
      <c r="AZ44" s="19"/>
      <c r="BA44" s="19"/>
      <c r="BB44" s="19"/>
      <c r="BC44" s="19"/>
      <c r="BD44" s="19"/>
      <c r="BE44" s="19"/>
      <c r="BF44" s="19"/>
      <c r="BG44" s="19"/>
      <c r="BH44" s="19"/>
      <c r="BI44" s="19"/>
      <c r="BJ44" s="19"/>
      <c r="BK44" s="19"/>
      <c r="BL44" s="19"/>
      <c r="BM44" s="19"/>
      <c r="BN44" s="530"/>
      <c r="BO44" s="19"/>
      <c r="BP44" s="19"/>
      <c r="BQ44" s="19"/>
      <c r="BR44" s="19"/>
      <c r="BS44" s="19"/>
      <c r="BT44" s="19"/>
      <c r="BU44" s="19"/>
      <c r="BV44" s="19"/>
      <c r="BW44" s="21"/>
      <c r="BX44" s="16"/>
      <c r="BY44" s="507">
        <f>IF(BZ44="","",MAX($BY$2:BY43)+1)</f>
        <v>15</v>
      </c>
      <c r="BZ44" s="862" t="s">
        <v>81</v>
      </c>
      <c r="CA44" s="862" t="s">
        <v>9</v>
      </c>
      <c r="CB44" s="863">
        <v>45299</v>
      </c>
      <c r="CC44" s="5"/>
      <c r="CH44" s="19"/>
      <c r="CI44" s="19"/>
      <c r="CJ44" s="19"/>
      <c r="CK44" s="19"/>
      <c r="CL44" s="19"/>
      <c r="CM44" s="19"/>
      <c r="CN44" s="19"/>
      <c r="CO44" s="19"/>
      <c r="CP44" s="19"/>
      <c r="CQ44" s="19"/>
      <c r="CR44" s="19"/>
      <c r="CS44" s="19"/>
      <c r="CT44" s="19"/>
      <c r="CU44" s="19"/>
      <c r="CV44" s="19"/>
      <c r="CW44" s="19"/>
    </row>
    <row r="45" spans="1:101" s="17" customFormat="1" ht="13.5" customHeight="1">
      <c r="A45" s="32"/>
      <c r="B45" s="35" t="s">
        <v>361</v>
      </c>
      <c r="C45" s="18"/>
      <c r="D45" s="19"/>
      <c r="E45" s="19"/>
      <c r="F45" s="19"/>
      <c r="G45" s="19"/>
      <c r="H45" s="19"/>
      <c r="I45" s="19"/>
      <c r="J45" s="19"/>
      <c r="K45" s="19"/>
      <c r="L45" s="418"/>
      <c r="M45" s="19"/>
      <c r="N45" s="31"/>
      <c r="O45" s="19"/>
      <c r="P45" s="19"/>
      <c r="Q45" s="19" t="s">
        <v>395</v>
      </c>
      <c r="R45" s="19"/>
      <c r="S45" s="19"/>
      <c r="T45" s="19"/>
      <c r="U45" s="19"/>
      <c r="V45" s="19"/>
      <c r="W45" s="19"/>
      <c r="X45" s="19"/>
      <c r="Y45" s="19"/>
      <c r="Z45" s="19"/>
      <c r="AA45" s="19"/>
      <c r="AB45" s="19"/>
      <c r="AC45" s="19"/>
      <c r="AD45" s="19"/>
      <c r="AE45" s="19"/>
      <c r="AF45" s="19"/>
      <c r="AG45" s="19"/>
      <c r="AH45" s="19"/>
      <c r="AI45" s="19"/>
      <c r="AJ45" s="19"/>
      <c r="AK45" s="19"/>
      <c r="AL45" s="19"/>
      <c r="AM45" s="19"/>
      <c r="AN45" s="19"/>
      <c r="AO45" s="19"/>
      <c r="AP45" s="19"/>
      <c r="AQ45" s="19"/>
      <c r="AR45" s="19"/>
      <c r="AS45" s="19"/>
      <c r="AT45" s="19"/>
      <c r="AU45" s="19"/>
      <c r="AV45" s="19"/>
      <c r="AW45" s="19"/>
      <c r="AX45" s="19"/>
      <c r="AY45" s="19"/>
      <c r="AZ45" s="19"/>
      <c r="BA45" s="19"/>
      <c r="BB45" s="19"/>
      <c r="BC45" s="19"/>
      <c r="BD45" s="19"/>
      <c r="BE45" s="19"/>
      <c r="BF45" s="19"/>
      <c r="BG45" s="19"/>
      <c r="BH45" s="19"/>
      <c r="BI45" s="19"/>
      <c r="BJ45" s="19"/>
      <c r="BK45" s="19"/>
      <c r="BL45" s="19"/>
      <c r="BM45" s="19"/>
      <c r="BN45" s="530"/>
      <c r="BO45" s="19"/>
      <c r="BP45" s="19"/>
      <c r="BQ45" s="19"/>
      <c r="BR45" s="19"/>
      <c r="BS45" s="19"/>
      <c r="BT45" s="19"/>
      <c r="BU45" s="19"/>
      <c r="BV45" s="19"/>
      <c r="BW45" s="21"/>
      <c r="BX45" s="16"/>
      <c r="BY45" s="507">
        <f>IF(BZ45="","",MAX($BY$2:BY44)+1)</f>
        <v>16</v>
      </c>
      <c r="BZ45" s="862" t="s">
        <v>81</v>
      </c>
      <c r="CA45" s="862" t="s">
        <v>9</v>
      </c>
      <c r="CB45" s="863">
        <v>45299</v>
      </c>
      <c r="CC45" s="5"/>
      <c r="CH45" s="19"/>
      <c r="CI45" s="19"/>
      <c r="CJ45" s="19"/>
      <c r="CK45" s="19"/>
      <c r="CL45" s="19"/>
      <c r="CM45" s="19"/>
      <c r="CN45" s="19"/>
      <c r="CO45" s="19"/>
      <c r="CP45" s="19"/>
      <c r="CQ45" s="19"/>
      <c r="CR45" s="19"/>
      <c r="CS45" s="19"/>
      <c r="CT45" s="19"/>
      <c r="CU45" s="19"/>
      <c r="CV45" s="19"/>
      <c r="CW45" s="19"/>
    </row>
    <row r="46" spans="1:101" s="17" customFormat="1" ht="13.5" customHeight="1">
      <c r="A46" s="32"/>
      <c r="B46" s="35" t="s">
        <v>361</v>
      </c>
      <c r="C46" s="18"/>
      <c r="D46" s="19"/>
      <c r="E46" s="19"/>
      <c r="F46" s="19"/>
      <c r="G46" s="19"/>
      <c r="H46" s="19"/>
      <c r="I46" s="19"/>
      <c r="J46" s="19"/>
      <c r="K46" s="19"/>
      <c r="L46" s="418"/>
      <c r="M46" s="19"/>
      <c r="N46" s="31"/>
      <c r="O46" s="19"/>
      <c r="P46" s="19"/>
      <c r="Q46" s="19" t="s">
        <v>396</v>
      </c>
      <c r="R46" s="19"/>
      <c r="S46" s="19"/>
      <c r="T46" s="19"/>
      <c r="U46" s="19"/>
      <c r="V46" s="19"/>
      <c r="W46" s="19"/>
      <c r="X46" s="19"/>
      <c r="Y46" s="19"/>
      <c r="Z46" s="19"/>
      <c r="AA46" s="19"/>
      <c r="AB46" s="19"/>
      <c r="AC46" s="19"/>
      <c r="AD46" s="19"/>
      <c r="AE46" s="19"/>
      <c r="AF46" s="19"/>
      <c r="AG46" s="19"/>
      <c r="AH46" s="19"/>
      <c r="AI46" s="19"/>
      <c r="AJ46" s="19"/>
      <c r="AK46" s="19"/>
      <c r="AL46" s="19"/>
      <c r="AM46" s="19"/>
      <c r="AN46" s="19"/>
      <c r="AO46" s="19"/>
      <c r="AP46" s="19"/>
      <c r="AQ46" s="19"/>
      <c r="AR46" s="19"/>
      <c r="AS46" s="19"/>
      <c r="AT46" s="19"/>
      <c r="AU46" s="19"/>
      <c r="AV46" s="19"/>
      <c r="AW46" s="19"/>
      <c r="AX46" s="19"/>
      <c r="AY46" s="19"/>
      <c r="AZ46" s="19"/>
      <c r="BA46" s="19"/>
      <c r="BB46" s="19"/>
      <c r="BC46" s="19"/>
      <c r="BD46" s="19"/>
      <c r="BE46" s="19"/>
      <c r="BF46" s="19"/>
      <c r="BG46" s="19"/>
      <c r="BH46" s="19"/>
      <c r="BI46" s="19"/>
      <c r="BJ46" s="19"/>
      <c r="BK46" s="19"/>
      <c r="BL46" s="19"/>
      <c r="BM46" s="19"/>
      <c r="BN46" s="530"/>
      <c r="BO46" s="19"/>
      <c r="BP46" s="19"/>
      <c r="BQ46" s="19"/>
      <c r="BR46" s="19"/>
      <c r="BS46" s="19"/>
      <c r="BT46" s="19"/>
      <c r="BU46" s="19"/>
      <c r="BV46" s="19"/>
      <c r="BW46" s="21"/>
      <c r="BX46" s="16"/>
      <c r="BY46" s="507"/>
      <c r="BZ46" s="862"/>
      <c r="CA46" s="862"/>
      <c r="CB46" s="862"/>
      <c r="CC46" s="5"/>
      <c r="CH46" s="19"/>
      <c r="CI46" s="19"/>
      <c r="CJ46" s="19"/>
      <c r="CK46" s="19"/>
      <c r="CL46" s="19"/>
      <c r="CM46" s="19"/>
      <c r="CN46" s="19"/>
      <c r="CO46" s="19"/>
      <c r="CP46" s="19"/>
      <c r="CQ46" s="19"/>
      <c r="CR46" s="19"/>
      <c r="CS46" s="19"/>
      <c r="CT46" s="19"/>
      <c r="CU46" s="19"/>
      <c r="CV46" s="19"/>
      <c r="CW46" s="19"/>
    </row>
    <row r="47" spans="1:101" s="17" customFormat="1" ht="13.5" customHeight="1">
      <c r="A47" s="32"/>
      <c r="B47" s="35"/>
      <c r="C47" s="18"/>
      <c r="D47" s="19"/>
      <c r="E47" s="19"/>
      <c r="F47" s="19"/>
      <c r="G47" s="19"/>
      <c r="H47" s="19"/>
      <c r="I47" s="19"/>
      <c r="J47" s="19"/>
      <c r="K47" s="19"/>
      <c r="L47" s="418"/>
      <c r="M47" s="19"/>
      <c r="N47" s="31"/>
      <c r="O47" s="19"/>
      <c r="P47" s="19"/>
      <c r="Q47" s="19"/>
      <c r="R47" s="19"/>
      <c r="S47" s="19"/>
      <c r="T47" s="19"/>
      <c r="U47" s="19"/>
      <c r="V47" s="19"/>
      <c r="W47" s="19"/>
      <c r="X47" s="19"/>
      <c r="Y47" s="19"/>
      <c r="Z47" s="19"/>
      <c r="AA47" s="19"/>
      <c r="AB47" s="19"/>
      <c r="AC47" s="19"/>
      <c r="AD47" s="19"/>
      <c r="AE47" s="19"/>
      <c r="AF47" s="19"/>
      <c r="AG47" s="19"/>
      <c r="AH47" s="19"/>
      <c r="AI47" s="19"/>
      <c r="AJ47" s="19"/>
      <c r="AK47" s="19"/>
      <c r="AL47" s="19"/>
      <c r="AM47" s="19"/>
      <c r="AN47" s="19"/>
      <c r="AO47" s="19"/>
      <c r="AP47" s="19"/>
      <c r="AQ47" s="19"/>
      <c r="AR47" s="19"/>
      <c r="AS47" s="19"/>
      <c r="AT47" s="19"/>
      <c r="AU47" s="19"/>
      <c r="AV47" s="19"/>
      <c r="AW47" s="19"/>
      <c r="AX47" s="19"/>
      <c r="AY47" s="19"/>
      <c r="AZ47" s="19"/>
      <c r="BA47" s="19"/>
      <c r="BB47" s="19"/>
      <c r="BC47" s="19"/>
      <c r="BD47" s="19"/>
      <c r="BE47" s="19"/>
      <c r="BF47" s="19"/>
      <c r="BG47" s="19"/>
      <c r="BH47" s="19"/>
      <c r="BI47" s="19"/>
      <c r="BJ47" s="19"/>
      <c r="BK47" s="19"/>
      <c r="BL47" s="19"/>
      <c r="BM47" s="19"/>
      <c r="BN47" s="530"/>
      <c r="BO47" s="19"/>
      <c r="BP47" s="19"/>
      <c r="BQ47" s="19"/>
      <c r="BR47" s="19"/>
      <c r="BS47" s="19"/>
      <c r="BT47" s="19"/>
      <c r="BU47" s="19"/>
      <c r="BV47" s="19"/>
      <c r="BW47" s="21"/>
      <c r="BX47" s="16"/>
      <c r="BY47" s="507" t="str">
        <f>IF(BZ47="","",MAX($BY$2:BY45)+1)</f>
        <v/>
      </c>
      <c r="BZ47" s="862"/>
      <c r="CA47" s="862"/>
      <c r="CB47" s="862"/>
      <c r="CC47" s="5"/>
      <c r="CH47" s="19"/>
      <c r="CI47" s="19"/>
      <c r="CJ47" s="19"/>
      <c r="CK47" s="19"/>
      <c r="CL47" s="19"/>
      <c r="CM47" s="19"/>
      <c r="CN47" s="19"/>
      <c r="CO47" s="19"/>
      <c r="CP47" s="19"/>
      <c r="CQ47" s="19"/>
      <c r="CR47" s="19"/>
      <c r="CS47" s="19"/>
      <c r="CT47" s="19"/>
      <c r="CU47" s="19"/>
      <c r="CV47" s="19"/>
      <c r="CW47" s="19"/>
    </row>
    <row r="48" spans="1:101" s="17" customFormat="1" ht="13.5" customHeight="1">
      <c r="A48" s="32"/>
      <c r="B48" s="35" t="s">
        <v>361</v>
      </c>
      <c r="C48" s="18"/>
      <c r="D48" s="19"/>
      <c r="E48" s="19"/>
      <c r="F48" s="19"/>
      <c r="G48" s="19"/>
      <c r="H48" s="19"/>
      <c r="I48" s="19"/>
      <c r="J48" s="19"/>
      <c r="K48" s="19"/>
      <c r="L48" s="418"/>
      <c r="M48" s="19"/>
      <c r="N48" s="31"/>
      <c r="O48" s="19"/>
      <c r="P48" s="19" t="s">
        <v>397</v>
      </c>
      <c r="Q48" s="19"/>
      <c r="R48" s="19"/>
      <c r="S48" s="19"/>
      <c r="T48" s="19"/>
      <c r="U48" s="19"/>
      <c r="V48" s="19"/>
      <c r="W48" s="19"/>
      <c r="X48" s="19"/>
      <c r="Y48" s="19"/>
      <c r="Z48" s="19"/>
      <c r="AA48" s="19"/>
      <c r="AB48" s="19"/>
      <c r="AC48" s="19"/>
      <c r="AD48" s="19"/>
      <c r="AE48" s="19"/>
      <c r="AF48" s="19"/>
      <c r="AG48" s="19"/>
      <c r="AH48" s="19"/>
      <c r="AI48" s="19"/>
      <c r="AJ48" s="19"/>
      <c r="AK48" s="19"/>
      <c r="AL48" s="19"/>
      <c r="AM48" s="19"/>
      <c r="AN48" s="19"/>
      <c r="AO48" s="19"/>
      <c r="AP48" s="19"/>
      <c r="AQ48" s="19"/>
      <c r="AR48" s="19"/>
      <c r="AS48" s="19"/>
      <c r="AT48" s="19"/>
      <c r="AU48" s="19"/>
      <c r="AV48" s="19"/>
      <c r="AW48" s="19"/>
      <c r="AX48" s="19"/>
      <c r="AY48" s="19"/>
      <c r="AZ48" s="19"/>
      <c r="BA48" s="19"/>
      <c r="BB48" s="19"/>
      <c r="BC48" s="19"/>
      <c r="BD48" s="19"/>
      <c r="BE48" s="19"/>
      <c r="BF48" s="19"/>
      <c r="BG48" s="19"/>
      <c r="BH48" s="19"/>
      <c r="BI48" s="19"/>
      <c r="BJ48" s="19"/>
      <c r="BK48" s="19"/>
      <c r="BL48" s="19"/>
      <c r="BM48" s="19"/>
      <c r="BN48" s="530"/>
      <c r="BO48" s="19"/>
      <c r="BP48" s="19"/>
      <c r="BQ48" s="19"/>
      <c r="BR48" s="19"/>
      <c r="BS48" s="19"/>
      <c r="BT48" s="19"/>
      <c r="BU48" s="19"/>
      <c r="BV48" s="19"/>
      <c r="BW48" s="21"/>
      <c r="BX48" s="16"/>
      <c r="BY48" s="507" t="str">
        <f>IF(BZ48="","",MAX($BY$2:BY47)+1)</f>
        <v/>
      </c>
      <c r="BZ48" s="862"/>
      <c r="CA48" s="862"/>
      <c r="CB48" s="862"/>
      <c r="CC48" s="5"/>
      <c r="CH48" s="19"/>
      <c r="CI48" s="19"/>
      <c r="CJ48" s="19"/>
      <c r="CK48" s="19"/>
      <c r="CL48" s="19"/>
      <c r="CM48" s="19"/>
      <c r="CN48" s="19"/>
      <c r="CO48" s="19"/>
      <c r="CP48" s="19"/>
      <c r="CQ48" s="19"/>
      <c r="CR48" s="19"/>
      <c r="CS48" s="19"/>
      <c r="CT48" s="19"/>
      <c r="CU48" s="19"/>
      <c r="CV48" s="19"/>
      <c r="CW48" s="19"/>
    </row>
    <row r="49" spans="1:101" s="17" customFormat="1" ht="13.5" customHeight="1">
      <c r="A49" s="32"/>
      <c r="B49" s="35" t="s">
        <v>361</v>
      </c>
      <c r="C49" s="18"/>
      <c r="D49" s="19"/>
      <c r="E49" s="19"/>
      <c r="F49" s="19"/>
      <c r="G49" s="19"/>
      <c r="H49" s="19"/>
      <c r="I49" s="19"/>
      <c r="J49" s="19"/>
      <c r="K49" s="19"/>
      <c r="L49" s="418"/>
      <c r="M49" s="19"/>
      <c r="N49" s="31"/>
      <c r="O49" s="19"/>
      <c r="P49" s="19"/>
      <c r="Q49" s="19" t="s">
        <v>398</v>
      </c>
      <c r="R49" s="19"/>
      <c r="S49" s="19"/>
      <c r="T49" s="19"/>
      <c r="U49" s="19"/>
      <c r="V49" s="19"/>
      <c r="W49" s="19"/>
      <c r="X49" s="19"/>
      <c r="Y49" s="19"/>
      <c r="Z49" s="19"/>
      <c r="AA49" s="19"/>
      <c r="AB49" s="19"/>
      <c r="AC49" s="19"/>
      <c r="AD49" s="19"/>
      <c r="AE49" s="19"/>
      <c r="AF49" s="19"/>
      <c r="AG49" s="19"/>
      <c r="AH49" s="19"/>
      <c r="AI49" s="19"/>
      <c r="AJ49" s="19"/>
      <c r="AK49" s="19"/>
      <c r="AL49" s="19"/>
      <c r="AM49" s="19"/>
      <c r="AN49" s="19"/>
      <c r="AO49" s="19"/>
      <c r="AP49" s="19"/>
      <c r="AQ49" s="19"/>
      <c r="AR49" s="19"/>
      <c r="AS49" s="19"/>
      <c r="AT49" s="19"/>
      <c r="AU49" s="19"/>
      <c r="AV49" s="19"/>
      <c r="AW49" s="19"/>
      <c r="AX49" s="19"/>
      <c r="AY49" s="19"/>
      <c r="AZ49" s="19"/>
      <c r="BA49" s="19"/>
      <c r="BB49" s="19"/>
      <c r="BC49" s="19"/>
      <c r="BD49" s="19"/>
      <c r="BE49" s="19"/>
      <c r="BF49" s="19"/>
      <c r="BG49" s="19"/>
      <c r="BH49" s="19"/>
      <c r="BI49" s="19"/>
      <c r="BJ49" s="19"/>
      <c r="BK49" s="19"/>
      <c r="BL49" s="19"/>
      <c r="BM49" s="19"/>
      <c r="BN49" s="530"/>
      <c r="BO49" s="19"/>
      <c r="BP49" s="19"/>
      <c r="BQ49" s="19"/>
      <c r="BR49" s="19"/>
      <c r="BS49" s="19"/>
      <c r="BT49" s="19"/>
      <c r="BU49" s="19"/>
      <c r="BV49" s="19"/>
      <c r="BW49" s="21"/>
      <c r="BX49" s="16"/>
      <c r="BY49" s="507" t="str">
        <f>IF(BZ49="","",MAX($BY$2:BY48)+1)</f>
        <v/>
      </c>
      <c r="BZ49" s="862"/>
      <c r="CA49" s="862"/>
      <c r="CB49" s="862"/>
      <c r="CC49" s="5"/>
      <c r="CH49" s="19"/>
      <c r="CI49" s="19"/>
      <c r="CJ49" s="19"/>
      <c r="CK49" s="19"/>
      <c r="CL49" s="19"/>
      <c r="CM49" s="19"/>
      <c r="CN49" s="19"/>
      <c r="CO49" s="19"/>
      <c r="CP49" s="19"/>
      <c r="CQ49" s="19"/>
      <c r="CR49" s="19"/>
      <c r="CS49" s="19"/>
      <c r="CT49" s="19"/>
      <c r="CU49" s="19"/>
      <c r="CV49" s="19"/>
      <c r="CW49" s="19"/>
    </row>
    <row r="50" spans="1:101" s="17" customFormat="1" ht="13.5" customHeight="1">
      <c r="A50" s="32"/>
      <c r="B50" s="35" t="s">
        <v>361</v>
      </c>
      <c r="C50" s="18"/>
      <c r="D50" s="19"/>
      <c r="E50" s="19"/>
      <c r="F50" s="19"/>
      <c r="G50" s="19"/>
      <c r="H50" s="19"/>
      <c r="I50" s="19"/>
      <c r="J50" s="19"/>
      <c r="K50" s="19"/>
      <c r="L50" s="418"/>
      <c r="M50" s="19"/>
      <c r="N50" s="31"/>
      <c r="O50" s="19"/>
      <c r="P50" s="19"/>
      <c r="Q50" s="19"/>
      <c r="R50" s="19" t="s">
        <v>399</v>
      </c>
      <c r="S50" s="19"/>
      <c r="T50" s="19"/>
      <c r="U50" s="19"/>
      <c r="V50" s="19"/>
      <c r="W50" s="19"/>
      <c r="X50" s="19"/>
      <c r="Y50" s="19"/>
      <c r="Z50" s="19"/>
      <c r="AA50" s="19"/>
      <c r="AB50" s="19"/>
      <c r="AC50" s="19"/>
      <c r="AD50" s="19"/>
      <c r="AE50" s="19"/>
      <c r="AF50" s="19"/>
      <c r="AG50" s="19"/>
      <c r="AH50" s="19"/>
      <c r="AI50" s="19"/>
      <c r="AJ50" s="19"/>
      <c r="AK50" s="19"/>
      <c r="AL50" s="19"/>
      <c r="AM50" s="19"/>
      <c r="AN50" s="19"/>
      <c r="AO50" s="19"/>
      <c r="AP50" s="19"/>
      <c r="AQ50" s="19"/>
      <c r="AR50" s="19"/>
      <c r="AS50" s="19"/>
      <c r="AT50" s="19"/>
      <c r="AU50" s="19"/>
      <c r="AV50" s="19"/>
      <c r="AW50" s="19"/>
      <c r="AX50" s="19"/>
      <c r="AY50" s="19"/>
      <c r="AZ50" s="19"/>
      <c r="BA50" s="19"/>
      <c r="BB50" s="19"/>
      <c r="BC50" s="19"/>
      <c r="BD50" s="19"/>
      <c r="BE50" s="19"/>
      <c r="BF50" s="19"/>
      <c r="BG50" s="19"/>
      <c r="BH50" s="19"/>
      <c r="BI50" s="19"/>
      <c r="BJ50" s="19"/>
      <c r="BK50" s="19"/>
      <c r="BL50" s="19"/>
      <c r="BM50" s="19"/>
      <c r="BN50" s="530"/>
      <c r="BO50" s="19"/>
      <c r="BP50" s="19"/>
      <c r="BQ50" s="19"/>
      <c r="BR50" s="19"/>
      <c r="BS50" s="19"/>
      <c r="BT50" s="19"/>
      <c r="BU50" s="19"/>
      <c r="BV50" s="19"/>
      <c r="BW50" s="21"/>
      <c r="BX50" s="16"/>
      <c r="BY50" s="507">
        <f>IF(BZ50="","",MAX($BY$2:BY49)+1)</f>
        <v>17</v>
      </c>
      <c r="BZ50" s="862" t="s">
        <v>400</v>
      </c>
      <c r="CA50" s="862" t="s">
        <v>9</v>
      </c>
      <c r="CB50" s="863">
        <v>45299</v>
      </c>
      <c r="CC50" s="5"/>
      <c r="CH50" s="19"/>
      <c r="CI50" s="19"/>
      <c r="CJ50" s="19"/>
      <c r="CK50" s="19"/>
      <c r="CL50" s="19"/>
      <c r="CM50" s="19"/>
      <c r="CN50" s="19"/>
      <c r="CO50" s="19"/>
      <c r="CP50" s="19"/>
      <c r="CQ50" s="19"/>
      <c r="CR50" s="19"/>
      <c r="CS50" s="19"/>
      <c r="CT50" s="19"/>
      <c r="CU50" s="19"/>
      <c r="CV50" s="19"/>
      <c r="CW50" s="19"/>
    </row>
    <row r="51" spans="1:101" s="17" customFormat="1" ht="13.5" customHeight="1">
      <c r="A51" s="32"/>
      <c r="B51" s="35" t="s">
        <v>361</v>
      </c>
      <c r="C51" s="18"/>
      <c r="D51" s="19"/>
      <c r="E51" s="19"/>
      <c r="F51" s="19"/>
      <c r="G51" s="19"/>
      <c r="H51" s="19"/>
      <c r="I51" s="19"/>
      <c r="J51" s="19"/>
      <c r="K51" s="19"/>
      <c r="L51" s="418"/>
      <c r="M51" s="19"/>
      <c r="N51" s="31"/>
      <c r="O51" s="19"/>
      <c r="P51" s="19"/>
      <c r="Q51" s="19"/>
      <c r="R51" s="19"/>
      <c r="S51" s="19" t="s">
        <v>401</v>
      </c>
      <c r="T51" s="19"/>
      <c r="U51" s="19"/>
      <c r="V51" s="19"/>
      <c r="W51" s="19"/>
      <c r="X51" s="19"/>
      <c r="Y51" s="19"/>
      <c r="Z51" s="19"/>
      <c r="AA51" s="19"/>
      <c r="AB51" s="19"/>
      <c r="AC51" s="19"/>
      <c r="AD51" s="19"/>
      <c r="AE51" s="19"/>
      <c r="AF51" s="19"/>
      <c r="AG51" s="19"/>
      <c r="AH51" s="19"/>
      <c r="AI51" s="19"/>
      <c r="AJ51" s="19"/>
      <c r="AK51" s="19"/>
      <c r="AL51" s="19"/>
      <c r="AM51" s="19"/>
      <c r="AN51" s="19"/>
      <c r="AO51" s="19"/>
      <c r="AP51" s="19"/>
      <c r="AQ51" s="19"/>
      <c r="AR51" s="19"/>
      <c r="AS51" s="19"/>
      <c r="AT51" s="19"/>
      <c r="AU51" s="19"/>
      <c r="AV51" s="19"/>
      <c r="AW51" s="19"/>
      <c r="AX51" s="19"/>
      <c r="AY51" s="19"/>
      <c r="AZ51" s="19"/>
      <c r="BA51" s="19"/>
      <c r="BB51" s="19"/>
      <c r="BC51" s="19"/>
      <c r="BD51" s="19"/>
      <c r="BE51" s="19"/>
      <c r="BF51" s="19"/>
      <c r="BG51" s="19"/>
      <c r="BH51" s="19"/>
      <c r="BI51" s="19"/>
      <c r="BJ51" s="19"/>
      <c r="BK51" s="19"/>
      <c r="BL51" s="19"/>
      <c r="BM51" s="19"/>
      <c r="BN51" s="530"/>
      <c r="BO51" s="19"/>
      <c r="BP51" s="19"/>
      <c r="BQ51" s="19"/>
      <c r="BR51" s="19"/>
      <c r="BS51" s="19"/>
      <c r="BT51" s="19"/>
      <c r="BU51" s="19"/>
      <c r="BV51" s="19"/>
      <c r="BW51" s="21"/>
      <c r="BX51" s="16"/>
      <c r="BY51" s="507">
        <f>IF(BZ51="","",MAX($BY$2:BY50)+1)</f>
        <v>18</v>
      </c>
      <c r="BZ51" s="862" t="s">
        <v>81</v>
      </c>
      <c r="CA51" s="862" t="s">
        <v>9</v>
      </c>
      <c r="CB51" s="863">
        <v>45299</v>
      </c>
      <c r="CC51" s="5"/>
      <c r="CH51" s="19"/>
      <c r="CI51" s="19"/>
      <c r="CJ51" s="19"/>
      <c r="CK51" s="19"/>
      <c r="CL51" s="19"/>
      <c r="CM51" s="19"/>
      <c r="CN51" s="19"/>
      <c r="CO51" s="19"/>
      <c r="CP51" s="19"/>
      <c r="CQ51" s="19"/>
      <c r="CR51" s="19"/>
      <c r="CS51" s="19"/>
      <c r="CT51" s="19"/>
      <c r="CU51" s="19"/>
      <c r="CV51" s="19"/>
      <c r="CW51" s="19"/>
    </row>
    <row r="52" spans="1:101" s="17" customFormat="1" ht="13.5" customHeight="1">
      <c r="A52" s="32"/>
      <c r="B52" s="35" t="s">
        <v>361</v>
      </c>
      <c r="C52" s="18"/>
      <c r="D52" s="19"/>
      <c r="E52" s="19"/>
      <c r="F52" s="19"/>
      <c r="G52" s="19"/>
      <c r="H52" s="19"/>
      <c r="I52" s="19"/>
      <c r="J52" s="19"/>
      <c r="K52" s="19"/>
      <c r="L52" s="418"/>
      <c r="M52" s="19"/>
      <c r="N52" s="31"/>
      <c r="O52" s="19"/>
      <c r="P52" s="19"/>
      <c r="Q52" s="19"/>
      <c r="R52" s="19"/>
      <c r="S52" s="19" t="s">
        <v>402</v>
      </c>
      <c r="T52" s="19"/>
      <c r="U52" s="19"/>
      <c r="V52" s="19"/>
      <c r="W52" s="19"/>
      <c r="X52" s="19"/>
      <c r="Y52" s="19"/>
      <c r="Z52" s="19"/>
      <c r="AA52" s="19"/>
      <c r="AB52" s="19"/>
      <c r="AC52" s="19"/>
      <c r="AD52" s="19"/>
      <c r="AE52" s="19"/>
      <c r="AF52" s="19"/>
      <c r="AG52" s="19"/>
      <c r="AH52" s="19"/>
      <c r="AI52" s="19"/>
      <c r="AJ52" s="19"/>
      <c r="AK52" s="19"/>
      <c r="AL52" s="19"/>
      <c r="AM52" s="19"/>
      <c r="AN52" s="19"/>
      <c r="AO52" s="19"/>
      <c r="AP52" s="19"/>
      <c r="AQ52" s="19"/>
      <c r="AR52" s="19"/>
      <c r="AS52" s="19"/>
      <c r="AT52" s="19"/>
      <c r="AU52" s="19"/>
      <c r="AV52" s="19"/>
      <c r="AW52" s="19"/>
      <c r="AX52" s="19"/>
      <c r="AY52" s="19"/>
      <c r="AZ52" s="19"/>
      <c r="BA52" s="19"/>
      <c r="BB52" s="19"/>
      <c r="BC52" s="19"/>
      <c r="BD52" s="19"/>
      <c r="BE52" s="19"/>
      <c r="BF52" s="19"/>
      <c r="BG52" s="19"/>
      <c r="BH52" s="19"/>
      <c r="BI52" s="19"/>
      <c r="BJ52" s="19"/>
      <c r="BK52" s="19"/>
      <c r="BL52" s="19"/>
      <c r="BM52" s="19"/>
      <c r="BN52" s="530"/>
      <c r="BO52" s="19"/>
      <c r="BP52" s="19"/>
      <c r="BQ52" s="19"/>
      <c r="BR52" s="19"/>
      <c r="BS52" s="19"/>
      <c r="BT52" s="19"/>
      <c r="BU52" s="19"/>
      <c r="BV52" s="19"/>
      <c r="BW52" s="21"/>
      <c r="BX52" s="16"/>
      <c r="BY52" s="507">
        <f>IF(BZ52="","",MAX($BY$2:BY51)+1)</f>
        <v>19</v>
      </c>
      <c r="BZ52" s="862" t="s">
        <v>81</v>
      </c>
      <c r="CA52" s="862" t="s">
        <v>9</v>
      </c>
      <c r="CB52" s="863">
        <v>45299</v>
      </c>
      <c r="CC52" s="5"/>
      <c r="CH52" s="19"/>
      <c r="CI52" s="19"/>
      <c r="CJ52" s="19"/>
      <c r="CK52" s="19"/>
      <c r="CL52" s="19"/>
      <c r="CM52" s="19"/>
      <c r="CN52" s="19"/>
      <c r="CO52" s="19"/>
      <c r="CP52" s="19"/>
      <c r="CQ52" s="19"/>
      <c r="CR52" s="19"/>
      <c r="CS52" s="19"/>
      <c r="CT52" s="19"/>
      <c r="CU52" s="19"/>
      <c r="CV52" s="19"/>
      <c r="CW52" s="19"/>
    </row>
    <row r="53" spans="1:101" s="17" customFormat="1" ht="13.5" customHeight="1">
      <c r="A53" s="32"/>
      <c r="B53" s="35" t="s">
        <v>361</v>
      </c>
      <c r="C53" s="18"/>
      <c r="D53" s="19"/>
      <c r="E53" s="19"/>
      <c r="F53" s="19"/>
      <c r="G53" s="19"/>
      <c r="H53" s="19"/>
      <c r="I53" s="19"/>
      <c r="J53" s="19"/>
      <c r="K53" s="19"/>
      <c r="L53" s="418"/>
      <c r="M53" s="19"/>
      <c r="N53" s="31"/>
      <c r="O53" s="19"/>
      <c r="P53" s="19"/>
      <c r="Q53" s="19"/>
      <c r="R53" s="19" t="s">
        <v>403</v>
      </c>
      <c r="S53" s="19"/>
      <c r="T53" s="19"/>
      <c r="U53" s="19"/>
      <c r="V53" s="19"/>
      <c r="W53" s="19"/>
      <c r="X53" s="19"/>
      <c r="Y53" s="19"/>
      <c r="Z53" s="19"/>
      <c r="AA53" s="19"/>
      <c r="AB53" s="19"/>
      <c r="AC53" s="19"/>
      <c r="AD53" s="19"/>
      <c r="AE53" s="19"/>
      <c r="AF53" s="19"/>
      <c r="AG53" s="19"/>
      <c r="AH53" s="19"/>
      <c r="AI53" s="19"/>
      <c r="AJ53" s="19"/>
      <c r="AK53" s="19"/>
      <c r="AL53" s="19"/>
      <c r="AM53" s="19"/>
      <c r="AN53" s="19"/>
      <c r="AO53" s="19"/>
      <c r="AP53" s="19"/>
      <c r="AQ53" s="19"/>
      <c r="AR53" s="19"/>
      <c r="AS53" s="19"/>
      <c r="AT53" s="19"/>
      <c r="AU53" s="19"/>
      <c r="AV53" s="19"/>
      <c r="AW53" s="19"/>
      <c r="AX53" s="19"/>
      <c r="AY53" s="19"/>
      <c r="AZ53" s="19"/>
      <c r="BA53" s="19"/>
      <c r="BB53" s="19"/>
      <c r="BC53" s="19"/>
      <c r="BD53" s="19"/>
      <c r="BE53" s="19"/>
      <c r="BF53" s="19"/>
      <c r="BG53" s="19"/>
      <c r="BH53" s="19"/>
      <c r="BI53" s="19"/>
      <c r="BJ53" s="19"/>
      <c r="BK53" s="19"/>
      <c r="BL53" s="19"/>
      <c r="BM53" s="19"/>
      <c r="BN53" s="530"/>
      <c r="BO53" s="19"/>
      <c r="BP53" s="19"/>
      <c r="BQ53" s="19"/>
      <c r="BR53" s="19"/>
      <c r="BS53" s="19"/>
      <c r="BT53" s="19"/>
      <c r="BU53" s="19"/>
      <c r="BV53" s="19"/>
      <c r="BW53" s="21"/>
      <c r="BX53" s="16"/>
      <c r="BY53" s="507">
        <f>IF(BZ53="","",MAX($BY$2:BY52)+1)</f>
        <v>20</v>
      </c>
      <c r="BZ53" s="862" t="s">
        <v>400</v>
      </c>
      <c r="CA53" s="862" t="s">
        <v>9</v>
      </c>
      <c r="CB53" s="863">
        <v>45299</v>
      </c>
      <c r="CC53" s="5"/>
      <c r="CH53" s="19"/>
      <c r="CI53" s="19"/>
      <c r="CJ53" s="19"/>
      <c r="CK53" s="19"/>
      <c r="CL53" s="19"/>
      <c r="CM53" s="19"/>
      <c r="CN53" s="19"/>
      <c r="CO53" s="19"/>
      <c r="CP53" s="19"/>
      <c r="CQ53" s="19"/>
      <c r="CR53" s="19"/>
      <c r="CS53" s="19"/>
      <c r="CT53" s="19"/>
      <c r="CU53" s="19"/>
      <c r="CV53" s="19"/>
      <c r="CW53" s="19"/>
    </row>
    <row r="54" spans="1:101" s="17" customFormat="1" ht="13.5" customHeight="1">
      <c r="A54" s="32"/>
      <c r="B54" s="35" t="s">
        <v>361</v>
      </c>
      <c r="C54" s="18"/>
      <c r="D54" s="19"/>
      <c r="E54" s="19"/>
      <c r="F54" s="19"/>
      <c r="G54" s="19"/>
      <c r="H54" s="19"/>
      <c r="I54" s="19"/>
      <c r="J54" s="19"/>
      <c r="K54" s="19"/>
      <c r="L54" s="418"/>
      <c r="M54" s="19"/>
      <c r="N54" s="31"/>
      <c r="O54" s="19"/>
      <c r="P54" s="19"/>
      <c r="Q54" s="19"/>
      <c r="R54" s="19"/>
      <c r="S54" s="19" t="s">
        <v>404</v>
      </c>
      <c r="T54" s="19"/>
      <c r="U54" s="19"/>
      <c r="V54" s="19"/>
      <c r="W54" s="19"/>
      <c r="X54" s="19"/>
      <c r="Y54" s="19"/>
      <c r="Z54" s="19"/>
      <c r="AA54" s="19"/>
      <c r="AB54" s="19"/>
      <c r="AC54" s="19"/>
      <c r="AD54" s="19"/>
      <c r="AE54" s="19"/>
      <c r="AF54" s="19"/>
      <c r="AG54" s="19"/>
      <c r="AH54" s="19"/>
      <c r="AI54" s="19"/>
      <c r="AJ54" s="19"/>
      <c r="AK54" s="19"/>
      <c r="AL54" s="19"/>
      <c r="AM54" s="19"/>
      <c r="AN54" s="19"/>
      <c r="AO54" s="19"/>
      <c r="AP54" s="19"/>
      <c r="AQ54" s="19"/>
      <c r="AR54" s="19"/>
      <c r="AS54" s="19"/>
      <c r="AT54" s="19"/>
      <c r="AU54" s="19"/>
      <c r="AV54" s="19"/>
      <c r="AW54" s="19"/>
      <c r="AX54" s="19"/>
      <c r="AY54" s="19"/>
      <c r="AZ54" s="19"/>
      <c r="BA54" s="19"/>
      <c r="BB54" s="19"/>
      <c r="BC54" s="19"/>
      <c r="BD54" s="19"/>
      <c r="BE54" s="19"/>
      <c r="BF54" s="19"/>
      <c r="BG54" s="19"/>
      <c r="BH54" s="19"/>
      <c r="BI54" s="19"/>
      <c r="BJ54" s="19"/>
      <c r="BK54" s="19"/>
      <c r="BL54" s="19"/>
      <c r="BM54" s="19"/>
      <c r="BN54" s="530"/>
      <c r="BO54" s="19"/>
      <c r="BP54" s="19"/>
      <c r="BQ54" s="19"/>
      <c r="BR54" s="19"/>
      <c r="BS54" s="19"/>
      <c r="BT54" s="19"/>
      <c r="BU54" s="19"/>
      <c r="BV54" s="19"/>
      <c r="BW54" s="21"/>
      <c r="BX54" s="16"/>
      <c r="BY54" s="507">
        <f>IF(BZ54="","",MAX($BY$2:BY53)+1)</f>
        <v>21</v>
      </c>
      <c r="BZ54" s="862" t="s">
        <v>81</v>
      </c>
      <c r="CA54" s="862" t="s">
        <v>9</v>
      </c>
      <c r="CB54" s="863">
        <v>45299</v>
      </c>
      <c r="CC54" s="5"/>
      <c r="CH54" s="19"/>
      <c r="CI54" s="19"/>
      <c r="CJ54" s="19"/>
      <c r="CK54" s="19"/>
      <c r="CL54" s="19"/>
      <c r="CM54" s="19"/>
      <c r="CN54" s="19"/>
      <c r="CO54" s="19"/>
      <c r="CP54" s="19"/>
      <c r="CQ54" s="19"/>
      <c r="CR54" s="19"/>
      <c r="CS54" s="19"/>
      <c r="CT54" s="19"/>
      <c r="CU54" s="19"/>
      <c r="CV54" s="19"/>
      <c r="CW54" s="19"/>
    </row>
    <row r="55" spans="1:101" s="17" customFormat="1" ht="13.5" customHeight="1">
      <c r="A55" s="32"/>
      <c r="B55" s="35"/>
      <c r="C55" s="18"/>
      <c r="D55" s="19"/>
      <c r="E55" s="19"/>
      <c r="F55" s="19"/>
      <c r="G55" s="19"/>
      <c r="H55" s="19"/>
      <c r="I55" s="19"/>
      <c r="J55" s="19"/>
      <c r="K55" s="19"/>
      <c r="L55" s="418"/>
      <c r="M55" s="19"/>
      <c r="N55" s="31"/>
      <c r="O55" s="19"/>
      <c r="P55" s="19"/>
      <c r="Q55" s="19"/>
      <c r="R55" s="19"/>
      <c r="S55" s="19"/>
      <c r="T55" s="19"/>
      <c r="U55" s="19"/>
      <c r="V55" s="19"/>
      <c r="W55" s="19"/>
      <c r="X55" s="19"/>
      <c r="Y55" s="19"/>
      <c r="Z55" s="19"/>
      <c r="AA55" s="19"/>
      <c r="AB55" s="19"/>
      <c r="AC55" s="19"/>
      <c r="AD55" s="19"/>
      <c r="AE55" s="19"/>
      <c r="AF55" s="19"/>
      <c r="AG55" s="19"/>
      <c r="AH55" s="19"/>
      <c r="AI55" s="19"/>
      <c r="AJ55" s="19"/>
      <c r="AK55" s="19"/>
      <c r="AL55" s="19"/>
      <c r="AM55" s="19"/>
      <c r="AN55" s="19"/>
      <c r="AO55" s="19"/>
      <c r="AP55" s="19"/>
      <c r="AQ55" s="19"/>
      <c r="AR55" s="19"/>
      <c r="AS55" s="19"/>
      <c r="AT55" s="19"/>
      <c r="AU55" s="19"/>
      <c r="AV55" s="19"/>
      <c r="AW55" s="19"/>
      <c r="AX55" s="19"/>
      <c r="AY55" s="19"/>
      <c r="AZ55" s="19"/>
      <c r="BA55" s="19"/>
      <c r="BB55" s="19"/>
      <c r="BC55" s="19"/>
      <c r="BD55" s="19"/>
      <c r="BE55" s="19"/>
      <c r="BF55" s="19"/>
      <c r="BG55" s="19"/>
      <c r="BH55" s="19"/>
      <c r="BI55" s="19"/>
      <c r="BJ55" s="19"/>
      <c r="BK55" s="19"/>
      <c r="BL55" s="19"/>
      <c r="BM55" s="19"/>
      <c r="BN55" s="530"/>
      <c r="BO55" s="19"/>
      <c r="BP55" s="19"/>
      <c r="BQ55" s="19"/>
      <c r="BR55" s="19"/>
      <c r="BS55" s="19"/>
      <c r="BT55" s="19"/>
      <c r="BU55" s="19"/>
      <c r="BV55" s="19"/>
      <c r="BW55" s="21"/>
      <c r="BX55" s="16"/>
      <c r="BY55" s="507" t="str">
        <f>IF(BZ55="","",MAX($BY$2:BY54)+1)</f>
        <v/>
      </c>
      <c r="BZ55" s="862"/>
      <c r="CA55" s="862"/>
      <c r="CB55" s="862"/>
      <c r="CC55" s="5"/>
      <c r="CH55" s="19"/>
      <c r="CI55" s="19"/>
      <c r="CJ55" s="19"/>
      <c r="CK55" s="19"/>
      <c r="CL55" s="19"/>
      <c r="CM55" s="19"/>
      <c r="CN55" s="19"/>
      <c r="CO55" s="19"/>
      <c r="CP55" s="19"/>
      <c r="CQ55" s="19"/>
      <c r="CR55" s="19"/>
      <c r="CS55" s="19"/>
      <c r="CT55" s="19"/>
      <c r="CU55" s="19"/>
      <c r="CV55" s="19"/>
      <c r="CW55" s="19"/>
    </row>
    <row r="56" spans="1:101" s="17" customFormat="1" ht="13.5" customHeight="1">
      <c r="A56" s="32"/>
      <c r="B56" s="1014"/>
      <c r="C56" s="1058"/>
      <c r="D56" s="1037"/>
      <c r="E56" s="1037"/>
      <c r="F56" s="1037"/>
      <c r="G56" s="1037"/>
      <c r="H56" s="1037"/>
      <c r="I56" s="1037"/>
      <c r="J56" s="1037"/>
      <c r="K56" s="1037"/>
      <c r="L56" s="1038"/>
      <c r="M56" s="1037"/>
      <c r="N56" s="1059"/>
      <c r="O56" s="1037"/>
      <c r="P56" s="1037"/>
      <c r="Q56" s="1037"/>
      <c r="R56" s="1037"/>
      <c r="S56" s="1037"/>
      <c r="T56" s="1037"/>
      <c r="U56" s="1037"/>
      <c r="V56" s="1037"/>
      <c r="W56" s="1037"/>
      <c r="X56" s="1037"/>
      <c r="Y56" s="1037"/>
      <c r="Z56" s="1037"/>
      <c r="AA56" s="1037"/>
      <c r="AB56" s="1037"/>
      <c r="AC56" s="1037"/>
      <c r="AD56" s="1037"/>
      <c r="AE56" s="1037"/>
      <c r="AF56" s="1037"/>
      <c r="AG56" s="1037"/>
      <c r="AH56" s="1037"/>
      <c r="AI56" s="1037"/>
      <c r="AJ56" s="1037"/>
      <c r="AK56" s="1037"/>
      <c r="AL56" s="1037"/>
      <c r="AM56" s="1037"/>
      <c r="AN56" s="1037"/>
      <c r="AO56" s="1037"/>
      <c r="AP56" s="1037"/>
      <c r="AQ56" s="1037"/>
      <c r="AR56" s="1037"/>
      <c r="AS56" s="1037"/>
      <c r="AT56" s="1037"/>
      <c r="AU56" s="1037"/>
      <c r="AV56" s="1037"/>
      <c r="AW56" s="1037"/>
      <c r="AX56" s="1037"/>
      <c r="AY56" s="1037"/>
      <c r="AZ56" s="1037"/>
      <c r="BA56" s="1037"/>
      <c r="BB56" s="1037"/>
      <c r="BC56" s="1037"/>
      <c r="BD56" s="1037"/>
      <c r="BE56" s="1037"/>
      <c r="BF56" s="1037"/>
      <c r="BG56" s="1037"/>
      <c r="BH56" s="1037"/>
      <c r="BI56" s="1037"/>
      <c r="BJ56" s="1037"/>
      <c r="BK56" s="1037"/>
      <c r="BL56" s="1037"/>
      <c r="BM56" s="1037"/>
      <c r="BN56" s="1036"/>
      <c r="BO56" s="1037"/>
      <c r="BP56" s="1037"/>
      <c r="BQ56" s="1037"/>
      <c r="BR56" s="1037"/>
      <c r="BS56" s="1037"/>
      <c r="BT56" s="1037"/>
      <c r="BU56" s="1037"/>
      <c r="BV56" s="1037"/>
      <c r="BW56" s="1060"/>
      <c r="BX56" s="16"/>
      <c r="BY56" s="507" t="str">
        <f>IF(BZ56="","",MAX($BY$2:BY55)+1)</f>
        <v/>
      </c>
      <c r="BZ56" s="862"/>
      <c r="CA56" s="862"/>
      <c r="CB56" s="862"/>
      <c r="CC56" s="5"/>
      <c r="CH56" s="19"/>
      <c r="CI56" s="19"/>
      <c r="CJ56" s="19"/>
      <c r="CK56" s="19"/>
      <c r="CL56" s="19"/>
      <c r="CM56" s="19"/>
      <c r="CN56" s="19"/>
      <c r="CO56" s="19"/>
      <c r="CP56" s="19"/>
      <c r="CQ56" s="19"/>
      <c r="CR56" s="19"/>
      <c r="CS56" s="19"/>
      <c r="CT56" s="19"/>
      <c r="CU56" s="19"/>
      <c r="CV56" s="19"/>
      <c r="CW56" s="19"/>
    </row>
    <row r="57" spans="1:101" s="17" customFormat="1" ht="13.5" customHeight="1">
      <c r="A57" s="32"/>
      <c r="B57" s="35"/>
      <c r="C57" s="18"/>
      <c r="D57" s="19"/>
      <c r="E57" s="19"/>
      <c r="F57" s="19"/>
      <c r="G57" s="19"/>
      <c r="H57" s="19"/>
      <c r="I57" s="19"/>
      <c r="J57" s="19"/>
      <c r="K57" s="19"/>
      <c r="L57" s="418"/>
      <c r="M57" s="19"/>
      <c r="N57" s="31" t="s">
        <v>300</v>
      </c>
      <c r="O57" s="19"/>
      <c r="P57" s="19"/>
      <c r="Q57" s="19"/>
      <c r="R57" s="19"/>
      <c r="S57" s="19"/>
      <c r="T57" s="19"/>
      <c r="U57" s="19"/>
      <c r="V57" s="19"/>
      <c r="W57" s="19"/>
      <c r="X57" s="19"/>
      <c r="Y57" s="19"/>
      <c r="Z57" s="19"/>
      <c r="AA57" s="19"/>
      <c r="AB57" s="19"/>
      <c r="AC57" s="19"/>
      <c r="AD57" s="19"/>
      <c r="AE57" s="19"/>
      <c r="AF57" s="19"/>
      <c r="AG57" s="19"/>
      <c r="AH57" s="19"/>
      <c r="AI57" s="19"/>
      <c r="AJ57" s="19"/>
      <c r="AK57" s="19"/>
      <c r="AL57" s="19"/>
      <c r="AM57" s="19"/>
      <c r="AN57" s="19"/>
      <c r="AO57" s="19"/>
      <c r="AP57" s="19"/>
      <c r="AQ57" s="19"/>
      <c r="AR57" s="19"/>
      <c r="AS57" s="19"/>
      <c r="AT57" s="19"/>
      <c r="AU57" s="19"/>
      <c r="AV57" s="19"/>
      <c r="AW57" s="19"/>
      <c r="AX57" s="19"/>
      <c r="AY57" s="19"/>
      <c r="AZ57" s="19"/>
      <c r="BA57" s="19"/>
      <c r="BB57" s="19"/>
      <c r="BC57" s="19"/>
      <c r="BD57" s="19"/>
      <c r="BE57" s="19"/>
      <c r="BF57" s="19"/>
      <c r="BG57" s="19"/>
      <c r="BH57" s="19"/>
      <c r="BI57" s="19"/>
      <c r="BJ57" s="19"/>
      <c r="BK57" s="19"/>
      <c r="BL57" s="19"/>
      <c r="BM57" s="19"/>
      <c r="BN57" s="530"/>
      <c r="BO57" s="19"/>
      <c r="BP57" s="19"/>
      <c r="BQ57" s="19"/>
      <c r="BR57" s="19"/>
      <c r="BS57" s="19"/>
      <c r="BT57" s="19"/>
      <c r="BU57" s="19"/>
      <c r="BV57" s="19"/>
      <c r="BW57" s="21"/>
      <c r="BX57" s="16"/>
      <c r="BY57" s="507" t="str">
        <f>IF(BZ57="","",MAX($BY$2:BY56)+1)</f>
        <v/>
      </c>
      <c r="BZ57" s="862"/>
      <c r="CA57" s="862"/>
      <c r="CB57" s="862"/>
      <c r="CC57" s="5"/>
      <c r="CH57" s="19"/>
      <c r="CI57" s="19"/>
      <c r="CJ57" s="19"/>
      <c r="CK57" s="19"/>
      <c r="CL57" s="19"/>
      <c r="CM57" s="19"/>
      <c r="CN57" s="19"/>
      <c r="CO57" s="19"/>
      <c r="CP57" s="19"/>
      <c r="CQ57" s="19"/>
      <c r="CR57" s="19"/>
      <c r="CS57" s="19"/>
      <c r="CT57" s="19"/>
      <c r="CU57" s="19"/>
      <c r="CV57" s="19"/>
      <c r="CW57" s="19"/>
    </row>
    <row r="58" spans="1:101" s="17" customFormat="1" ht="13.5" customHeight="1">
      <c r="A58" s="32"/>
      <c r="B58" s="35"/>
      <c r="C58" s="18"/>
      <c r="D58" s="19"/>
      <c r="E58" s="19"/>
      <c r="F58" s="19"/>
      <c r="G58" s="19"/>
      <c r="H58" s="19"/>
      <c r="I58" s="19"/>
      <c r="J58" s="19"/>
      <c r="K58" s="19"/>
      <c r="L58" s="418"/>
      <c r="M58" s="19"/>
      <c r="N58" s="31"/>
      <c r="O58" s="19" t="s">
        <v>405</v>
      </c>
      <c r="P58" s="19"/>
      <c r="Q58" s="19"/>
      <c r="R58" s="19"/>
      <c r="S58" s="19"/>
      <c r="T58" s="19"/>
      <c r="U58" s="19"/>
      <c r="V58" s="19"/>
      <c r="W58" s="19"/>
      <c r="X58" s="19"/>
      <c r="Y58" s="19"/>
      <c r="Z58" s="19"/>
      <c r="AA58" s="19"/>
      <c r="AB58" s="19"/>
      <c r="AC58" s="19"/>
      <c r="AD58" s="19"/>
      <c r="AE58" s="19"/>
      <c r="AF58" s="19"/>
      <c r="AG58" s="19"/>
      <c r="AH58" s="19"/>
      <c r="AI58" s="19"/>
      <c r="AJ58" s="19"/>
      <c r="AK58" s="19"/>
      <c r="AL58" s="19"/>
      <c r="AM58" s="19"/>
      <c r="AN58" s="19"/>
      <c r="AO58" s="19"/>
      <c r="AP58" s="19"/>
      <c r="AQ58" s="19"/>
      <c r="AR58" s="19"/>
      <c r="AS58" s="19"/>
      <c r="AT58" s="19"/>
      <c r="AU58" s="19"/>
      <c r="AV58" s="19"/>
      <c r="AW58" s="19"/>
      <c r="AX58" s="19"/>
      <c r="AY58" s="19"/>
      <c r="AZ58" s="19"/>
      <c r="BA58" s="19"/>
      <c r="BB58" s="19"/>
      <c r="BC58" s="19"/>
      <c r="BD58" s="19"/>
      <c r="BE58" s="19"/>
      <c r="BF58" s="19"/>
      <c r="BG58" s="19"/>
      <c r="BH58" s="19"/>
      <c r="BI58" s="19"/>
      <c r="BJ58" s="19"/>
      <c r="BK58" s="19"/>
      <c r="BL58" s="19"/>
      <c r="BM58" s="19"/>
      <c r="BN58" s="530"/>
      <c r="BO58" s="19"/>
      <c r="BP58" s="19"/>
      <c r="BQ58" s="19"/>
      <c r="BR58" s="19"/>
      <c r="BS58" s="19"/>
      <c r="BT58" s="19"/>
      <c r="BU58" s="19"/>
      <c r="BV58" s="19"/>
      <c r="BW58" s="21"/>
      <c r="BX58" s="16"/>
      <c r="BY58" s="507" t="str">
        <f>IF(BZ58="","",MAX($BY$2:BY57)+1)</f>
        <v/>
      </c>
      <c r="BZ58" s="862"/>
      <c r="CA58" s="862"/>
      <c r="CB58" s="862"/>
      <c r="CC58" s="5"/>
      <c r="CH58" s="19"/>
      <c r="CI58" s="19"/>
      <c r="CJ58" s="19"/>
      <c r="CK58" s="19"/>
      <c r="CL58" s="19"/>
      <c r="CM58" s="19"/>
      <c r="CN58" s="19"/>
      <c r="CO58" s="19"/>
      <c r="CP58" s="19"/>
      <c r="CQ58" s="19"/>
      <c r="CR58" s="19"/>
      <c r="CS58" s="19"/>
      <c r="CT58" s="19"/>
      <c r="CU58" s="19"/>
      <c r="CV58" s="19"/>
      <c r="CW58" s="19"/>
    </row>
    <row r="59" spans="1:101" s="17" customFormat="1" ht="13.5" customHeight="1">
      <c r="A59" s="32"/>
      <c r="B59" s="35"/>
      <c r="C59" s="18"/>
      <c r="D59" s="19"/>
      <c r="E59" s="19"/>
      <c r="F59" s="19"/>
      <c r="G59" s="19"/>
      <c r="H59" s="19"/>
      <c r="I59" s="19"/>
      <c r="J59" s="19"/>
      <c r="K59" s="19"/>
      <c r="L59" s="418"/>
      <c r="M59" s="19"/>
      <c r="N59" s="31"/>
      <c r="O59" s="19"/>
      <c r="P59" s="19" t="s">
        <v>406</v>
      </c>
      <c r="Q59" s="19"/>
      <c r="R59" s="19"/>
      <c r="S59" s="19"/>
      <c r="T59" s="19"/>
      <c r="U59" s="19"/>
      <c r="V59" s="19"/>
      <c r="W59" s="19"/>
      <c r="X59" s="19"/>
      <c r="Y59" s="19"/>
      <c r="Z59" s="19"/>
      <c r="AA59" s="19"/>
      <c r="AB59" s="19"/>
      <c r="AC59" s="19"/>
      <c r="AD59" s="19"/>
      <c r="AE59" s="19"/>
      <c r="AF59" s="19"/>
      <c r="AG59" s="19"/>
      <c r="AH59" s="19"/>
      <c r="AI59" s="19"/>
      <c r="AJ59" s="19"/>
      <c r="AK59" s="19"/>
      <c r="AL59" s="19"/>
      <c r="AM59" s="19"/>
      <c r="AN59" s="19"/>
      <c r="AO59" s="19"/>
      <c r="AP59" s="19"/>
      <c r="AQ59" s="19"/>
      <c r="AR59" s="19"/>
      <c r="AS59" s="19"/>
      <c r="AT59" s="19"/>
      <c r="AU59" s="19"/>
      <c r="AV59" s="19"/>
      <c r="AW59" s="19"/>
      <c r="AX59" s="19"/>
      <c r="AY59" s="19"/>
      <c r="AZ59" s="19"/>
      <c r="BA59" s="19"/>
      <c r="BB59" s="19"/>
      <c r="BC59" s="19"/>
      <c r="BD59" s="19"/>
      <c r="BE59" s="19"/>
      <c r="BF59" s="19"/>
      <c r="BG59" s="19"/>
      <c r="BH59" s="19"/>
      <c r="BI59" s="19"/>
      <c r="BJ59" s="19"/>
      <c r="BK59" s="19"/>
      <c r="BL59" s="19"/>
      <c r="BM59" s="19"/>
      <c r="BN59" s="530"/>
      <c r="BO59" s="19"/>
      <c r="BP59" s="19"/>
      <c r="BQ59" s="19"/>
      <c r="BR59" s="19"/>
      <c r="BS59" s="19"/>
      <c r="BT59" s="19"/>
      <c r="BU59" s="19"/>
      <c r="BV59" s="19"/>
      <c r="BW59" s="21"/>
      <c r="BX59" s="16"/>
      <c r="BY59" s="507" t="str">
        <f>IF(BZ59="","",MAX($BY$2:BY58)+1)</f>
        <v/>
      </c>
      <c r="BZ59" s="862"/>
      <c r="CA59" s="862"/>
      <c r="CB59" s="862"/>
      <c r="CC59" s="5"/>
      <c r="CH59" s="19"/>
      <c r="CI59" s="19"/>
      <c r="CJ59" s="19"/>
      <c r="CK59" s="19"/>
      <c r="CL59" s="19"/>
      <c r="CM59" s="19"/>
      <c r="CN59" s="19"/>
      <c r="CO59" s="19"/>
      <c r="CP59" s="19"/>
      <c r="CQ59" s="19"/>
      <c r="CR59" s="19"/>
      <c r="CS59" s="19"/>
      <c r="CT59" s="19"/>
      <c r="CU59" s="19"/>
      <c r="CV59" s="19"/>
      <c r="CW59" s="19"/>
    </row>
    <row r="60" spans="1:101" s="17" customFormat="1" ht="13.5" customHeight="1">
      <c r="A60" s="32"/>
      <c r="B60" s="35"/>
      <c r="C60" s="18"/>
      <c r="D60" s="19"/>
      <c r="E60" s="19"/>
      <c r="F60" s="19"/>
      <c r="G60" s="19"/>
      <c r="H60" s="19"/>
      <c r="I60" s="19"/>
      <c r="J60" s="19"/>
      <c r="K60" s="19"/>
      <c r="L60" s="418"/>
      <c r="M60" s="19"/>
      <c r="N60" s="31"/>
      <c r="O60" s="19"/>
      <c r="P60" s="19"/>
      <c r="Q60" s="1032" t="s">
        <v>308</v>
      </c>
      <c r="R60" s="1033"/>
      <c r="S60" s="1026" t="s">
        <v>367</v>
      </c>
      <c r="T60" s="1028"/>
      <c r="U60" s="1028"/>
      <c r="V60" s="1028"/>
      <c r="W60" s="1028"/>
      <c r="X60" s="1028"/>
      <c r="Y60" s="1028"/>
      <c r="Z60" s="1028"/>
      <c r="AA60" s="1026" t="s">
        <v>368</v>
      </c>
      <c r="AB60" s="1028"/>
      <c r="AC60" s="1028"/>
      <c r="AD60" s="1028"/>
      <c r="AE60" s="1028"/>
      <c r="AF60" s="1028"/>
      <c r="AG60" s="1028"/>
      <c r="AH60" s="1028"/>
      <c r="AI60" s="1028"/>
      <c r="AJ60" s="1028"/>
      <c r="AK60" s="1028"/>
      <c r="AL60" s="1029"/>
      <c r="AM60" s="1028" t="s">
        <v>369</v>
      </c>
      <c r="AN60" s="1028"/>
      <c r="AO60" s="1028"/>
      <c r="AP60" s="1028"/>
      <c r="AQ60" s="1028"/>
      <c r="AR60" s="1028"/>
      <c r="AS60" s="1028"/>
      <c r="AT60" s="1028"/>
      <c r="AU60" s="1028"/>
      <c r="AV60" s="1028"/>
      <c r="AW60" s="1028"/>
      <c r="AX60" s="1028"/>
      <c r="AY60" s="1026" t="s">
        <v>110</v>
      </c>
      <c r="AZ60" s="1028"/>
      <c r="BA60" s="1028"/>
      <c r="BB60" s="1028"/>
      <c r="BC60" s="1028"/>
      <c r="BD60" s="1028"/>
      <c r="BE60" s="1028"/>
      <c r="BF60" s="1028"/>
      <c r="BG60" s="1028"/>
      <c r="BH60" s="1028"/>
      <c r="BI60" s="1028"/>
      <c r="BJ60" s="1029"/>
      <c r="BK60" s="19"/>
      <c r="BL60" s="19"/>
      <c r="BM60" s="19"/>
      <c r="BN60" s="530"/>
      <c r="BO60" s="19"/>
      <c r="BP60" s="19"/>
      <c r="BQ60" s="19"/>
      <c r="BR60" s="19"/>
      <c r="BS60" s="19"/>
      <c r="BT60" s="19"/>
      <c r="BU60" s="19"/>
      <c r="BV60" s="19"/>
      <c r="BW60" s="21"/>
      <c r="BX60" s="16"/>
      <c r="BY60" s="507" t="str">
        <f>IF(BZ60="","",MAX($BY$2:BY59)+1)</f>
        <v/>
      </c>
      <c r="BZ60" s="862"/>
      <c r="CA60" s="862"/>
      <c r="CB60" s="862"/>
      <c r="CC60" s="5"/>
      <c r="CH60" s="19"/>
      <c r="CI60" s="19"/>
      <c r="CJ60" s="19"/>
      <c r="CK60" s="19"/>
      <c r="CL60" s="19"/>
      <c r="CM60" s="19"/>
      <c r="CN60" s="19"/>
      <c r="CO60" s="19"/>
      <c r="CP60" s="19"/>
      <c r="CQ60" s="19"/>
      <c r="CR60" s="19"/>
      <c r="CS60" s="19"/>
      <c r="CT60" s="19"/>
      <c r="CU60" s="19"/>
      <c r="CV60" s="19"/>
      <c r="CW60" s="19"/>
    </row>
    <row r="61" spans="1:101" s="17" customFormat="1" ht="13.5" customHeight="1">
      <c r="A61" s="32"/>
      <c r="B61" s="35" t="s">
        <v>348</v>
      </c>
      <c r="C61" s="18"/>
      <c r="D61" s="19"/>
      <c r="E61" s="19"/>
      <c r="F61" s="19"/>
      <c r="G61" s="19"/>
      <c r="H61" s="19"/>
      <c r="I61" s="19"/>
      <c r="J61" s="19"/>
      <c r="K61" s="19"/>
      <c r="L61" s="418"/>
      <c r="M61" s="19"/>
      <c r="N61" s="31"/>
      <c r="O61" s="19"/>
      <c r="P61" s="19"/>
      <c r="Q61" s="1034">
        <v>1</v>
      </c>
      <c r="R61" s="1061"/>
      <c r="S61" s="1036" t="s">
        <v>407</v>
      </c>
      <c r="T61" s="1037"/>
      <c r="U61" s="1037"/>
      <c r="V61" s="1037"/>
      <c r="W61" s="1037"/>
      <c r="X61" s="1037"/>
      <c r="Y61" s="1037"/>
      <c r="Z61" s="1038"/>
      <c r="AA61" s="1036" t="s">
        <v>380</v>
      </c>
      <c r="AB61" s="1037"/>
      <c r="AC61" s="1037"/>
      <c r="AD61" s="1037"/>
      <c r="AE61" s="1037"/>
      <c r="AF61" s="1037"/>
      <c r="AG61" s="1037"/>
      <c r="AH61" s="1037"/>
      <c r="AI61" s="1037"/>
      <c r="AJ61" s="1037"/>
      <c r="AK61" s="1037"/>
      <c r="AL61" s="1038"/>
      <c r="AM61" s="1036" t="s">
        <v>380</v>
      </c>
      <c r="AN61" s="1037"/>
      <c r="AO61" s="1037"/>
      <c r="AP61" s="1037"/>
      <c r="AQ61" s="1037"/>
      <c r="AR61" s="1037"/>
      <c r="AS61" s="1037"/>
      <c r="AT61" s="1037"/>
      <c r="AU61" s="1037"/>
      <c r="AV61" s="1037"/>
      <c r="AW61" s="1037"/>
      <c r="AX61" s="1037"/>
      <c r="AY61" s="1036"/>
      <c r="AZ61" s="1037"/>
      <c r="BA61" s="1037"/>
      <c r="BB61" s="1037"/>
      <c r="BC61" s="1037"/>
      <c r="BD61" s="1037"/>
      <c r="BE61" s="1037"/>
      <c r="BF61" s="1037"/>
      <c r="BG61" s="1037"/>
      <c r="BH61" s="1037"/>
      <c r="BI61" s="1037"/>
      <c r="BJ61" s="1038"/>
      <c r="BK61" s="19"/>
      <c r="BL61" s="19"/>
      <c r="BM61" s="19"/>
      <c r="BN61" s="530"/>
      <c r="BO61" s="19"/>
      <c r="BP61" s="19"/>
      <c r="BQ61" s="19"/>
      <c r="BR61" s="19"/>
      <c r="BS61" s="19"/>
      <c r="BT61" s="19"/>
      <c r="BU61" s="19"/>
      <c r="BV61" s="19"/>
      <c r="BW61" s="21"/>
      <c r="BX61" s="16"/>
      <c r="BY61" s="507">
        <f>IF(BZ61="","",MAX($BY$2:BY60)+1)</f>
        <v>22</v>
      </c>
      <c r="BZ61" s="862" t="s">
        <v>81</v>
      </c>
      <c r="CA61" s="862" t="s">
        <v>9</v>
      </c>
      <c r="CB61" s="863">
        <v>45299</v>
      </c>
      <c r="CC61" s="5"/>
      <c r="CH61" s="19"/>
      <c r="CI61" s="19"/>
      <c r="CJ61" s="19"/>
      <c r="CK61" s="19"/>
      <c r="CL61" s="19"/>
      <c r="CM61" s="19"/>
      <c r="CN61" s="19"/>
      <c r="CO61" s="19"/>
      <c r="CP61" s="19"/>
      <c r="CQ61" s="19"/>
      <c r="CR61" s="19"/>
      <c r="CS61" s="19"/>
      <c r="CT61" s="19"/>
      <c r="CU61" s="19"/>
      <c r="CV61" s="19"/>
      <c r="CW61" s="19"/>
    </row>
    <row r="62" spans="1:101" s="17" customFormat="1" ht="13.5" customHeight="1">
      <c r="A62" s="32"/>
      <c r="B62" s="35"/>
      <c r="C62" s="18"/>
      <c r="D62" s="19"/>
      <c r="E62" s="19"/>
      <c r="F62" s="19"/>
      <c r="G62" s="19"/>
      <c r="H62" s="19"/>
      <c r="I62" s="19"/>
      <c r="J62" s="19"/>
      <c r="K62" s="19"/>
      <c r="L62" s="418"/>
      <c r="M62" s="19"/>
      <c r="N62" s="31"/>
      <c r="O62" s="19"/>
      <c r="P62" s="19"/>
      <c r="Q62" s="1062"/>
      <c r="R62" s="510"/>
      <c r="S62" s="530"/>
      <c r="T62" s="19"/>
      <c r="U62" s="19"/>
      <c r="V62" s="19"/>
      <c r="W62" s="19"/>
      <c r="X62" s="19"/>
      <c r="Y62" s="19"/>
      <c r="Z62" s="418"/>
      <c r="AA62" s="530"/>
      <c r="AB62" s="19" t="s">
        <v>408</v>
      </c>
      <c r="AC62" s="19"/>
      <c r="AD62" s="19"/>
      <c r="AE62" s="19"/>
      <c r="AF62" s="19"/>
      <c r="AG62" s="19"/>
      <c r="AH62" s="19"/>
      <c r="AI62" s="19"/>
      <c r="AJ62" s="19"/>
      <c r="AK62" s="19"/>
      <c r="AL62" s="418"/>
      <c r="AM62" s="530"/>
      <c r="AN62" s="19" t="s">
        <v>408</v>
      </c>
      <c r="AO62" s="19"/>
      <c r="AP62" s="19"/>
      <c r="AQ62" s="19"/>
      <c r="AR62" s="19"/>
      <c r="AS62" s="19"/>
      <c r="AT62" s="19"/>
      <c r="AU62" s="19"/>
      <c r="AV62" s="19"/>
      <c r="AW62" s="19"/>
      <c r="AX62" s="19"/>
      <c r="AY62" s="530"/>
      <c r="AZ62" s="19"/>
      <c r="BA62" s="19"/>
      <c r="BB62" s="19"/>
      <c r="BC62" s="19"/>
      <c r="BD62" s="19"/>
      <c r="BE62" s="19"/>
      <c r="BF62" s="19"/>
      <c r="BG62" s="19"/>
      <c r="BH62" s="19"/>
      <c r="BI62" s="19"/>
      <c r="BJ62" s="418"/>
      <c r="BK62" s="19"/>
      <c r="BL62" s="19"/>
      <c r="BM62" s="19"/>
      <c r="BN62" s="530"/>
      <c r="BO62" s="19"/>
      <c r="BP62" s="19"/>
      <c r="BQ62" s="19"/>
      <c r="BR62" s="19"/>
      <c r="BS62" s="19"/>
      <c r="BT62" s="19"/>
      <c r="BU62" s="19"/>
      <c r="BV62" s="19"/>
      <c r="BW62" s="21"/>
      <c r="BX62" s="16"/>
      <c r="BY62" s="507"/>
      <c r="BZ62" s="862"/>
      <c r="CA62" s="862"/>
      <c r="CB62" s="862"/>
      <c r="CC62" s="5"/>
      <c r="CH62" s="19"/>
      <c r="CI62" s="19"/>
      <c r="CJ62" s="19"/>
      <c r="CK62" s="19"/>
      <c r="CL62" s="19"/>
      <c r="CM62" s="19"/>
      <c r="CN62" s="19"/>
      <c r="CO62" s="19"/>
      <c r="CP62" s="19"/>
      <c r="CQ62" s="19"/>
      <c r="CR62" s="19"/>
      <c r="CS62" s="19"/>
      <c r="CT62" s="19"/>
      <c r="CU62" s="19"/>
      <c r="CV62" s="19"/>
      <c r="CW62" s="19"/>
    </row>
    <row r="63" spans="1:101" s="17" customFormat="1" ht="13.5" customHeight="1">
      <c r="A63" s="32"/>
      <c r="B63" s="35"/>
      <c r="C63" s="18"/>
      <c r="D63" s="19"/>
      <c r="E63" s="19"/>
      <c r="F63" s="19"/>
      <c r="G63" s="19"/>
      <c r="H63" s="19"/>
      <c r="I63" s="19"/>
      <c r="J63" s="19"/>
      <c r="K63" s="19"/>
      <c r="L63" s="418"/>
      <c r="M63" s="19"/>
      <c r="N63" s="31"/>
      <c r="O63" s="19"/>
      <c r="P63" s="19"/>
      <c r="Q63" s="1063"/>
      <c r="R63" s="1064"/>
      <c r="S63" s="476"/>
      <c r="T63" s="477"/>
      <c r="U63" s="477"/>
      <c r="V63" s="477"/>
      <c r="W63" s="477"/>
      <c r="X63" s="477"/>
      <c r="Y63" s="477"/>
      <c r="Z63" s="478"/>
      <c r="AA63" s="476"/>
      <c r="AB63" s="477"/>
      <c r="AC63" s="477" t="s">
        <v>409</v>
      </c>
      <c r="AD63" s="477"/>
      <c r="AE63" s="477"/>
      <c r="AF63" s="477"/>
      <c r="AG63" s="477"/>
      <c r="AH63" s="477"/>
      <c r="AI63" s="477"/>
      <c r="AJ63" s="477"/>
      <c r="AK63" s="477"/>
      <c r="AL63" s="478"/>
      <c r="AM63" s="476"/>
      <c r="AN63" s="477"/>
      <c r="AO63" s="477" t="s">
        <v>410</v>
      </c>
      <c r="AP63" s="477"/>
      <c r="AQ63" s="477"/>
      <c r="AR63" s="477"/>
      <c r="AS63" s="477"/>
      <c r="AT63" s="477"/>
      <c r="AU63" s="477"/>
      <c r="AV63" s="477"/>
      <c r="AW63" s="477"/>
      <c r="AX63" s="477"/>
      <c r="AY63" s="476"/>
      <c r="AZ63" s="477"/>
      <c r="BA63" s="477"/>
      <c r="BB63" s="477"/>
      <c r="BC63" s="477"/>
      <c r="BD63" s="477"/>
      <c r="BE63" s="477"/>
      <c r="BF63" s="477"/>
      <c r="BG63" s="477"/>
      <c r="BH63" s="477"/>
      <c r="BI63" s="477"/>
      <c r="BJ63" s="478"/>
      <c r="BK63" s="19"/>
      <c r="BL63" s="19"/>
      <c r="BM63" s="19"/>
      <c r="BN63" s="530"/>
      <c r="BO63" s="19"/>
      <c r="BP63" s="19"/>
      <c r="BQ63" s="19"/>
      <c r="BR63" s="19"/>
      <c r="BS63" s="19"/>
      <c r="BT63" s="19"/>
      <c r="BU63" s="19"/>
      <c r="BV63" s="19"/>
      <c r="BW63" s="21"/>
      <c r="BX63" s="16"/>
      <c r="BY63" s="507" t="str">
        <f>IF(BZ63="","",MAX($BY$2:BY61)+1)</f>
        <v/>
      </c>
      <c r="BZ63" s="862"/>
      <c r="CA63" s="862"/>
      <c r="CB63" s="862"/>
      <c r="CC63" s="5"/>
      <c r="CH63" s="19"/>
      <c r="CI63" s="19"/>
      <c r="CJ63" s="19"/>
      <c r="CK63" s="19"/>
      <c r="CL63" s="19"/>
      <c r="CM63" s="19"/>
      <c r="CN63" s="19"/>
      <c r="CO63" s="19"/>
      <c r="CP63" s="19"/>
      <c r="CQ63" s="19"/>
      <c r="CR63" s="19"/>
      <c r="CS63" s="19"/>
      <c r="CT63" s="19"/>
      <c r="CU63" s="19"/>
      <c r="CV63" s="19"/>
      <c r="CW63" s="19"/>
    </row>
    <row r="64" spans="1:101" s="17" customFormat="1" ht="13.5" customHeight="1">
      <c r="A64" s="32"/>
      <c r="B64" s="35"/>
      <c r="C64" s="18"/>
      <c r="D64" s="19"/>
      <c r="E64" s="19"/>
      <c r="F64" s="19"/>
      <c r="G64" s="19"/>
      <c r="H64" s="19"/>
      <c r="I64" s="19"/>
      <c r="J64" s="19"/>
      <c r="K64" s="19"/>
      <c r="L64" s="418"/>
      <c r="M64" s="19"/>
      <c r="N64" s="31"/>
      <c r="O64" s="19"/>
      <c r="P64" s="19"/>
      <c r="Q64" s="19"/>
      <c r="R64" s="19"/>
      <c r="S64" s="19"/>
      <c r="T64" s="19"/>
      <c r="U64" s="19"/>
      <c r="V64" s="19"/>
      <c r="W64" s="19"/>
      <c r="X64" s="19"/>
      <c r="Y64" s="19"/>
      <c r="Z64" s="19"/>
      <c r="AA64" s="19"/>
      <c r="AB64" s="19"/>
      <c r="AC64" s="19"/>
      <c r="AD64" s="19"/>
      <c r="AE64" s="19"/>
      <c r="AF64" s="19"/>
      <c r="AG64" s="19"/>
      <c r="AH64" s="19"/>
      <c r="AI64" s="19"/>
      <c r="AJ64" s="19"/>
      <c r="AK64" s="19"/>
      <c r="AL64" s="19"/>
      <c r="AM64" s="19"/>
      <c r="AN64" s="19"/>
      <c r="AO64" s="19"/>
      <c r="AP64" s="19"/>
      <c r="AQ64" s="19"/>
      <c r="AR64" s="19"/>
      <c r="AS64" s="19"/>
      <c r="AT64" s="19"/>
      <c r="AU64" s="19"/>
      <c r="AV64" s="19"/>
      <c r="AW64" s="19"/>
      <c r="AX64" s="19"/>
      <c r="AY64" s="19"/>
      <c r="AZ64" s="19"/>
      <c r="BA64" s="19"/>
      <c r="BB64" s="19"/>
      <c r="BC64" s="19"/>
      <c r="BD64" s="19"/>
      <c r="BE64" s="19"/>
      <c r="BF64" s="19"/>
      <c r="BG64" s="19"/>
      <c r="BH64" s="19"/>
      <c r="BI64" s="19"/>
      <c r="BJ64" s="19"/>
      <c r="BK64" s="19"/>
      <c r="BL64" s="19"/>
      <c r="BM64" s="19"/>
      <c r="BN64" s="530"/>
      <c r="BO64" s="19"/>
      <c r="BP64" s="19"/>
      <c r="BQ64" s="19"/>
      <c r="BR64" s="19"/>
      <c r="BS64" s="19"/>
      <c r="BT64" s="19"/>
      <c r="BU64" s="19"/>
      <c r="BV64" s="19"/>
      <c r="BW64" s="21"/>
      <c r="BX64" s="16"/>
      <c r="BY64" s="507" t="str">
        <f>IF(BZ64="","",MAX($BY$2:BY63)+1)</f>
        <v/>
      </c>
      <c r="BZ64" s="862"/>
      <c r="CA64" s="862"/>
      <c r="CB64" s="862"/>
      <c r="CC64" s="5"/>
      <c r="CH64" s="19"/>
      <c r="CI64" s="19"/>
      <c r="CJ64" s="19"/>
      <c r="CK64" s="19"/>
      <c r="CL64" s="19"/>
      <c r="CM64" s="19"/>
      <c r="CN64" s="19"/>
      <c r="CO64" s="19"/>
      <c r="CP64" s="19"/>
      <c r="CQ64" s="19"/>
      <c r="CR64" s="19"/>
      <c r="CS64" s="19"/>
      <c r="CT64" s="19"/>
      <c r="CU64" s="19"/>
      <c r="CV64" s="19"/>
      <c r="CW64" s="19"/>
    </row>
    <row r="65" spans="1:119" s="17" customFormat="1" ht="13.5" customHeight="1">
      <c r="A65" s="32"/>
      <c r="B65" s="35" t="s">
        <v>382</v>
      </c>
      <c r="C65" s="18"/>
      <c r="D65" s="19"/>
      <c r="E65" s="19"/>
      <c r="F65" s="19"/>
      <c r="G65" s="19"/>
      <c r="H65" s="19"/>
      <c r="I65" s="19"/>
      <c r="J65" s="19"/>
      <c r="K65" s="19"/>
      <c r="L65" s="418"/>
      <c r="M65" s="19"/>
      <c r="N65" s="31"/>
      <c r="O65" s="19"/>
      <c r="P65" s="19"/>
      <c r="Q65" s="19" t="s">
        <v>411</v>
      </c>
      <c r="R65" s="19"/>
      <c r="S65" s="19"/>
      <c r="T65" s="19"/>
      <c r="U65" s="19"/>
      <c r="V65" s="19"/>
      <c r="W65" s="19"/>
      <c r="X65" s="19"/>
      <c r="Y65" s="19"/>
      <c r="Z65" s="19"/>
      <c r="AA65" s="19"/>
      <c r="AB65" s="19"/>
      <c r="AC65" s="19"/>
      <c r="AD65" s="19"/>
      <c r="AE65" s="19"/>
      <c r="AF65" s="19"/>
      <c r="AG65" s="19"/>
      <c r="AH65" s="19"/>
      <c r="AI65" s="19"/>
      <c r="AJ65" s="19"/>
      <c r="AK65" s="19"/>
      <c r="AL65" s="19"/>
      <c r="AM65" s="19"/>
      <c r="AN65" s="19"/>
      <c r="AO65" s="19"/>
      <c r="AP65" s="19"/>
      <c r="AQ65" s="19"/>
      <c r="AR65" s="19"/>
      <c r="AS65" s="19"/>
      <c r="AT65" s="19"/>
      <c r="AU65" s="19"/>
      <c r="AV65" s="19"/>
      <c r="AW65" s="19"/>
      <c r="AX65" s="19"/>
      <c r="AY65" s="19"/>
      <c r="AZ65" s="19"/>
      <c r="BA65" s="19"/>
      <c r="BB65" s="19"/>
      <c r="BC65" s="19"/>
      <c r="BD65" s="19"/>
      <c r="BE65" s="19"/>
      <c r="BF65" s="19"/>
      <c r="BG65" s="19"/>
      <c r="BH65" s="19"/>
      <c r="BI65" s="19"/>
      <c r="BJ65" s="19"/>
      <c r="BK65" s="19"/>
      <c r="BL65" s="19"/>
      <c r="BM65" s="19"/>
      <c r="BN65" s="530"/>
      <c r="BO65" s="19"/>
      <c r="BP65" s="19"/>
      <c r="BQ65" s="19"/>
      <c r="BR65" s="19"/>
      <c r="BS65" s="19"/>
      <c r="BT65" s="19"/>
      <c r="BU65" s="19"/>
      <c r="BV65" s="19"/>
      <c r="BW65" s="21"/>
      <c r="BX65" s="16"/>
      <c r="BY65" s="507" t="str">
        <f>IF(BZ65="","",MAX($BY$2:BY64)+1)</f>
        <v/>
      </c>
      <c r="BZ65" s="862"/>
      <c r="CA65" s="862"/>
      <c r="CB65" s="862"/>
      <c r="CC65" s="5"/>
      <c r="CH65" s="19"/>
      <c r="CI65" s="19"/>
      <c r="CJ65" s="19"/>
      <c r="CK65" s="19"/>
      <c r="CL65" s="19"/>
      <c r="CM65" s="19"/>
      <c r="CN65" s="19"/>
      <c r="CO65" s="19"/>
      <c r="CP65" s="19"/>
      <c r="CQ65" s="19"/>
      <c r="CR65" s="19"/>
      <c r="CS65" s="19"/>
      <c r="CT65" s="19"/>
      <c r="CU65" s="19"/>
      <c r="CV65" s="19"/>
      <c r="CW65" s="19"/>
    </row>
    <row r="66" spans="1:119" s="17" customFormat="1" ht="13.5" customHeight="1">
      <c r="A66" s="32"/>
      <c r="B66" s="35" t="s">
        <v>382</v>
      </c>
      <c r="C66" s="18"/>
      <c r="D66" s="19"/>
      <c r="E66" s="19"/>
      <c r="F66" s="19"/>
      <c r="G66" s="19"/>
      <c r="H66" s="19"/>
      <c r="I66" s="19"/>
      <c r="J66" s="19"/>
      <c r="K66" s="19"/>
      <c r="L66" s="418"/>
      <c r="M66" s="19"/>
      <c r="N66" s="31"/>
      <c r="O66" s="19"/>
      <c r="P66" s="19"/>
      <c r="Q66" s="19"/>
      <c r="R66" s="19" t="s">
        <v>412</v>
      </c>
      <c r="S66" s="19"/>
      <c r="T66" s="19"/>
      <c r="U66" s="19"/>
      <c r="V66" s="19"/>
      <c r="W66" s="19"/>
      <c r="X66" s="19"/>
      <c r="Y66" s="19"/>
      <c r="Z66" s="19"/>
      <c r="AA66" s="19"/>
      <c r="AB66" s="19"/>
      <c r="AC66" s="19"/>
      <c r="AD66" s="19"/>
      <c r="AE66" s="19"/>
      <c r="AF66" s="19"/>
      <c r="AG66" s="19"/>
      <c r="AH66" s="19"/>
      <c r="AI66" s="19"/>
      <c r="AJ66" s="19"/>
      <c r="AK66" s="19"/>
      <c r="AL66" s="19"/>
      <c r="AM66" s="19"/>
      <c r="AN66" s="19"/>
      <c r="AO66" s="19"/>
      <c r="AP66" s="19"/>
      <c r="AQ66" s="19"/>
      <c r="AR66" s="19"/>
      <c r="AS66" s="19"/>
      <c r="AT66" s="19"/>
      <c r="AU66" s="19"/>
      <c r="AV66" s="19"/>
      <c r="AW66" s="19"/>
      <c r="AX66" s="19"/>
      <c r="AY66" s="19"/>
      <c r="AZ66" s="19"/>
      <c r="BA66" s="19"/>
      <c r="BB66" s="19"/>
      <c r="BC66" s="19"/>
      <c r="BD66" s="19"/>
      <c r="BE66" s="19"/>
      <c r="BF66" s="19"/>
      <c r="BG66" s="19"/>
      <c r="BH66" s="19"/>
      <c r="BI66" s="19"/>
      <c r="BJ66" s="19"/>
      <c r="BK66" s="19"/>
      <c r="BL66" s="19"/>
      <c r="BM66" s="19"/>
      <c r="BN66" s="530"/>
      <c r="BO66" s="19"/>
      <c r="BP66" s="19"/>
      <c r="BQ66" s="19"/>
      <c r="BR66" s="19"/>
      <c r="BS66" s="19"/>
      <c r="BT66" s="19"/>
      <c r="BU66" s="19"/>
      <c r="BV66" s="19"/>
      <c r="BW66" s="21"/>
      <c r="BX66" s="16"/>
      <c r="BY66" s="507">
        <f>IF(BZ66="","",MAX($BY$2:BY65)+1)</f>
        <v>23</v>
      </c>
      <c r="BZ66" s="862" t="s">
        <v>81</v>
      </c>
      <c r="CA66" s="862" t="s">
        <v>9</v>
      </c>
      <c r="CB66" s="863">
        <v>45299</v>
      </c>
      <c r="CC66" s="5"/>
      <c r="CH66" s="19"/>
      <c r="CI66" s="19"/>
      <c r="CJ66" s="19"/>
      <c r="CK66" s="19"/>
      <c r="CL66" s="19"/>
      <c r="CM66" s="19"/>
      <c r="CN66" s="19"/>
      <c r="CO66" s="19"/>
      <c r="CP66" s="19"/>
      <c r="CQ66" s="19"/>
      <c r="CR66" s="19"/>
      <c r="CS66" s="19"/>
      <c r="CT66" s="19"/>
      <c r="CU66" s="19"/>
      <c r="CV66" s="19"/>
      <c r="CW66" s="19"/>
    </row>
    <row r="67" spans="1:119" s="17" customFormat="1" ht="13.5" customHeight="1">
      <c r="A67" s="32"/>
      <c r="B67" s="35"/>
      <c r="C67" s="18"/>
      <c r="D67" s="19"/>
      <c r="E67" s="19"/>
      <c r="F67" s="19"/>
      <c r="G67" s="19"/>
      <c r="H67" s="19"/>
      <c r="I67" s="19"/>
      <c r="J67" s="19"/>
      <c r="K67" s="19"/>
      <c r="L67" s="418"/>
      <c r="M67" s="19"/>
      <c r="N67" s="31"/>
      <c r="O67" s="19"/>
      <c r="P67" s="19"/>
      <c r="Q67" s="19"/>
      <c r="R67" s="19"/>
      <c r="S67" s="19"/>
      <c r="T67" s="19"/>
      <c r="U67" s="19"/>
      <c r="V67" s="19"/>
      <c r="W67" s="19"/>
      <c r="X67" s="19"/>
      <c r="Y67" s="19"/>
      <c r="Z67" s="19"/>
      <c r="AA67" s="19"/>
      <c r="AB67" s="19"/>
      <c r="AC67" s="19"/>
      <c r="AD67" s="19"/>
      <c r="AE67" s="19"/>
      <c r="AF67" s="19"/>
      <c r="AG67" s="19"/>
      <c r="AH67" s="19"/>
      <c r="AI67" s="19"/>
      <c r="AJ67" s="19"/>
      <c r="AK67" s="19"/>
      <c r="AL67" s="19"/>
      <c r="AM67" s="19"/>
      <c r="AN67" s="19"/>
      <c r="AO67" s="19"/>
      <c r="AP67" s="19"/>
      <c r="AQ67" s="19"/>
      <c r="AR67" s="19"/>
      <c r="AS67" s="19"/>
      <c r="AT67" s="19"/>
      <c r="AU67" s="19"/>
      <c r="AV67" s="19"/>
      <c r="AW67" s="19"/>
      <c r="AX67" s="19"/>
      <c r="AY67" s="19"/>
      <c r="AZ67" s="19"/>
      <c r="BA67" s="19"/>
      <c r="BB67" s="19"/>
      <c r="BC67" s="19"/>
      <c r="BD67" s="19"/>
      <c r="BE67" s="19"/>
      <c r="BF67" s="19"/>
      <c r="BG67" s="19"/>
      <c r="BH67" s="19"/>
      <c r="BI67" s="19"/>
      <c r="BJ67" s="19"/>
      <c r="BK67" s="19"/>
      <c r="BL67" s="19"/>
      <c r="BM67" s="19"/>
      <c r="BN67" s="530"/>
      <c r="BO67" s="19"/>
      <c r="BP67" s="19"/>
      <c r="BQ67" s="19"/>
      <c r="BR67" s="19"/>
      <c r="BS67" s="19"/>
      <c r="BT67" s="19"/>
      <c r="BU67" s="19"/>
      <c r="BV67" s="19"/>
      <c r="BW67" s="21"/>
      <c r="BX67" s="16"/>
      <c r="BY67" s="507" t="str">
        <f>IF(BZ67="","",MAX($BY$2:BY66)+1)</f>
        <v/>
      </c>
      <c r="BZ67" s="862"/>
      <c r="CA67" s="862"/>
      <c r="CB67" s="862"/>
      <c r="CC67" s="5"/>
      <c r="CH67" s="19"/>
      <c r="CI67" s="19"/>
      <c r="CJ67" s="19"/>
      <c r="CK67" s="19"/>
      <c r="CL67" s="19"/>
      <c r="CM67" s="19"/>
      <c r="CN67" s="19"/>
      <c r="CO67" s="19"/>
      <c r="CP67" s="19"/>
      <c r="CQ67" s="19"/>
      <c r="CR67" s="19"/>
      <c r="CS67" s="19"/>
      <c r="CT67" s="19"/>
      <c r="CU67" s="19"/>
      <c r="CV67" s="19"/>
      <c r="CW67" s="19"/>
    </row>
    <row r="68" spans="1:119" s="17" customFormat="1" ht="13.5" customHeight="1">
      <c r="A68" s="32"/>
      <c r="B68" s="35" t="s">
        <v>382</v>
      </c>
      <c r="C68" s="18"/>
      <c r="D68" s="19"/>
      <c r="E68" s="19"/>
      <c r="F68" s="19"/>
      <c r="G68" s="19"/>
      <c r="H68" s="19"/>
      <c r="I68" s="19"/>
      <c r="J68" s="19"/>
      <c r="K68" s="19"/>
      <c r="L68" s="418"/>
      <c r="M68" s="19"/>
      <c r="N68" s="19"/>
      <c r="O68" s="19"/>
      <c r="P68" s="19"/>
      <c r="Q68" s="19" t="s">
        <v>413</v>
      </c>
      <c r="R68" s="19"/>
      <c r="S68" s="19"/>
      <c r="T68" s="19"/>
      <c r="U68" s="19"/>
      <c r="V68" s="19"/>
      <c r="W68" s="19"/>
      <c r="X68" s="19"/>
      <c r="Y68" s="19"/>
      <c r="Z68" s="19"/>
      <c r="AA68" s="19"/>
      <c r="AB68" s="19"/>
      <c r="AC68" s="19"/>
      <c r="AD68" s="19"/>
      <c r="AE68" s="19"/>
      <c r="AF68" s="19"/>
      <c r="AG68" s="19"/>
      <c r="AH68" s="19"/>
      <c r="AI68" s="19"/>
      <c r="AJ68" s="19"/>
      <c r="AK68" s="19"/>
      <c r="AL68" s="19"/>
      <c r="AM68" s="19"/>
      <c r="AN68" s="19"/>
      <c r="AO68" s="19"/>
      <c r="AP68" s="19"/>
      <c r="AQ68" s="19"/>
      <c r="AR68" s="19"/>
      <c r="AS68" s="19"/>
      <c r="AT68" s="19"/>
      <c r="AU68" s="19"/>
      <c r="AV68" s="19"/>
      <c r="AW68" s="19"/>
      <c r="AX68" s="19"/>
      <c r="AY68" s="19"/>
      <c r="AZ68" s="19"/>
      <c r="BA68" s="19"/>
      <c r="BB68" s="19"/>
      <c r="BC68" s="19"/>
      <c r="BD68" s="19"/>
      <c r="BE68" s="19"/>
      <c r="BF68" s="19"/>
      <c r="BG68" s="19"/>
      <c r="BH68" s="19"/>
      <c r="BI68" s="19"/>
      <c r="BJ68" s="19"/>
      <c r="BK68" s="19"/>
      <c r="BL68" s="19"/>
      <c r="BM68" s="19"/>
      <c r="BN68" s="530"/>
      <c r="BO68" s="19"/>
      <c r="BP68" s="19"/>
      <c r="BQ68" s="19"/>
      <c r="BR68" s="19"/>
      <c r="BS68" s="19"/>
      <c r="BT68" s="19"/>
      <c r="BU68" s="19"/>
      <c r="BV68" s="19"/>
      <c r="BW68" s="21"/>
      <c r="BX68" s="16"/>
      <c r="BY68" s="507" t="str">
        <f>IF(BZ68="","",MAX($BY$2:BY67)+1)</f>
        <v/>
      </c>
      <c r="BZ68" s="862"/>
      <c r="CA68" s="862"/>
      <c r="CB68" s="862"/>
      <c r="CC68" s="5"/>
      <c r="CH68" s="19"/>
      <c r="CI68" s="19"/>
      <c r="CJ68" s="19"/>
      <c r="CK68" s="19"/>
      <c r="CL68" s="19"/>
      <c r="CM68" s="19"/>
      <c r="CN68" s="19"/>
      <c r="CO68" s="19"/>
      <c r="CP68" s="19"/>
      <c r="CQ68" s="19"/>
      <c r="CR68" s="19"/>
      <c r="CS68" s="19"/>
      <c r="CT68" s="19"/>
      <c r="CU68" s="19"/>
      <c r="CV68" s="19"/>
      <c r="CW68" s="19"/>
    </row>
    <row r="69" spans="1:119" s="17" customFormat="1" ht="13.5" customHeight="1">
      <c r="A69" s="32"/>
      <c r="B69" s="35" t="s">
        <v>382</v>
      </c>
      <c r="C69" s="18"/>
      <c r="D69" s="19"/>
      <c r="E69" s="19"/>
      <c r="F69" s="19"/>
      <c r="G69" s="19"/>
      <c r="H69" s="19"/>
      <c r="I69" s="19"/>
      <c r="J69" s="19"/>
      <c r="K69" s="19"/>
      <c r="L69" s="418"/>
      <c r="M69" s="19"/>
      <c r="N69" s="19"/>
      <c r="O69" s="19"/>
      <c r="P69" s="19"/>
      <c r="Q69" s="19"/>
      <c r="R69" s="19" t="s">
        <v>414</v>
      </c>
      <c r="S69" s="19"/>
      <c r="T69" s="19"/>
      <c r="U69" s="19"/>
      <c r="V69" s="19"/>
      <c r="W69" s="19"/>
      <c r="X69" s="19"/>
      <c r="Y69" s="19"/>
      <c r="Z69" s="19"/>
      <c r="AA69" s="19"/>
      <c r="AB69" s="19"/>
      <c r="AC69" s="19"/>
      <c r="AD69" s="19"/>
      <c r="AE69" s="19"/>
      <c r="AF69" s="19"/>
      <c r="AG69" s="19"/>
      <c r="AH69" s="19"/>
      <c r="AI69" s="19"/>
      <c r="AJ69" s="19"/>
      <c r="AK69" s="19"/>
      <c r="AL69" s="19"/>
      <c r="AM69" s="19"/>
      <c r="AN69" s="19"/>
      <c r="AO69" s="19"/>
      <c r="AP69" s="19"/>
      <c r="AQ69" s="19"/>
      <c r="AR69" s="19"/>
      <c r="AS69" s="19"/>
      <c r="AT69" s="19"/>
      <c r="AU69" s="19"/>
      <c r="AV69" s="19"/>
      <c r="AW69" s="19"/>
      <c r="AX69" s="19"/>
      <c r="AY69" s="19"/>
      <c r="AZ69" s="19"/>
      <c r="BA69" s="19"/>
      <c r="BB69" s="19"/>
      <c r="BC69" s="19"/>
      <c r="BD69" s="19"/>
      <c r="BE69" s="19"/>
      <c r="BF69" s="19"/>
      <c r="BG69" s="19"/>
      <c r="BH69" s="19"/>
      <c r="BI69" s="19"/>
      <c r="BJ69" s="19"/>
      <c r="BK69" s="19"/>
      <c r="BL69" s="19"/>
      <c r="BM69" s="19"/>
      <c r="BN69" s="530"/>
      <c r="BO69" s="19"/>
      <c r="BP69" s="19"/>
      <c r="BQ69" s="19"/>
      <c r="BR69" s="19"/>
      <c r="BS69" s="19"/>
      <c r="BT69" s="19"/>
      <c r="BU69" s="19"/>
      <c r="BV69" s="19"/>
      <c r="BW69" s="21"/>
      <c r="BX69" s="16"/>
      <c r="BY69" s="507" t="str">
        <f>IF(BZ69="","",MAX($BY$2:BY68)+1)</f>
        <v/>
      </c>
      <c r="BZ69" s="862"/>
      <c r="CA69" s="862"/>
      <c r="CB69" s="862"/>
      <c r="CC69" s="5"/>
      <c r="CH69" s="19"/>
      <c r="CI69" s="19"/>
      <c r="CJ69" s="19"/>
      <c r="CK69" s="19"/>
      <c r="CL69" s="19"/>
      <c r="CM69" s="19"/>
      <c r="CN69" s="19"/>
      <c r="CO69" s="19"/>
      <c r="CP69" s="19"/>
      <c r="CQ69" s="19"/>
      <c r="CR69" s="19"/>
      <c r="CS69" s="19"/>
      <c r="CT69" s="19"/>
      <c r="CU69" s="19"/>
      <c r="CV69" s="19"/>
      <c r="CW69" s="19"/>
    </row>
    <row r="70" spans="1:119" s="17" customFormat="1" ht="13.5" customHeight="1">
      <c r="A70" s="32"/>
      <c r="B70" s="35" t="s">
        <v>382</v>
      </c>
      <c r="C70" s="18"/>
      <c r="D70" s="19"/>
      <c r="E70" s="19"/>
      <c r="F70" s="19"/>
      <c r="G70" s="19"/>
      <c r="H70" s="19"/>
      <c r="I70" s="19"/>
      <c r="J70" s="19"/>
      <c r="K70" s="19"/>
      <c r="L70" s="418"/>
      <c r="M70" s="19"/>
      <c r="N70" s="19"/>
      <c r="O70" s="19"/>
      <c r="P70" s="19"/>
      <c r="Q70" s="19"/>
      <c r="R70" s="19" t="s">
        <v>415</v>
      </c>
      <c r="S70" s="19"/>
      <c r="T70" s="19"/>
      <c r="U70" s="19"/>
      <c r="V70" s="19"/>
      <c r="W70" s="19"/>
      <c r="X70" s="19"/>
      <c r="Y70" s="19"/>
      <c r="Z70" s="19"/>
      <c r="AA70" s="19"/>
      <c r="AB70" s="19"/>
      <c r="AC70" s="19"/>
      <c r="AD70" s="19"/>
      <c r="AE70" s="19"/>
      <c r="AF70" s="19"/>
      <c r="AG70" s="19"/>
      <c r="AH70" s="19"/>
      <c r="AI70" s="19"/>
      <c r="AJ70" s="19"/>
      <c r="AK70" s="19"/>
      <c r="AL70" s="19"/>
      <c r="AM70" s="19"/>
      <c r="AN70" s="19"/>
      <c r="AO70" s="19"/>
      <c r="AP70" s="19"/>
      <c r="AQ70" s="19"/>
      <c r="AR70" s="19"/>
      <c r="AS70" s="19"/>
      <c r="AT70" s="19"/>
      <c r="AU70" s="19"/>
      <c r="AV70" s="19"/>
      <c r="AW70" s="19"/>
      <c r="AX70" s="19"/>
      <c r="AY70" s="19"/>
      <c r="AZ70" s="19"/>
      <c r="BA70" s="19"/>
      <c r="BB70" s="19"/>
      <c r="BC70" s="19"/>
      <c r="BD70" s="19"/>
      <c r="BE70" s="19"/>
      <c r="BF70" s="19"/>
      <c r="BG70" s="19"/>
      <c r="BH70" s="19"/>
      <c r="BI70" s="19"/>
      <c r="BJ70" s="19"/>
      <c r="BK70" s="19"/>
      <c r="BL70" s="19"/>
      <c r="BM70" s="19"/>
      <c r="BN70" s="530"/>
      <c r="BO70" s="19"/>
      <c r="BP70" s="19"/>
      <c r="BQ70" s="19"/>
      <c r="BR70" s="19"/>
      <c r="BS70" s="19"/>
      <c r="BT70" s="19"/>
      <c r="BU70" s="19"/>
      <c r="BV70" s="19"/>
      <c r="BW70" s="21"/>
      <c r="BX70" s="16"/>
      <c r="BY70" s="507">
        <f>IF(BZ70="","",MAX($BY$2:BY69)+1)</f>
        <v>24</v>
      </c>
      <c r="BZ70" s="862" t="s">
        <v>81</v>
      </c>
      <c r="CA70" s="862" t="s">
        <v>9</v>
      </c>
      <c r="CB70" s="863">
        <v>45299</v>
      </c>
      <c r="CC70" s="5"/>
      <c r="CH70" s="19"/>
      <c r="CI70" s="19"/>
      <c r="CJ70" s="19"/>
      <c r="CK70" s="19"/>
      <c r="CL70" s="19"/>
      <c r="CM70" s="19"/>
      <c r="CN70" s="19"/>
      <c r="CO70" s="19"/>
      <c r="CP70" s="19"/>
      <c r="CQ70" s="19"/>
      <c r="CR70" s="19"/>
      <c r="CS70" s="19"/>
      <c r="CT70" s="19"/>
      <c r="CU70" s="19"/>
      <c r="CV70" s="19"/>
      <c r="CW70" s="19"/>
    </row>
    <row r="71" spans="1:119" s="17" customFormat="1" ht="13.5" customHeight="1">
      <c r="A71" s="32"/>
      <c r="B71" s="35" t="s">
        <v>382</v>
      </c>
      <c r="C71" s="18"/>
      <c r="D71" s="19"/>
      <c r="E71" s="19"/>
      <c r="F71" s="19"/>
      <c r="G71" s="19"/>
      <c r="H71" s="19"/>
      <c r="I71" s="19"/>
      <c r="J71" s="19"/>
      <c r="K71" s="19"/>
      <c r="L71" s="418"/>
      <c r="M71" s="19"/>
      <c r="N71" s="19"/>
      <c r="O71" s="19"/>
      <c r="P71" s="19"/>
      <c r="Q71" s="19"/>
      <c r="R71" s="19"/>
      <c r="S71" s="1065" t="s">
        <v>416</v>
      </c>
      <c r="T71" s="1066"/>
      <c r="U71" s="1066"/>
      <c r="V71" s="1066"/>
      <c r="W71" s="1066"/>
      <c r="X71" s="1067"/>
      <c r="Y71" s="37" t="s">
        <v>417</v>
      </c>
      <c r="Z71" s="23"/>
      <c r="AA71" s="23"/>
      <c r="AB71" s="23"/>
      <c r="AC71" s="23"/>
      <c r="AD71" s="23"/>
      <c r="AE71" s="23"/>
      <c r="AF71" s="23"/>
      <c r="AG71" s="23"/>
      <c r="AH71" s="23"/>
      <c r="AI71" s="23"/>
      <c r="AJ71" s="23"/>
      <c r="AK71" s="23"/>
      <c r="AL71" s="23"/>
      <c r="AM71" s="23"/>
      <c r="AN71" s="23"/>
      <c r="AO71" s="23"/>
      <c r="AP71" s="23"/>
      <c r="AQ71" s="23"/>
      <c r="AR71" s="23"/>
      <c r="AS71" s="23"/>
      <c r="AT71" s="23"/>
      <c r="AU71" s="23"/>
      <c r="AV71" s="23"/>
      <c r="AW71" s="23"/>
      <c r="AX71" s="23"/>
      <c r="AY71" s="23"/>
      <c r="AZ71" s="23"/>
      <c r="BA71" s="23"/>
      <c r="BB71" s="38"/>
      <c r="BC71" s="23"/>
      <c r="BD71" s="23"/>
      <c r="BE71" s="23"/>
      <c r="BF71" s="23"/>
      <c r="BG71" s="23"/>
      <c r="BH71" s="23"/>
      <c r="BI71" s="23"/>
      <c r="BJ71" s="23"/>
      <c r="BK71" s="23"/>
      <c r="BL71" s="38"/>
      <c r="BM71" s="19"/>
      <c r="BN71" s="530"/>
      <c r="BO71" s="19"/>
      <c r="BP71" s="19"/>
      <c r="BQ71" s="19"/>
      <c r="BR71" s="19"/>
      <c r="BS71" s="19"/>
      <c r="BT71" s="19"/>
      <c r="BU71" s="19"/>
      <c r="BV71" s="19"/>
      <c r="BW71" s="21"/>
      <c r="BX71" s="16"/>
      <c r="BY71" s="507">
        <f>IF(BZ71="","",MAX($BY$2:BY70)+1)</f>
        <v>25</v>
      </c>
      <c r="BZ71" s="862" t="s">
        <v>81</v>
      </c>
      <c r="CA71" s="862" t="s">
        <v>9</v>
      </c>
      <c r="CB71" s="863">
        <v>45299</v>
      </c>
      <c r="CC71" s="5"/>
      <c r="CH71" s="19"/>
      <c r="CI71" s="19"/>
      <c r="CJ71" s="19"/>
      <c r="CK71" s="19"/>
      <c r="CL71" s="19"/>
      <c r="CM71" s="19"/>
      <c r="CN71" s="19"/>
      <c r="CO71" s="19"/>
      <c r="CP71" s="19"/>
      <c r="CQ71" s="19"/>
      <c r="CR71" s="19"/>
      <c r="CS71" s="19"/>
      <c r="CT71" s="19"/>
      <c r="CU71" s="19"/>
      <c r="CV71" s="19"/>
      <c r="CW71" s="19"/>
    </row>
    <row r="72" spans="1:119" s="17" customFormat="1" ht="13.5" customHeight="1">
      <c r="A72" s="32"/>
      <c r="B72" s="35" t="s">
        <v>382</v>
      </c>
      <c r="C72" s="18"/>
      <c r="D72" s="19"/>
      <c r="E72" s="19"/>
      <c r="F72" s="19"/>
      <c r="G72" s="19"/>
      <c r="H72" s="19"/>
      <c r="I72" s="19"/>
      <c r="J72" s="19"/>
      <c r="K72" s="19"/>
      <c r="L72" s="418"/>
      <c r="M72" s="19"/>
      <c r="N72" s="19"/>
      <c r="O72" s="19"/>
      <c r="P72" s="19"/>
      <c r="Q72" s="19"/>
      <c r="R72" s="19"/>
      <c r="S72" s="1068"/>
      <c r="T72" s="1069"/>
      <c r="U72" s="1069"/>
      <c r="V72" s="1069"/>
      <c r="W72" s="1069"/>
      <c r="X72" s="1070"/>
      <c r="Y72" s="39"/>
      <c r="Z72" s="40"/>
      <c r="AA72" s="40"/>
      <c r="AB72" s="40"/>
      <c r="AC72" s="40"/>
      <c r="AD72" s="40"/>
      <c r="AE72" s="40"/>
      <c r="AF72" s="40"/>
      <c r="AG72" s="40"/>
      <c r="AH72" s="40"/>
      <c r="AI72" s="40"/>
      <c r="AJ72" s="40"/>
      <c r="AK72" s="40"/>
      <c r="AL72" s="40"/>
      <c r="AM72" s="40"/>
      <c r="AN72" s="40"/>
      <c r="AO72" s="40"/>
      <c r="AP72" s="40"/>
      <c r="AQ72" s="40"/>
      <c r="AR72" s="40"/>
      <c r="AS72" s="40"/>
      <c r="AT72" s="40"/>
      <c r="AU72" s="40"/>
      <c r="AV72" s="40"/>
      <c r="AW72" s="40"/>
      <c r="AX72" s="40"/>
      <c r="AY72" s="40"/>
      <c r="AZ72" s="40"/>
      <c r="BA72" s="40"/>
      <c r="BB72" s="41"/>
      <c r="BC72" s="40"/>
      <c r="BD72" s="40"/>
      <c r="BE72" s="40"/>
      <c r="BF72" s="40"/>
      <c r="BG72" s="40"/>
      <c r="BH72" s="40"/>
      <c r="BI72" s="40"/>
      <c r="BJ72" s="40"/>
      <c r="BK72" s="40"/>
      <c r="BL72" s="41"/>
      <c r="BM72" s="19"/>
      <c r="BN72" s="530"/>
      <c r="BO72" s="19"/>
      <c r="BP72" s="19"/>
      <c r="BQ72" s="19"/>
      <c r="BR72" s="19"/>
      <c r="BS72" s="19"/>
      <c r="BT72" s="19"/>
      <c r="BU72" s="19"/>
      <c r="BV72" s="19"/>
      <c r="BW72" s="21"/>
      <c r="BX72" s="16"/>
      <c r="BY72" s="507" t="str">
        <f>IF(BZ72="","",MAX($BY$2:BY71)+1)</f>
        <v/>
      </c>
      <c r="BZ72" s="862"/>
      <c r="CA72" s="862"/>
      <c r="CB72" s="862"/>
      <c r="CC72" s="5"/>
      <c r="CH72" s="19"/>
      <c r="CI72" s="19"/>
      <c r="CJ72" s="19"/>
      <c r="CK72" s="19"/>
      <c r="CL72" s="19"/>
      <c r="CM72" s="19"/>
      <c r="CN72" s="19"/>
      <c r="CO72" s="19"/>
      <c r="CP72" s="19"/>
      <c r="CQ72" s="19"/>
      <c r="CR72" s="19"/>
      <c r="CS72" s="19"/>
      <c r="CT72" s="19"/>
      <c r="CU72" s="19"/>
      <c r="CV72" s="19"/>
      <c r="CW72" s="19"/>
    </row>
    <row r="73" spans="1:119" s="17" customFormat="1" ht="13.5" customHeight="1">
      <c r="A73" s="32"/>
      <c r="B73" s="35" t="s">
        <v>382</v>
      </c>
      <c r="C73" s="18"/>
      <c r="D73" s="19"/>
      <c r="E73" s="19"/>
      <c r="F73" s="19"/>
      <c r="G73" s="19"/>
      <c r="H73" s="19"/>
      <c r="I73" s="19"/>
      <c r="J73" s="19"/>
      <c r="K73" s="19"/>
      <c r="L73" s="418"/>
      <c r="M73" s="19"/>
      <c r="N73" s="19"/>
      <c r="O73" s="19"/>
      <c r="P73" s="19"/>
      <c r="Q73" s="19"/>
      <c r="R73" s="19"/>
      <c r="S73" s="1065" t="s">
        <v>418</v>
      </c>
      <c r="T73" s="1066"/>
      <c r="U73" s="1066"/>
      <c r="V73" s="1066"/>
      <c r="W73" s="1066"/>
      <c r="X73" s="1067"/>
      <c r="Y73" s="37" t="s">
        <v>419</v>
      </c>
      <c r="Z73" s="23"/>
      <c r="AA73" s="23"/>
      <c r="AB73" s="23"/>
      <c r="AC73" s="23"/>
      <c r="AD73" s="23"/>
      <c r="AE73" s="23"/>
      <c r="AF73" s="23"/>
      <c r="AG73" s="23"/>
      <c r="AH73" s="23"/>
      <c r="AI73" s="23"/>
      <c r="AJ73" s="23"/>
      <c r="AK73" s="23"/>
      <c r="AL73" s="23"/>
      <c r="AM73" s="23"/>
      <c r="AN73" s="23"/>
      <c r="AO73" s="23"/>
      <c r="AP73" s="23"/>
      <c r="AQ73" s="23"/>
      <c r="AR73" s="23"/>
      <c r="AS73" s="23"/>
      <c r="AT73" s="23"/>
      <c r="AU73" s="23"/>
      <c r="AV73" s="23"/>
      <c r="AW73" s="23"/>
      <c r="AX73" s="23"/>
      <c r="AY73" s="23"/>
      <c r="AZ73" s="23"/>
      <c r="BA73" s="23"/>
      <c r="BB73" s="38"/>
      <c r="BC73" s="23" t="s">
        <v>420</v>
      </c>
      <c r="BD73" s="23"/>
      <c r="BE73" s="23"/>
      <c r="BF73" s="23"/>
      <c r="BG73" s="23"/>
      <c r="BH73" s="23"/>
      <c r="BI73" s="23"/>
      <c r="BJ73" s="23"/>
      <c r="BK73" s="23"/>
      <c r="BL73" s="38"/>
      <c r="BM73" s="19"/>
      <c r="BN73" s="530"/>
      <c r="BO73" s="19"/>
      <c r="BP73" s="19"/>
      <c r="BQ73" s="19"/>
      <c r="BR73" s="19"/>
      <c r="BS73" s="19"/>
      <c r="BT73" s="19"/>
      <c r="BU73" s="19"/>
      <c r="BV73" s="19"/>
      <c r="BW73" s="21"/>
      <c r="BX73" s="16"/>
      <c r="BY73" s="507">
        <f>IF(BZ73="","",MAX($BY$2:BY72)+1)</f>
        <v>26</v>
      </c>
      <c r="BZ73" s="862" t="s">
        <v>81</v>
      </c>
      <c r="CA73" s="862" t="s">
        <v>9</v>
      </c>
      <c r="CB73" s="863">
        <v>45299</v>
      </c>
      <c r="CC73" s="5"/>
      <c r="CH73" s="19"/>
      <c r="CI73" s="19"/>
      <c r="CJ73" s="19"/>
      <c r="CK73" s="19"/>
      <c r="CL73" s="19"/>
      <c r="CM73" s="19"/>
      <c r="CN73" s="19"/>
      <c r="CO73" s="19"/>
      <c r="CP73" s="19"/>
      <c r="CQ73" s="19"/>
      <c r="CR73" s="19"/>
      <c r="CS73" s="19"/>
      <c r="CT73" s="19"/>
      <c r="CU73" s="19"/>
      <c r="CV73" s="19"/>
      <c r="CW73" s="19"/>
      <c r="CY73" s="36"/>
      <c r="CZ73" s="36"/>
      <c r="DA73" s="36"/>
      <c r="DB73" s="36"/>
      <c r="DC73" s="36"/>
      <c r="DD73" s="36"/>
      <c r="DE73" s="36"/>
      <c r="DF73" s="36"/>
      <c r="DG73" s="36"/>
      <c r="DH73" s="36"/>
      <c r="DI73" s="36"/>
      <c r="DJ73" s="36"/>
      <c r="DK73" s="36"/>
      <c r="DL73" s="36"/>
      <c r="DM73" s="36"/>
      <c r="DN73" s="36"/>
      <c r="DO73" s="36"/>
    </row>
    <row r="74" spans="1:119" s="17" customFormat="1" ht="13.5" customHeight="1">
      <c r="A74" s="32"/>
      <c r="B74" s="35" t="s">
        <v>382</v>
      </c>
      <c r="C74" s="18"/>
      <c r="D74" s="19"/>
      <c r="E74" s="19"/>
      <c r="F74" s="19"/>
      <c r="G74" s="19"/>
      <c r="H74" s="19"/>
      <c r="I74" s="19"/>
      <c r="J74" s="19"/>
      <c r="K74" s="19"/>
      <c r="L74" s="418"/>
      <c r="M74" s="19"/>
      <c r="N74" s="19"/>
      <c r="O74" s="19"/>
      <c r="P74" s="19"/>
      <c r="Q74" s="19"/>
      <c r="R74" s="19"/>
      <c r="S74" s="1068"/>
      <c r="T74" s="1069"/>
      <c r="U74" s="1069"/>
      <c r="V74" s="1069"/>
      <c r="W74" s="1069"/>
      <c r="X74" s="1070"/>
      <c r="Y74" s="39"/>
      <c r="Z74" s="40"/>
      <c r="AA74" s="40"/>
      <c r="AB74" s="40"/>
      <c r="AC74" s="40"/>
      <c r="AD74" s="40"/>
      <c r="AE74" s="40"/>
      <c r="AF74" s="40"/>
      <c r="AG74" s="40"/>
      <c r="AH74" s="40"/>
      <c r="AI74" s="40"/>
      <c r="AJ74" s="40"/>
      <c r="AK74" s="40"/>
      <c r="AL74" s="40"/>
      <c r="AM74" s="40"/>
      <c r="AN74" s="40"/>
      <c r="AO74" s="40"/>
      <c r="AP74" s="40"/>
      <c r="AQ74" s="40"/>
      <c r="AR74" s="40"/>
      <c r="AS74" s="40"/>
      <c r="AT74" s="40"/>
      <c r="AU74" s="40"/>
      <c r="AV74" s="40"/>
      <c r="AW74" s="40"/>
      <c r="AX74" s="40"/>
      <c r="AY74" s="40"/>
      <c r="AZ74" s="40"/>
      <c r="BA74" s="40"/>
      <c r="BB74" s="41"/>
      <c r="BC74" s="40"/>
      <c r="BD74" s="40"/>
      <c r="BE74" s="40"/>
      <c r="BF74" s="40"/>
      <c r="BG74" s="40"/>
      <c r="BH74" s="40"/>
      <c r="BI74" s="40"/>
      <c r="BJ74" s="40"/>
      <c r="BK74" s="40"/>
      <c r="BL74" s="41"/>
      <c r="BM74" s="19"/>
      <c r="BN74" s="530"/>
      <c r="BO74" s="19"/>
      <c r="BP74" s="19"/>
      <c r="BQ74" s="19"/>
      <c r="BR74" s="19"/>
      <c r="BS74" s="19"/>
      <c r="BT74" s="19"/>
      <c r="BU74" s="19"/>
      <c r="BV74" s="19"/>
      <c r="BW74" s="21"/>
      <c r="BX74" s="16"/>
      <c r="BY74" s="507" t="str">
        <f>IF(BZ74="","",MAX($BY$2:BY73)+1)</f>
        <v/>
      </c>
      <c r="BZ74" s="862"/>
      <c r="CA74" s="862"/>
      <c r="CB74" s="862"/>
      <c r="CC74" s="5"/>
      <c r="CH74" s="19"/>
      <c r="CI74" s="19"/>
      <c r="CJ74" s="19"/>
      <c r="CK74" s="19"/>
      <c r="CL74" s="19"/>
      <c r="CM74" s="19"/>
      <c r="CN74" s="19"/>
      <c r="CO74" s="19"/>
      <c r="CP74" s="19"/>
      <c r="CQ74" s="19"/>
      <c r="CR74" s="19"/>
      <c r="CS74" s="19"/>
      <c r="CT74" s="19"/>
      <c r="CU74" s="19"/>
      <c r="CV74" s="19"/>
      <c r="CW74" s="19"/>
      <c r="CY74" s="36"/>
      <c r="CZ74" s="36"/>
      <c r="DA74" s="36"/>
      <c r="DB74" s="36"/>
      <c r="DC74" s="36"/>
      <c r="DD74" s="36"/>
      <c r="DE74" s="36"/>
      <c r="DF74" s="36"/>
      <c r="DG74" s="36"/>
      <c r="DH74" s="36"/>
      <c r="DI74" s="36"/>
      <c r="DJ74" s="36"/>
      <c r="DK74" s="36"/>
      <c r="DL74" s="36"/>
      <c r="DM74" s="36"/>
      <c r="DN74" s="36"/>
      <c r="DO74" s="36"/>
    </row>
    <row r="75" spans="1:119" s="17" customFormat="1" ht="13.5" customHeight="1">
      <c r="A75" s="32"/>
      <c r="B75" s="35" t="s">
        <v>382</v>
      </c>
      <c r="C75" s="18"/>
      <c r="D75" s="19"/>
      <c r="E75" s="19"/>
      <c r="F75" s="19"/>
      <c r="G75" s="19"/>
      <c r="H75" s="19"/>
      <c r="I75" s="19"/>
      <c r="J75" s="19"/>
      <c r="K75" s="19"/>
      <c r="L75" s="418"/>
      <c r="M75" s="19"/>
      <c r="N75" s="19"/>
      <c r="O75" s="19"/>
      <c r="P75" s="19"/>
      <c r="Q75" s="19"/>
      <c r="R75" s="19"/>
      <c r="S75" s="1065" t="s">
        <v>421</v>
      </c>
      <c r="T75" s="1066"/>
      <c r="U75" s="1066"/>
      <c r="V75" s="1066"/>
      <c r="W75" s="1066"/>
      <c r="X75" s="1067"/>
      <c r="Y75" s="37" t="s">
        <v>10</v>
      </c>
      <c r="Z75" s="23"/>
      <c r="AA75" s="23"/>
      <c r="AB75" s="23"/>
      <c r="AC75" s="23"/>
      <c r="AD75" s="23"/>
      <c r="AE75" s="23"/>
      <c r="AF75" s="23"/>
      <c r="AG75" s="23"/>
      <c r="AH75" s="23"/>
      <c r="AI75" s="23"/>
      <c r="AJ75" s="23"/>
      <c r="AK75" s="23"/>
      <c r="AL75" s="23"/>
      <c r="AM75" s="23"/>
      <c r="AN75" s="23"/>
      <c r="AO75" s="23"/>
      <c r="AP75" s="23"/>
      <c r="AQ75" s="23"/>
      <c r="AR75" s="23"/>
      <c r="AS75" s="23"/>
      <c r="AT75" s="23"/>
      <c r="AU75" s="23"/>
      <c r="AV75" s="23"/>
      <c r="AW75" s="23"/>
      <c r="AX75" s="23"/>
      <c r="AY75" s="23"/>
      <c r="AZ75" s="23"/>
      <c r="BA75" s="23"/>
      <c r="BB75" s="38"/>
      <c r="BC75" s="23"/>
      <c r="BD75" s="23"/>
      <c r="BE75" s="23"/>
      <c r="BF75" s="23"/>
      <c r="BG75" s="23"/>
      <c r="BH75" s="23"/>
      <c r="BI75" s="23"/>
      <c r="BJ75" s="23"/>
      <c r="BK75" s="23"/>
      <c r="BL75" s="38"/>
      <c r="BM75" s="19"/>
      <c r="BN75" s="530"/>
      <c r="BO75" s="19"/>
      <c r="BP75" s="19"/>
      <c r="BQ75" s="19"/>
      <c r="BR75" s="19"/>
      <c r="BS75" s="19"/>
      <c r="BT75" s="19"/>
      <c r="BU75" s="19"/>
      <c r="BV75" s="19"/>
      <c r="BW75" s="21"/>
      <c r="BX75" s="16"/>
      <c r="BY75" s="507" t="str">
        <f>IF(BZ75="","",MAX($BY$2:BY74)+1)</f>
        <v/>
      </c>
      <c r="BZ75" s="862"/>
      <c r="CA75" s="862"/>
      <c r="CB75" s="862"/>
      <c r="CC75" s="5"/>
      <c r="CH75" s="19"/>
      <c r="CI75" s="19"/>
      <c r="CJ75" s="19"/>
      <c r="CK75" s="19"/>
      <c r="CL75" s="19"/>
      <c r="CM75" s="19"/>
      <c r="CN75" s="19"/>
      <c r="CO75" s="19"/>
      <c r="CP75" s="19"/>
      <c r="CQ75" s="19"/>
      <c r="CR75" s="19"/>
      <c r="CS75" s="19"/>
      <c r="CT75" s="19"/>
      <c r="CU75" s="19"/>
      <c r="CV75" s="19"/>
      <c r="CW75" s="19"/>
      <c r="CY75" s="36"/>
      <c r="CZ75" s="36"/>
      <c r="DA75" s="36"/>
      <c r="DB75" s="36"/>
      <c r="DC75" s="36"/>
      <c r="DD75" s="36"/>
      <c r="DE75" s="36"/>
      <c r="DF75" s="36"/>
      <c r="DG75" s="36"/>
      <c r="DH75" s="36"/>
      <c r="DI75" s="36"/>
      <c r="DJ75" s="36"/>
      <c r="DK75" s="36"/>
      <c r="DL75" s="36"/>
      <c r="DM75" s="36"/>
      <c r="DN75" s="36"/>
      <c r="DO75" s="36"/>
    </row>
    <row r="76" spans="1:119" s="17" customFormat="1" ht="13.5" customHeight="1">
      <c r="A76" s="32"/>
      <c r="B76" s="35" t="s">
        <v>382</v>
      </c>
      <c r="C76" s="18"/>
      <c r="D76" s="19"/>
      <c r="E76" s="19"/>
      <c r="F76" s="19"/>
      <c r="G76" s="19"/>
      <c r="H76" s="19"/>
      <c r="I76" s="19"/>
      <c r="J76" s="19"/>
      <c r="K76" s="19"/>
      <c r="L76" s="418"/>
      <c r="M76" s="19"/>
      <c r="N76" s="19"/>
      <c r="O76" s="19"/>
      <c r="P76" s="19"/>
      <c r="Q76" s="19"/>
      <c r="R76" s="19"/>
      <c r="S76" s="1068"/>
      <c r="T76" s="1069"/>
      <c r="U76" s="1069"/>
      <c r="V76" s="1069"/>
      <c r="W76" s="1069"/>
      <c r="X76" s="1070"/>
      <c r="Y76" s="39"/>
      <c r="Z76" s="40"/>
      <c r="AA76" s="40"/>
      <c r="AB76" s="40"/>
      <c r="AC76" s="40"/>
      <c r="AD76" s="40"/>
      <c r="AE76" s="40"/>
      <c r="AF76" s="40"/>
      <c r="AG76" s="40"/>
      <c r="AH76" s="40"/>
      <c r="AI76" s="40"/>
      <c r="AJ76" s="40"/>
      <c r="AK76" s="40"/>
      <c r="AL76" s="40"/>
      <c r="AM76" s="40"/>
      <c r="AN76" s="40"/>
      <c r="AO76" s="40"/>
      <c r="AP76" s="40"/>
      <c r="AQ76" s="40"/>
      <c r="AR76" s="40"/>
      <c r="AS76" s="40"/>
      <c r="AT76" s="40"/>
      <c r="AU76" s="40"/>
      <c r="AV76" s="40"/>
      <c r="AW76" s="40"/>
      <c r="AX76" s="40"/>
      <c r="AY76" s="40"/>
      <c r="AZ76" s="40"/>
      <c r="BA76" s="40"/>
      <c r="BB76" s="41"/>
      <c r="BC76" s="40"/>
      <c r="BD76" s="40"/>
      <c r="BE76" s="40"/>
      <c r="BF76" s="40"/>
      <c r="BG76" s="40"/>
      <c r="BH76" s="40"/>
      <c r="BI76" s="40"/>
      <c r="BJ76" s="40"/>
      <c r="BK76" s="40"/>
      <c r="BL76" s="41"/>
      <c r="BM76" s="19"/>
      <c r="BN76" s="530"/>
      <c r="BO76" s="19"/>
      <c r="BP76" s="19"/>
      <c r="BQ76" s="19"/>
      <c r="BR76" s="19"/>
      <c r="BS76" s="19"/>
      <c r="BT76" s="19"/>
      <c r="BU76" s="19"/>
      <c r="BV76" s="19"/>
      <c r="BW76" s="21"/>
      <c r="BX76" s="16"/>
      <c r="BY76" s="507" t="str">
        <f>IF(BZ76="","",MAX($BY$2:BY75)+1)</f>
        <v/>
      </c>
      <c r="BZ76" s="862"/>
      <c r="CA76" s="862"/>
      <c r="CB76" s="862"/>
      <c r="CC76" s="5"/>
      <c r="CH76" s="19"/>
      <c r="CI76" s="19"/>
      <c r="CJ76" s="19"/>
      <c r="CK76" s="19"/>
      <c r="CL76" s="19"/>
      <c r="CM76" s="19"/>
      <c r="CN76" s="19"/>
      <c r="CO76" s="19"/>
      <c r="CP76" s="19"/>
      <c r="CQ76" s="19"/>
      <c r="CR76" s="19"/>
      <c r="CS76" s="19"/>
      <c r="CT76" s="19"/>
      <c r="CU76" s="19"/>
      <c r="CV76" s="19"/>
      <c r="CW76" s="19"/>
      <c r="CY76" s="36"/>
      <c r="CZ76" s="36"/>
      <c r="DA76" s="36"/>
      <c r="DB76" s="36"/>
      <c r="DC76" s="36"/>
      <c r="DD76" s="36"/>
      <c r="DE76" s="36"/>
      <c r="DF76" s="36"/>
      <c r="DG76" s="36"/>
      <c r="DH76" s="36"/>
      <c r="DI76" s="36"/>
      <c r="DJ76" s="36"/>
      <c r="DK76" s="36"/>
      <c r="DL76" s="36"/>
      <c r="DM76" s="36"/>
      <c r="DN76" s="36"/>
      <c r="DO76" s="36"/>
    </row>
    <row r="77" spans="1:119" s="17" customFormat="1" ht="13.5" customHeight="1">
      <c r="A77" s="32"/>
      <c r="B77" s="35" t="s">
        <v>382</v>
      </c>
      <c r="C77" s="18"/>
      <c r="D77" s="19"/>
      <c r="E77" s="19"/>
      <c r="F77" s="19"/>
      <c r="G77" s="19"/>
      <c r="H77" s="19"/>
      <c r="I77" s="19"/>
      <c r="J77" s="19"/>
      <c r="K77" s="19"/>
      <c r="L77" s="418"/>
      <c r="M77" s="19"/>
      <c r="N77" s="19"/>
      <c r="O77" s="19"/>
      <c r="P77" s="19"/>
      <c r="Q77" s="19"/>
      <c r="R77" s="19"/>
      <c r="S77" s="1065" t="s">
        <v>107</v>
      </c>
      <c r="T77" s="1066"/>
      <c r="U77" s="1066"/>
      <c r="V77" s="1066"/>
      <c r="W77" s="1066"/>
      <c r="X77" s="1067"/>
      <c r="Y77" s="37"/>
      <c r="Z77" s="23"/>
      <c r="AA77" s="23"/>
      <c r="AB77" s="422"/>
      <c r="AC77" s="42" t="s">
        <v>422</v>
      </c>
      <c r="AD77" s="23"/>
      <c r="AE77" s="23"/>
      <c r="AF77" s="23"/>
      <c r="AG77" s="23"/>
      <c r="AH77" s="23"/>
      <c r="AI77" s="23"/>
      <c r="AJ77" s="23"/>
      <c r="AK77" s="23"/>
      <c r="AL77" s="23"/>
      <c r="AM77" s="42" t="s">
        <v>423</v>
      </c>
      <c r="AN77" s="422"/>
      <c r="AO77" s="42" t="s">
        <v>424</v>
      </c>
      <c r="AP77" s="23"/>
      <c r="AQ77" s="23"/>
      <c r="AR77" s="23"/>
      <c r="AS77" s="23"/>
      <c r="AT77" s="23"/>
      <c r="AU77" s="23"/>
      <c r="AV77" s="23"/>
      <c r="AW77" s="23"/>
      <c r="AX77" s="23"/>
      <c r="AY77" s="23"/>
      <c r="AZ77" s="23"/>
      <c r="BA77" s="23"/>
      <c r="BB77" s="38"/>
      <c r="BC77" s="37"/>
      <c r="BD77" s="23"/>
      <c r="BE77" s="23"/>
      <c r="BF77" s="23"/>
      <c r="BG77" s="23"/>
      <c r="BH77" s="23"/>
      <c r="BI77" s="23"/>
      <c r="BJ77" s="23"/>
      <c r="BK77" s="23"/>
      <c r="BL77" s="38"/>
      <c r="BM77" s="19"/>
      <c r="BN77" s="530"/>
      <c r="BO77" s="19"/>
      <c r="BP77" s="19"/>
      <c r="BQ77" s="19"/>
      <c r="BR77" s="19"/>
      <c r="BS77" s="19"/>
      <c r="BT77" s="19"/>
      <c r="BU77" s="19"/>
      <c r="BV77" s="19"/>
      <c r="BW77" s="21"/>
      <c r="BX77" s="16"/>
      <c r="BY77" s="507">
        <f>IF(BZ77="","",MAX($BY$2:BY76)+1)</f>
        <v>27</v>
      </c>
      <c r="BZ77" s="862" t="s">
        <v>81</v>
      </c>
      <c r="CA77" s="862" t="s">
        <v>9</v>
      </c>
      <c r="CB77" s="863">
        <v>45299</v>
      </c>
      <c r="CC77" s="5"/>
      <c r="CH77" s="19"/>
      <c r="CI77" s="19"/>
      <c r="CJ77" s="19"/>
      <c r="CK77" s="19"/>
      <c r="CL77" s="19"/>
      <c r="CM77" s="19"/>
      <c r="CN77" s="19"/>
      <c r="CO77" s="19"/>
      <c r="CP77" s="19"/>
      <c r="CQ77" s="19"/>
      <c r="CR77" s="19"/>
      <c r="CS77" s="19"/>
      <c r="CT77" s="19"/>
      <c r="CU77" s="19"/>
      <c r="CV77" s="19"/>
      <c r="CW77" s="19"/>
    </row>
    <row r="78" spans="1:119" s="17" customFormat="1" ht="13.5" customHeight="1">
      <c r="A78" s="32"/>
      <c r="B78" s="35" t="s">
        <v>382</v>
      </c>
      <c r="C78" s="18"/>
      <c r="D78" s="19"/>
      <c r="E78" s="19"/>
      <c r="F78" s="19"/>
      <c r="G78" s="19"/>
      <c r="H78" s="19"/>
      <c r="I78" s="19"/>
      <c r="J78" s="19"/>
      <c r="K78" s="19"/>
      <c r="L78" s="418"/>
      <c r="M78" s="19"/>
      <c r="N78" s="19"/>
      <c r="O78" s="19"/>
      <c r="P78" s="19"/>
      <c r="Q78" s="19"/>
      <c r="R78" s="19"/>
      <c r="S78" s="529"/>
      <c r="T78" s="43"/>
      <c r="U78" s="43"/>
      <c r="V78" s="43"/>
      <c r="W78" s="43"/>
      <c r="X78" s="421"/>
      <c r="Y78" s="423" t="s">
        <v>425</v>
      </c>
      <c r="Z78" s="424"/>
      <c r="AA78" s="424"/>
      <c r="AB78" s="425"/>
      <c r="AC78" s="44" t="s">
        <v>426</v>
      </c>
      <c r="AD78" s="424"/>
      <c r="AE78" s="424"/>
      <c r="AF78" s="424"/>
      <c r="AG78" s="424"/>
      <c r="AH78" s="424"/>
      <c r="AI78" s="424"/>
      <c r="AJ78" s="424"/>
      <c r="AK78" s="424"/>
      <c r="AL78" s="424"/>
      <c r="AM78" s="44" t="s">
        <v>423</v>
      </c>
      <c r="AN78" s="425"/>
      <c r="AO78" s="426" t="s">
        <v>427</v>
      </c>
      <c r="AP78" s="424"/>
      <c r="AQ78" s="424"/>
      <c r="AR78" s="424"/>
      <c r="AS78" s="424"/>
      <c r="AT78" s="424"/>
      <c r="AU78" s="424"/>
      <c r="AV78" s="424"/>
      <c r="AW78" s="424"/>
      <c r="AX78" s="424"/>
      <c r="AY78" s="424"/>
      <c r="AZ78" s="424"/>
      <c r="BA78" s="424"/>
      <c r="BB78" s="427"/>
      <c r="BC78" s="423"/>
      <c r="BD78" s="424"/>
      <c r="BE78" s="424"/>
      <c r="BF78" s="424"/>
      <c r="BG78" s="424"/>
      <c r="BH78" s="424"/>
      <c r="BI78" s="424"/>
      <c r="BJ78" s="424"/>
      <c r="BK78" s="424"/>
      <c r="BL78" s="427"/>
      <c r="BM78" s="19"/>
      <c r="BN78" s="530"/>
      <c r="BO78" s="19"/>
      <c r="BP78" s="19"/>
      <c r="BQ78" s="19"/>
      <c r="BR78" s="19"/>
      <c r="BS78" s="19"/>
      <c r="BT78" s="19"/>
      <c r="BU78" s="19"/>
      <c r="BV78" s="19"/>
      <c r="BW78" s="21"/>
      <c r="BX78" s="16"/>
      <c r="BY78" s="507">
        <f>IF(BZ78="","",MAX($BY$2:BY77)+1)</f>
        <v>28</v>
      </c>
      <c r="BZ78" s="862" t="s">
        <v>81</v>
      </c>
      <c r="CA78" s="862" t="s">
        <v>9</v>
      </c>
      <c r="CB78" s="863">
        <v>45299</v>
      </c>
      <c r="CC78" s="5"/>
      <c r="CH78" s="19"/>
      <c r="CI78" s="19"/>
      <c r="CJ78" s="19"/>
      <c r="CK78" s="19"/>
      <c r="CL78" s="19"/>
      <c r="CM78" s="19"/>
      <c r="CN78" s="19"/>
      <c r="CO78" s="19"/>
      <c r="CP78" s="19"/>
      <c r="CQ78" s="19"/>
      <c r="CR78" s="19"/>
      <c r="CS78" s="19"/>
      <c r="CT78" s="19"/>
      <c r="CU78" s="19"/>
      <c r="CV78" s="19"/>
      <c r="CW78" s="19"/>
    </row>
    <row r="79" spans="1:119" s="17" customFormat="1" ht="13.5" customHeight="1">
      <c r="A79" s="32"/>
      <c r="B79" s="35" t="s">
        <v>382</v>
      </c>
      <c r="C79" s="18"/>
      <c r="D79" s="19"/>
      <c r="E79" s="19"/>
      <c r="F79" s="19"/>
      <c r="G79" s="19"/>
      <c r="H79" s="19"/>
      <c r="I79" s="19"/>
      <c r="J79" s="19"/>
      <c r="K79" s="19"/>
      <c r="L79" s="418"/>
      <c r="M79" s="19"/>
      <c r="N79" s="19"/>
      <c r="O79" s="19"/>
      <c r="P79" s="19"/>
      <c r="Q79" s="19"/>
      <c r="R79" s="19"/>
      <c r="S79" s="1068"/>
      <c r="T79" s="1069"/>
      <c r="U79" s="1069"/>
      <c r="V79" s="1069"/>
      <c r="W79" s="1069"/>
      <c r="X79" s="1070"/>
      <c r="Y79" s="39"/>
      <c r="Z79" s="40"/>
      <c r="AA79" s="40"/>
      <c r="AB79" s="428"/>
      <c r="AC79" s="429"/>
      <c r="AD79" s="40"/>
      <c r="AE79" s="40"/>
      <c r="AF79" s="40"/>
      <c r="AG79" s="430"/>
      <c r="AH79" s="40"/>
      <c r="AI79" s="40"/>
      <c r="AJ79" s="40"/>
      <c r="AK79" s="40"/>
      <c r="AL79" s="40"/>
      <c r="AM79" s="429"/>
      <c r="AN79" s="428"/>
      <c r="AO79" s="429"/>
      <c r="AP79" s="40"/>
      <c r="AQ79" s="40"/>
      <c r="AR79" s="40"/>
      <c r="AS79" s="40"/>
      <c r="AT79" s="40"/>
      <c r="AU79" s="40"/>
      <c r="AV79" s="40"/>
      <c r="AW79" s="40"/>
      <c r="AX79" s="40"/>
      <c r="AY79" s="40"/>
      <c r="AZ79" s="40"/>
      <c r="BA79" s="40"/>
      <c r="BB79" s="41"/>
      <c r="BC79" s="39"/>
      <c r="BD79" s="40"/>
      <c r="BE79" s="40"/>
      <c r="BF79" s="40"/>
      <c r="BG79" s="40"/>
      <c r="BH79" s="40"/>
      <c r="BI79" s="40"/>
      <c r="BJ79" s="40"/>
      <c r="BK79" s="40"/>
      <c r="BL79" s="41"/>
      <c r="BM79" s="19"/>
      <c r="BN79" s="530"/>
      <c r="BO79" s="19"/>
      <c r="BP79" s="19"/>
      <c r="BQ79" s="19"/>
      <c r="BR79" s="19"/>
      <c r="BS79" s="19"/>
      <c r="BT79" s="19"/>
      <c r="BU79" s="19"/>
      <c r="BV79" s="19"/>
      <c r="BW79" s="21"/>
      <c r="BX79" s="16"/>
      <c r="BY79" s="507" t="str">
        <f>IF(BZ79="","",MAX($BY$2:BY78)+1)</f>
        <v/>
      </c>
      <c r="BZ79" s="862"/>
      <c r="CA79" s="862"/>
      <c r="CB79" s="862"/>
      <c r="CC79" s="5"/>
      <c r="CH79" s="19"/>
      <c r="CI79" s="19"/>
      <c r="CJ79" s="19"/>
      <c r="CK79" s="19"/>
      <c r="CL79" s="19"/>
      <c r="CM79" s="19"/>
      <c r="CN79" s="19"/>
      <c r="CO79" s="19"/>
      <c r="CP79" s="19"/>
      <c r="CQ79" s="19"/>
      <c r="CR79" s="19"/>
      <c r="CS79" s="19"/>
      <c r="CT79" s="19"/>
      <c r="CU79" s="19"/>
      <c r="CV79" s="19"/>
      <c r="CW79" s="19"/>
    </row>
    <row r="80" spans="1:119" s="17" customFormat="1" ht="13.5" customHeight="1">
      <c r="A80" s="32"/>
      <c r="B80" s="35" t="s">
        <v>382</v>
      </c>
      <c r="C80" s="18"/>
      <c r="D80" s="19"/>
      <c r="E80" s="19"/>
      <c r="F80" s="19"/>
      <c r="G80" s="19"/>
      <c r="H80" s="19"/>
      <c r="I80" s="19"/>
      <c r="J80" s="19"/>
      <c r="K80" s="19"/>
      <c r="L80" s="418"/>
      <c r="M80" s="19"/>
      <c r="N80" s="19"/>
      <c r="O80" s="19"/>
      <c r="P80" s="19"/>
      <c r="Q80" s="19"/>
      <c r="R80" s="19"/>
      <c r="S80" s="1065" t="s">
        <v>428</v>
      </c>
      <c r="T80" s="1066"/>
      <c r="U80" s="1066"/>
      <c r="V80" s="1066"/>
      <c r="W80" s="1066"/>
      <c r="X80" s="1067"/>
      <c r="Y80" s="37" t="s">
        <v>10</v>
      </c>
      <c r="Z80" s="23"/>
      <c r="AA80" s="23"/>
      <c r="AB80" s="23"/>
      <c r="AC80" s="23"/>
      <c r="AD80" s="23"/>
      <c r="AE80" s="23"/>
      <c r="AF80" s="23"/>
      <c r="AG80" s="23"/>
      <c r="AH80" s="23"/>
      <c r="AI80" s="23"/>
      <c r="AJ80" s="23"/>
      <c r="AK80" s="23"/>
      <c r="AL80" s="23"/>
      <c r="AM80" s="23"/>
      <c r="AN80" s="23"/>
      <c r="AO80" s="23"/>
      <c r="AP80" s="23"/>
      <c r="AQ80" s="23"/>
      <c r="AR80" s="23"/>
      <c r="AS80" s="23"/>
      <c r="AT80" s="23"/>
      <c r="AU80" s="23"/>
      <c r="AV80" s="23"/>
      <c r="AW80" s="23"/>
      <c r="AX80" s="23"/>
      <c r="AY80" s="23"/>
      <c r="AZ80" s="23"/>
      <c r="BA80" s="23"/>
      <c r="BB80" s="38"/>
      <c r="BC80" s="23"/>
      <c r="BD80" s="23"/>
      <c r="BE80" s="23"/>
      <c r="BF80" s="23"/>
      <c r="BG80" s="23"/>
      <c r="BH80" s="23"/>
      <c r="BI80" s="23"/>
      <c r="BJ80" s="23"/>
      <c r="BK80" s="23"/>
      <c r="BL80" s="38"/>
      <c r="BM80" s="19"/>
      <c r="BN80" s="530"/>
      <c r="BO80" s="19"/>
      <c r="BP80" s="19"/>
      <c r="BQ80" s="19"/>
      <c r="BR80" s="19"/>
      <c r="BS80" s="19"/>
      <c r="BT80" s="19"/>
      <c r="BU80" s="19"/>
      <c r="BV80" s="19"/>
      <c r="BW80" s="21"/>
      <c r="BX80" s="16"/>
      <c r="BY80" s="507" t="str">
        <f>IF(BZ80="","",MAX($BY$2:BY79)+1)</f>
        <v/>
      </c>
      <c r="BZ80" s="862"/>
      <c r="CA80" s="862"/>
      <c r="CB80" s="862"/>
      <c r="CC80" s="5"/>
      <c r="CH80" s="19"/>
      <c r="CI80" s="19"/>
      <c r="CJ80" s="19"/>
      <c r="CK80" s="19"/>
      <c r="CL80" s="19"/>
      <c r="CM80" s="19"/>
      <c r="CN80" s="19"/>
      <c r="CO80" s="19"/>
      <c r="CP80" s="19"/>
      <c r="CQ80" s="19"/>
      <c r="CR80" s="19"/>
      <c r="CS80" s="19"/>
      <c r="CT80" s="19"/>
      <c r="CU80" s="19"/>
      <c r="CV80" s="19"/>
      <c r="CW80" s="19"/>
    </row>
    <row r="81" spans="1:119" s="17" customFormat="1" ht="13.5" customHeight="1">
      <c r="A81" s="32"/>
      <c r="B81" s="35" t="s">
        <v>382</v>
      </c>
      <c r="C81" s="18"/>
      <c r="D81" s="19"/>
      <c r="E81" s="19"/>
      <c r="F81" s="19"/>
      <c r="G81" s="19"/>
      <c r="H81" s="19"/>
      <c r="I81" s="19"/>
      <c r="J81" s="19"/>
      <c r="K81" s="19"/>
      <c r="L81" s="418"/>
      <c r="M81" s="19"/>
      <c r="N81" s="19"/>
      <c r="O81" s="19"/>
      <c r="P81" s="19"/>
      <c r="Q81" s="19"/>
      <c r="R81" s="19"/>
      <c r="S81" s="1068"/>
      <c r="T81" s="1069"/>
      <c r="U81" s="1069"/>
      <c r="V81" s="1069"/>
      <c r="W81" s="1069"/>
      <c r="X81" s="1070"/>
      <c r="Y81" s="39"/>
      <c r="Z81" s="40"/>
      <c r="AA81" s="40"/>
      <c r="AB81" s="40"/>
      <c r="AC81" s="40"/>
      <c r="AD81" s="40"/>
      <c r="AE81" s="40"/>
      <c r="AF81" s="40"/>
      <c r="AG81" s="40"/>
      <c r="AH81" s="40"/>
      <c r="AI81" s="40"/>
      <c r="AJ81" s="40"/>
      <c r="AK81" s="40"/>
      <c r="AL81" s="40"/>
      <c r="AM81" s="40"/>
      <c r="AN81" s="40"/>
      <c r="AO81" s="40"/>
      <c r="AP81" s="40"/>
      <c r="AQ81" s="40"/>
      <c r="AR81" s="40"/>
      <c r="AS81" s="40"/>
      <c r="AT81" s="40"/>
      <c r="AU81" s="40"/>
      <c r="AV81" s="40"/>
      <c r="AW81" s="40"/>
      <c r="AX81" s="40"/>
      <c r="AY81" s="40"/>
      <c r="AZ81" s="40"/>
      <c r="BA81" s="40"/>
      <c r="BB81" s="41"/>
      <c r="BC81" s="40"/>
      <c r="BD81" s="40"/>
      <c r="BE81" s="40"/>
      <c r="BF81" s="40"/>
      <c r="BG81" s="40"/>
      <c r="BH81" s="40"/>
      <c r="BI81" s="40"/>
      <c r="BJ81" s="40"/>
      <c r="BK81" s="40"/>
      <c r="BL81" s="41"/>
      <c r="BM81" s="19"/>
      <c r="BN81" s="530"/>
      <c r="BO81" s="19"/>
      <c r="BP81" s="19"/>
      <c r="BQ81" s="19"/>
      <c r="BR81" s="19"/>
      <c r="BS81" s="19"/>
      <c r="BT81" s="19"/>
      <c r="BU81" s="19"/>
      <c r="BV81" s="19"/>
      <c r="BW81" s="21"/>
      <c r="BX81" s="16"/>
      <c r="BY81" s="507" t="str">
        <f>IF(BZ81="","",MAX($BY$2:BY80)+1)</f>
        <v/>
      </c>
      <c r="BZ81" s="862"/>
      <c r="CA81" s="862"/>
      <c r="CB81" s="862"/>
      <c r="CC81" s="5"/>
      <c r="CH81" s="19"/>
      <c r="CI81" s="19"/>
      <c r="CJ81" s="19"/>
      <c r="CK81" s="19"/>
      <c r="CL81" s="19"/>
      <c r="CM81" s="19"/>
      <c r="CN81" s="19"/>
      <c r="CO81" s="19"/>
      <c r="CP81" s="19"/>
      <c r="CQ81" s="19"/>
      <c r="CR81" s="19"/>
      <c r="CS81" s="19"/>
      <c r="CT81" s="19"/>
      <c r="CU81" s="19"/>
      <c r="CV81" s="19"/>
      <c r="CW81" s="19"/>
    </row>
    <row r="82" spans="1:119" s="17" customFormat="1" ht="13.5" customHeight="1">
      <c r="A82" s="32"/>
      <c r="B82" s="35" t="s">
        <v>382</v>
      </c>
      <c r="C82" s="18"/>
      <c r="D82" s="19"/>
      <c r="E82" s="19"/>
      <c r="F82" s="19"/>
      <c r="G82" s="19"/>
      <c r="H82" s="19"/>
      <c r="I82" s="19"/>
      <c r="J82" s="19"/>
      <c r="K82" s="19"/>
      <c r="L82" s="418"/>
      <c r="M82" s="19"/>
      <c r="N82" s="19"/>
      <c r="O82" s="19"/>
      <c r="P82" s="19"/>
      <c r="Q82" s="19"/>
      <c r="R82" s="19"/>
      <c r="S82" s="1065" t="s">
        <v>429</v>
      </c>
      <c r="T82" s="1066"/>
      <c r="U82" s="1066"/>
      <c r="V82" s="1066"/>
      <c r="W82" s="1066"/>
      <c r="X82" s="1067"/>
      <c r="Y82" s="37" t="s">
        <v>10</v>
      </c>
      <c r="Z82" s="23"/>
      <c r="AA82" s="23"/>
      <c r="AB82" s="23"/>
      <c r="AC82" s="23"/>
      <c r="AD82" s="23"/>
      <c r="AE82" s="23"/>
      <c r="AF82" s="23"/>
      <c r="AG82" s="23"/>
      <c r="AH82" s="23"/>
      <c r="AI82" s="23"/>
      <c r="AJ82" s="23"/>
      <c r="AK82" s="23"/>
      <c r="AL82" s="23"/>
      <c r="AM82" s="23"/>
      <c r="AN82" s="23"/>
      <c r="AO82" s="23"/>
      <c r="AP82" s="23"/>
      <c r="AQ82" s="23"/>
      <c r="AR82" s="23"/>
      <c r="AS82" s="23"/>
      <c r="AT82" s="23"/>
      <c r="AU82" s="23"/>
      <c r="AV82" s="23"/>
      <c r="AW82" s="23"/>
      <c r="AX82" s="23"/>
      <c r="AY82" s="23"/>
      <c r="AZ82" s="23"/>
      <c r="BA82" s="23"/>
      <c r="BB82" s="38"/>
      <c r="BC82" s="23"/>
      <c r="BD82" s="23"/>
      <c r="BE82" s="23"/>
      <c r="BF82" s="23"/>
      <c r="BG82" s="23"/>
      <c r="BH82" s="23"/>
      <c r="BI82" s="23"/>
      <c r="BJ82" s="23"/>
      <c r="BK82" s="23"/>
      <c r="BL82" s="38"/>
      <c r="BM82" s="19"/>
      <c r="BN82" s="530"/>
      <c r="BO82" s="19"/>
      <c r="BP82" s="19"/>
      <c r="BQ82" s="19"/>
      <c r="BR82" s="19"/>
      <c r="BS82" s="19"/>
      <c r="BT82" s="19"/>
      <c r="BU82" s="19"/>
      <c r="BV82" s="19"/>
      <c r="BW82" s="21"/>
      <c r="BX82" s="16"/>
      <c r="BY82" s="507" t="str">
        <f>IF(BZ82="","",MAX($BY$2:BY81)+1)</f>
        <v/>
      </c>
      <c r="BZ82" s="862"/>
      <c r="CA82" s="862"/>
      <c r="CB82" s="862"/>
      <c r="CC82" s="5"/>
      <c r="CH82" s="19"/>
      <c r="CI82" s="19"/>
      <c r="CJ82" s="19"/>
      <c r="CK82" s="19"/>
      <c r="CL82" s="19"/>
      <c r="CM82" s="19"/>
      <c r="CN82" s="19"/>
      <c r="CO82" s="19"/>
      <c r="CP82" s="19"/>
      <c r="CQ82" s="19"/>
      <c r="CR82" s="19"/>
      <c r="CS82" s="19"/>
      <c r="CT82" s="19"/>
      <c r="CU82" s="19"/>
      <c r="CV82" s="19"/>
      <c r="CW82" s="19"/>
    </row>
    <row r="83" spans="1:119" s="17" customFormat="1" ht="13.5" customHeight="1">
      <c r="A83" s="32"/>
      <c r="B83" s="35" t="s">
        <v>382</v>
      </c>
      <c r="C83" s="18"/>
      <c r="D83" s="19"/>
      <c r="E83" s="19"/>
      <c r="F83" s="19"/>
      <c r="G83" s="19"/>
      <c r="H83" s="19"/>
      <c r="I83" s="19"/>
      <c r="J83" s="19"/>
      <c r="K83" s="19"/>
      <c r="L83" s="418"/>
      <c r="M83" s="19"/>
      <c r="N83" s="19"/>
      <c r="O83" s="19"/>
      <c r="P83" s="19"/>
      <c r="Q83" s="19"/>
      <c r="R83" s="19"/>
      <c r="S83" s="1068"/>
      <c r="T83" s="1069"/>
      <c r="U83" s="1069"/>
      <c r="V83" s="1069"/>
      <c r="W83" s="1069"/>
      <c r="X83" s="1070"/>
      <c r="Y83" s="39"/>
      <c r="Z83" s="40"/>
      <c r="AA83" s="40"/>
      <c r="AB83" s="40"/>
      <c r="AC83" s="40"/>
      <c r="AD83" s="40"/>
      <c r="AE83" s="40"/>
      <c r="AF83" s="40"/>
      <c r="AG83" s="40"/>
      <c r="AH83" s="40"/>
      <c r="AI83" s="40"/>
      <c r="AJ83" s="40"/>
      <c r="AK83" s="40"/>
      <c r="AL83" s="40"/>
      <c r="AM83" s="40"/>
      <c r="AN83" s="40"/>
      <c r="AO83" s="40"/>
      <c r="AP83" s="40"/>
      <c r="AQ83" s="40"/>
      <c r="AR83" s="40"/>
      <c r="AS83" s="40"/>
      <c r="AT83" s="40"/>
      <c r="AU83" s="40"/>
      <c r="AV83" s="40"/>
      <c r="AW83" s="40"/>
      <c r="AX83" s="40"/>
      <c r="AY83" s="40"/>
      <c r="AZ83" s="40"/>
      <c r="BA83" s="40"/>
      <c r="BB83" s="41"/>
      <c r="BC83" s="40"/>
      <c r="BD83" s="40"/>
      <c r="BE83" s="40"/>
      <c r="BF83" s="40"/>
      <c r="BG83" s="40"/>
      <c r="BH83" s="40"/>
      <c r="BI83" s="40"/>
      <c r="BJ83" s="40"/>
      <c r="BK83" s="40"/>
      <c r="BL83" s="41"/>
      <c r="BM83" s="19"/>
      <c r="BN83" s="530"/>
      <c r="BO83" s="19"/>
      <c r="BP83" s="19"/>
      <c r="BQ83" s="19"/>
      <c r="BR83" s="19"/>
      <c r="BS83" s="19"/>
      <c r="BT83" s="19"/>
      <c r="BU83" s="19"/>
      <c r="BV83" s="19"/>
      <c r="BW83" s="21"/>
      <c r="BX83" s="16"/>
      <c r="BY83" s="507" t="str">
        <f>IF(BZ83="","",MAX($BY$2:BY82)+1)</f>
        <v/>
      </c>
      <c r="BZ83" s="862"/>
      <c r="CA83" s="862"/>
      <c r="CB83" s="862"/>
      <c r="CC83" s="5"/>
      <c r="CH83" s="19"/>
      <c r="CI83" s="19"/>
      <c r="CJ83" s="19"/>
      <c r="CK83" s="19"/>
      <c r="CL83" s="19"/>
      <c r="CM83" s="19"/>
      <c r="CN83" s="19"/>
      <c r="CO83" s="19"/>
      <c r="CP83" s="19"/>
      <c r="CQ83" s="19"/>
      <c r="CR83" s="19"/>
      <c r="CS83" s="19"/>
      <c r="CT83" s="19"/>
      <c r="CU83" s="19"/>
      <c r="CV83" s="19"/>
      <c r="CW83" s="19"/>
    </row>
    <row r="84" spans="1:119" s="17" customFormat="1" ht="13.5" customHeight="1">
      <c r="A84" s="32"/>
      <c r="B84" s="35" t="s">
        <v>382</v>
      </c>
      <c r="C84" s="18"/>
      <c r="D84" s="19"/>
      <c r="E84" s="19"/>
      <c r="F84" s="19"/>
      <c r="G84" s="19"/>
      <c r="H84" s="19"/>
      <c r="I84" s="19"/>
      <c r="J84" s="19"/>
      <c r="K84" s="19"/>
      <c r="L84" s="418"/>
      <c r="M84" s="19"/>
      <c r="N84" s="19"/>
      <c r="O84" s="19"/>
      <c r="P84" s="19"/>
      <c r="Q84" s="19"/>
      <c r="R84" s="19"/>
      <c r="S84" s="19"/>
      <c r="T84" s="19"/>
      <c r="U84" s="19"/>
      <c r="V84" s="19"/>
      <c r="W84" s="19"/>
      <c r="X84" s="19"/>
      <c r="Y84" s="19"/>
      <c r="Z84" s="19"/>
      <c r="AA84" s="19"/>
      <c r="AB84" s="19"/>
      <c r="AC84" s="19"/>
      <c r="AD84" s="19"/>
      <c r="AE84" s="19"/>
      <c r="AF84" s="19"/>
      <c r="AG84" s="19"/>
      <c r="AH84" s="19"/>
      <c r="AI84" s="19"/>
      <c r="AJ84" s="19"/>
      <c r="AK84" s="19"/>
      <c r="AL84" s="19"/>
      <c r="AM84" s="19"/>
      <c r="AN84" s="19"/>
      <c r="AO84" s="19"/>
      <c r="AP84" s="19"/>
      <c r="AQ84" s="19"/>
      <c r="AR84" s="19"/>
      <c r="AS84" s="19"/>
      <c r="AT84" s="19"/>
      <c r="AU84" s="19"/>
      <c r="AV84" s="19"/>
      <c r="AW84" s="19"/>
      <c r="AX84" s="19"/>
      <c r="AY84" s="19"/>
      <c r="AZ84" s="19"/>
      <c r="BA84" s="19"/>
      <c r="BB84" s="19"/>
      <c r="BC84" s="19"/>
      <c r="BD84" s="19"/>
      <c r="BE84" s="19"/>
      <c r="BF84" s="19"/>
      <c r="BG84" s="19"/>
      <c r="BH84" s="19"/>
      <c r="BI84" s="19"/>
      <c r="BJ84" s="19"/>
      <c r="BK84" s="19"/>
      <c r="BL84" s="19"/>
      <c r="BM84" s="19"/>
      <c r="BN84" s="530"/>
      <c r="BO84" s="19"/>
      <c r="BP84" s="19"/>
      <c r="BQ84" s="19"/>
      <c r="BR84" s="19"/>
      <c r="BS84" s="19"/>
      <c r="BT84" s="19"/>
      <c r="BU84" s="19"/>
      <c r="BV84" s="19"/>
      <c r="BW84" s="21"/>
      <c r="BX84" s="16"/>
      <c r="BY84" s="507" t="str">
        <f>IF(BZ84="","",MAX($BY$2:BY83)+1)</f>
        <v/>
      </c>
      <c r="BZ84" s="862"/>
      <c r="CA84" s="862"/>
      <c r="CB84" s="862"/>
      <c r="CC84" s="5"/>
      <c r="CH84" s="19"/>
      <c r="CI84" s="19"/>
      <c r="CJ84" s="19"/>
      <c r="CK84" s="19"/>
      <c r="CL84" s="19"/>
      <c r="CM84" s="19"/>
      <c r="CN84" s="19"/>
      <c r="CO84" s="19"/>
      <c r="CP84" s="19"/>
      <c r="CQ84" s="19"/>
      <c r="CR84" s="19"/>
      <c r="CS84" s="19"/>
      <c r="CT84" s="19"/>
      <c r="CU84" s="19"/>
      <c r="CV84" s="19"/>
      <c r="CW84" s="19"/>
    </row>
    <row r="85" spans="1:119" s="17" customFormat="1" ht="13.5" customHeight="1">
      <c r="A85" s="32"/>
      <c r="B85" s="35" t="s">
        <v>382</v>
      </c>
      <c r="C85" s="18"/>
      <c r="D85" s="19"/>
      <c r="E85" s="19"/>
      <c r="F85" s="19"/>
      <c r="G85" s="19"/>
      <c r="H85" s="19"/>
      <c r="I85" s="19"/>
      <c r="J85" s="19"/>
      <c r="K85" s="19"/>
      <c r="L85" s="418"/>
      <c r="M85" s="19"/>
      <c r="N85" s="19"/>
      <c r="O85" s="19"/>
      <c r="P85" s="19"/>
      <c r="Q85" s="19"/>
      <c r="R85" s="19" t="s">
        <v>430</v>
      </c>
      <c r="S85" s="19"/>
      <c r="T85" s="19"/>
      <c r="U85" s="19"/>
      <c r="V85" s="19"/>
      <c r="W85" s="19"/>
      <c r="X85" s="19"/>
      <c r="Y85" s="19"/>
      <c r="Z85" s="19"/>
      <c r="AA85" s="19"/>
      <c r="AB85" s="19"/>
      <c r="AC85" s="19"/>
      <c r="AD85" s="19"/>
      <c r="AE85" s="19"/>
      <c r="AF85" s="19"/>
      <c r="AG85" s="19"/>
      <c r="AH85" s="19"/>
      <c r="AI85" s="19"/>
      <c r="AJ85" s="19"/>
      <c r="AK85" s="19"/>
      <c r="AL85" s="19"/>
      <c r="AM85" s="19"/>
      <c r="AN85" s="19"/>
      <c r="AO85" s="19"/>
      <c r="AP85" s="19"/>
      <c r="AQ85" s="19"/>
      <c r="AR85" s="19"/>
      <c r="AS85" s="19"/>
      <c r="AT85" s="19"/>
      <c r="AU85" s="19"/>
      <c r="AV85" s="19"/>
      <c r="AW85" s="19"/>
      <c r="AX85" s="19"/>
      <c r="AY85" s="19"/>
      <c r="AZ85" s="19"/>
      <c r="BA85" s="19"/>
      <c r="BB85" s="19"/>
      <c r="BC85" s="19"/>
      <c r="BD85" s="19"/>
      <c r="BE85" s="19"/>
      <c r="BF85" s="19"/>
      <c r="BG85" s="19"/>
      <c r="BH85" s="19"/>
      <c r="BI85" s="19"/>
      <c r="BJ85" s="19"/>
      <c r="BK85" s="19"/>
      <c r="BL85" s="19"/>
      <c r="BM85" s="19"/>
      <c r="BN85" s="530"/>
      <c r="BO85" s="19"/>
      <c r="BP85" s="19"/>
      <c r="BQ85" s="19"/>
      <c r="BR85" s="19"/>
      <c r="BS85" s="19"/>
      <c r="BT85" s="19"/>
      <c r="BU85" s="19"/>
      <c r="BV85" s="19"/>
      <c r="BW85" s="21"/>
      <c r="BX85" s="16"/>
      <c r="BY85" s="507">
        <f>IF(BZ85="","",MAX($BY$2:BY84)+1)</f>
        <v>29</v>
      </c>
      <c r="BZ85" s="862" t="s">
        <v>431</v>
      </c>
      <c r="CA85" s="862" t="s">
        <v>9</v>
      </c>
      <c r="CB85" s="863">
        <v>45299</v>
      </c>
      <c r="CC85" s="5"/>
      <c r="CH85" s="19"/>
      <c r="CI85" s="19"/>
      <c r="CJ85" s="19"/>
      <c r="CK85" s="19"/>
      <c r="CL85" s="19"/>
      <c r="CM85" s="19"/>
      <c r="CN85" s="19"/>
      <c r="CO85" s="19"/>
      <c r="CP85" s="19"/>
      <c r="CQ85" s="19"/>
      <c r="CR85" s="19"/>
      <c r="CS85" s="19"/>
      <c r="CT85" s="19"/>
      <c r="CU85" s="19"/>
      <c r="CV85" s="19"/>
      <c r="CW85" s="19"/>
    </row>
    <row r="86" spans="1:119" s="17" customFormat="1" ht="13.5" customHeight="1">
      <c r="A86" s="32"/>
      <c r="B86" s="35" t="s">
        <v>382</v>
      </c>
      <c r="C86" s="18"/>
      <c r="D86" s="19"/>
      <c r="E86" s="19"/>
      <c r="F86" s="19"/>
      <c r="G86" s="19"/>
      <c r="H86" s="19"/>
      <c r="I86" s="19"/>
      <c r="J86" s="19"/>
      <c r="K86" s="19"/>
      <c r="L86" s="418"/>
      <c r="M86" s="19"/>
      <c r="N86" s="19"/>
      <c r="O86" s="19"/>
      <c r="P86" s="19"/>
      <c r="Q86" s="19"/>
      <c r="R86" s="19"/>
      <c r="S86" s="1071" t="s">
        <v>308</v>
      </c>
      <c r="T86" s="1072"/>
      <c r="U86" s="1073" t="s">
        <v>432</v>
      </c>
      <c r="V86" s="1074"/>
      <c r="W86" s="1074"/>
      <c r="X86" s="1074"/>
      <c r="Y86" s="1074"/>
      <c r="Z86" s="1074"/>
      <c r="AA86" s="1074"/>
      <c r="AB86" s="1074"/>
      <c r="AC86" s="1074"/>
      <c r="AD86" s="1074"/>
      <c r="AE86" s="1074"/>
      <c r="AF86" s="1075"/>
      <c r="AG86" s="1073" t="s">
        <v>310</v>
      </c>
      <c r="AH86" s="1074"/>
      <c r="AI86" s="1074"/>
      <c r="AJ86" s="1074"/>
      <c r="AK86" s="1074"/>
      <c r="AL86" s="1074"/>
      <c r="AM86" s="1074"/>
      <c r="AN86" s="1074"/>
      <c r="AO86" s="1074"/>
      <c r="AP86" s="1074"/>
      <c r="AQ86" s="1074"/>
      <c r="AR86" s="1074"/>
      <c r="AS86" s="1074"/>
      <c r="AT86" s="1074"/>
      <c r="AU86" s="1074"/>
      <c r="AV86" s="1074"/>
      <c r="AW86" s="1074"/>
      <c r="AX86" s="1074"/>
      <c r="AY86" s="1074"/>
      <c r="AZ86" s="1074"/>
      <c r="BA86" s="1074"/>
      <c r="BB86" s="1074"/>
      <c r="BC86" s="1074"/>
      <c r="BD86" s="1075"/>
      <c r="BE86" s="1073" t="s">
        <v>311</v>
      </c>
      <c r="BF86" s="1074"/>
      <c r="BG86" s="1074"/>
      <c r="BH86" s="1074"/>
      <c r="BI86" s="1074"/>
      <c r="BJ86" s="1074"/>
      <c r="BK86" s="1074"/>
      <c r="BL86" s="1075"/>
      <c r="BM86" s="19"/>
      <c r="BN86" s="530"/>
      <c r="BO86" s="19"/>
      <c r="BP86" s="19"/>
      <c r="BQ86" s="19"/>
      <c r="BR86" s="19"/>
      <c r="BS86" s="19"/>
      <c r="BT86" s="19"/>
      <c r="BU86" s="19"/>
      <c r="BV86" s="19"/>
      <c r="BW86" s="21"/>
      <c r="BX86" s="16"/>
      <c r="BY86" s="507" t="str">
        <f>IF(BZ86="","",MAX($BY$2:BY85)+1)</f>
        <v/>
      </c>
      <c r="BZ86" s="862"/>
      <c r="CA86" s="862"/>
      <c r="CB86" s="862"/>
      <c r="CC86" s="5"/>
      <c r="CH86" s="19"/>
      <c r="CI86" s="19"/>
      <c r="CJ86" s="19"/>
      <c r="CK86" s="19"/>
      <c r="CL86" s="19"/>
      <c r="CM86" s="19"/>
      <c r="CN86" s="19"/>
      <c r="CO86" s="19"/>
      <c r="CP86" s="19"/>
      <c r="CQ86" s="19"/>
      <c r="CR86" s="19"/>
      <c r="CS86" s="19"/>
      <c r="CT86" s="19"/>
      <c r="CU86" s="19"/>
      <c r="CV86" s="19"/>
      <c r="CW86" s="19"/>
      <c r="CY86" s="36"/>
      <c r="CZ86" s="36"/>
      <c r="DA86" s="36"/>
      <c r="DB86" s="36"/>
      <c r="DC86" s="36"/>
      <c r="DD86" s="36"/>
      <c r="DE86" s="36"/>
      <c r="DF86" s="36"/>
      <c r="DG86" s="36"/>
      <c r="DH86" s="36"/>
      <c r="DI86" s="36"/>
      <c r="DJ86" s="36"/>
      <c r="DK86" s="36"/>
      <c r="DL86" s="36"/>
      <c r="DM86" s="36"/>
      <c r="DN86" s="36"/>
      <c r="DO86" s="36"/>
    </row>
    <row r="87" spans="1:119" s="17" customFormat="1" ht="13.5" customHeight="1">
      <c r="A87" s="32"/>
      <c r="B87" s="35" t="s">
        <v>433</v>
      </c>
      <c r="C87" s="18"/>
      <c r="D87" s="19"/>
      <c r="E87" s="19"/>
      <c r="F87" s="19"/>
      <c r="G87" s="19"/>
      <c r="H87" s="19"/>
      <c r="I87" s="19"/>
      <c r="J87" s="19"/>
      <c r="K87" s="19"/>
      <c r="L87" s="418"/>
      <c r="M87" s="19"/>
      <c r="N87" s="19"/>
      <c r="O87" s="19"/>
      <c r="P87" s="19"/>
      <c r="Q87" s="19"/>
      <c r="R87" s="19"/>
      <c r="S87" s="1076">
        <v>1</v>
      </c>
      <c r="T87" s="1077"/>
      <c r="U87" s="1022" t="s">
        <v>434</v>
      </c>
      <c r="V87" s="526"/>
      <c r="W87" s="526"/>
      <c r="X87" s="526"/>
      <c r="Y87" s="526"/>
      <c r="Z87" s="526"/>
      <c r="AA87" s="526"/>
      <c r="AB87" s="526"/>
      <c r="AC87" s="526"/>
      <c r="AD87" s="526"/>
      <c r="AE87" s="526"/>
      <c r="AF87" s="1023"/>
      <c r="AG87" s="1022" t="s">
        <v>435</v>
      </c>
      <c r="AH87" s="526"/>
      <c r="AI87" s="526"/>
      <c r="AJ87" s="526"/>
      <c r="AK87" s="526"/>
      <c r="AL87" s="526"/>
      <c r="AM87" s="526"/>
      <c r="AN87" s="526"/>
      <c r="AO87" s="526"/>
      <c r="AP87" s="526"/>
      <c r="AQ87" s="526"/>
      <c r="AR87" s="526"/>
      <c r="AS87" s="526"/>
      <c r="AT87" s="526"/>
      <c r="AU87" s="526"/>
      <c r="AV87" s="526"/>
      <c r="AW87" s="526"/>
      <c r="AX87" s="526"/>
      <c r="AY87" s="526"/>
      <c r="AZ87" s="526"/>
      <c r="BA87" s="526"/>
      <c r="BB87" s="526"/>
      <c r="BC87" s="526"/>
      <c r="BD87" s="1023"/>
      <c r="BE87" s="1022" t="s">
        <v>436</v>
      </c>
      <c r="BF87" s="526"/>
      <c r="BG87" s="526"/>
      <c r="BH87" s="526"/>
      <c r="BI87" s="526"/>
      <c r="BJ87" s="526"/>
      <c r="BK87" s="526"/>
      <c r="BL87" s="1023"/>
      <c r="BM87" s="19"/>
      <c r="BN87" s="530"/>
      <c r="BO87" s="19"/>
      <c r="BP87" s="19"/>
      <c r="BQ87" s="19"/>
      <c r="BR87" s="19"/>
      <c r="BS87" s="19"/>
      <c r="BT87" s="19"/>
      <c r="BU87" s="19"/>
      <c r="BV87" s="19"/>
      <c r="BW87" s="21"/>
      <c r="BX87" s="16"/>
      <c r="BY87" s="507">
        <f>IF(BZ87="","",MAX($BY$2:BY86)+1)</f>
        <v>30</v>
      </c>
      <c r="BZ87" s="862" t="s">
        <v>431</v>
      </c>
      <c r="CA87" s="862" t="s">
        <v>9</v>
      </c>
      <c r="CB87" s="863">
        <v>45299</v>
      </c>
      <c r="CC87" s="5"/>
      <c r="CH87" s="19"/>
      <c r="CI87" s="19"/>
      <c r="CJ87" s="19"/>
      <c r="CK87" s="19"/>
      <c r="CL87" s="19"/>
      <c r="CM87" s="19"/>
      <c r="CN87" s="19"/>
      <c r="CO87" s="19"/>
      <c r="CP87" s="19"/>
      <c r="CQ87" s="19"/>
      <c r="CR87" s="19"/>
      <c r="CS87" s="19"/>
      <c r="CT87" s="19"/>
      <c r="CU87" s="19"/>
      <c r="CV87" s="19"/>
      <c r="CW87" s="19"/>
    </row>
    <row r="88" spans="1:119" s="17" customFormat="1" ht="13.5" customHeight="1">
      <c r="A88" s="32"/>
      <c r="B88" s="35" t="s">
        <v>382</v>
      </c>
      <c r="C88" s="18"/>
      <c r="D88" s="19"/>
      <c r="E88" s="19"/>
      <c r="F88" s="19"/>
      <c r="G88" s="19"/>
      <c r="H88" s="19"/>
      <c r="I88" s="19"/>
      <c r="J88" s="19"/>
      <c r="K88" s="19"/>
      <c r="L88" s="418"/>
      <c r="M88" s="19"/>
      <c r="N88" s="19"/>
      <c r="O88" s="19"/>
      <c r="P88" s="19"/>
      <c r="Q88" s="19"/>
      <c r="R88" s="19"/>
      <c r="S88" s="19"/>
      <c r="T88" s="19"/>
      <c r="U88" s="19"/>
      <c r="V88" s="19"/>
      <c r="W88" s="19"/>
      <c r="X88" s="19"/>
      <c r="Y88" s="19"/>
      <c r="Z88" s="19"/>
      <c r="AA88" s="19"/>
      <c r="AB88" s="19"/>
      <c r="AC88" s="19"/>
      <c r="AD88" s="19"/>
      <c r="AE88" s="19"/>
      <c r="AF88" s="19"/>
      <c r="AG88" s="369" t="s">
        <v>437</v>
      </c>
      <c r="AH88" s="19"/>
      <c r="AI88" s="19"/>
      <c r="AJ88" s="19"/>
      <c r="AK88" s="19"/>
      <c r="AL88" s="19"/>
      <c r="AM88" s="19"/>
      <c r="AN88" s="19"/>
      <c r="AO88" s="19"/>
      <c r="AP88" s="19"/>
      <c r="AQ88" s="19"/>
      <c r="AR88" s="19"/>
      <c r="AS88" s="19"/>
      <c r="AT88" s="19"/>
      <c r="AU88" s="19"/>
      <c r="AV88" s="19"/>
      <c r="AW88" s="19"/>
      <c r="AX88" s="19"/>
      <c r="AY88" s="19"/>
      <c r="AZ88" s="19"/>
      <c r="BA88" s="19"/>
      <c r="BB88" s="19"/>
      <c r="BC88" s="19"/>
      <c r="BD88" s="19"/>
      <c r="BE88" s="19"/>
      <c r="BF88" s="19"/>
      <c r="BG88" s="19"/>
      <c r="BH88" s="19"/>
      <c r="BI88" s="19"/>
      <c r="BJ88" s="19"/>
      <c r="BK88" s="19"/>
      <c r="BL88" s="19"/>
      <c r="BM88" s="19"/>
      <c r="BN88" s="530"/>
      <c r="BO88" s="19"/>
      <c r="BP88" s="19"/>
      <c r="BQ88" s="19"/>
      <c r="BR88" s="19"/>
      <c r="BS88" s="19"/>
      <c r="BT88" s="19"/>
      <c r="BU88" s="19"/>
      <c r="BV88" s="19"/>
      <c r="BW88" s="21"/>
      <c r="BX88" s="16"/>
      <c r="BY88" s="507" t="str">
        <f>IF(BZ88="","",MAX($BY$2:BY87)+1)</f>
        <v/>
      </c>
      <c r="BZ88" s="862"/>
      <c r="CA88" s="862"/>
      <c r="CB88" s="862"/>
      <c r="CC88" s="5"/>
      <c r="CH88" s="19"/>
      <c r="CI88" s="19"/>
      <c r="CJ88" s="19"/>
      <c r="CK88" s="19"/>
      <c r="CL88" s="19"/>
      <c r="CM88" s="19"/>
      <c r="CN88" s="19"/>
      <c r="CO88" s="19"/>
      <c r="CP88" s="19"/>
      <c r="CQ88" s="19"/>
      <c r="CR88" s="19"/>
      <c r="CS88" s="19"/>
      <c r="CT88" s="19"/>
      <c r="CU88" s="19"/>
      <c r="CV88" s="19"/>
      <c r="CW88" s="19"/>
    </row>
    <row r="89" spans="1:119" s="17" customFormat="1" ht="13.5" customHeight="1">
      <c r="A89" s="32"/>
      <c r="B89" s="35"/>
      <c r="C89" s="18"/>
      <c r="D89" s="19"/>
      <c r="E89" s="19"/>
      <c r="F89" s="19"/>
      <c r="G89" s="19"/>
      <c r="H89" s="19"/>
      <c r="I89" s="19"/>
      <c r="J89" s="19"/>
      <c r="K89" s="19"/>
      <c r="L89" s="418"/>
      <c r="M89" s="19"/>
      <c r="N89" s="19"/>
      <c r="O89" s="19"/>
      <c r="P89" s="19"/>
      <c r="Q89" s="19"/>
      <c r="R89" s="19"/>
      <c r="S89" s="19"/>
      <c r="T89" s="19"/>
      <c r="U89" s="19"/>
      <c r="V89" s="19"/>
      <c r="W89" s="19"/>
      <c r="X89" s="19"/>
      <c r="Y89" s="19"/>
      <c r="Z89" s="19"/>
      <c r="AA89" s="19"/>
      <c r="AB89" s="19"/>
      <c r="AC89" s="19"/>
      <c r="AD89" s="19"/>
      <c r="AE89" s="19"/>
      <c r="AF89" s="19"/>
      <c r="AG89" s="369"/>
      <c r="AH89" s="19"/>
      <c r="AI89" s="19"/>
      <c r="AJ89" s="19"/>
      <c r="AK89" s="19"/>
      <c r="AL89" s="19"/>
      <c r="AM89" s="19"/>
      <c r="AN89" s="19"/>
      <c r="AO89" s="19"/>
      <c r="AP89" s="19"/>
      <c r="AQ89" s="19"/>
      <c r="AR89" s="19"/>
      <c r="AS89" s="19"/>
      <c r="AT89" s="19"/>
      <c r="AU89" s="19"/>
      <c r="AV89" s="19"/>
      <c r="AW89" s="19"/>
      <c r="AX89" s="19"/>
      <c r="AY89" s="19"/>
      <c r="AZ89" s="19"/>
      <c r="BA89" s="19"/>
      <c r="BB89" s="19"/>
      <c r="BC89" s="19"/>
      <c r="BD89" s="19"/>
      <c r="BE89" s="19"/>
      <c r="BF89" s="19"/>
      <c r="BG89" s="19"/>
      <c r="BH89" s="19"/>
      <c r="BI89" s="19"/>
      <c r="BJ89" s="19"/>
      <c r="BK89" s="19"/>
      <c r="BL89" s="19"/>
      <c r="BM89" s="19"/>
      <c r="BN89" s="530"/>
      <c r="BO89" s="19"/>
      <c r="BP89" s="19"/>
      <c r="BQ89" s="19"/>
      <c r="BR89" s="19"/>
      <c r="BS89" s="19"/>
      <c r="BT89" s="19"/>
      <c r="BU89" s="19"/>
      <c r="BV89" s="19"/>
      <c r="BW89" s="21"/>
      <c r="BX89" s="16"/>
      <c r="BY89" s="507" t="str">
        <f>IF(BZ89="","",MAX($BY$2:BY88)+1)</f>
        <v/>
      </c>
      <c r="BZ89" s="862"/>
      <c r="CA89" s="862"/>
      <c r="CB89" s="862"/>
      <c r="CC89" s="5"/>
      <c r="CH89" s="19"/>
      <c r="CI89" s="19"/>
      <c r="CJ89" s="19"/>
      <c r="CK89" s="19"/>
      <c r="CL89" s="19"/>
      <c r="CM89" s="19"/>
      <c r="CN89" s="19"/>
      <c r="CO89" s="19"/>
      <c r="CP89" s="19"/>
      <c r="CQ89" s="19"/>
      <c r="CR89" s="19"/>
      <c r="CS89" s="19"/>
      <c r="CT89" s="19"/>
      <c r="CU89" s="19"/>
      <c r="CV89" s="19"/>
      <c r="CW89" s="19"/>
    </row>
    <row r="90" spans="1:119" s="17" customFormat="1" ht="13.5" customHeight="1">
      <c r="A90" s="32"/>
      <c r="B90" s="35" t="s">
        <v>382</v>
      </c>
      <c r="C90" s="18"/>
      <c r="D90" s="19"/>
      <c r="E90" s="19"/>
      <c r="F90" s="19"/>
      <c r="G90" s="19"/>
      <c r="H90" s="19"/>
      <c r="I90" s="19"/>
      <c r="J90" s="19"/>
      <c r="K90" s="19"/>
      <c r="L90" s="418"/>
      <c r="M90" s="19"/>
      <c r="N90" s="19"/>
      <c r="O90" s="19"/>
      <c r="P90" s="19"/>
      <c r="Q90" s="19" t="s">
        <v>438</v>
      </c>
      <c r="R90" s="19"/>
      <c r="S90" s="19"/>
      <c r="T90" s="19"/>
      <c r="U90" s="19"/>
      <c r="V90" s="19"/>
      <c r="W90" s="19"/>
      <c r="X90" s="19"/>
      <c r="Y90" s="19"/>
      <c r="Z90" s="19"/>
      <c r="AA90" s="19"/>
      <c r="AB90" s="19"/>
      <c r="AC90" s="19"/>
      <c r="AD90" s="19"/>
      <c r="AE90" s="19"/>
      <c r="AF90" s="19"/>
      <c r="AG90" s="19"/>
      <c r="AH90" s="19"/>
      <c r="AI90" s="19"/>
      <c r="AJ90" s="19"/>
      <c r="AK90" s="19"/>
      <c r="AL90" s="19"/>
      <c r="AM90" s="19"/>
      <c r="AN90" s="19"/>
      <c r="AO90" s="19"/>
      <c r="AP90" s="19"/>
      <c r="AQ90" s="19"/>
      <c r="AR90" s="19"/>
      <c r="AS90" s="19"/>
      <c r="AT90" s="19"/>
      <c r="AU90" s="19"/>
      <c r="AV90" s="19"/>
      <c r="AW90" s="19"/>
      <c r="AX90" s="19"/>
      <c r="AY90" s="19"/>
      <c r="AZ90" s="19"/>
      <c r="BA90" s="19"/>
      <c r="BB90" s="19"/>
      <c r="BC90" s="19"/>
      <c r="BD90" s="19"/>
      <c r="BE90" s="19"/>
      <c r="BF90" s="19"/>
      <c r="BG90" s="19"/>
      <c r="BH90" s="19"/>
      <c r="BI90" s="19"/>
      <c r="BJ90" s="19"/>
      <c r="BK90" s="19"/>
      <c r="BL90" s="19"/>
      <c r="BM90" s="19"/>
      <c r="BN90" s="530"/>
      <c r="BO90" s="19"/>
      <c r="BP90" s="19"/>
      <c r="BQ90" s="19"/>
      <c r="BR90" s="19"/>
      <c r="BS90" s="19"/>
      <c r="BT90" s="19"/>
      <c r="BU90" s="19"/>
      <c r="BV90" s="19"/>
      <c r="BW90" s="21"/>
      <c r="BX90" s="16"/>
      <c r="BY90" s="507" t="str">
        <f>IF(BZ90="","",MAX($BY$2:BY89)+1)</f>
        <v/>
      </c>
      <c r="BZ90" s="862"/>
      <c r="CA90" s="862"/>
      <c r="CB90" s="862"/>
      <c r="CC90" s="5"/>
      <c r="CH90" s="19"/>
      <c r="CI90" s="19"/>
      <c r="CJ90" s="19"/>
      <c r="CK90" s="19"/>
      <c r="CL90" s="19"/>
      <c r="CM90" s="19"/>
      <c r="CN90" s="19"/>
      <c r="CO90" s="19"/>
      <c r="CP90" s="19"/>
      <c r="CQ90" s="19"/>
      <c r="CR90" s="19"/>
      <c r="CS90" s="19"/>
      <c r="CT90" s="19"/>
      <c r="CU90" s="19"/>
      <c r="CV90" s="19"/>
      <c r="CW90" s="19"/>
    </row>
    <row r="91" spans="1:119" s="17" customFormat="1" ht="13.5" customHeight="1">
      <c r="A91" s="32"/>
      <c r="B91" s="35" t="s">
        <v>382</v>
      </c>
      <c r="C91" s="18"/>
      <c r="D91" s="19"/>
      <c r="E91" s="19"/>
      <c r="F91" s="19"/>
      <c r="G91" s="19"/>
      <c r="H91" s="19"/>
      <c r="I91" s="19"/>
      <c r="J91" s="19"/>
      <c r="K91" s="19"/>
      <c r="L91" s="418"/>
      <c r="M91" s="19"/>
      <c r="N91" s="19"/>
      <c r="O91" s="19"/>
      <c r="P91" s="19"/>
      <c r="Q91" s="19"/>
      <c r="R91" s="19" t="s">
        <v>439</v>
      </c>
      <c r="S91" s="19"/>
      <c r="T91" s="19"/>
      <c r="U91" s="19"/>
      <c r="V91" s="19"/>
      <c r="W91" s="19"/>
      <c r="X91" s="19"/>
      <c r="Y91" s="19"/>
      <c r="Z91" s="19"/>
      <c r="AA91" s="19"/>
      <c r="AB91" s="19"/>
      <c r="AC91" s="19"/>
      <c r="AD91" s="19"/>
      <c r="AE91" s="19"/>
      <c r="AF91" s="19"/>
      <c r="AG91" s="19"/>
      <c r="AH91" s="19"/>
      <c r="AI91" s="19"/>
      <c r="AJ91" s="19"/>
      <c r="AK91" s="19"/>
      <c r="AL91" s="19"/>
      <c r="AM91" s="19"/>
      <c r="AN91" s="19"/>
      <c r="AO91" s="19"/>
      <c r="AP91" s="19"/>
      <c r="AQ91" s="19"/>
      <c r="AR91" s="19"/>
      <c r="AS91" s="19"/>
      <c r="AT91" s="19"/>
      <c r="AU91" s="19"/>
      <c r="AV91" s="19"/>
      <c r="AW91" s="19"/>
      <c r="AX91" s="19"/>
      <c r="AY91" s="19"/>
      <c r="AZ91" s="19"/>
      <c r="BA91" s="19"/>
      <c r="BB91" s="19"/>
      <c r="BC91" s="19"/>
      <c r="BD91" s="19"/>
      <c r="BE91" s="19"/>
      <c r="BF91" s="19"/>
      <c r="BG91" s="19"/>
      <c r="BH91" s="19"/>
      <c r="BI91" s="19"/>
      <c r="BJ91" s="19"/>
      <c r="BK91" s="19"/>
      <c r="BL91" s="19"/>
      <c r="BM91" s="19"/>
      <c r="BN91" s="530"/>
      <c r="BO91" s="19"/>
      <c r="BP91" s="19"/>
      <c r="BQ91" s="19"/>
      <c r="BR91" s="19"/>
      <c r="BS91" s="19"/>
      <c r="BT91" s="19"/>
      <c r="BU91" s="19"/>
      <c r="BV91" s="19"/>
      <c r="BW91" s="21"/>
      <c r="BX91" s="16"/>
      <c r="BY91" s="507" t="str">
        <f>IF(BZ91="","",MAX($BY$2:BY90)+1)</f>
        <v/>
      </c>
      <c r="BZ91" s="862"/>
      <c r="CA91" s="862"/>
      <c r="CB91" s="862"/>
      <c r="CC91" s="5"/>
      <c r="CH91" s="19"/>
      <c r="CI91" s="19"/>
      <c r="CJ91" s="19"/>
      <c r="CK91" s="19"/>
      <c r="CL91" s="19"/>
      <c r="CM91" s="19"/>
      <c r="CN91" s="19"/>
      <c r="CO91" s="19"/>
      <c r="CP91" s="19"/>
      <c r="CQ91" s="19"/>
      <c r="CR91" s="19"/>
      <c r="CS91" s="19"/>
      <c r="CT91" s="19"/>
      <c r="CU91" s="19"/>
      <c r="CV91" s="19"/>
      <c r="CW91" s="19"/>
    </row>
    <row r="92" spans="1:119" s="17" customFormat="1" ht="13.5" customHeight="1">
      <c r="A92" s="32"/>
      <c r="B92" s="35" t="s">
        <v>382</v>
      </c>
      <c r="C92" s="18"/>
      <c r="D92" s="19"/>
      <c r="E92" s="19"/>
      <c r="F92" s="19"/>
      <c r="G92" s="19"/>
      <c r="H92" s="19"/>
      <c r="I92" s="19"/>
      <c r="J92" s="19"/>
      <c r="K92" s="19"/>
      <c r="L92" s="418"/>
      <c r="M92" s="19"/>
      <c r="N92" s="19"/>
      <c r="O92" s="19"/>
      <c r="P92" s="19"/>
      <c r="Q92" s="19"/>
      <c r="R92" s="19" t="s">
        <v>440</v>
      </c>
      <c r="S92" s="19"/>
      <c r="T92" s="19"/>
      <c r="U92" s="19"/>
      <c r="V92" s="19"/>
      <c r="W92" s="19"/>
      <c r="X92" s="19"/>
      <c r="Y92" s="19"/>
      <c r="Z92" s="19"/>
      <c r="AA92" s="19"/>
      <c r="AB92" s="19"/>
      <c r="AC92" s="19"/>
      <c r="AD92" s="19"/>
      <c r="AE92" s="19"/>
      <c r="AF92" s="19"/>
      <c r="AG92" s="19"/>
      <c r="AH92" s="19"/>
      <c r="AI92" s="19"/>
      <c r="AJ92" s="19"/>
      <c r="AK92" s="19"/>
      <c r="AL92" s="19"/>
      <c r="AM92" s="19"/>
      <c r="AN92" s="19"/>
      <c r="AO92" s="19"/>
      <c r="AP92" s="19"/>
      <c r="AQ92" s="19"/>
      <c r="AR92" s="19"/>
      <c r="AS92" s="19"/>
      <c r="AT92" s="19"/>
      <c r="AU92" s="19"/>
      <c r="AV92" s="19"/>
      <c r="AW92" s="19"/>
      <c r="AX92" s="19"/>
      <c r="AY92" s="19"/>
      <c r="AZ92" s="19"/>
      <c r="BA92" s="19"/>
      <c r="BB92" s="19"/>
      <c r="BC92" s="19"/>
      <c r="BD92" s="19"/>
      <c r="BE92" s="19"/>
      <c r="BF92" s="19"/>
      <c r="BG92" s="19"/>
      <c r="BH92" s="19"/>
      <c r="BI92" s="19"/>
      <c r="BJ92" s="19"/>
      <c r="BK92" s="19"/>
      <c r="BL92" s="19"/>
      <c r="BM92" s="19"/>
      <c r="BN92" s="530"/>
      <c r="BO92" s="19"/>
      <c r="BP92" s="19"/>
      <c r="BQ92" s="19"/>
      <c r="BR92" s="19"/>
      <c r="BS92" s="19"/>
      <c r="BT92" s="19"/>
      <c r="BU92" s="19"/>
      <c r="BV92" s="19"/>
      <c r="BW92" s="21"/>
      <c r="BX92" s="16"/>
      <c r="BY92" s="507">
        <f>IF(BZ92="","",MAX($BY$2:BY91)+1)</f>
        <v>31</v>
      </c>
      <c r="BZ92" s="862" t="s">
        <v>81</v>
      </c>
      <c r="CA92" s="862" t="s">
        <v>9</v>
      </c>
      <c r="CB92" s="863">
        <v>45299</v>
      </c>
      <c r="CC92" s="5"/>
      <c r="CH92" s="19"/>
      <c r="CI92" s="19"/>
      <c r="CJ92" s="19"/>
      <c r="CK92" s="19"/>
      <c r="CL92" s="19"/>
      <c r="CM92" s="19"/>
      <c r="CN92" s="19"/>
      <c r="CO92" s="19"/>
      <c r="CP92" s="19"/>
      <c r="CQ92" s="19"/>
      <c r="CR92" s="19"/>
      <c r="CS92" s="19"/>
      <c r="CT92" s="19"/>
      <c r="CU92" s="19"/>
      <c r="CV92" s="19"/>
      <c r="CW92" s="19"/>
    </row>
    <row r="93" spans="1:119" s="17" customFormat="1" ht="13.5" customHeight="1">
      <c r="A93" s="32"/>
      <c r="B93" s="35" t="s">
        <v>382</v>
      </c>
      <c r="C93" s="18"/>
      <c r="D93" s="19"/>
      <c r="E93" s="19"/>
      <c r="F93" s="19"/>
      <c r="G93" s="19"/>
      <c r="H93" s="19"/>
      <c r="I93" s="19"/>
      <c r="J93" s="19"/>
      <c r="K93" s="19"/>
      <c r="L93" s="418"/>
      <c r="M93" s="19"/>
      <c r="N93" s="19"/>
      <c r="O93" s="19"/>
      <c r="P93" s="19"/>
      <c r="Q93" s="19"/>
      <c r="R93" s="19"/>
      <c r="S93" s="1065" t="s">
        <v>416</v>
      </c>
      <c r="T93" s="1066"/>
      <c r="U93" s="1066"/>
      <c r="V93" s="1066"/>
      <c r="W93" s="1066"/>
      <c r="X93" s="1067"/>
      <c r="Y93" s="37" t="s">
        <v>441</v>
      </c>
      <c r="Z93" s="23"/>
      <c r="AA93" s="23"/>
      <c r="AB93" s="23"/>
      <c r="AC93" s="23"/>
      <c r="AD93" s="23"/>
      <c r="AE93" s="23"/>
      <c r="AF93" s="23"/>
      <c r="AG93" s="23"/>
      <c r="AH93" s="23"/>
      <c r="AI93" s="23"/>
      <c r="AJ93" s="23"/>
      <c r="AK93" s="23"/>
      <c r="AL93" s="23"/>
      <c r="AM93" s="23"/>
      <c r="AN93" s="23"/>
      <c r="AO93" s="23"/>
      <c r="AP93" s="23"/>
      <c r="AQ93" s="23"/>
      <c r="AR93" s="23"/>
      <c r="AS93" s="23"/>
      <c r="AT93" s="23"/>
      <c r="AU93" s="23"/>
      <c r="AV93" s="23"/>
      <c r="AW93" s="23"/>
      <c r="AX93" s="23"/>
      <c r="AY93" s="23"/>
      <c r="AZ93" s="23"/>
      <c r="BA93" s="23"/>
      <c r="BB93" s="38"/>
      <c r="BC93" s="23"/>
      <c r="BD93" s="23"/>
      <c r="BE93" s="23"/>
      <c r="BF93" s="23"/>
      <c r="BG93" s="23"/>
      <c r="BH93" s="23"/>
      <c r="BI93" s="23"/>
      <c r="BJ93" s="23"/>
      <c r="BK93" s="23"/>
      <c r="BL93" s="38"/>
      <c r="BM93" s="19"/>
      <c r="BN93" s="530"/>
      <c r="BO93" s="19"/>
      <c r="BP93" s="19"/>
      <c r="BQ93" s="19"/>
      <c r="BR93" s="19"/>
      <c r="BS93" s="19"/>
      <c r="BT93" s="19"/>
      <c r="BU93" s="19"/>
      <c r="BV93" s="19"/>
      <c r="BW93" s="21"/>
      <c r="BX93" s="16"/>
      <c r="BY93" s="507">
        <f>IF(BZ93="","",MAX($BY$2:BY92)+1)</f>
        <v>32</v>
      </c>
      <c r="BZ93" s="862" t="s">
        <v>81</v>
      </c>
      <c r="CA93" s="862" t="s">
        <v>9</v>
      </c>
      <c r="CB93" s="863">
        <v>45299</v>
      </c>
      <c r="CC93" s="5"/>
      <c r="CH93" s="19"/>
      <c r="CI93" s="19"/>
      <c r="CJ93" s="19"/>
      <c r="CK93" s="19"/>
      <c r="CL93" s="19"/>
      <c r="CM93" s="19"/>
      <c r="CN93" s="19"/>
      <c r="CO93" s="19"/>
      <c r="CP93" s="19"/>
      <c r="CQ93" s="19"/>
      <c r="CR93" s="19"/>
      <c r="CS93" s="19"/>
      <c r="CT93" s="19"/>
      <c r="CU93" s="19"/>
      <c r="CV93" s="19"/>
      <c r="CW93" s="19"/>
    </row>
    <row r="94" spans="1:119" s="17" customFormat="1" ht="13.5" customHeight="1">
      <c r="A94" s="32"/>
      <c r="B94" s="35" t="s">
        <v>382</v>
      </c>
      <c r="C94" s="18"/>
      <c r="D94" s="19"/>
      <c r="E94" s="19"/>
      <c r="F94" s="19"/>
      <c r="G94" s="19"/>
      <c r="H94" s="19"/>
      <c r="I94" s="19"/>
      <c r="J94" s="19"/>
      <c r="K94" s="19"/>
      <c r="L94" s="418"/>
      <c r="M94" s="19"/>
      <c r="N94" s="19"/>
      <c r="O94" s="19"/>
      <c r="P94" s="19"/>
      <c r="Q94" s="19"/>
      <c r="R94" s="19"/>
      <c r="S94" s="1068"/>
      <c r="T94" s="1069"/>
      <c r="U94" s="1069"/>
      <c r="V94" s="1069"/>
      <c r="W94" s="1069"/>
      <c r="X94" s="1070"/>
      <c r="Y94" s="39"/>
      <c r="Z94" s="40"/>
      <c r="AA94" s="40"/>
      <c r="AB94" s="40"/>
      <c r="AC94" s="40"/>
      <c r="AD94" s="40"/>
      <c r="AE94" s="40"/>
      <c r="AF94" s="40"/>
      <c r="AG94" s="40"/>
      <c r="AH94" s="40"/>
      <c r="AI94" s="40"/>
      <c r="AJ94" s="40"/>
      <c r="AK94" s="40"/>
      <c r="AL94" s="40"/>
      <c r="AM94" s="40"/>
      <c r="AN94" s="40"/>
      <c r="AO94" s="40"/>
      <c r="AP94" s="40"/>
      <c r="AQ94" s="40"/>
      <c r="AR94" s="40"/>
      <c r="AS94" s="40"/>
      <c r="AT94" s="40"/>
      <c r="AU94" s="40"/>
      <c r="AV94" s="40"/>
      <c r="AW94" s="40"/>
      <c r="AX94" s="40"/>
      <c r="AY94" s="40"/>
      <c r="AZ94" s="40"/>
      <c r="BA94" s="40"/>
      <c r="BB94" s="41"/>
      <c r="BC94" s="40"/>
      <c r="BD94" s="40"/>
      <c r="BE94" s="40"/>
      <c r="BF94" s="40"/>
      <c r="BG94" s="40"/>
      <c r="BH94" s="40"/>
      <c r="BI94" s="40"/>
      <c r="BJ94" s="40"/>
      <c r="BK94" s="40"/>
      <c r="BL94" s="41"/>
      <c r="BM94" s="19"/>
      <c r="BN94" s="530"/>
      <c r="BO94" s="19"/>
      <c r="BP94" s="19"/>
      <c r="BQ94" s="19"/>
      <c r="BR94" s="19"/>
      <c r="BS94" s="19"/>
      <c r="BT94" s="19"/>
      <c r="BU94" s="19"/>
      <c r="BV94" s="19"/>
      <c r="BW94" s="21"/>
      <c r="BX94" s="16"/>
      <c r="BY94" s="507" t="str">
        <f>IF(BZ94="","",MAX($BY$2:BY93)+1)</f>
        <v/>
      </c>
      <c r="BZ94" s="862"/>
      <c r="CA94" s="862"/>
      <c r="CB94" s="862"/>
      <c r="CC94" s="5"/>
      <c r="CH94" s="19"/>
      <c r="CI94" s="19"/>
      <c r="CJ94" s="19"/>
      <c r="CK94" s="19"/>
      <c r="CL94" s="19"/>
      <c r="CM94" s="19"/>
      <c r="CN94" s="19"/>
      <c r="CO94" s="19"/>
      <c r="CP94" s="19"/>
      <c r="CQ94" s="19"/>
      <c r="CR94" s="19"/>
      <c r="CS94" s="19"/>
      <c r="CT94" s="19"/>
      <c r="CU94" s="19"/>
      <c r="CV94" s="19"/>
      <c r="CW94" s="19"/>
    </row>
    <row r="95" spans="1:119" s="17" customFormat="1" ht="13.5" customHeight="1">
      <c r="A95" s="32"/>
      <c r="B95" s="35" t="s">
        <v>382</v>
      </c>
      <c r="C95" s="18"/>
      <c r="D95" s="19"/>
      <c r="E95" s="19"/>
      <c r="F95" s="19"/>
      <c r="G95" s="19"/>
      <c r="H95" s="19"/>
      <c r="I95" s="19"/>
      <c r="J95" s="19"/>
      <c r="K95" s="19"/>
      <c r="L95" s="418"/>
      <c r="M95" s="19"/>
      <c r="N95" s="19"/>
      <c r="O95" s="19"/>
      <c r="P95" s="19"/>
      <c r="Q95" s="19"/>
      <c r="R95" s="19"/>
      <c r="S95" s="1065" t="s">
        <v>418</v>
      </c>
      <c r="T95" s="1066"/>
      <c r="U95" s="1066"/>
      <c r="V95" s="1066"/>
      <c r="W95" s="1066"/>
      <c r="X95" s="1067"/>
      <c r="Y95" s="37" t="s">
        <v>442</v>
      </c>
      <c r="Z95" s="23"/>
      <c r="AA95" s="23"/>
      <c r="AB95" s="23"/>
      <c r="AC95" s="23"/>
      <c r="AD95" s="23"/>
      <c r="AE95" s="23"/>
      <c r="AF95" s="23"/>
      <c r="AG95" s="23"/>
      <c r="AH95" s="23"/>
      <c r="AI95" s="23"/>
      <c r="AJ95" s="23"/>
      <c r="AK95" s="23"/>
      <c r="AL95" s="23"/>
      <c r="AM95" s="23"/>
      <c r="AN95" s="23"/>
      <c r="AO95" s="23"/>
      <c r="AP95" s="23"/>
      <c r="AQ95" s="23"/>
      <c r="AR95" s="23"/>
      <c r="AS95" s="23"/>
      <c r="AT95" s="23"/>
      <c r="AU95" s="23"/>
      <c r="AV95" s="23"/>
      <c r="AW95" s="23"/>
      <c r="AX95" s="23"/>
      <c r="AY95" s="23"/>
      <c r="AZ95" s="23"/>
      <c r="BA95" s="23"/>
      <c r="BB95" s="38"/>
      <c r="BC95" s="23" t="s">
        <v>420</v>
      </c>
      <c r="BD95" s="23"/>
      <c r="BE95" s="23"/>
      <c r="BF95" s="23"/>
      <c r="BG95" s="23"/>
      <c r="BH95" s="23"/>
      <c r="BI95" s="23"/>
      <c r="BJ95" s="23"/>
      <c r="BK95" s="23"/>
      <c r="BL95" s="38"/>
      <c r="BM95" s="19"/>
      <c r="BN95" s="530"/>
      <c r="BO95" s="19"/>
      <c r="BP95" s="19"/>
      <c r="BQ95" s="19"/>
      <c r="BR95" s="19"/>
      <c r="BS95" s="19"/>
      <c r="BT95" s="19"/>
      <c r="BU95" s="19"/>
      <c r="BV95" s="19"/>
      <c r="BW95" s="21"/>
      <c r="BX95" s="16"/>
      <c r="BY95" s="507">
        <f>IF(BZ95="","",MAX($BY$2:BY94)+1)</f>
        <v>33</v>
      </c>
      <c r="BZ95" s="862" t="s">
        <v>81</v>
      </c>
      <c r="CA95" s="862" t="s">
        <v>9</v>
      </c>
      <c r="CB95" s="863">
        <v>45299</v>
      </c>
      <c r="CC95" s="5"/>
      <c r="CH95" s="19"/>
      <c r="CI95" s="19"/>
      <c r="CJ95" s="19"/>
      <c r="CK95" s="19"/>
      <c r="CL95" s="19"/>
      <c r="CM95" s="19"/>
      <c r="CN95" s="19"/>
      <c r="CO95" s="19"/>
      <c r="CP95" s="19"/>
      <c r="CQ95" s="19"/>
      <c r="CR95" s="19"/>
      <c r="CS95" s="19"/>
      <c r="CT95" s="19"/>
      <c r="CU95" s="19"/>
      <c r="CV95" s="19"/>
      <c r="CW95" s="19"/>
    </row>
    <row r="96" spans="1:119" s="17" customFormat="1" ht="13.5" customHeight="1">
      <c r="A96" s="32"/>
      <c r="B96" s="35" t="s">
        <v>382</v>
      </c>
      <c r="C96" s="18"/>
      <c r="D96" s="19"/>
      <c r="E96" s="19"/>
      <c r="F96" s="19"/>
      <c r="G96" s="19"/>
      <c r="H96" s="19"/>
      <c r="I96" s="19"/>
      <c r="J96" s="19"/>
      <c r="K96" s="19"/>
      <c r="L96" s="418"/>
      <c r="M96" s="19"/>
      <c r="N96" s="19"/>
      <c r="O96" s="19"/>
      <c r="P96" s="19"/>
      <c r="Q96" s="19"/>
      <c r="R96" s="19"/>
      <c r="S96" s="529"/>
      <c r="T96" s="43"/>
      <c r="U96" s="43"/>
      <c r="V96" s="43"/>
      <c r="W96" s="43"/>
      <c r="X96" s="421"/>
      <c r="Y96" s="530" t="s">
        <v>443</v>
      </c>
      <c r="Z96" s="19"/>
      <c r="AA96" s="19"/>
      <c r="AB96" s="19"/>
      <c r="AC96" s="19"/>
      <c r="AD96" s="19"/>
      <c r="AE96" s="19"/>
      <c r="AF96" s="19"/>
      <c r="AG96" s="19"/>
      <c r="AH96" s="19"/>
      <c r="AI96" s="19"/>
      <c r="AJ96" s="19"/>
      <c r="AK96" s="19"/>
      <c r="AL96" s="19"/>
      <c r="AM96" s="19"/>
      <c r="AN96" s="19"/>
      <c r="AO96" s="19"/>
      <c r="AP96" s="19"/>
      <c r="AQ96" s="19"/>
      <c r="AR96" s="19"/>
      <c r="AS96" s="19"/>
      <c r="AT96" s="19"/>
      <c r="AU96" s="19"/>
      <c r="AV96" s="19"/>
      <c r="AW96" s="19"/>
      <c r="AX96" s="19"/>
      <c r="AY96" s="19"/>
      <c r="AZ96" s="19"/>
      <c r="BA96" s="19"/>
      <c r="BB96" s="418"/>
      <c r="BC96" s="19"/>
      <c r="BD96" s="19"/>
      <c r="BE96" s="19"/>
      <c r="BF96" s="19"/>
      <c r="BG96" s="19"/>
      <c r="BH96" s="19"/>
      <c r="BI96" s="19"/>
      <c r="BJ96" s="19"/>
      <c r="BK96" s="19"/>
      <c r="BL96" s="418"/>
      <c r="BM96" s="19"/>
      <c r="BN96" s="530"/>
      <c r="BO96" s="19"/>
      <c r="BP96" s="19"/>
      <c r="BQ96" s="19"/>
      <c r="BR96" s="19"/>
      <c r="BS96" s="19"/>
      <c r="BT96" s="19"/>
      <c r="BU96" s="19"/>
      <c r="BV96" s="19"/>
      <c r="BW96" s="21"/>
      <c r="BX96" s="16"/>
      <c r="BY96" s="507">
        <f>IF(BZ96="","",MAX($BY$2:BY95)+1)</f>
        <v>34</v>
      </c>
      <c r="BZ96" s="862" t="s">
        <v>81</v>
      </c>
      <c r="CA96" s="862" t="s">
        <v>9</v>
      </c>
      <c r="CB96" s="863">
        <v>45299</v>
      </c>
      <c r="CC96" s="5"/>
      <c r="CH96" s="19"/>
      <c r="CI96" s="19"/>
      <c r="CJ96" s="19"/>
      <c r="CK96" s="19"/>
      <c r="CL96" s="19"/>
      <c r="CM96" s="19"/>
      <c r="CN96" s="19"/>
      <c r="CO96" s="19"/>
      <c r="CP96" s="19"/>
      <c r="CQ96" s="19"/>
      <c r="CR96" s="19"/>
      <c r="CS96" s="19"/>
      <c r="CT96" s="19"/>
      <c r="CU96" s="19"/>
      <c r="CV96" s="19"/>
      <c r="CW96" s="19"/>
    </row>
    <row r="97" spans="1:101" s="17" customFormat="1" ht="13.5" customHeight="1">
      <c r="A97" s="32"/>
      <c r="B97" s="35" t="s">
        <v>382</v>
      </c>
      <c r="C97" s="18"/>
      <c r="D97" s="19"/>
      <c r="E97" s="19"/>
      <c r="F97" s="19"/>
      <c r="G97" s="19"/>
      <c r="H97" s="19"/>
      <c r="I97" s="19"/>
      <c r="J97" s="19"/>
      <c r="K97" s="19"/>
      <c r="L97" s="418"/>
      <c r="M97" s="19"/>
      <c r="N97" s="19"/>
      <c r="O97" s="19"/>
      <c r="P97" s="19"/>
      <c r="Q97" s="19"/>
      <c r="R97" s="19"/>
      <c r="S97" s="1068"/>
      <c r="T97" s="1069"/>
      <c r="U97" s="1069"/>
      <c r="V97" s="1069"/>
      <c r="W97" s="1069"/>
      <c r="X97" s="1070"/>
      <c r="Y97" s="39"/>
      <c r="Z97" s="40"/>
      <c r="AA97" s="40"/>
      <c r="AB97" s="40"/>
      <c r="AC97" s="40"/>
      <c r="AD97" s="40"/>
      <c r="AE97" s="40"/>
      <c r="AF97" s="40"/>
      <c r="AG97" s="40"/>
      <c r="AH97" s="40"/>
      <c r="AI97" s="40"/>
      <c r="AJ97" s="40"/>
      <c r="AK97" s="40"/>
      <c r="AL97" s="40"/>
      <c r="AM97" s="40"/>
      <c r="AN97" s="40"/>
      <c r="AO97" s="40"/>
      <c r="AP97" s="40"/>
      <c r="AQ97" s="40"/>
      <c r="AR97" s="40"/>
      <c r="AS97" s="40"/>
      <c r="AT97" s="40"/>
      <c r="AU97" s="40"/>
      <c r="AV97" s="40"/>
      <c r="AW97" s="40"/>
      <c r="AX97" s="40"/>
      <c r="AY97" s="40"/>
      <c r="AZ97" s="40"/>
      <c r="BA97" s="40"/>
      <c r="BB97" s="41"/>
      <c r="BC97" s="40"/>
      <c r="BD97" s="40"/>
      <c r="BE97" s="40"/>
      <c r="BF97" s="40"/>
      <c r="BG97" s="40"/>
      <c r="BH97" s="40"/>
      <c r="BI97" s="40"/>
      <c r="BJ97" s="40"/>
      <c r="BK97" s="40"/>
      <c r="BL97" s="41"/>
      <c r="BM97" s="19"/>
      <c r="BN97" s="530"/>
      <c r="BO97" s="19"/>
      <c r="BP97" s="19"/>
      <c r="BQ97" s="19"/>
      <c r="BR97" s="19"/>
      <c r="BS97" s="19"/>
      <c r="BT97" s="19"/>
      <c r="BU97" s="19"/>
      <c r="BV97" s="19"/>
      <c r="BW97" s="21"/>
      <c r="BX97" s="16"/>
      <c r="BY97" s="507" t="str">
        <f>IF(BZ97="","",MAX($BY$2:BY96)+1)</f>
        <v/>
      </c>
      <c r="BZ97" s="862"/>
      <c r="CA97" s="862"/>
      <c r="CB97" s="862"/>
      <c r="CC97" s="5"/>
      <c r="CH97" s="19"/>
      <c r="CI97" s="19"/>
      <c r="CJ97" s="19"/>
      <c r="CK97" s="19"/>
      <c r="CL97" s="19"/>
      <c r="CM97" s="19"/>
      <c r="CN97" s="19"/>
      <c r="CO97" s="19"/>
      <c r="CP97" s="19"/>
      <c r="CQ97" s="19"/>
      <c r="CR97" s="19"/>
      <c r="CS97" s="19"/>
      <c r="CT97" s="19"/>
      <c r="CU97" s="19"/>
      <c r="CV97" s="19"/>
      <c r="CW97" s="19"/>
    </row>
    <row r="98" spans="1:101" s="17" customFormat="1" ht="13.5" customHeight="1">
      <c r="A98" s="32"/>
      <c r="B98" s="35" t="s">
        <v>382</v>
      </c>
      <c r="C98" s="18"/>
      <c r="D98" s="19"/>
      <c r="E98" s="19"/>
      <c r="F98" s="19"/>
      <c r="G98" s="19"/>
      <c r="H98" s="19"/>
      <c r="I98" s="19"/>
      <c r="J98" s="19"/>
      <c r="K98" s="19"/>
      <c r="L98" s="418"/>
      <c r="M98" s="19"/>
      <c r="N98" s="19"/>
      <c r="O98" s="19"/>
      <c r="P98" s="19"/>
      <c r="Q98" s="19"/>
      <c r="R98" s="19"/>
      <c r="S98" s="529" t="s">
        <v>421</v>
      </c>
      <c r="T98" s="43"/>
      <c r="U98" s="43"/>
      <c r="V98" s="43"/>
      <c r="W98" s="43"/>
      <c r="X98" s="421"/>
      <c r="Y98" s="37"/>
      <c r="Z98" s="23"/>
      <c r="AA98" s="23"/>
      <c r="AB98" s="422"/>
      <c r="AC98" s="42" t="s">
        <v>444</v>
      </c>
      <c r="AD98" s="23"/>
      <c r="AE98" s="23"/>
      <c r="AF98" s="23"/>
      <c r="AG98" s="23"/>
      <c r="AH98" s="23"/>
      <c r="AI98" s="23"/>
      <c r="AJ98" s="23"/>
      <c r="AK98" s="23"/>
      <c r="AL98" s="23"/>
      <c r="AM98" s="44" t="s">
        <v>445</v>
      </c>
      <c r="AN98" s="422"/>
      <c r="AO98" s="475" t="s">
        <v>446</v>
      </c>
      <c r="AP98" s="23"/>
      <c r="AQ98" s="23"/>
      <c r="AR98" s="23"/>
      <c r="AS98" s="23"/>
      <c r="AT98" s="23"/>
      <c r="AU98" s="23"/>
      <c r="AV98" s="23"/>
      <c r="AW98" s="23"/>
      <c r="AX98" s="23"/>
      <c r="AY98" s="23"/>
      <c r="AZ98" s="23"/>
      <c r="BA98" s="23"/>
      <c r="BB98" s="38"/>
      <c r="BC98" s="37" t="s">
        <v>447</v>
      </c>
      <c r="BD98" s="23"/>
      <c r="BE98" s="23"/>
      <c r="BF98" s="23"/>
      <c r="BG98" s="23"/>
      <c r="BH98" s="23"/>
      <c r="BI98" s="23"/>
      <c r="BJ98" s="23"/>
      <c r="BK98" s="23"/>
      <c r="BL98" s="38"/>
      <c r="BM98" s="19"/>
      <c r="BN98" s="530"/>
      <c r="BO98" s="19"/>
      <c r="BP98" s="19"/>
      <c r="BQ98" s="19"/>
      <c r="BR98" s="19"/>
      <c r="BS98" s="19"/>
      <c r="BT98" s="19"/>
      <c r="BU98" s="19"/>
      <c r="BV98" s="19"/>
      <c r="BW98" s="21"/>
      <c r="BX98" s="16"/>
      <c r="BY98" s="507">
        <f>IF(BZ98="","",MAX($BY$2:BY97)+1)</f>
        <v>35</v>
      </c>
      <c r="BZ98" s="862" t="s">
        <v>81</v>
      </c>
      <c r="CA98" s="862" t="s">
        <v>9</v>
      </c>
      <c r="CB98" s="863">
        <v>45299</v>
      </c>
      <c r="CC98" s="5"/>
      <c r="CH98" s="19"/>
      <c r="CI98" s="19"/>
      <c r="CJ98" s="19"/>
      <c r="CK98" s="19"/>
      <c r="CL98" s="19"/>
      <c r="CM98" s="19"/>
      <c r="CN98" s="19"/>
      <c r="CO98" s="19"/>
      <c r="CP98" s="19"/>
      <c r="CQ98" s="19"/>
      <c r="CR98" s="19"/>
      <c r="CS98" s="19"/>
      <c r="CT98" s="19"/>
      <c r="CU98" s="19"/>
      <c r="CV98" s="19"/>
      <c r="CW98" s="19"/>
    </row>
    <row r="99" spans="1:101" s="17" customFormat="1" ht="13.5" customHeight="1">
      <c r="A99" s="32"/>
      <c r="B99" s="35" t="s">
        <v>382</v>
      </c>
      <c r="C99" s="18"/>
      <c r="D99" s="19"/>
      <c r="E99" s="19"/>
      <c r="F99" s="19"/>
      <c r="G99" s="19"/>
      <c r="H99" s="19"/>
      <c r="I99" s="19"/>
      <c r="J99" s="19"/>
      <c r="K99" s="19"/>
      <c r="L99" s="418"/>
      <c r="M99" s="19"/>
      <c r="N99" s="19"/>
      <c r="O99" s="19"/>
      <c r="P99" s="19"/>
      <c r="Q99" s="19"/>
      <c r="R99" s="19"/>
      <c r="S99" s="529"/>
      <c r="T99" s="43"/>
      <c r="U99" s="43"/>
      <c r="V99" s="43"/>
      <c r="W99" s="43"/>
      <c r="X99" s="421"/>
      <c r="Y99" s="423" t="s">
        <v>448</v>
      </c>
      <c r="Z99" s="424"/>
      <c r="AA99" s="424"/>
      <c r="AB99" s="425"/>
      <c r="AC99" s="44" t="s">
        <v>449</v>
      </c>
      <c r="AD99" s="424"/>
      <c r="AE99" s="424"/>
      <c r="AF99" s="424"/>
      <c r="AG99" s="424"/>
      <c r="AH99" s="424"/>
      <c r="AI99" s="424"/>
      <c r="AJ99" s="424"/>
      <c r="AK99" s="424"/>
      <c r="AL99" s="424"/>
      <c r="AM99" s="44" t="s">
        <v>445</v>
      </c>
      <c r="AN99" s="425"/>
      <c r="AO99" s="426" t="s">
        <v>450</v>
      </c>
      <c r="AP99" s="424"/>
      <c r="AQ99" s="424"/>
      <c r="AR99" s="424"/>
      <c r="AS99" s="424"/>
      <c r="AT99" s="424"/>
      <c r="AU99" s="424"/>
      <c r="AV99" s="424"/>
      <c r="AW99" s="424"/>
      <c r="AX99" s="424"/>
      <c r="AY99" s="424"/>
      <c r="AZ99" s="424"/>
      <c r="BA99" s="424"/>
      <c r="BB99" s="427"/>
      <c r="BC99" s="423" t="s">
        <v>451</v>
      </c>
      <c r="BD99" s="19"/>
      <c r="BE99" s="19"/>
      <c r="BF99" s="19"/>
      <c r="BG99" s="19"/>
      <c r="BH99" s="19"/>
      <c r="BI99" s="19"/>
      <c r="BJ99" s="19"/>
      <c r="BK99" s="19"/>
      <c r="BL99" s="418"/>
      <c r="BM99" s="19"/>
      <c r="BN99" s="530"/>
      <c r="BO99" s="19"/>
      <c r="BP99" s="19"/>
      <c r="BQ99" s="19"/>
      <c r="BR99" s="19"/>
      <c r="BS99" s="19"/>
      <c r="BT99" s="19"/>
      <c r="BU99" s="19"/>
      <c r="BV99" s="19"/>
      <c r="BW99" s="21"/>
      <c r="BX99" s="16"/>
      <c r="BY99" s="507">
        <f>IF(BZ99="","",MAX($BY$2:BY98)+1)</f>
        <v>36</v>
      </c>
      <c r="BZ99" s="862" t="s">
        <v>81</v>
      </c>
      <c r="CA99" s="862" t="s">
        <v>9</v>
      </c>
      <c r="CB99" s="863">
        <v>45299</v>
      </c>
      <c r="CC99" s="5"/>
      <c r="CH99" s="19"/>
      <c r="CI99" s="19"/>
      <c r="CJ99" s="19"/>
      <c r="CK99" s="19"/>
      <c r="CL99" s="19"/>
      <c r="CM99" s="19"/>
      <c r="CN99" s="19"/>
      <c r="CO99" s="19"/>
      <c r="CP99" s="19"/>
      <c r="CQ99" s="19"/>
      <c r="CR99" s="19"/>
      <c r="CS99" s="19"/>
      <c r="CT99" s="19"/>
      <c r="CU99" s="19"/>
      <c r="CV99" s="19"/>
      <c r="CW99" s="19"/>
    </row>
    <row r="100" spans="1:101" s="17" customFormat="1" ht="13.5" customHeight="1">
      <c r="A100" s="32"/>
      <c r="B100" s="35" t="s">
        <v>382</v>
      </c>
      <c r="C100" s="18"/>
      <c r="D100" s="19"/>
      <c r="E100" s="19"/>
      <c r="F100" s="19"/>
      <c r="G100" s="19"/>
      <c r="H100" s="19"/>
      <c r="I100" s="19"/>
      <c r="J100" s="19"/>
      <c r="K100" s="19"/>
      <c r="L100" s="418"/>
      <c r="M100" s="19"/>
      <c r="N100" s="19"/>
      <c r="O100" s="19"/>
      <c r="P100" s="19"/>
      <c r="Q100" s="19"/>
      <c r="R100" s="19"/>
      <c r="S100" s="529"/>
      <c r="T100" s="43"/>
      <c r="U100" s="43"/>
      <c r="V100" s="43"/>
      <c r="W100" s="43"/>
      <c r="X100" s="421"/>
      <c r="Y100" s="39"/>
      <c r="Z100" s="40"/>
      <c r="AA100" s="40"/>
      <c r="AB100" s="428"/>
      <c r="AC100" s="429"/>
      <c r="AD100" s="40"/>
      <c r="AE100" s="40"/>
      <c r="AF100" s="40"/>
      <c r="AG100" s="430"/>
      <c r="AH100" s="40"/>
      <c r="AI100" s="40"/>
      <c r="AJ100" s="40"/>
      <c r="AK100" s="40"/>
      <c r="AL100" s="40"/>
      <c r="AM100" s="429"/>
      <c r="AN100" s="428"/>
      <c r="AO100" s="429"/>
      <c r="AP100" s="40"/>
      <c r="AQ100" s="40"/>
      <c r="AR100" s="40"/>
      <c r="AS100" s="40"/>
      <c r="AT100" s="40"/>
      <c r="AU100" s="40"/>
      <c r="AV100" s="40"/>
      <c r="AW100" s="40"/>
      <c r="AX100" s="40"/>
      <c r="AY100" s="40"/>
      <c r="AZ100" s="40"/>
      <c r="BA100" s="40"/>
      <c r="BB100" s="41"/>
      <c r="BC100" s="39"/>
      <c r="BD100" s="40"/>
      <c r="BE100" s="40"/>
      <c r="BF100" s="40"/>
      <c r="BG100" s="40"/>
      <c r="BH100" s="40"/>
      <c r="BI100" s="40"/>
      <c r="BJ100" s="40"/>
      <c r="BK100" s="40"/>
      <c r="BL100" s="41"/>
      <c r="BM100" s="19"/>
      <c r="BN100" s="530"/>
      <c r="BO100" s="19"/>
      <c r="BP100" s="19"/>
      <c r="BQ100" s="19"/>
      <c r="BR100" s="19"/>
      <c r="BS100" s="19"/>
      <c r="BT100" s="19"/>
      <c r="BU100" s="19"/>
      <c r="BV100" s="19"/>
      <c r="BW100" s="21"/>
      <c r="BX100" s="16"/>
      <c r="BY100" s="507" t="str">
        <f>IF(BZ100="","",MAX($BY$2:BY99)+1)</f>
        <v/>
      </c>
      <c r="BZ100" s="862"/>
      <c r="CA100" s="862"/>
      <c r="CB100" s="862"/>
      <c r="CC100" s="5"/>
      <c r="CH100" s="19"/>
      <c r="CI100" s="19"/>
      <c r="CJ100" s="19"/>
      <c r="CK100" s="19"/>
      <c r="CL100" s="19"/>
      <c r="CM100" s="19"/>
      <c r="CN100" s="19"/>
      <c r="CO100" s="19"/>
      <c r="CP100" s="19"/>
      <c r="CQ100" s="19"/>
      <c r="CR100" s="19"/>
      <c r="CS100" s="19"/>
      <c r="CT100" s="19"/>
      <c r="CU100" s="19"/>
      <c r="CV100" s="19"/>
      <c r="CW100" s="19"/>
    </row>
    <row r="101" spans="1:101" s="17" customFormat="1" ht="13.5" customHeight="1">
      <c r="A101" s="32"/>
      <c r="B101" s="35" t="s">
        <v>382</v>
      </c>
      <c r="C101" s="18"/>
      <c r="D101" s="19"/>
      <c r="E101" s="19"/>
      <c r="F101" s="19"/>
      <c r="G101" s="19"/>
      <c r="H101" s="19"/>
      <c r="I101" s="19"/>
      <c r="J101" s="19"/>
      <c r="K101" s="19"/>
      <c r="L101" s="418"/>
      <c r="M101" s="19"/>
      <c r="N101" s="19"/>
      <c r="O101" s="19"/>
      <c r="P101" s="19"/>
      <c r="Q101" s="19"/>
      <c r="R101" s="19"/>
      <c r="S101" s="1065" t="s">
        <v>107</v>
      </c>
      <c r="T101" s="1066"/>
      <c r="U101" s="1066"/>
      <c r="V101" s="1066"/>
      <c r="W101" s="1066"/>
      <c r="X101" s="1067"/>
      <c r="Y101" s="37"/>
      <c r="Z101" s="23"/>
      <c r="AA101" s="23"/>
      <c r="AB101" s="422"/>
      <c r="AC101" s="42" t="s">
        <v>452</v>
      </c>
      <c r="AD101" s="23"/>
      <c r="AE101" s="23"/>
      <c r="AF101" s="23"/>
      <c r="AG101" s="23"/>
      <c r="AH101" s="23"/>
      <c r="AI101" s="23"/>
      <c r="AJ101" s="23"/>
      <c r="AK101" s="23"/>
      <c r="AL101" s="23"/>
      <c r="AM101" s="44" t="s">
        <v>445</v>
      </c>
      <c r="AN101" s="422"/>
      <c r="AO101" s="42" t="s">
        <v>453</v>
      </c>
      <c r="AP101" s="23"/>
      <c r="AQ101" s="23"/>
      <c r="AR101" s="23"/>
      <c r="AS101" s="23"/>
      <c r="AT101" s="23"/>
      <c r="AU101" s="23"/>
      <c r="AV101" s="23"/>
      <c r="AW101" s="23"/>
      <c r="AX101" s="23"/>
      <c r="AY101" s="23"/>
      <c r="AZ101" s="23"/>
      <c r="BA101" s="23"/>
      <c r="BB101" s="38"/>
      <c r="BC101" s="37"/>
      <c r="BD101" s="23"/>
      <c r="BE101" s="23"/>
      <c r="BF101" s="23"/>
      <c r="BG101" s="23"/>
      <c r="BH101" s="23"/>
      <c r="BI101" s="23"/>
      <c r="BJ101" s="23"/>
      <c r="BK101" s="23"/>
      <c r="BL101" s="38"/>
      <c r="BM101" s="19"/>
      <c r="BN101" s="530"/>
      <c r="BO101" s="19"/>
      <c r="BP101" s="19"/>
      <c r="BQ101" s="19"/>
      <c r="BR101" s="19"/>
      <c r="BS101" s="19"/>
      <c r="BT101" s="19"/>
      <c r="BU101" s="19"/>
      <c r="BV101" s="19"/>
      <c r="BW101" s="21"/>
      <c r="BX101" s="16"/>
      <c r="BY101" s="507">
        <f>IF(BZ101="","",MAX($BY$2:BY100)+1)</f>
        <v>37</v>
      </c>
      <c r="BZ101" s="862" t="s">
        <v>81</v>
      </c>
      <c r="CA101" s="862" t="s">
        <v>9</v>
      </c>
      <c r="CB101" s="863">
        <v>45299</v>
      </c>
      <c r="CC101" s="5"/>
      <c r="CH101" s="19"/>
      <c r="CI101" s="19"/>
      <c r="CJ101" s="19"/>
      <c r="CK101" s="19"/>
      <c r="CL101" s="19"/>
      <c r="CM101" s="19"/>
      <c r="CN101" s="19"/>
      <c r="CO101" s="19"/>
      <c r="CP101" s="19"/>
      <c r="CQ101" s="19"/>
      <c r="CR101" s="19"/>
      <c r="CS101" s="19"/>
      <c r="CT101" s="19"/>
      <c r="CU101" s="19"/>
      <c r="CV101" s="19"/>
      <c r="CW101" s="19"/>
    </row>
    <row r="102" spans="1:101" s="17" customFormat="1" ht="13.5" customHeight="1">
      <c r="A102" s="32"/>
      <c r="B102" s="35" t="s">
        <v>382</v>
      </c>
      <c r="C102" s="18"/>
      <c r="D102" s="19"/>
      <c r="E102" s="19"/>
      <c r="F102" s="19"/>
      <c r="G102" s="19"/>
      <c r="H102" s="19"/>
      <c r="I102" s="19"/>
      <c r="J102" s="19"/>
      <c r="K102" s="19"/>
      <c r="L102" s="418"/>
      <c r="M102" s="19"/>
      <c r="N102" s="19"/>
      <c r="O102" s="19"/>
      <c r="P102" s="19"/>
      <c r="Q102" s="19"/>
      <c r="R102" s="19"/>
      <c r="S102" s="529"/>
      <c r="T102" s="43"/>
      <c r="U102" s="43"/>
      <c r="V102" s="43"/>
      <c r="W102" s="43"/>
      <c r="X102" s="421"/>
      <c r="Y102" s="423" t="s">
        <v>425</v>
      </c>
      <c r="Z102" s="424"/>
      <c r="AA102" s="424"/>
      <c r="AB102" s="425"/>
      <c r="AC102" s="44" t="s">
        <v>454</v>
      </c>
      <c r="AD102" s="424"/>
      <c r="AE102" s="424"/>
      <c r="AF102" s="424"/>
      <c r="AG102" s="424"/>
      <c r="AH102" s="424"/>
      <c r="AI102" s="424"/>
      <c r="AJ102" s="424"/>
      <c r="AK102" s="424"/>
      <c r="AL102" s="424"/>
      <c r="AM102" s="44" t="s">
        <v>455</v>
      </c>
      <c r="AN102" s="425"/>
      <c r="AO102" s="426" t="s">
        <v>456</v>
      </c>
      <c r="AP102" s="424"/>
      <c r="AQ102" s="424"/>
      <c r="AR102" s="424"/>
      <c r="AS102" s="424"/>
      <c r="AT102" s="424"/>
      <c r="AU102" s="424"/>
      <c r="AV102" s="424"/>
      <c r="AW102" s="424"/>
      <c r="AX102" s="424"/>
      <c r="AY102" s="424"/>
      <c r="AZ102" s="424"/>
      <c r="BA102" s="424"/>
      <c r="BB102" s="427"/>
      <c r="BC102" s="423" t="s">
        <v>457</v>
      </c>
      <c r="BD102" s="424"/>
      <c r="BE102" s="424"/>
      <c r="BF102" s="424"/>
      <c r="BG102" s="424"/>
      <c r="BH102" s="424"/>
      <c r="BI102" s="424"/>
      <c r="BJ102" s="424"/>
      <c r="BK102" s="424"/>
      <c r="BL102" s="427"/>
      <c r="BM102" s="19"/>
      <c r="BN102" s="530"/>
      <c r="BO102" s="19"/>
      <c r="BP102" s="19"/>
      <c r="BQ102" s="19"/>
      <c r="BR102" s="19"/>
      <c r="BS102" s="19"/>
      <c r="BT102" s="19"/>
      <c r="BU102" s="19"/>
      <c r="BV102" s="19"/>
      <c r="BW102" s="21"/>
      <c r="BX102" s="16"/>
      <c r="BY102" s="507">
        <f>IF(BZ102="","",MAX($BY$2:BY101)+1)</f>
        <v>38</v>
      </c>
      <c r="BZ102" s="862" t="s">
        <v>81</v>
      </c>
      <c r="CA102" s="862" t="s">
        <v>9</v>
      </c>
      <c r="CB102" s="863">
        <v>45299</v>
      </c>
      <c r="CC102" s="5"/>
      <c r="CH102" s="19"/>
      <c r="CI102" s="19"/>
      <c r="CJ102" s="19"/>
      <c r="CK102" s="19"/>
      <c r="CL102" s="19"/>
      <c r="CM102" s="19"/>
      <c r="CN102" s="19"/>
      <c r="CO102" s="19"/>
      <c r="CP102" s="19"/>
      <c r="CQ102" s="19"/>
      <c r="CR102" s="19"/>
      <c r="CS102" s="19"/>
      <c r="CT102" s="19"/>
      <c r="CU102" s="19"/>
      <c r="CV102" s="19"/>
      <c r="CW102" s="19"/>
    </row>
    <row r="103" spans="1:101" s="17" customFormat="1" ht="13.5" customHeight="1">
      <c r="A103" s="32"/>
      <c r="B103" s="35" t="s">
        <v>382</v>
      </c>
      <c r="C103" s="18"/>
      <c r="D103" s="19"/>
      <c r="E103" s="19"/>
      <c r="F103" s="19"/>
      <c r="G103" s="19"/>
      <c r="H103" s="19"/>
      <c r="I103" s="19"/>
      <c r="J103" s="19"/>
      <c r="K103" s="19"/>
      <c r="L103" s="418"/>
      <c r="M103" s="19"/>
      <c r="N103" s="19"/>
      <c r="O103" s="19"/>
      <c r="P103" s="19"/>
      <c r="Q103" s="19"/>
      <c r="R103" s="19"/>
      <c r="S103" s="529"/>
      <c r="T103" s="43"/>
      <c r="U103" s="43"/>
      <c r="V103" s="43"/>
      <c r="W103" s="43"/>
      <c r="X103" s="421"/>
      <c r="Y103" s="423" t="s">
        <v>425</v>
      </c>
      <c r="Z103" s="424"/>
      <c r="AA103" s="424"/>
      <c r="AB103" s="425"/>
      <c r="AC103" s="44" t="s">
        <v>458</v>
      </c>
      <c r="AD103" s="424"/>
      <c r="AE103" s="424"/>
      <c r="AF103" s="424"/>
      <c r="AG103" s="424"/>
      <c r="AH103" s="424"/>
      <c r="AI103" s="424"/>
      <c r="AJ103" s="424"/>
      <c r="AK103" s="424"/>
      <c r="AL103" s="424"/>
      <c r="AM103" s="44" t="s">
        <v>455</v>
      </c>
      <c r="AN103" s="425"/>
      <c r="AO103" s="426" t="s">
        <v>459</v>
      </c>
      <c r="AP103" s="424"/>
      <c r="AQ103" s="424"/>
      <c r="AR103" s="424"/>
      <c r="AS103" s="424"/>
      <c r="AT103" s="424"/>
      <c r="AU103" s="424"/>
      <c r="AV103" s="424"/>
      <c r="AW103" s="424"/>
      <c r="AX103" s="424"/>
      <c r="AY103" s="424"/>
      <c r="AZ103" s="424"/>
      <c r="BA103" s="424"/>
      <c r="BB103" s="427"/>
      <c r="BC103" s="423" t="s">
        <v>457</v>
      </c>
      <c r="BD103" s="424"/>
      <c r="BE103" s="424"/>
      <c r="BF103" s="424"/>
      <c r="BG103" s="424"/>
      <c r="BH103" s="424"/>
      <c r="BI103" s="424"/>
      <c r="BJ103" s="424"/>
      <c r="BK103" s="424"/>
      <c r="BL103" s="427"/>
      <c r="BM103" s="19"/>
      <c r="BN103" s="530"/>
      <c r="BO103" s="19"/>
      <c r="BP103" s="19"/>
      <c r="BQ103" s="19"/>
      <c r="BR103" s="19"/>
      <c r="BS103" s="19"/>
      <c r="BT103" s="19"/>
      <c r="BU103" s="19"/>
      <c r="BV103" s="19"/>
      <c r="BW103" s="21"/>
      <c r="BX103" s="16"/>
      <c r="BY103" s="507">
        <f>IF(BZ103="","",MAX($BY$2:BY102)+1)</f>
        <v>39</v>
      </c>
      <c r="BZ103" s="862" t="s">
        <v>81</v>
      </c>
      <c r="CA103" s="862" t="s">
        <v>9</v>
      </c>
      <c r="CB103" s="863">
        <v>45299</v>
      </c>
      <c r="CC103" s="5"/>
      <c r="CH103" s="19"/>
      <c r="CI103" s="19"/>
      <c r="CJ103" s="19"/>
      <c r="CK103" s="19"/>
      <c r="CL103" s="19"/>
      <c r="CM103" s="19"/>
      <c r="CN103" s="19"/>
      <c r="CO103" s="19"/>
      <c r="CP103" s="19"/>
      <c r="CQ103" s="19"/>
      <c r="CR103" s="19"/>
      <c r="CS103" s="19"/>
      <c r="CT103" s="19"/>
      <c r="CU103" s="19"/>
      <c r="CV103" s="19"/>
      <c r="CW103" s="19"/>
    </row>
    <row r="104" spans="1:101" s="17" customFormat="1" ht="13.5" customHeight="1">
      <c r="A104" s="32"/>
      <c r="B104" s="35" t="s">
        <v>382</v>
      </c>
      <c r="C104" s="18"/>
      <c r="D104" s="19"/>
      <c r="E104" s="19"/>
      <c r="F104" s="19"/>
      <c r="G104" s="19"/>
      <c r="H104" s="19"/>
      <c r="I104" s="19"/>
      <c r="J104" s="19"/>
      <c r="K104" s="19"/>
      <c r="L104" s="418"/>
      <c r="M104" s="19"/>
      <c r="N104" s="19"/>
      <c r="O104" s="19"/>
      <c r="P104" s="19"/>
      <c r="Q104" s="19"/>
      <c r="R104" s="19"/>
      <c r="S104" s="529"/>
      <c r="T104" s="43"/>
      <c r="U104" s="43"/>
      <c r="V104" s="43"/>
      <c r="W104" s="43"/>
      <c r="X104" s="421"/>
      <c r="Y104" s="423" t="s">
        <v>425</v>
      </c>
      <c r="Z104" s="424"/>
      <c r="AA104" s="424"/>
      <c r="AB104" s="425"/>
      <c r="AC104" s="44" t="s">
        <v>460</v>
      </c>
      <c r="AD104" s="424"/>
      <c r="AE104" s="424"/>
      <c r="AF104" s="424"/>
      <c r="AG104" s="424"/>
      <c r="AH104" s="424"/>
      <c r="AI104" s="424"/>
      <c r="AJ104" s="424"/>
      <c r="AK104" s="424"/>
      <c r="AL104" s="424"/>
      <c r="AM104" s="44" t="s">
        <v>455</v>
      </c>
      <c r="AN104" s="425"/>
      <c r="AO104" s="426" t="s">
        <v>461</v>
      </c>
      <c r="AP104" s="424"/>
      <c r="AQ104" s="424"/>
      <c r="AR104" s="424"/>
      <c r="AS104" s="424"/>
      <c r="AT104" s="424"/>
      <c r="AU104" s="424"/>
      <c r="AV104" s="424"/>
      <c r="AW104" s="424"/>
      <c r="AX104" s="424"/>
      <c r="AY104" s="424"/>
      <c r="AZ104" s="424"/>
      <c r="BA104" s="424"/>
      <c r="BB104" s="427"/>
      <c r="BC104" s="423" t="s">
        <v>457</v>
      </c>
      <c r="BD104" s="424"/>
      <c r="BE104" s="424"/>
      <c r="BF104" s="424"/>
      <c r="BG104" s="424"/>
      <c r="BH104" s="424"/>
      <c r="BI104" s="424"/>
      <c r="BJ104" s="424"/>
      <c r="BK104" s="424"/>
      <c r="BL104" s="427"/>
      <c r="BM104" s="19"/>
      <c r="BN104" s="530"/>
      <c r="BO104" s="19"/>
      <c r="BP104" s="19"/>
      <c r="BQ104" s="19"/>
      <c r="BR104" s="19"/>
      <c r="BS104" s="19"/>
      <c r="BT104" s="19"/>
      <c r="BU104" s="19"/>
      <c r="BV104" s="19"/>
      <c r="BW104" s="21"/>
      <c r="BX104" s="16"/>
      <c r="BY104" s="507">
        <f>IF(BZ104="","",MAX($BY$2:BY103)+1)</f>
        <v>40</v>
      </c>
      <c r="BZ104" s="862" t="s">
        <v>81</v>
      </c>
      <c r="CA104" s="862" t="s">
        <v>9</v>
      </c>
      <c r="CB104" s="863">
        <v>45299</v>
      </c>
      <c r="CC104" s="5"/>
      <c r="CH104" s="19"/>
      <c r="CI104" s="19"/>
      <c r="CJ104" s="19"/>
      <c r="CK104" s="19"/>
      <c r="CL104" s="19"/>
      <c r="CM104" s="19"/>
      <c r="CN104" s="19"/>
      <c r="CO104" s="19"/>
      <c r="CP104" s="19"/>
      <c r="CQ104" s="19"/>
      <c r="CR104" s="19"/>
      <c r="CS104" s="19"/>
      <c r="CT104" s="19"/>
      <c r="CU104" s="19"/>
      <c r="CV104" s="19"/>
      <c r="CW104" s="19"/>
    </row>
    <row r="105" spans="1:101" s="17" customFormat="1" ht="13.5" customHeight="1">
      <c r="A105" s="32"/>
      <c r="B105" s="35" t="s">
        <v>382</v>
      </c>
      <c r="C105" s="18"/>
      <c r="D105" s="19"/>
      <c r="E105" s="19"/>
      <c r="F105" s="19"/>
      <c r="G105" s="19"/>
      <c r="H105" s="19"/>
      <c r="I105" s="19"/>
      <c r="J105" s="19"/>
      <c r="K105" s="19"/>
      <c r="L105" s="418"/>
      <c r="M105" s="19"/>
      <c r="N105" s="19"/>
      <c r="O105" s="19"/>
      <c r="P105" s="19"/>
      <c r="Q105" s="19"/>
      <c r="R105" s="19"/>
      <c r="S105" s="529"/>
      <c r="T105" s="43"/>
      <c r="U105" s="43"/>
      <c r="V105" s="43"/>
      <c r="W105" s="43"/>
      <c r="X105" s="421"/>
      <c r="Y105" s="423" t="s">
        <v>425</v>
      </c>
      <c r="Z105" s="424"/>
      <c r="AA105" s="424"/>
      <c r="AB105" s="425"/>
      <c r="AC105" s="44" t="s">
        <v>462</v>
      </c>
      <c r="AD105" s="424"/>
      <c r="AE105" s="424"/>
      <c r="AF105" s="424"/>
      <c r="AG105" s="424"/>
      <c r="AH105" s="424"/>
      <c r="AI105" s="424"/>
      <c r="AJ105" s="424"/>
      <c r="AK105" s="424"/>
      <c r="AL105" s="424"/>
      <c r="AM105" s="44" t="s">
        <v>423</v>
      </c>
      <c r="AN105" s="425"/>
      <c r="AO105" s="426" t="s">
        <v>463</v>
      </c>
      <c r="AP105" s="424"/>
      <c r="AQ105" s="424"/>
      <c r="AR105" s="424"/>
      <c r="AS105" s="424"/>
      <c r="AT105" s="424"/>
      <c r="AU105" s="424"/>
      <c r="AV105" s="424"/>
      <c r="AW105" s="424"/>
      <c r="AX105" s="424"/>
      <c r="AY105" s="424"/>
      <c r="AZ105" s="424"/>
      <c r="BA105" s="424"/>
      <c r="BB105" s="427"/>
      <c r="BC105" s="423" t="s">
        <v>464</v>
      </c>
      <c r="BD105" s="424"/>
      <c r="BE105" s="424"/>
      <c r="BF105" s="424"/>
      <c r="BG105" s="424"/>
      <c r="BH105" s="424"/>
      <c r="BI105" s="424"/>
      <c r="BJ105" s="424"/>
      <c r="BK105" s="424"/>
      <c r="BL105" s="427"/>
      <c r="BM105" s="19"/>
      <c r="BN105" s="530"/>
      <c r="BO105" s="19"/>
      <c r="BP105" s="19"/>
      <c r="BQ105" s="19"/>
      <c r="BR105" s="19"/>
      <c r="BS105" s="19"/>
      <c r="BT105" s="19"/>
      <c r="BU105" s="19"/>
      <c r="BV105" s="19"/>
      <c r="BW105" s="21"/>
      <c r="BX105" s="16"/>
      <c r="BY105" s="507">
        <f>IF(BZ105="","",MAX($BY$2:BY104)+1)</f>
        <v>41</v>
      </c>
      <c r="BZ105" s="862" t="s">
        <v>81</v>
      </c>
      <c r="CA105" s="862" t="s">
        <v>9</v>
      </c>
      <c r="CB105" s="863">
        <v>45299</v>
      </c>
      <c r="CC105" s="5"/>
      <c r="CH105" s="19"/>
      <c r="CI105" s="19"/>
      <c r="CJ105" s="19"/>
      <c r="CK105" s="19"/>
      <c r="CL105" s="19"/>
      <c r="CM105" s="19"/>
      <c r="CN105" s="19"/>
      <c r="CO105" s="19"/>
      <c r="CP105" s="19"/>
      <c r="CQ105" s="19"/>
      <c r="CR105" s="19"/>
      <c r="CS105" s="19"/>
      <c r="CT105" s="19"/>
      <c r="CU105" s="19"/>
      <c r="CV105" s="19"/>
      <c r="CW105" s="19"/>
    </row>
    <row r="106" spans="1:101" s="17" customFormat="1" ht="13.5" customHeight="1">
      <c r="A106" s="32"/>
      <c r="B106" s="35" t="s">
        <v>382</v>
      </c>
      <c r="C106" s="18"/>
      <c r="D106" s="19"/>
      <c r="E106" s="19"/>
      <c r="F106" s="19"/>
      <c r="G106" s="19"/>
      <c r="H106" s="19"/>
      <c r="I106" s="19"/>
      <c r="J106" s="19"/>
      <c r="K106" s="19"/>
      <c r="L106" s="418"/>
      <c r="M106" s="19"/>
      <c r="N106" s="19"/>
      <c r="O106" s="19"/>
      <c r="P106" s="19"/>
      <c r="Q106" s="19"/>
      <c r="R106" s="19"/>
      <c r="S106" s="529"/>
      <c r="T106" s="43"/>
      <c r="U106" s="43"/>
      <c r="V106" s="43"/>
      <c r="W106" s="43"/>
      <c r="X106" s="421"/>
      <c r="Y106" s="423" t="s">
        <v>425</v>
      </c>
      <c r="Z106" s="424"/>
      <c r="AA106" s="424"/>
      <c r="AB106" s="425"/>
      <c r="AC106" s="44" t="s">
        <v>465</v>
      </c>
      <c r="AD106" s="424"/>
      <c r="AE106" s="424"/>
      <c r="AF106" s="424"/>
      <c r="AG106" s="424"/>
      <c r="AH106" s="424"/>
      <c r="AI106" s="424"/>
      <c r="AJ106" s="424"/>
      <c r="AK106" s="424"/>
      <c r="AL106" s="424"/>
      <c r="AM106" s="44" t="s">
        <v>423</v>
      </c>
      <c r="AN106" s="425"/>
      <c r="AO106" s="426" t="s">
        <v>466</v>
      </c>
      <c r="AP106" s="424"/>
      <c r="AQ106" s="424"/>
      <c r="AR106" s="424"/>
      <c r="AS106" s="424"/>
      <c r="AT106" s="424"/>
      <c r="AU106" s="424"/>
      <c r="AV106" s="424"/>
      <c r="AW106" s="424"/>
      <c r="AX106" s="424"/>
      <c r="AY106" s="424"/>
      <c r="AZ106" s="424"/>
      <c r="BA106" s="424"/>
      <c r="BB106" s="427"/>
      <c r="BC106" s="423" t="s">
        <v>464</v>
      </c>
      <c r="BD106" s="424"/>
      <c r="BE106" s="424"/>
      <c r="BF106" s="424"/>
      <c r="BG106" s="424"/>
      <c r="BH106" s="424"/>
      <c r="BI106" s="424"/>
      <c r="BJ106" s="424"/>
      <c r="BK106" s="424"/>
      <c r="BL106" s="427"/>
      <c r="BM106" s="19"/>
      <c r="BN106" s="530"/>
      <c r="BO106" s="19"/>
      <c r="BP106" s="19"/>
      <c r="BQ106" s="19"/>
      <c r="BR106" s="19"/>
      <c r="BS106" s="19"/>
      <c r="BT106" s="19"/>
      <c r="BU106" s="19"/>
      <c r="BV106" s="19"/>
      <c r="BW106" s="21"/>
      <c r="BX106" s="16"/>
      <c r="BY106" s="507">
        <f>IF(BZ106="","",MAX($BY$2:BY105)+1)</f>
        <v>42</v>
      </c>
      <c r="BZ106" s="862" t="s">
        <v>81</v>
      </c>
      <c r="CA106" s="862" t="s">
        <v>9</v>
      </c>
      <c r="CB106" s="863">
        <v>45299</v>
      </c>
      <c r="CC106" s="5"/>
      <c r="CH106" s="19"/>
      <c r="CI106" s="19"/>
      <c r="CJ106" s="19"/>
      <c r="CK106" s="19"/>
      <c r="CL106" s="19"/>
      <c r="CM106" s="19"/>
      <c r="CN106" s="19"/>
      <c r="CO106" s="19"/>
      <c r="CP106" s="19"/>
      <c r="CQ106" s="19"/>
      <c r="CR106" s="19"/>
      <c r="CS106" s="19"/>
      <c r="CT106" s="19"/>
      <c r="CU106" s="19"/>
      <c r="CV106" s="19"/>
      <c r="CW106" s="19"/>
    </row>
    <row r="107" spans="1:101" s="17" customFormat="1" ht="13.5" customHeight="1">
      <c r="A107" s="32"/>
      <c r="B107" s="35" t="s">
        <v>382</v>
      </c>
      <c r="C107" s="18"/>
      <c r="D107" s="19"/>
      <c r="E107" s="19"/>
      <c r="F107" s="19"/>
      <c r="G107" s="19"/>
      <c r="H107" s="19"/>
      <c r="I107" s="19"/>
      <c r="J107" s="19"/>
      <c r="K107" s="19"/>
      <c r="L107" s="418"/>
      <c r="M107" s="19"/>
      <c r="N107" s="19"/>
      <c r="O107" s="19"/>
      <c r="P107" s="19"/>
      <c r="Q107" s="19"/>
      <c r="R107" s="19"/>
      <c r="S107" s="529"/>
      <c r="T107" s="43"/>
      <c r="U107" s="43"/>
      <c r="V107" s="43"/>
      <c r="W107" s="43"/>
      <c r="X107" s="421"/>
      <c r="Y107" s="423" t="s">
        <v>425</v>
      </c>
      <c r="Z107" s="424"/>
      <c r="AA107" s="424"/>
      <c r="AB107" s="425"/>
      <c r="AC107" s="44" t="s">
        <v>467</v>
      </c>
      <c r="AD107" s="424"/>
      <c r="AE107" s="424"/>
      <c r="AF107" s="424"/>
      <c r="AG107" s="424"/>
      <c r="AH107" s="424"/>
      <c r="AI107" s="424"/>
      <c r="AJ107" s="424"/>
      <c r="AK107" s="424"/>
      <c r="AL107" s="424"/>
      <c r="AM107" s="44" t="s">
        <v>423</v>
      </c>
      <c r="AN107" s="425"/>
      <c r="AO107" s="426" t="s">
        <v>468</v>
      </c>
      <c r="AP107" s="424"/>
      <c r="AQ107" s="424"/>
      <c r="AR107" s="424"/>
      <c r="AS107" s="424"/>
      <c r="AT107" s="424"/>
      <c r="AU107" s="424"/>
      <c r="AV107" s="438"/>
      <c r="AW107" s="438"/>
      <c r="AX107" s="438"/>
      <c r="AY107" s="438"/>
      <c r="AZ107" s="438"/>
      <c r="BA107" s="438"/>
      <c r="BB107" s="439"/>
      <c r="BC107" s="437"/>
      <c r="BD107" s="438"/>
      <c r="BE107" s="438"/>
      <c r="BF107" s="438"/>
      <c r="BG107" s="438"/>
      <c r="BH107" s="438"/>
      <c r="BI107" s="438"/>
      <c r="BJ107" s="438"/>
      <c r="BK107" s="438"/>
      <c r="BL107" s="439"/>
      <c r="BM107" s="19"/>
      <c r="BN107" s="530"/>
      <c r="BO107" s="19"/>
      <c r="BP107" s="19"/>
      <c r="BQ107" s="19"/>
      <c r="BR107" s="19"/>
      <c r="BS107" s="19"/>
      <c r="BT107" s="19"/>
      <c r="BU107" s="19"/>
      <c r="BV107" s="19"/>
      <c r="BW107" s="21"/>
      <c r="BX107" s="16"/>
      <c r="BY107" s="507">
        <f>IF(BZ107="","",MAX($BY$2:BY106)+1)</f>
        <v>43</v>
      </c>
      <c r="BZ107" s="862" t="s">
        <v>81</v>
      </c>
      <c r="CA107" s="862" t="s">
        <v>9</v>
      </c>
      <c r="CB107" s="863">
        <v>45299</v>
      </c>
      <c r="CC107" s="5"/>
      <c r="CH107" s="19"/>
      <c r="CI107" s="19"/>
      <c r="CJ107" s="19"/>
      <c r="CK107" s="19"/>
      <c r="CL107" s="19"/>
      <c r="CM107" s="19"/>
      <c r="CN107" s="19"/>
      <c r="CO107" s="19"/>
      <c r="CP107" s="19"/>
      <c r="CQ107" s="19"/>
      <c r="CR107" s="19"/>
      <c r="CS107" s="19"/>
      <c r="CT107" s="19"/>
      <c r="CU107" s="19"/>
      <c r="CV107" s="19"/>
      <c r="CW107" s="19"/>
    </row>
    <row r="108" spans="1:101" s="17" customFormat="1" ht="13.5" customHeight="1">
      <c r="A108" s="32"/>
      <c r="B108" s="35" t="s">
        <v>382</v>
      </c>
      <c r="C108" s="18"/>
      <c r="D108" s="19"/>
      <c r="E108" s="19"/>
      <c r="F108" s="19"/>
      <c r="G108" s="19"/>
      <c r="H108" s="19"/>
      <c r="I108" s="19"/>
      <c r="J108" s="19"/>
      <c r="K108" s="19"/>
      <c r="L108" s="418"/>
      <c r="M108" s="19"/>
      <c r="N108" s="19"/>
      <c r="O108" s="19"/>
      <c r="P108" s="19"/>
      <c r="Q108" s="19"/>
      <c r="R108" s="19"/>
      <c r="S108" s="1068"/>
      <c r="T108" s="1069"/>
      <c r="U108" s="1069"/>
      <c r="V108" s="1069"/>
      <c r="W108" s="1069"/>
      <c r="X108" s="1070"/>
      <c r="Y108" s="39"/>
      <c r="Z108" s="40"/>
      <c r="AA108" s="40"/>
      <c r="AB108" s="428"/>
      <c r="AC108" s="429"/>
      <c r="AD108" s="40"/>
      <c r="AE108" s="40"/>
      <c r="AF108" s="40"/>
      <c r="AG108" s="430"/>
      <c r="AH108" s="40"/>
      <c r="AI108" s="40"/>
      <c r="AJ108" s="40"/>
      <c r="AK108" s="40"/>
      <c r="AL108" s="40"/>
      <c r="AM108" s="429"/>
      <c r="AN108" s="428"/>
      <c r="AO108" s="429"/>
      <c r="AP108" s="40"/>
      <c r="AQ108" s="40"/>
      <c r="AR108" s="40"/>
      <c r="AS108" s="40"/>
      <c r="AT108" s="40"/>
      <c r="AU108" s="40"/>
      <c r="AV108" s="40"/>
      <c r="AW108" s="40"/>
      <c r="AX108" s="40"/>
      <c r="AY108" s="40"/>
      <c r="AZ108" s="40"/>
      <c r="BA108" s="40"/>
      <c r="BB108" s="41"/>
      <c r="BC108" s="39"/>
      <c r="BD108" s="40"/>
      <c r="BE108" s="40"/>
      <c r="BF108" s="40"/>
      <c r="BG108" s="40"/>
      <c r="BH108" s="40"/>
      <c r="BI108" s="40"/>
      <c r="BJ108" s="40"/>
      <c r="BK108" s="40"/>
      <c r="BL108" s="41"/>
      <c r="BM108" s="19"/>
      <c r="BN108" s="530"/>
      <c r="BO108" s="19"/>
      <c r="BP108" s="19"/>
      <c r="BQ108" s="19"/>
      <c r="BR108" s="19"/>
      <c r="BS108" s="19"/>
      <c r="BT108" s="19"/>
      <c r="BU108" s="19"/>
      <c r="BV108" s="19"/>
      <c r="BW108" s="21"/>
      <c r="BX108" s="16"/>
      <c r="BY108" s="507" t="str">
        <f>IF(BZ108="","",MAX($BY$2:BY107)+1)</f>
        <v/>
      </c>
      <c r="BZ108" s="862"/>
      <c r="CA108" s="862"/>
      <c r="CB108" s="862"/>
      <c r="CC108" s="5"/>
      <c r="CH108" s="19"/>
      <c r="CI108" s="19"/>
      <c r="CJ108" s="19"/>
      <c r="CK108" s="19"/>
      <c r="CL108" s="19"/>
      <c r="CM108" s="19"/>
      <c r="CN108" s="19"/>
      <c r="CO108" s="19"/>
      <c r="CP108" s="19"/>
      <c r="CQ108" s="19"/>
      <c r="CR108" s="19"/>
      <c r="CS108" s="19"/>
      <c r="CT108" s="19"/>
      <c r="CU108" s="19"/>
      <c r="CV108" s="19"/>
      <c r="CW108" s="19"/>
    </row>
    <row r="109" spans="1:101" s="17" customFormat="1" ht="13.5" customHeight="1">
      <c r="A109" s="32"/>
      <c r="B109" s="35" t="s">
        <v>382</v>
      </c>
      <c r="C109" s="18"/>
      <c r="D109" s="19"/>
      <c r="E109" s="19"/>
      <c r="F109" s="19"/>
      <c r="G109" s="19"/>
      <c r="H109" s="19"/>
      <c r="I109" s="19"/>
      <c r="J109" s="19"/>
      <c r="K109" s="19"/>
      <c r="L109" s="418"/>
      <c r="M109" s="19"/>
      <c r="N109" s="19"/>
      <c r="O109" s="19"/>
      <c r="P109" s="19"/>
      <c r="Q109" s="19"/>
      <c r="R109" s="19"/>
      <c r="S109" s="1065" t="s">
        <v>428</v>
      </c>
      <c r="T109" s="1066"/>
      <c r="U109" s="1066"/>
      <c r="V109" s="1066"/>
      <c r="W109" s="1066"/>
      <c r="X109" s="1067"/>
      <c r="Y109" s="37" t="s">
        <v>10</v>
      </c>
      <c r="Z109" s="23"/>
      <c r="AA109" s="23"/>
      <c r="AB109" s="23"/>
      <c r="AC109" s="23"/>
      <c r="AD109" s="23"/>
      <c r="AE109" s="23"/>
      <c r="AF109" s="23"/>
      <c r="AG109" s="23"/>
      <c r="AH109" s="23"/>
      <c r="AI109" s="23"/>
      <c r="AJ109" s="23"/>
      <c r="AK109" s="23"/>
      <c r="AL109" s="23"/>
      <c r="AM109" s="23"/>
      <c r="AN109" s="23"/>
      <c r="AO109" s="23"/>
      <c r="AP109" s="23"/>
      <c r="AQ109" s="23"/>
      <c r="AR109" s="23"/>
      <c r="AS109" s="23"/>
      <c r="AT109" s="23"/>
      <c r="AU109" s="23"/>
      <c r="AV109" s="23"/>
      <c r="AW109" s="23"/>
      <c r="AX109" s="23"/>
      <c r="AY109" s="23"/>
      <c r="AZ109" s="23"/>
      <c r="BA109" s="23"/>
      <c r="BB109" s="38"/>
      <c r="BC109" s="23"/>
      <c r="BD109" s="23"/>
      <c r="BE109" s="23"/>
      <c r="BF109" s="23"/>
      <c r="BG109" s="23"/>
      <c r="BH109" s="23"/>
      <c r="BI109" s="23"/>
      <c r="BJ109" s="23"/>
      <c r="BK109" s="23"/>
      <c r="BL109" s="38"/>
      <c r="BM109" s="19"/>
      <c r="BN109" s="530"/>
      <c r="BO109" s="19"/>
      <c r="BP109" s="19"/>
      <c r="BQ109" s="19"/>
      <c r="BR109" s="19"/>
      <c r="BS109" s="19"/>
      <c r="BT109" s="19"/>
      <c r="BU109" s="19"/>
      <c r="BV109" s="19"/>
      <c r="BW109" s="21"/>
      <c r="BX109" s="16"/>
      <c r="BY109" s="507" t="str">
        <f>IF(BZ109="","",MAX($BY$2:BY108)+1)</f>
        <v/>
      </c>
      <c r="BZ109" s="862"/>
      <c r="CA109" s="862"/>
      <c r="CB109" s="862"/>
      <c r="CC109" s="5"/>
      <c r="CH109" s="19"/>
      <c r="CI109" s="19"/>
      <c r="CJ109" s="19"/>
      <c r="CK109" s="19"/>
      <c r="CL109" s="19"/>
      <c r="CM109" s="19"/>
      <c r="CN109" s="19"/>
      <c r="CO109" s="19"/>
      <c r="CP109" s="19"/>
      <c r="CQ109" s="19"/>
      <c r="CR109" s="19"/>
      <c r="CS109" s="19"/>
      <c r="CT109" s="19"/>
      <c r="CU109" s="19"/>
      <c r="CV109" s="19"/>
      <c r="CW109" s="19"/>
    </row>
    <row r="110" spans="1:101" s="17" customFormat="1" ht="13.5" customHeight="1">
      <c r="A110" s="32"/>
      <c r="B110" s="35" t="s">
        <v>382</v>
      </c>
      <c r="C110" s="18"/>
      <c r="D110" s="19"/>
      <c r="E110" s="19"/>
      <c r="F110" s="19"/>
      <c r="G110" s="19"/>
      <c r="H110" s="19"/>
      <c r="I110" s="19"/>
      <c r="J110" s="19"/>
      <c r="K110" s="19"/>
      <c r="L110" s="418"/>
      <c r="M110" s="19"/>
      <c r="N110" s="19"/>
      <c r="O110" s="19"/>
      <c r="P110" s="19"/>
      <c r="Q110" s="19"/>
      <c r="R110" s="19"/>
      <c r="S110" s="1068"/>
      <c r="T110" s="1069"/>
      <c r="U110" s="1069"/>
      <c r="V110" s="1069"/>
      <c r="W110" s="1069"/>
      <c r="X110" s="1070"/>
      <c r="Y110" s="39"/>
      <c r="Z110" s="40"/>
      <c r="AA110" s="40"/>
      <c r="AB110" s="40"/>
      <c r="AC110" s="40"/>
      <c r="AD110" s="40"/>
      <c r="AE110" s="40"/>
      <c r="AF110" s="40"/>
      <c r="AG110" s="40"/>
      <c r="AH110" s="40"/>
      <c r="AI110" s="40"/>
      <c r="AJ110" s="40"/>
      <c r="AK110" s="40"/>
      <c r="AL110" s="40"/>
      <c r="AM110" s="40"/>
      <c r="AN110" s="40"/>
      <c r="AO110" s="40"/>
      <c r="AP110" s="40"/>
      <c r="AQ110" s="40"/>
      <c r="AR110" s="40"/>
      <c r="AS110" s="40"/>
      <c r="AT110" s="40"/>
      <c r="AU110" s="40"/>
      <c r="AV110" s="40"/>
      <c r="AW110" s="40"/>
      <c r="AX110" s="40"/>
      <c r="AY110" s="40"/>
      <c r="AZ110" s="40"/>
      <c r="BA110" s="40"/>
      <c r="BB110" s="41"/>
      <c r="BC110" s="40"/>
      <c r="BD110" s="40"/>
      <c r="BE110" s="40"/>
      <c r="BF110" s="40"/>
      <c r="BG110" s="40"/>
      <c r="BH110" s="40"/>
      <c r="BI110" s="40"/>
      <c r="BJ110" s="40"/>
      <c r="BK110" s="40"/>
      <c r="BL110" s="41"/>
      <c r="BM110" s="19"/>
      <c r="BN110" s="530"/>
      <c r="BO110" s="19"/>
      <c r="BP110" s="19"/>
      <c r="BQ110" s="19"/>
      <c r="BR110" s="19"/>
      <c r="BS110" s="19"/>
      <c r="BT110" s="19"/>
      <c r="BU110" s="19"/>
      <c r="BV110" s="19"/>
      <c r="BW110" s="21"/>
      <c r="BX110" s="16"/>
      <c r="BY110" s="507" t="str">
        <f>IF(BZ110="","",MAX($BY$2:BY109)+1)</f>
        <v/>
      </c>
      <c r="BZ110" s="862"/>
      <c r="CA110" s="862"/>
      <c r="CB110" s="862"/>
      <c r="CC110" s="5"/>
      <c r="CH110" s="19"/>
      <c r="CI110" s="19"/>
      <c r="CJ110" s="19"/>
      <c r="CK110" s="19"/>
      <c r="CL110" s="19"/>
      <c r="CM110" s="19"/>
      <c r="CN110" s="19"/>
      <c r="CO110" s="19"/>
      <c r="CP110" s="19"/>
      <c r="CQ110" s="19"/>
      <c r="CR110" s="19"/>
      <c r="CS110" s="19"/>
      <c r="CT110" s="19"/>
      <c r="CU110" s="19"/>
      <c r="CV110" s="19"/>
      <c r="CW110" s="19"/>
    </row>
    <row r="111" spans="1:101" s="17" customFormat="1" ht="13.5" customHeight="1">
      <c r="A111" s="32"/>
      <c r="B111" s="35" t="s">
        <v>382</v>
      </c>
      <c r="C111" s="18"/>
      <c r="D111" s="19"/>
      <c r="E111" s="19"/>
      <c r="F111" s="19"/>
      <c r="G111" s="19"/>
      <c r="H111" s="19"/>
      <c r="I111" s="19"/>
      <c r="J111" s="19"/>
      <c r="K111" s="19"/>
      <c r="L111" s="418"/>
      <c r="M111" s="19"/>
      <c r="N111" s="19"/>
      <c r="O111" s="19"/>
      <c r="P111" s="19"/>
      <c r="Q111" s="19"/>
      <c r="R111" s="19"/>
      <c r="S111" s="1065" t="s">
        <v>429</v>
      </c>
      <c r="T111" s="1066"/>
      <c r="U111" s="1066"/>
      <c r="V111" s="1066"/>
      <c r="W111" s="1066"/>
      <c r="X111" s="1067"/>
      <c r="Y111" s="37" t="s">
        <v>10</v>
      </c>
      <c r="Z111" s="23"/>
      <c r="AA111" s="23"/>
      <c r="AB111" s="23"/>
      <c r="AC111" s="23"/>
      <c r="AD111" s="23"/>
      <c r="AE111" s="23"/>
      <c r="AF111" s="23"/>
      <c r="AG111" s="23"/>
      <c r="AH111" s="23"/>
      <c r="AI111" s="23"/>
      <c r="AJ111" s="23"/>
      <c r="AK111" s="23"/>
      <c r="AL111" s="23"/>
      <c r="AM111" s="23"/>
      <c r="AN111" s="23"/>
      <c r="AO111" s="23"/>
      <c r="AP111" s="23"/>
      <c r="AQ111" s="23"/>
      <c r="AR111" s="23"/>
      <c r="AS111" s="23"/>
      <c r="AT111" s="23"/>
      <c r="AU111" s="23"/>
      <c r="AV111" s="23"/>
      <c r="AW111" s="23"/>
      <c r="AX111" s="23"/>
      <c r="AY111" s="23"/>
      <c r="AZ111" s="23"/>
      <c r="BA111" s="23"/>
      <c r="BB111" s="38"/>
      <c r="BC111" s="23"/>
      <c r="BD111" s="23"/>
      <c r="BE111" s="23"/>
      <c r="BF111" s="23"/>
      <c r="BG111" s="23"/>
      <c r="BH111" s="23"/>
      <c r="BI111" s="23"/>
      <c r="BJ111" s="23"/>
      <c r="BK111" s="23"/>
      <c r="BL111" s="38"/>
      <c r="BM111" s="19"/>
      <c r="BN111" s="530"/>
      <c r="BO111" s="19"/>
      <c r="BP111" s="19"/>
      <c r="BQ111" s="19"/>
      <c r="BR111" s="19"/>
      <c r="BS111" s="19"/>
      <c r="BT111" s="19"/>
      <c r="BU111" s="19"/>
      <c r="BV111" s="19"/>
      <c r="BW111" s="21"/>
      <c r="BX111" s="16"/>
      <c r="BY111" s="507" t="str">
        <f>IF(BZ111="","",MAX($BY$2:BY110)+1)</f>
        <v/>
      </c>
      <c r="BZ111" s="862"/>
      <c r="CA111" s="862"/>
      <c r="CB111" s="862"/>
      <c r="CC111" s="5"/>
      <c r="CH111" s="19"/>
      <c r="CI111" s="19"/>
      <c r="CJ111" s="19"/>
      <c r="CK111" s="19"/>
      <c r="CL111" s="19"/>
      <c r="CM111" s="19"/>
      <c r="CN111" s="19"/>
      <c r="CO111" s="19"/>
      <c r="CP111" s="19"/>
      <c r="CQ111" s="19"/>
      <c r="CR111" s="19"/>
      <c r="CS111" s="19"/>
      <c r="CT111" s="19"/>
      <c r="CU111" s="19"/>
      <c r="CV111" s="19"/>
      <c r="CW111" s="19"/>
    </row>
    <row r="112" spans="1:101" s="17" customFormat="1" ht="13.5" customHeight="1">
      <c r="A112" s="32"/>
      <c r="B112" s="35" t="s">
        <v>382</v>
      </c>
      <c r="C112" s="18"/>
      <c r="D112" s="19"/>
      <c r="E112" s="19"/>
      <c r="F112" s="19"/>
      <c r="G112" s="19"/>
      <c r="H112" s="19"/>
      <c r="I112" s="19"/>
      <c r="J112" s="19"/>
      <c r="K112" s="19"/>
      <c r="L112" s="418"/>
      <c r="M112" s="19"/>
      <c r="N112" s="19"/>
      <c r="O112" s="19"/>
      <c r="P112" s="19"/>
      <c r="Q112" s="19"/>
      <c r="R112" s="19"/>
      <c r="S112" s="1068"/>
      <c r="T112" s="1069"/>
      <c r="U112" s="1069"/>
      <c r="V112" s="1069"/>
      <c r="W112" s="1069"/>
      <c r="X112" s="1070"/>
      <c r="Y112" s="39"/>
      <c r="Z112" s="40"/>
      <c r="AA112" s="40"/>
      <c r="AB112" s="40"/>
      <c r="AC112" s="40"/>
      <c r="AD112" s="40"/>
      <c r="AE112" s="40"/>
      <c r="AF112" s="40"/>
      <c r="AG112" s="40"/>
      <c r="AH112" s="40"/>
      <c r="AI112" s="40"/>
      <c r="AJ112" s="40"/>
      <c r="AK112" s="40"/>
      <c r="AL112" s="40"/>
      <c r="AM112" s="40"/>
      <c r="AN112" s="40"/>
      <c r="AO112" s="40"/>
      <c r="AP112" s="40"/>
      <c r="AQ112" s="40"/>
      <c r="AR112" s="40"/>
      <c r="AS112" s="40"/>
      <c r="AT112" s="40"/>
      <c r="AU112" s="40"/>
      <c r="AV112" s="40"/>
      <c r="AW112" s="40"/>
      <c r="AX112" s="40"/>
      <c r="AY112" s="40"/>
      <c r="AZ112" s="40"/>
      <c r="BA112" s="40"/>
      <c r="BB112" s="41"/>
      <c r="BC112" s="40"/>
      <c r="BD112" s="40"/>
      <c r="BE112" s="40"/>
      <c r="BF112" s="40"/>
      <c r="BG112" s="40"/>
      <c r="BH112" s="40"/>
      <c r="BI112" s="40"/>
      <c r="BJ112" s="40"/>
      <c r="BK112" s="40"/>
      <c r="BL112" s="41"/>
      <c r="BM112" s="19"/>
      <c r="BN112" s="530"/>
      <c r="BO112" s="19"/>
      <c r="BP112" s="19"/>
      <c r="BQ112" s="19"/>
      <c r="BR112" s="19"/>
      <c r="BS112" s="19"/>
      <c r="BT112" s="19"/>
      <c r="BU112" s="19"/>
      <c r="BV112" s="19"/>
      <c r="BW112" s="21"/>
      <c r="BX112" s="16"/>
      <c r="BY112" s="507" t="str">
        <f>IF(BZ112="","",MAX($BY$2:BY111)+1)</f>
        <v/>
      </c>
      <c r="BZ112" s="862"/>
      <c r="CA112" s="862"/>
      <c r="CB112" s="862"/>
      <c r="CC112" s="5"/>
      <c r="CH112" s="19"/>
      <c r="CI112" s="19"/>
      <c r="CJ112" s="19"/>
      <c r="CK112" s="19"/>
      <c r="CL112" s="19"/>
      <c r="CM112" s="19"/>
      <c r="CN112" s="19"/>
      <c r="CO112" s="19"/>
      <c r="CP112" s="19"/>
      <c r="CQ112" s="19"/>
      <c r="CR112" s="19"/>
      <c r="CS112" s="19"/>
      <c r="CT112" s="19"/>
      <c r="CU112" s="19"/>
      <c r="CV112" s="19"/>
      <c r="CW112" s="19"/>
    </row>
    <row r="113" spans="1:101" s="17" customFormat="1" ht="13.5" customHeight="1">
      <c r="A113" s="32"/>
      <c r="B113" s="35" t="s">
        <v>382</v>
      </c>
      <c r="C113" s="18"/>
      <c r="D113" s="19"/>
      <c r="E113" s="19"/>
      <c r="F113" s="19"/>
      <c r="G113" s="19"/>
      <c r="H113" s="19"/>
      <c r="I113" s="19"/>
      <c r="J113" s="19"/>
      <c r="K113" s="19"/>
      <c r="L113" s="418"/>
      <c r="M113" s="19"/>
      <c r="N113" s="19"/>
      <c r="O113" s="19"/>
      <c r="P113" s="19"/>
      <c r="Q113" s="19"/>
      <c r="R113" s="19"/>
      <c r="S113" s="19" t="s">
        <v>469</v>
      </c>
      <c r="T113" s="19"/>
      <c r="U113" s="19"/>
      <c r="V113" s="19"/>
      <c r="W113" s="19"/>
      <c r="X113" s="19"/>
      <c r="Y113" s="19"/>
      <c r="Z113" s="19"/>
      <c r="AA113" s="19"/>
      <c r="AB113" s="19"/>
      <c r="AC113" s="19"/>
      <c r="AD113" s="19"/>
      <c r="AE113" s="19"/>
      <c r="AF113" s="19"/>
      <c r="AG113" s="19"/>
      <c r="AH113" s="19"/>
      <c r="AI113" s="19"/>
      <c r="AJ113" s="19"/>
      <c r="AK113" s="19"/>
      <c r="AL113" s="19"/>
      <c r="AM113" s="19"/>
      <c r="AN113" s="19"/>
      <c r="AO113" s="19"/>
      <c r="AP113" s="19"/>
      <c r="AQ113" s="19"/>
      <c r="AR113" s="19"/>
      <c r="AS113" s="19"/>
      <c r="AT113" s="19"/>
      <c r="AU113" s="19"/>
      <c r="AV113" s="19"/>
      <c r="AW113" s="19"/>
      <c r="AX113" s="19"/>
      <c r="AY113" s="19"/>
      <c r="AZ113" s="19"/>
      <c r="BA113" s="19"/>
      <c r="BB113" s="19"/>
      <c r="BC113" s="19"/>
      <c r="BD113" s="19"/>
      <c r="BE113" s="19"/>
      <c r="BF113" s="19"/>
      <c r="BG113" s="19"/>
      <c r="BH113" s="19"/>
      <c r="BI113" s="19"/>
      <c r="BJ113" s="19"/>
      <c r="BK113" s="19"/>
      <c r="BL113" s="19"/>
      <c r="BM113" s="19"/>
      <c r="BN113" s="530"/>
      <c r="BO113" s="19"/>
      <c r="BP113" s="19"/>
      <c r="BQ113" s="19"/>
      <c r="BR113" s="19"/>
      <c r="BS113" s="19"/>
      <c r="BT113" s="19"/>
      <c r="BU113" s="19"/>
      <c r="BV113" s="19"/>
      <c r="BW113" s="21"/>
      <c r="BX113" s="16"/>
      <c r="BY113" s="507" t="str">
        <f>IF(BZ113="","",MAX($BY$2:BY112)+1)</f>
        <v/>
      </c>
      <c r="BZ113" s="862"/>
      <c r="CA113" s="862"/>
      <c r="CB113" s="862"/>
      <c r="CC113" s="5"/>
      <c r="CH113" s="19"/>
      <c r="CI113" s="19"/>
      <c r="CJ113" s="19"/>
      <c r="CK113" s="19"/>
      <c r="CL113" s="19"/>
      <c r="CM113" s="19"/>
      <c r="CN113" s="19"/>
      <c r="CO113" s="19"/>
      <c r="CP113" s="19"/>
      <c r="CQ113" s="19"/>
      <c r="CR113" s="19"/>
      <c r="CS113" s="19"/>
      <c r="CT113" s="19"/>
      <c r="CU113" s="19"/>
      <c r="CV113" s="19"/>
      <c r="CW113" s="19"/>
    </row>
    <row r="114" spans="1:101" s="17" customFormat="1" ht="13.5" customHeight="1">
      <c r="A114" s="32"/>
      <c r="B114" s="35" t="s">
        <v>382</v>
      </c>
      <c r="C114" s="18"/>
      <c r="D114" s="19"/>
      <c r="E114" s="19"/>
      <c r="F114" s="19"/>
      <c r="G114" s="19"/>
      <c r="H114" s="19"/>
      <c r="I114" s="19"/>
      <c r="J114" s="19"/>
      <c r="K114" s="19"/>
      <c r="L114" s="418"/>
      <c r="M114" s="19"/>
      <c r="N114" s="19"/>
      <c r="O114" s="19"/>
      <c r="P114" s="19"/>
      <c r="Q114" s="19"/>
      <c r="R114" s="19"/>
      <c r="S114" s="19"/>
      <c r="T114" s="19"/>
      <c r="U114" s="19"/>
      <c r="V114" s="19"/>
      <c r="W114" s="19"/>
      <c r="X114" s="19"/>
      <c r="Y114" s="19"/>
      <c r="Z114" s="19"/>
      <c r="AA114" s="19"/>
      <c r="AB114" s="19"/>
      <c r="AC114" s="19"/>
      <c r="AD114" s="19"/>
      <c r="AE114" s="19"/>
      <c r="AF114" s="19"/>
      <c r="AG114" s="19"/>
      <c r="AH114" s="19"/>
      <c r="AI114" s="19"/>
      <c r="AJ114" s="19"/>
      <c r="AK114" s="19"/>
      <c r="AL114" s="19"/>
      <c r="AM114" s="19"/>
      <c r="AN114" s="19"/>
      <c r="AO114" s="19"/>
      <c r="AP114" s="19"/>
      <c r="AQ114" s="19"/>
      <c r="AR114" s="19"/>
      <c r="AS114" s="19"/>
      <c r="AT114" s="19"/>
      <c r="AU114" s="19"/>
      <c r="AV114" s="19"/>
      <c r="AW114" s="19"/>
      <c r="AX114" s="19"/>
      <c r="AY114" s="19"/>
      <c r="AZ114" s="19"/>
      <c r="BA114" s="19"/>
      <c r="BB114" s="19"/>
      <c r="BC114" s="19"/>
      <c r="BD114" s="19"/>
      <c r="BE114" s="19"/>
      <c r="BF114" s="19"/>
      <c r="BG114" s="19"/>
      <c r="BH114" s="19"/>
      <c r="BI114" s="19"/>
      <c r="BJ114" s="19"/>
      <c r="BK114" s="19"/>
      <c r="BL114" s="19"/>
      <c r="BM114" s="19"/>
      <c r="BN114" s="530"/>
      <c r="BO114" s="19"/>
      <c r="BP114" s="19"/>
      <c r="BQ114" s="19"/>
      <c r="BR114" s="19"/>
      <c r="BS114" s="19"/>
      <c r="BT114" s="19"/>
      <c r="BU114" s="19"/>
      <c r="BV114" s="19"/>
      <c r="BW114" s="21"/>
      <c r="BX114" s="16"/>
      <c r="BY114" s="507" t="str">
        <f>IF(BZ114="","",MAX($BY$2:BY113)+1)</f>
        <v/>
      </c>
      <c r="BZ114" s="862"/>
      <c r="CA114" s="862"/>
      <c r="CB114" s="862"/>
      <c r="CC114" s="5"/>
      <c r="CH114" s="19"/>
      <c r="CI114" s="19"/>
      <c r="CJ114" s="19"/>
      <c r="CK114" s="19"/>
      <c r="CL114" s="19"/>
      <c r="CM114" s="19"/>
      <c r="CN114" s="19"/>
      <c r="CO114" s="19"/>
      <c r="CP114" s="19"/>
      <c r="CQ114" s="19"/>
      <c r="CR114" s="19"/>
      <c r="CS114" s="19"/>
      <c r="CT114" s="19"/>
      <c r="CU114" s="19"/>
      <c r="CV114" s="19"/>
      <c r="CW114" s="19"/>
    </row>
    <row r="115" spans="1:101" s="17" customFormat="1" ht="13.5" customHeight="1">
      <c r="A115" s="32"/>
      <c r="B115" s="35" t="s">
        <v>382</v>
      </c>
      <c r="C115" s="18"/>
      <c r="D115" s="19"/>
      <c r="E115" s="19"/>
      <c r="F115" s="19"/>
      <c r="G115" s="19"/>
      <c r="H115" s="19"/>
      <c r="I115" s="19"/>
      <c r="J115" s="19"/>
      <c r="K115" s="19"/>
      <c r="L115" s="418"/>
      <c r="M115" s="19"/>
      <c r="N115" s="19"/>
      <c r="O115" s="19"/>
      <c r="P115" s="19"/>
      <c r="Q115" s="19"/>
      <c r="R115" s="19" t="s">
        <v>430</v>
      </c>
      <c r="S115" s="19"/>
      <c r="T115" s="19"/>
      <c r="U115" s="19"/>
      <c r="V115" s="19"/>
      <c r="W115" s="19"/>
      <c r="X115" s="19"/>
      <c r="Y115" s="19"/>
      <c r="Z115" s="19"/>
      <c r="AA115" s="19"/>
      <c r="AB115" s="19"/>
      <c r="AC115" s="19"/>
      <c r="AD115" s="19"/>
      <c r="AE115" s="19"/>
      <c r="AF115" s="19"/>
      <c r="AG115" s="19"/>
      <c r="AH115" s="19"/>
      <c r="AI115" s="19"/>
      <c r="AJ115" s="19"/>
      <c r="AK115" s="19"/>
      <c r="AL115" s="19"/>
      <c r="AM115" s="19"/>
      <c r="AN115" s="19"/>
      <c r="AO115" s="19"/>
      <c r="AP115" s="19"/>
      <c r="AQ115" s="19"/>
      <c r="AR115" s="19"/>
      <c r="AS115" s="19"/>
      <c r="AT115" s="19"/>
      <c r="AU115" s="19"/>
      <c r="AV115" s="19"/>
      <c r="AW115" s="19"/>
      <c r="AX115" s="19"/>
      <c r="AY115" s="19"/>
      <c r="AZ115" s="19"/>
      <c r="BA115" s="19"/>
      <c r="BB115" s="19"/>
      <c r="BC115" s="19"/>
      <c r="BD115" s="19"/>
      <c r="BE115" s="19"/>
      <c r="BF115" s="19"/>
      <c r="BG115" s="19"/>
      <c r="BH115" s="19"/>
      <c r="BI115" s="19"/>
      <c r="BJ115" s="19"/>
      <c r="BK115" s="19"/>
      <c r="BL115" s="19"/>
      <c r="BM115" s="19"/>
      <c r="BN115" s="530"/>
      <c r="BO115" s="19"/>
      <c r="BP115" s="19"/>
      <c r="BQ115" s="19"/>
      <c r="BR115" s="19"/>
      <c r="BS115" s="19"/>
      <c r="BT115" s="19"/>
      <c r="BU115" s="19"/>
      <c r="BV115" s="19"/>
      <c r="BW115" s="21"/>
      <c r="BX115" s="16"/>
      <c r="BY115" s="507">
        <f>IF(BZ115="","",MAX($BY$2:BY114)+1)</f>
        <v>44</v>
      </c>
      <c r="BZ115" s="862" t="s">
        <v>431</v>
      </c>
      <c r="CA115" s="862" t="s">
        <v>9</v>
      </c>
      <c r="CB115" s="863">
        <v>45299</v>
      </c>
      <c r="CC115" s="5"/>
      <c r="CH115" s="19"/>
      <c r="CI115" s="19"/>
      <c r="CJ115" s="19"/>
      <c r="CK115" s="19"/>
      <c r="CL115" s="19"/>
      <c r="CM115" s="19"/>
      <c r="CN115" s="19"/>
      <c r="CO115" s="19"/>
      <c r="CP115" s="19"/>
      <c r="CQ115" s="19"/>
      <c r="CR115" s="19"/>
      <c r="CS115" s="19"/>
      <c r="CT115" s="19"/>
      <c r="CU115" s="19"/>
      <c r="CV115" s="19"/>
      <c r="CW115" s="19"/>
    </row>
    <row r="116" spans="1:101" s="17" customFormat="1" ht="13.5" customHeight="1">
      <c r="A116" s="32"/>
      <c r="B116" s="35" t="s">
        <v>382</v>
      </c>
      <c r="C116" s="18"/>
      <c r="D116" s="19"/>
      <c r="E116" s="19"/>
      <c r="F116" s="19"/>
      <c r="G116" s="19"/>
      <c r="H116" s="19"/>
      <c r="I116" s="19"/>
      <c r="J116" s="19"/>
      <c r="K116" s="19"/>
      <c r="L116" s="418"/>
      <c r="M116" s="19"/>
      <c r="N116" s="19"/>
      <c r="O116" s="19"/>
      <c r="P116" s="19"/>
      <c r="Q116" s="19"/>
      <c r="R116" s="19"/>
      <c r="S116" s="1071" t="s">
        <v>308</v>
      </c>
      <c r="T116" s="1072"/>
      <c r="U116" s="1073" t="s">
        <v>432</v>
      </c>
      <c r="V116" s="1074"/>
      <c r="W116" s="1074"/>
      <c r="X116" s="1074"/>
      <c r="Y116" s="1074"/>
      <c r="Z116" s="1074"/>
      <c r="AA116" s="1074"/>
      <c r="AB116" s="1074"/>
      <c r="AC116" s="1074"/>
      <c r="AD116" s="1074"/>
      <c r="AE116" s="1074"/>
      <c r="AF116" s="1075"/>
      <c r="AG116" s="1073" t="s">
        <v>310</v>
      </c>
      <c r="AH116" s="1074"/>
      <c r="AI116" s="1074"/>
      <c r="AJ116" s="1074"/>
      <c r="AK116" s="1074"/>
      <c r="AL116" s="1074"/>
      <c r="AM116" s="1074"/>
      <c r="AN116" s="1074"/>
      <c r="AO116" s="1074"/>
      <c r="AP116" s="1074"/>
      <c r="AQ116" s="1074"/>
      <c r="AR116" s="1074"/>
      <c r="AS116" s="1074"/>
      <c r="AT116" s="1074"/>
      <c r="AU116" s="1074"/>
      <c r="AV116" s="1074"/>
      <c r="AW116" s="1074"/>
      <c r="AX116" s="1074"/>
      <c r="AY116" s="1074"/>
      <c r="AZ116" s="1074"/>
      <c r="BA116" s="1074"/>
      <c r="BB116" s="1074"/>
      <c r="BC116" s="1074"/>
      <c r="BD116" s="1075"/>
      <c r="BE116" s="1073" t="s">
        <v>311</v>
      </c>
      <c r="BF116" s="1074"/>
      <c r="BG116" s="1074"/>
      <c r="BH116" s="1074"/>
      <c r="BI116" s="1074"/>
      <c r="BJ116" s="1074"/>
      <c r="BK116" s="1074"/>
      <c r="BL116" s="1075"/>
      <c r="BM116" s="19"/>
      <c r="BN116" s="530"/>
      <c r="BO116" s="19"/>
      <c r="BP116" s="19"/>
      <c r="BQ116" s="19"/>
      <c r="BR116" s="19"/>
      <c r="BS116" s="19"/>
      <c r="BT116" s="19"/>
      <c r="BU116" s="19"/>
      <c r="BV116" s="19"/>
      <c r="BW116" s="21"/>
      <c r="BX116" s="16"/>
      <c r="BY116" s="507" t="str">
        <f>IF(BZ116="","",MAX($BY$2:BY115)+1)</f>
        <v/>
      </c>
      <c r="BZ116" s="862"/>
      <c r="CA116" s="862"/>
      <c r="CB116" s="862"/>
      <c r="CC116" s="5"/>
      <c r="CH116" s="19"/>
      <c r="CI116" s="19"/>
      <c r="CJ116" s="19"/>
      <c r="CK116" s="19"/>
      <c r="CL116" s="19"/>
      <c r="CM116" s="19"/>
      <c r="CN116" s="19"/>
      <c r="CO116" s="19"/>
      <c r="CP116" s="19"/>
      <c r="CQ116" s="19"/>
      <c r="CR116" s="19"/>
      <c r="CS116" s="19"/>
      <c r="CT116" s="19"/>
      <c r="CU116" s="19"/>
      <c r="CV116" s="19"/>
      <c r="CW116" s="19"/>
    </row>
    <row r="117" spans="1:101" s="17" customFormat="1" ht="13.5" customHeight="1">
      <c r="A117" s="32"/>
      <c r="B117" s="35" t="s">
        <v>382</v>
      </c>
      <c r="C117" s="18"/>
      <c r="D117" s="19"/>
      <c r="E117" s="19"/>
      <c r="F117" s="19"/>
      <c r="G117" s="19"/>
      <c r="H117" s="19"/>
      <c r="I117" s="19"/>
      <c r="J117" s="19"/>
      <c r="K117" s="19"/>
      <c r="L117" s="418"/>
      <c r="M117" s="19"/>
      <c r="N117" s="19"/>
      <c r="O117" s="19"/>
      <c r="P117" s="19"/>
      <c r="Q117" s="19"/>
      <c r="R117" s="19"/>
      <c r="S117" s="1076">
        <v>1</v>
      </c>
      <c r="T117" s="1077"/>
      <c r="U117" s="1022" t="s">
        <v>470</v>
      </c>
      <c r="V117" s="526"/>
      <c r="W117" s="526"/>
      <c r="X117" s="526"/>
      <c r="Y117" s="526"/>
      <c r="Z117" s="526"/>
      <c r="AA117" s="526"/>
      <c r="AB117" s="526"/>
      <c r="AC117" s="526"/>
      <c r="AD117" s="526"/>
      <c r="AE117" s="526"/>
      <c r="AF117" s="1023"/>
      <c r="AG117" s="1022" t="s">
        <v>315</v>
      </c>
      <c r="AH117" s="526"/>
      <c r="AI117" s="526"/>
      <c r="AJ117" s="526"/>
      <c r="AK117" s="526"/>
      <c r="AL117" s="526"/>
      <c r="AM117" s="526"/>
      <c r="AN117" s="526"/>
      <c r="AO117" s="526"/>
      <c r="AP117" s="526"/>
      <c r="AQ117" s="526"/>
      <c r="AR117" s="526"/>
      <c r="AS117" s="526"/>
      <c r="AT117" s="526"/>
      <c r="AU117" s="526"/>
      <c r="AV117" s="526"/>
      <c r="AW117" s="526"/>
      <c r="AX117" s="526"/>
      <c r="AY117" s="526"/>
      <c r="AZ117" s="526"/>
      <c r="BA117" s="526"/>
      <c r="BB117" s="526"/>
      <c r="BC117" s="526"/>
      <c r="BD117" s="1023"/>
      <c r="BE117" s="1022" t="s">
        <v>436</v>
      </c>
      <c r="BF117" s="526"/>
      <c r="BG117" s="526"/>
      <c r="BH117" s="526"/>
      <c r="BI117" s="526"/>
      <c r="BJ117" s="526"/>
      <c r="BK117" s="526"/>
      <c r="BL117" s="1023"/>
      <c r="BM117" s="19"/>
      <c r="BN117" s="530"/>
      <c r="BO117" s="19"/>
      <c r="BP117" s="19"/>
      <c r="BQ117" s="19"/>
      <c r="BR117" s="19"/>
      <c r="BS117" s="19"/>
      <c r="BT117" s="19"/>
      <c r="BU117" s="19"/>
      <c r="BV117" s="19"/>
      <c r="BW117" s="21"/>
      <c r="BX117" s="16"/>
      <c r="BY117" s="507">
        <f>IF(BZ117="","",MAX($BY$2:BY116)+1)</f>
        <v>45</v>
      </c>
      <c r="BZ117" s="862" t="s">
        <v>431</v>
      </c>
      <c r="CA117" s="862" t="s">
        <v>9</v>
      </c>
      <c r="CB117" s="863">
        <v>45299</v>
      </c>
      <c r="CC117" s="5"/>
      <c r="CH117" s="19"/>
      <c r="CI117" s="19"/>
      <c r="CJ117" s="19"/>
      <c r="CK117" s="19"/>
      <c r="CL117" s="19"/>
      <c r="CM117" s="19"/>
      <c r="CN117" s="19"/>
      <c r="CO117" s="19"/>
      <c r="CP117" s="19"/>
      <c r="CQ117" s="19"/>
      <c r="CR117" s="19"/>
      <c r="CS117" s="19"/>
      <c r="CT117" s="19"/>
      <c r="CU117" s="19"/>
      <c r="CV117" s="19"/>
      <c r="CW117" s="19"/>
    </row>
    <row r="118" spans="1:101" s="17" customFormat="1" ht="13.5" customHeight="1">
      <c r="A118" s="32"/>
      <c r="B118" s="35" t="s">
        <v>382</v>
      </c>
      <c r="C118" s="18"/>
      <c r="D118" s="19"/>
      <c r="E118" s="19"/>
      <c r="F118" s="19"/>
      <c r="G118" s="19"/>
      <c r="H118" s="19"/>
      <c r="I118" s="19"/>
      <c r="J118" s="19"/>
      <c r="K118" s="19"/>
      <c r="L118" s="418"/>
      <c r="M118" s="19"/>
      <c r="N118" s="19"/>
      <c r="O118" s="19"/>
      <c r="P118" s="19"/>
      <c r="Q118" s="19"/>
      <c r="R118" s="19"/>
      <c r="S118" s="19"/>
      <c r="T118" s="19"/>
      <c r="U118" s="19"/>
      <c r="V118" s="19"/>
      <c r="W118" s="19"/>
      <c r="X118" s="19"/>
      <c r="Y118" s="19"/>
      <c r="Z118" s="19"/>
      <c r="AA118" s="19"/>
      <c r="AB118" s="19"/>
      <c r="AC118" s="19"/>
      <c r="AD118" s="19"/>
      <c r="AE118" s="19"/>
      <c r="AF118" s="19"/>
      <c r="AG118" s="369" t="s">
        <v>471</v>
      </c>
      <c r="AH118" s="19"/>
      <c r="AI118" s="19"/>
      <c r="AJ118" s="19"/>
      <c r="AK118" s="19"/>
      <c r="AL118" s="19"/>
      <c r="AM118" s="19"/>
      <c r="AN118" s="19"/>
      <c r="AO118" s="19"/>
      <c r="AP118" s="19"/>
      <c r="AQ118" s="19"/>
      <c r="AR118" s="19"/>
      <c r="AS118" s="19"/>
      <c r="AT118" s="19"/>
      <c r="AU118" s="19"/>
      <c r="AV118" s="19"/>
      <c r="AW118" s="19"/>
      <c r="AX118" s="19"/>
      <c r="AY118" s="19"/>
      <c r="AZ118" s="19"/>
      <c r="BA118" s="19"/>
      <c r="BB118" s="19"/>
      <c r="BC118" s="19"/>
      <c r="BD118" s="19"/>
      <c r="BE118" s="19"/>
      <c r="BF118" s="19"/>
      <c r="BG118" s="19"/>
      <c r="BH118" s="19"/>
      <c r="BI118" s="19"/>
      <c r="BJ118" s="19"/>
      <c r="BK118" s="19"/>
      <c r="BL118" s="19"/>
      <c r="BM118" s="19"/>
      <c r="BN118" s="530"/>
      <c r="BO118" s="19"/>
      <c r="BP118" s="19"/>
      <c r="BQ118" s="19"/>
      <c r="BR118" s="19"/>
      <c r="BS118" s="19"/>
      <c r="BT118" s="19"/>
      <c r="BU118" s="19"/>
      <c r="BV118" s="19"/>
      <c r="BW118" s="21"/>
      <c r="BX118" s="16"/>
      <c r="BY118" s="507" t="str">
        <f>IF(BZ118="","",MAX($BY$2:BY117)+1)</f>
        <v/>
      </c>
      <c r="BZ118" s="862"/>
      <c r="CA118" s="862"/>
      <c r="CB118" s="862"/>
      <c r="CC118" s="5"/>
      <c r="CH118" s="19"/>
      <c r="CI118" s="19"/>
      <c r="CJ118" s="19"/>
      <c r="CK118" s="19"/>
      <c r="CL118" s="19"/>
      <c r="CM118" s="19"/>
      <c r="CN118" s="19"/>
      <c r="CO118" s="19"/>
      <c r="CP118" s="19"/>
      <c r="CQ118" s="19"/>
      <c r="CR118" s="19"/>
      <c r="CS118" s="19"/>
      <c r="CT118" s="19"/>
      <c r="CU118" s="19"/>
      <c r="CV118" s="19"/>
      <c r="CW118" s="19"/>
    </row>
    <row r="119" spans="1:101" s="17" customFormat="1" ht="13.5" customHeight="1">
      <c r="A119" s="32"/>
      <c r="B119" s="35" t="s">
        <v>382</v>
      </c>
      <c r="C119" s="18"/>
      <c r="D119" s="19"/>
      <c r="E119" s="19"/>
      <c r="F119" s="19"/>
      <c r="G119" s="19"/>
      <c r="H119" s="19"/>
      <c r="I119" s="19"/>
      <c r="J119" s="19"/>
      <c r="K119" s="19"/>
      <c r="L119" s="418"/>
      <c r="M119" s="19"/>
      <c r="N119" s="19"/>
      <c r="O119" s="19"/>
      <c r="P119" s="19"/>
      <c r="Q119" s="19"/>
      <c r="R119" s="19"/>
      <c r="S119" s="1078">
        <v>2</v>
      </c>
      <c r="T119" s="1079"/>
      <c r="U119" s="1036" t="s">
        <v>472</v>
      </c>
      <c r="V119" s="1037"/>
      <c r="W119" s="1037"/>
      <c r="X119" s="1037"/>
      <c r="Y119" s="1037"/>
      <c r="Z119" s="1037"/>
      <c r="AA119" s="1037"/>
      <c r="AB119" s="1037"/>
      <c r="AC119" s="1037"/>
      <c r="AD119" s="1037"/>
      <c r="AE119" s="1037"/>
      <c r="AF119" s="1038"/>
      <c r="AG119" s="1080" t="s">
        <v>473</v>
      </c>
      <c r="AH119" s="1037"/>
      <c r="AI119" s="1037"/>
      <c r="AJ119" s="1037"/>
      <c r="AK119" s="1037"/>
      <c r="AL119" s="1037"/>
      <c r="AM119" s="1037"/>
      <c r="AN119" s="1037"/>
      <c r="AO119" s="1037"/>
      <c r="AP119" s="1037"/>
      <c r="AQ119" s="1037"/>
      <c r="AR119" s="1037"/>
      <c r="AS119" s="1037"/>
      <c r="AT119" s="1037"/>
      <c r="AU119" s="1037"/>
      <c r="AV119" s="1037"/>
      <c r="AW119" s="1037"/>
      <c r="AX119" s="1037"/>
      <c r="AY119" s="1037"/>
      <c r="AZ119" s="1037"/>
      <c r="BA119" s="1037"/>
      <c r="BB119" s="1037"/>
      <c r="BC119" s="1037"/>
      <c r="BD119" s="1038"/>
      <c r="BE119" s="1036" t="s">
        <v>474</v>
      </c>
      <c r="BF119" s="1037"/>
      <c r="BG119" s="1037"/>
      <c r="BH119" s="1037"/>
      <c r="BI119" s="1037"/>
      <c r="BJ119" s="1037"/>
      <c r="BK119" s="1037"/>
      <c r="BL119" s="1038"/>
      <c r="BM119" s="19"/>
      <c r="BN119" s="530"/>
      <c r="BO119" s="19"/>
      <c r="BP119" s="19"/>
      <c r="BQ119" s="19"/>
      <c r="BR119" s="19"/>
      <c r="BS119" s="19"/>
      <c r="BT119" s="19"/>
      <c r="BU119" s="19"/>
      <c r="BV119" s="19"/>
      <c r="BW119" s="21"/>
      <c r="BX119" s="16"/>
      <c r="BY119" s="507">
        <f>IF(BZ119="","",MAX($BY$2:BY118)+1)</f>
        <v>46</v>
      </c>
      <c r="BZ119" s="862" t="s">
        <v>431</v>
      </c>
      <c r="CA119" s="862" t="s">
        <v>9</v>
      </c>
      <c r="CB119" s="863">
        <v>45299</v>
      </c>
      <c r="CC119" s="5"/>
      <c r="CH119" s="19"/>
      <c r="CI119" s="19"/>
      <c r="CJ119" s="19"/>
      <c r="CK119" s="19"/>
      <c r="CL119" s="19"/>
      <c r="CM119" s="19"/>
      <c r="CN119" s="19"/>
      <c r="CO119" s="19"/>
      <c r="CP119" s="19"/>
      <c r="CQ119" s="19"/>
      <c r="CR119" s="19"/>
      <c r="CS119" s="19"/>
      <c r="CT119" s="19"/>
      <c r="CU119" s="19"/>
      <c r="CV119" s="19"/>
      <c r="CW119" s="19"/>
    </row>
    <row r="120" spans="1:101" s="17" customFormat="1" ht="13.5" customHeight="1">
      <c r="A120" s="32"/>
      <c r="B120" s="35" t="s">
        <v>382</v>
      </c>
      <c r="C120" s="18"/>
      <c r="D120" s="19"/>
      <c r="E120" s="19"/>
      <c r="F120" s="19"/>
      <c r="G120" s="19"/>
      <c r="H120" s="19"/>
      <c r="I120" s="19"/>
      <c r="J120" s="19"/>
      <c r="K120" s="19"/>
      <c r="L120" s="418"/>
      <c r="M120" s="19"/>
      <c r="N120" s="19"/>
      <c r="O120" s="19"/>
      <c r="P120" s="19"/>
      <c r="Q120" s="19"/>
      <c r="R120" s="19"/>
      <c r="S120" s="1081"/>
      <c r="T120" s="1082"/>
      <c r="U120" s="476" t="s">
        <v>475</v>
      </c>
      <c r="V120" s="477"/>
      <c r="W120" s="477"/>
      <c r="X120" s="477"/>
      <c r="Y120" s="477"/>
      <c r="Z120" s="477"/>
      <c r="AA120" s="477"/>
      <c r="AB120" s="477"/>
      <c r="AC120" s="477"/>
      <c r="AD120" s="477"/>
      <c r="AE120" s="477"/>
      <c r="AF120" s="478"/>
      <c r="AG120" s="1083"/>
      <c r="AH120" s="477"/>
      <c r="AI120" s="477"/>
      <c r="AJ120" s="477"/>
      <c r="AK120" s="477"/>
      <c r="AL120" s="477"/>
      <c r="AM120" s="477"/>
      <c r="AN120" s="477"/>
      <c r="AO120" s="477"/>
      <c r="AP120" s="477"/>
      <c r="AQ120" s="477"/>
      <c r="AR120" s="477"/>
      <c r="AS120" s="477"/>
      <c r="AT120" s="477"/>
      <c r="AU120" s="477"/>
      <c r="AV120" s="477"/>
      <c r="AW120" s="477"/>
      <c r="AX120" s="477"/>
      <c r="AY120" s="477"/>
      <c r="AZ120" s="477"/>
      <c r="BA120" s="477"/>
      <c r="BB120" s="477"/>
      <c r="BC120" s="477"/>
      <c r="BD120" s="478"/>
      <c r="BE120" s="476"/>
      <c r="BF120" s="477"/>
      <c r="BG120" s="477"/>
      <c r="BH120" s="477"/>
      <c r="BI120" s="477"/>
      <c r="BJ120" s="477"/>
      <c r="BK120" s="477"/>
      <c r="BL120" s="478"/>
      <c r="BM120" s="19"/>
      <c r="BN120" s="530"/>
      <c r="BO120" s="19"/>
      <c r="BP120" s="19"/>
      <c r="BQ120" s="19"/>
      <c r="BR120" s="19"/>
      <c r="BS120" s="19"/>
      <c r="BT120" s="19"/>
      <c r="BU120" s="19"/>
      <c r="BV120" s="19"/>
      <c r="BW120" s="21"/>
      <c r="BX120" s="16"/>
      <c r="BY120" s="507" t="str">
        <f>IF(BZ120="","",MAX($BY$2:BY119)+1)</f>
        <v/>
      </c>
      <c r="BZ120" s="862"/>
      <c r="CA120" s="862"/>
      <c r="CB120" s="862"/>
      <c r="CC120" s="5"/>
      <c r="CH120" s="19"/>
      <c r="CI120" s="19"/>
      <c r="CJ120" s="19"/>
      <c r="CK120" s="19"/>
      <c r="CL120" s="19"/>
      <c r="CM120" s="19"/>
      <c r="CN120" s="19"/>
      <c r="CO120" s="19"/>
      <c r="CP120" s="19"/>
      <c r="CQ120" s="19"/>
      <c r="CR120" s="19"/>
      <c r="CS120" s="19"/>
      <c r="CT120" s="19"/>
      <c r="CU120" s="19"/>
      <c r="CV120" s="19"/>
      <c r="CW120" s="19"/>
    </row>
    <row r="121" spans="1:101" s="17" customFormat="1" ht="13.5" customHeight="1">
      <c r="A121" s="32"/>
      <c r="B121" s="35" t="s">
        <v>382</v>
      </c>
      <c r="C121" s="18"/>
      <c r="D121" s="19"/>
      <c r="E121" s="19"/>
      <c r="F121" s="19"/>
      <c r="G121" s="19"/>
      <c r="H121" s="19"/>
      <c r="I121" s="19"/>
      <c r="J121" s="19"/>
      <c r="K121" s="19"/>
      <c r="L121" s="418"/>
      <c r="M121" s="19"/>
      <c r="N121" s="19"/>
      <c r="O121" s="19"/>
      <c r="P121" s="19"/>
      <c r="Q121" s="19"/>
      <c r="R121" s="19"/>
      <c r="S121" s="19"/>
      <c r="T121" s="19"/>
      <c r="U121" s="19"/>
      <c r="V121" s="19"/>
      <c r="W121" s="19"/>
      <c r="X121" s="19"/>
      <c r="Y121" s="19"/>
      <c r="Z121" s="19"/>
      <c r="AA121" s="19"/>
      <c r="AB121" s="19"/>
      <c r="AC121" s="19"/>
      <c r="AD121" s="19"/>
      <c r="AE121" s="19"/>
      <c r="AF121" s="19"/>
      <c r="AG121" s="369" t="s">
        <v>476</v>
      </c>
      <c r="AH121" s="19"/>
      <c r="AI121" s="19"/>
      <c r="AJ121" s="19"/>
      <c r="AK121" s="19"/>
      <c r="AL121" s="19"/>
      <c r="AM121" s="19"/>
      <c r="AN121" s="19"/>
      <c r="AO121" s="19"/>
      <c r="AP121" s="19"/>
      <c r="AQ121" s="19"/>
      <c r="AR121" s="19"/>
      <c r="AS121" s="19"/>
      <c r="AT121" s="19"/>
      <c r="AU121" s="19"/>
      <c r="AV121" s="19"/>
      <c r="AW121" s="19"/>
      <c r="AX121" s="19"/>
      <c r="AY121" s="19"/>
      <c r="AZ121" s="19"/>
      <c r="BA121" s="19"/>
      <c r="BB121" s="19"/>
      <c r="BC121" s="19"/>
      <c r="BD121" s="19"/>
      <c r="BE121" s="19"/>
      <c r="BF121" s="19"/>
      <c r="BG121" s="19"/>
      <c r="BH121" s="19"/>
      <c r="BI121" s="19"/>
      <c r="BJ121" s="19"/>
      <c r="BK121" s="19"/>
      <c r="BL121" s="19"/>
      <c r="BM121" s="19"/>
      <c r="BN121" s="530"/>
      <c r="BO121" s="19"/>
      <c r="BP121" s="19"/>
      <c r="BQ121" s="19"/>
      <c r="BR121" s="19"/>
      <c r="BS121" s="19"/>
      <c r="BT121" s="19"/>
      <c r="BU121" s="19"/>
      <c r="BV121" s="19"/>
      <c r="BW121" s="21"/>
      <c r="BX121" s="16"/>
      <c r="BY121" s="507" t="str">
        <f>IF(BZ121="","",MAX($BY$2:BY120)+1)</f>
        <v/>
      </c>
      <c r="BZ121" s="862"/>
      <c r="CA121" s="862"/>
      <c r="CB121" s="862"/>
      <c r="CC121" s="5"/>
      <c r="CH121" s="19"/>
      <c r="CI121" s="19"/>
      <c r="CJ121" s="19"/>
      <c r="CK121" s="19"/>
      <c r="CL121" s="19"/>
      <c r="CM121" s="19"/>
      <c r="CN121" s="19"/>
      <c r="CO121" s="19"/>
      <c r="CP121" s="19"/>
      <c r="CQ121" s="19"/>
      <c r="CR121" s="19"/>
      <c r="CS121" s="19"/>
      <c r="CT121" s="19"/>
      <c r="CU121" s="19"/>
      <c r="CV121" s="19"/>
      <c r="CW121" s="19"/>
    </row>
    <row r="122" spans="1:101" s="17" customFormat="1" ht="13.5" customHeight="1">
      <c r="A122" s="32"/>
      <c r="B122" s="35" t="s">
        <v>382</v>
      </c>
      <c r="C122" s="18"/>
      <c r="D122" s="19"/>
      <c r="E122" s="19"/>
      <c r="F122" s="19"/>
      <c r="G122" s="19"/>
      <c r="H122" s="19"/>
      <c r="I122" s="19"/>
      <c r="J122" s="19"/>
      <c r="K122" s="19"/>
      <c r="L122" s="418"/>
      <c r="M122" s="19"/>
      <c r="N122" s="19"/>
      <c r="O122" s="19"/>
      <c r="P122" s="19"/>
      <c r="Q122" s="19"/>
      <c r="R122" s="19"/>
      <c r="S122" s="19"/>
      <c r="T122" s="19"/>
      <c r="U122" s="19"/>
      <c r="V122" s="19"/>
      <c r="W122" s="19"/>
      <c r="X122" s="19"/>
      <c r="Y122" s="19"/>
      <c r="Z122" s="19"/>
      <c r="AA122" s="19"/>
      <c r="AB122" s="19"/>
      <c r="AC122" s="19"/>
      <c r="AD122" s="19"/>
      <c r="AE122" s="19"/>
      <c r="AF122" s="19"/>
      <c r="AG122" s="369"/>
      <c r="AH122" s="19"/>
      <c r="AI122" s="19"/>
      <c r="AJ122" s="19"/>
      <c r="AK122" s="19"/>
      <c r="AL122" s="19"/>
      <c r="AM122" s="19"/>
      <c r="AN122" s="19"/>
      <c r="AO122" s="19"/>
      <c r="AP122" s="19"/>
      <c r="AQ122" s="19"/>
      <c r="AR122" s="19"/>
      <c r="AS122" s="19"/>
      <c r="AT122" s="19"/>
      <c r="AU122" s="19"/>
      <c r="AV122" s="19"/>
      <c r="AW122" s="19"/>
      <c r="AX122" s="19"/>
      <c r="AY122" s="19"/>
      <c r="AZ122" s="19"/>
      <c r="BA122" s="19"/>
      <c r="BB122" s="19"/>
      <c r="BC122" s="19"/>
      <c r="BD122" s="19"/>
      <c r="BE122" s="19"/>
      <c r="BF122" s="19"/>
      <c r="BG122" s="19"/>
      <c r="BH122" s="19"/>
      <c r="BI122" s="19"/>
      <c r="BJ122" s="19"/>
      <c r="BK122" s="19"/>
      <c r="BL122" s="19"/>
      <c r="BM122" s="19"/>
      <c r="BN122" s="530"/>
      <c r="BO122" s="19"/>
      <c r="BP122" s="19"/>
      <c r="BQ122" s="19"/>
      <c r="BR122" s="19"/>
      <c r="BS122" s="19"/>
      <c r="BT122" s="19"/>
      <c r="BU122" s="19"/>
      <c r="BV122" s="19"/>
      <c r="BW122" s="21"/>
      <c r="BX122" s="16"/>
      <c r="BY122" s="507" t="str">
        <f>IF(BZ122="","",MAX($BY$2:BY121)+1)</f>
        <v/>
      </c>
      <c r="BZ122" s="862"/>
      <c r="CA122" s="862"/>
      <c r="CB122" s="862"/>
      <c r="CC122" s="5"/>
      <c r="CH122" s="19"/>
      <c r="CI122" s="19"/>
      <c r="CJ122" s="19"/>
      <c r="CK122" s="19"/>
      <c r="CL122" s="19"/>
      <c r="CM122" s="19"/>
      <c r="CN122" s="19"/>
      <c r="CO122" s="19"/>
      <c r="CP122" s="19"/>
      <c r="CQ122" s="19"/>
      <c r="CR122" s="19"/>
      <c r="CS122" s="19"/>
      <c r="CT122" s="19"/>
      <c r="CU122" s="19"/>
      <c r="CV122" s="19"/>
      <c r="CW122" s="19"/>
    </row>
    <row r="123" spans="1:101" s="17" customFormat="1" ht="13.5" customHeight="1">
      <c r="A123" s="32"/>
      <c r="B123" s="35" t="s">
        <v>382</v>
      </c>
      <c r="C123" s="18"/>
      <c r="D123" s="19"/>
      <c r="E123" s="19"/>
      <c r="F123" s="19"/>
      <c r="G123" s="19"/>
      <c r="H123" s="19"/>
      <c r="I123" s="19"/>
      <c r="J123" s="19"/>
      <c r="K123" s="19"/>
      <c r="L123" s="418"/>
      <c r="M123" s="19"/>
      <c r="N123" s="19"/>
      <c r="O123" s="19"/>
      <c r="P123" s="19"/>
      <c r="Q123" s="19"/>
      <c r="R123" s="19" t="s">
        <v>477</v>
      </c>
      <c r="S123" s="19"/>
      <c r="T123" s="19"/>
      <c r="U123" s="19"/>
      <c r="V123" s="19"/>
      <c r="W123" s="19"/>
      <c r="X123" s="19"/>
      <c r="Y123" s="19"/>
      <c r="Z123" s="19"/>
      <c r="AA123" s="19"/>
      <c r="AB123" s="19"/>
      <c r="AC123" s="19"/>
      <c r="AD123" s="19"/>
      <c r="AE123" s="19"/>
      <c r="AF123" s="19"/>
      <c r="AG123" s="19"/>
      <c r="AH123" s="19"/>
      <c r="AI123" s="19"/>
      <c r="AJ123" s="19"/>
      <c r="AK123" s="19"/>
      <c r="AL123" s="19"/>
      <c r="AM123" s="19"/>
      <c r="AN123" s="19"/>
      <c r="AO123" s="19"/>
      <c r="AP123" s="19"/>
      <c r="AQ123" s="19"/>
      <c r="AR123" s="19"/>
      <c r="AS123" s="19"/>
      <c r="AT123" s="19"/>
      <c r="AU123" s="19"/>
      <c r="AV123" s="19"/>
      <c r="AW123" s="19"/>
      <c r="AX123" s="19"/>
      <c r="AY123" s="19"/>
      <c r="AZ123" s="19"/>
      <c r="BA123" s="19"/>
      <c r="BB123" s="19"/>
      <c r="BC123" s="19"/>
      <c r="BD123" s="19"/>
      <c r="BE123" s="19"/>
      <c r="BF123" s="19"/>
      <c r="BG123" s="19"/>
      <c r="BH123" s="19"/>
      <c r="BI123" s="19"/>
      <c r="BJ123" s="19"/>
      <c r="BK123" s="19"/>
      <c r="BL123" s="19"/>
      <c r="BM123" s="19"/>
      <c r="BN123" s="530"/>
      <c r="BO123" s="19"/>
      <c r="BP123" s="19"/>
      <c r="BQ123" s="19"/>
      <c r="BR123" s="19"/>
      <c r="BS123" s="19"/>
      <c r="BT123" s="19"/>
      <c r="BU123" s="19"/>
      <c r="BV123" s="19"/>
      <c r="BW123" s="21"/>
      <c r="BX123" s="16"/>
      <c r="BY123" s="507">
        <f>IF(BZ123="","",MAX($BY$2:BY122)+1)</f>
        <v>47</v>
      </c>
      <c r="BZ123" s="862" t="s">
        <v>81</v>
      </c>
      <c r="CA123" s="862" t="s">
        <v>9</v>
      </c>
      <c r="CB123" s="863">
        <v>45299</v>
      </c>
      <c r="CC123" s="5"/>
      <c r="CH123" s="19"/>
      <c r="CI123" s="19"/>
      <c r="CJ123" s="19"/>
      <c r="CK123" s="19"/>
      <c r="CL123" s="19"/>
      <c r="CM123" s="19"/>
      <c r="CN123" s="19"/>
      <c r="CO123" s="19"/>
      <c r="CP123" s="19"/>
      <c r="CQ123" s="19"/>
      <c r="CR123" s="19"/>
      <c r="CS123" s="19"/>
      <c r="CT123" s="19"/>
      <c r="CU123" s="19"/>
      <c r="CV123" s="19"/>
      <c r="CW123" s="19"/>
    </row>
    <row r="124" spans="1:101" s="17" customFormat="1" ht="13.5" customHeight="1">
      <c r="A124" s="32"/>
      <c r="B124" s="35" t="s">
        <v>382</v>
      </c>
      <c r="C124" s="18"/>
      <c r="D124" s="19"/>
      <c r="E124" s="19"/>
      <c r="F124" s="19"/>
      <c r="G124" s="19"/>
      <c r="H124" s="19"/>
      <c r="I124" s="19"/>
      <c r="J124" s="19"/>
      <c r="K124" s="19"/>
      <c r="L124" s="418"/>
      <c r="M124" s="19"/>
      <c r="N124" s="19"/>
      <c r="O124" s="19"/>
      <c r="P124" s="19"/>
      <c r="Q124" s="19"/>
      <c r="R124" s="19"/>
      <c r="S124" s="1065" t="s">
        <v>416</v>
      </c>
      <c r="T124" s="1066"/>
      <c r="U124" s="1066"/>
      <c r="V124" s="1066"/>
      <c r="W124" s="1066"/>
      <c r="X124" s="1067"/>
      <c r="Y124" s="37" t="s">
        <v>478</v>
      </c>
      <c r="Z124" s="23"/>
      <c r="AA124" s="23"/>
      <c r="AB124" s="23"/>
      <c r="AC124" s="23"/>
      <c r="AD124" s="23"/>
      <c r="AE124" s="23"/>
      <c r="AF124" s="23"/>
      <c r="AG124" s="23"/>
      <c r="AH124" s="23"/>
      <c r="AI124" s="23"/>
      <c r="AJ124" s="23"/>
      <c r="AK124" s="23"/>
      <c r="AL124" s="23"/>
      <c r="AM124" s="23"/>
      <c r="AN124" s="23"/>
      <c r="AO124" s="23"/>
      <c r="AP124" s="23"/>
      <c r="AQ124" s="23"/>
      <c r="AR124" s="23"/>
      <c r="AS124" s="23"/>
      <c r="AT124" s="23"/>
      <c r="AU124" s="23"/>
      <c r="AV124" s="23"/>
      <c r="AW124" s="23"/>
      <c r="AX124" s="23"/>
      <c r="AY124" s="23"/>
      <c r="AZ124" s="23"/>
      <c r="BA124" s="23"/>
      <c r="BB124" s="38"/>
      <c r="BC124" s="23"/>
      <c r="BD124" s="23"/>
      <c r="BE124" s="23"/>
      <c r="BF124" s="23"/>
      <c r="BG124" s="23"/>
      <c r="BH124" s="23"/>
      <c r="BI124" s="23"/>
      <c r="BJ124" s="23"/>
      <c r="BK124" s="23"/>
      <c r="BL124" s="38"/>
      <c r="BM124" s="19"/>
      <c r="BN124" s="530"/>
      <c r="BO124" s="19"/>
      <c r="BP124" s="19"/>
      <c r="BQ124" s="19"/>
      <c r="BR124" s="19"/>
      <c r="BS124" s="19"/>
      <c r="BT124" s="19"/>
      <c r="BU124" s="19"/>
      <c r="BV124" s="19"/>
      <c r="BW124" s="21"/>
      <c r="BX124" s="16"/>
      <c r="BY124" s="507">
        <f>IF(BZ124="","",MAX($BY$2:BY123)+1)</f>
        <v>48</v>
      </c>
      <c r="BZ124" s="862" t="s">
        <v>81</v>
      </c>
      <c r="CA124" s="862" t="s">
        <v>9</v>
      </c>
      <c r="CB124" s="863">
        <v>45299</v>
      </c>
      <c r="CC124" s="5"/>
      <c r="CH124" s="19"/>
      <c r="CI124" s="19"/>
      <c r="CJ124" s="19"/>
      <c r="CK124" s="19"/>
      <c r="CL124" s="19"/>
      <c r="CM124" s="19"/>
      <c r="CN124" s="19"/>
      <c r="CO124" s="19"/>
      <c r="CP124" s="19"/>
      <c r="CQ124" s="19"/>
      <c r="CR124" s="19"/>
      <c r="CS124" s="19"/>
      <c r="CT124" s="19"/>
      <c r="CU124" s="19"/>
      <c r="CV124" s="19"/>
      <c r="CW124" s="19"/>
    </row>
    <row r="125" spans="1:101" s="17" customFormat="1" ht="13.5" customHeight="1">
      <c r="A125" s="32"/>
      <c r="B125" s="35" t="s">
        <v>382</v>
      </c>
      <c r="C125" s="18"/>
      <c r="D125" s="19"/>
      <c r="E125" s="19"/>
      <c r="F125" s="19"/>
      <c r="G125" s="19"/>
      <c r="H125" s="19"/>
      <c r="I125" s="19"/>
      <c r="J125" s="19"/>
      <c r="K125" s="19"/>
      <c r="L125" s="418"/>
      <c r="M125" s="19"/>
      <c r="N125" s="19"/>
      <c r="O125" s="19"/>
      <c r="P125" s="19"/>
      <c r="Q125" s="19"/>
      <c r="R125" s="19"/>
      <c r="S125" s="529"/>
      <c r="T125" s="43"/>
      <c r="U125" s="43"/>
      <c r="V125" s="43"/>
      <c r="W125" s="43"/>
      <c r="X125" s="421"/>
      <c r="Y125" s="440" t="s">
        <v>479</v>
      </c>
      <c r="Z125" s="441"/>
      <c r="AA125" s="441"/>
      <c r="AB125" s="441"/>
      <c r="AC125" s="441"/>
      <c r="AD125" s="441"/>
      <c r="AE125" s="441"/>
      <c r="AF125" s="441"/>
      <c r="AG125" s="441"/>
      <c r="AH125" s="441"/>
      <c r="AI125" s="441"/>
      <c r="AJ125" s="441"/>
      <c r="AK125" s="441"/>
      <c r="AL125" s="441"/>
      <c r="AM125" s="441"/>
      <c r="AN125" s="441"/>
      <c r="AO125" s="441"/>
      <c r="AP125" s="441"/>
      <c r="AQ125" s="441"/>
      <c r="AR125" s="441"/>
      <c r="AS125" s="441"/>
      <c r="AT125" s="441"/>
      <c r="AU125" s="441"/>
      <c r="AV125" s="441"/>
      <c r="AW125" s="441"/>
      <c r="AX125" s="441"/>
      <c r="AY125" s="441"/>
      <c r="AZ125" s="441"/>
      <c r="BA125" s="441"/>
      <c r="BB125" s="442"/>
      <c r="BC125" s="441"/>
      <c r="BD125" s="441"/>
      <c r="BE125" s="441"/>
      <c r="BF125" s="441"/>
      <c r="BG125" s="441"/>
      <c r="BH125" s="441"/>
      <c r="BI125" s="441"/>
      <c r="BJ125" s="441"/>
      <c r="BK125" s="441"/>
      <c r="BL125" s="442"/>
      <c r="BM125" s="19"/>
      <c r="BN125" s="530"/>
      <c r="BO125" s="19"/>
      <c r="BP125" s="19"/>
      <c r="BQ125" s="19"/>
      <c r="BR125" s="19"/>
      <c r="BS125" s="19"/>
      <c r="BT125" s="19"/>
      <c r="BU125" s="19"/>
      <c r="BV125" s="19"/>
      <c r="BW125" s="21"/>
      <c r="BX125" s="16"/>
      <c r="BY125" s="507" t="str">
        <f>IF(BZ125="","",MAX($BY$2:BY124)+1)</f>
        <v/>
      </c>
      <c r="BZ125" s="862"/>
      <c r="CA125" s="862"/>
      <c r="CB125" s="862"/>
      <c r="CC125" s="5"/>
      <c r="CH125" s="19"/>
      <c r="CI125" s="19"/>
      <c r="CJ125" s="19"/>
      <c r="CK125" s="19"/>
      <c r="CL125" s="19"/>
      <c r="CM125" s="19"/>
      <c r="CN125" s="19"/>
      <c r="CO125" s="19"/>
      <c r="CP125" s="19"/>
      <c r="CQ125" s="19"/>
      <c r="CR125" s="19"/>
      <c r="CS125" s="19"/>
      <c r="CT125" s="19"/>
      <c r="CU125" s="19"/>
      <c r="CV125" s="19"/>
      <c r="CW125" s="19"/>
    </row>
    <row r="126" spans="1:101" s="17" customFormat="1" ht="13.5" customHeight="1">
      <c r="A126" s="32"/>
      <c r="B126" s="35" t="s">
        <v>382</v>
      </c>
      <c r="C126" s="18"/>
      <c r="D126" s="19"/>
      <c r="E126" s="19"/>
      <c r="F126" s="19"/>
      <c r="G126" s="19"/>
      <c r="H126" s="19"/>
      <c r="I126" s="19"/>
      <c r="J126" s="19"/>
      <c r="K126" s="19"/>
      <c r="L126" s="418"/>
      <c r="M126" s="19"/>
      <c r="N126" s="19"/>
      <c r="O126" s="19"/>
      <c r="P126" s="19"/>
      <c r="Q126" s="19"/>
      <c r="R126" s="19"/>
      <c r="S126" s="529"/>
      <c r="T126" s="43"/>
      <c r="U126" s="43"/>
      <c r="V126" s="43"/>
      <c r="W126" s="43"/>
      <c r="X126" s="421"/>
      <c r="Y126" s="423" t="s">
        <v>480</v>
      </c>
      <c r="Z126" s="424"/>
      <c r="AA126" s="424"/>
      <c r="AB126" s="424"/>
      <c r="AC126" s="424"/>
      <c r="AD126" s="424"/>
      <c r="AE126" s="424"/>
      <c r="AF126" s="424"/>
      <c r="AG126" s="424"/>
      <c r="AH126" s="424"/>
      <c r="AI126" s="424"/>
      <c r="AJ126" s="424"/>
      <c r="AK126" s="424"/>
      <c r="AL126" s="424"/>
      <c r="AM126" s="424"/>
      <c r="AN126" s="424"/>
      <c r="AO126" s="424"/>
      <c r="AP126" s="424"/>
      <c r="AQ126" s="424"/>
      <c r="AR126" s="424"/>
      <c r="AS126" s="424"/>
      <c r="AT126" s="424"/>
      <c r="AU126" s="424"/>
      <c r="AV126" s="424"/>
      <c r="AW126" s="424"/>
      <c r="AX126" s="424"/>
      <c r="AY126" s="424"/>
      <c r="AZ126" s="424"/>
      <c r="BA126" s="424"/>
      <c r="BB126" s="427"/>
      <c r="BC126" s="424"/>
      <c r="BD126" s="424"/>
      <c r="BE126" s="424"/>
      <c r="BF126" s="424"/>
      <c r="BG126" s="424"/>
      <c r="BH126" s="424"/>
      <c r="BI126" s="424"/>
      <c r="BJ126" s="424"/>
      <c r="BK126" s="424"/>
      <c r="BL126" s="427"/>
      <c r="BM126" s="19"/>
      <c r="BN126" s="530"/>
      <c r="BO126" s="19"/>
      <c r="BP126" s="19"/>
      <c r="BQ126" s="19"/>
      <c r="BR126" s="19"/>
      <c r="BS126" s="19"/>
      <c r="BT126" s="19"/>
      <c r="BU126" s="19"/>
      <c r="BV126" s="19"/>
      <c r="BW126" s="21"/>
      <c r="BX126" s="16"/>
      <c r="BY126" s="507" t="str">
        <f>IF(BZ126="","",MAX($BY$2:BY125)+1)</f>
        <v/>
      </c>
      <c r="BZ126" s="862"/>
      <c r="CA126" s="862"/>
      <c r="CB126" s="862"/>
      <c r="CC126" s="5"/>
      <c r="CH126" s="19"/>
      <c r="CI126" s="19"/>
      <c r="CJ126" s="19"/>
      <c r="CK126" s="19"/>
      <c r="CL126" s="19"/>
      <c r="CM126" s="19"/>
      <c r="CN126" s="19"/>
      <c r="CO126" s="19"/>
      <c r="CP126" s="19"/>
      <c r="CQ126" s="19"/>
      <c r="CR126" s="19"/>
      <c r="CS126" s="19"/>
      <c r="CT126" s="19"/>
      <c r="CU126" s="19"/>
      <c r="CV126" s="19"/>
      <c r="CW126" s="19"/>
    </row>
    <row r="127" spans="1:101" s="17" customFormat="1" ht="13.5" customHeight="1">
      <c r="A127" s="32"/>
      <c r="B127" s="35" t="s">
        <v>382</v>
      </c>
      <c r="C127" s="18"/>
      <c r="D127" s="19"/>
      <c r="E127" s="19"/>
      <c r="F127" s="19"/>
      <c r="G127" s="19"/>
      <c r="H127" s="19"/>
      <c r="I127" s="19"/>
      <c r="J127" s="19"/>
      <c r="K127" s="19"/>
      <c r="L127" s="418"/>
      <c r="M127" s="19"/>
      <c r="N127" s="19"/>
      <c r="O127" s="19"/>
      <c r="P127" s="19"/>
      <c r="Q127" s="19"/>
      <c r="R127" s="19"/>
      <c r="S127" s="529"/>
      <c r="T127" s="43"/>
      <c r="U127" s="43"/>
      <c r="V127" s="43"/>
      <c r="W127" s="43"/>
      <c r="X127" s="421"/>
      <c r="Y127" s="423" t="s">
        <v>481</v>
      </c>
      <c r="Z127" s="424"/>
      <c r="AA127" s="424"/>
      <c r="AB127" s="424"/>
      <c r="AC127" s="424"/>
      <c r="AD127" s="424"/>
      <c r="AE127" s="424"/>
      <c r="AF127" s="424"/>
      <c r="AG127" s="424"/>
      <c r="AH127" s="424"/>
      <c r="AI127" s="424"/>
      <c r="AJ127" s="424"/>
      <c r="AK127" s="424"/>
      <c r="AL127" s="424"/>
      <c r="AM127" s="424"/>
      <c r="AN127" s="424"/>
      <c r="AO127" s="424"/>
      <c r="AP127" s="424"/>
      <c r="AQ127" s="424"/>
      <c r="AR127" s="424"/>
      <c r="AS127" s="424"/>
      <c r="AT127" s="424"/>
      <c r="AU127" s="424"/>
      <c r="AV127" s="424"/>
      <c r="AW127" s="424"/>
      <c r="AX127" s="424"/>
      <c r="AY127" s="424"/>
      <c r="AZ127" s="424"/>
      <c r="BA127" s="424"/>
      <c r="BB127" s="427"/>
      <c r="BC127" s="424"/>
      <c r="BD127" s="424"/>
      <c r="BE127" s="424"/>
      <c r="BF127" s="424"/>
      <c r="BG127" s="424"/>
      <c r="BH127" s="424"/>
      <c r="BI127" s="424"/>
      <c r="BJ127" s="424"/>
      <c r="BK127" s="424"/>
      <c r="BL127" s="427"/>
      <c r="BM127" s="19"/>
      <c r="BN127" s="530"/>
      <c r="BO127" s="19"/>
      <c r="BP127" s="19"/>
      <c r="BQ127" s="19"/>
      <c r="BR127" s="19"/>
      <c r="BS127" s="19"/>
      <c r="BT127" s="19"/>
      <c r="BU127" s="19"/>
      <c r="BV127" s="19"/>
      <c r="BW127" s="21"/>
      <c r="BX127" s="16"/>
      <c r="BY127" s="507" t="str">
        <f>IF(BZ127="","",MAX($BY$2:BY126)+1)</f>
        <v/>
      </c>
      <c r="BZ127" s="862"/>
      <c r="CA127" s="862"/>
      <c r="CB127" s="862"/>
      <c r="CC127" s="5"/>
      <c r="CH127" s="19"/>
      <c r="CI127" s="19"/>
      <c r="CJ127" s="19"/>
      <c r="CK127" s="19"/>
      <c r="CL127" s="19"/>
      <c r="CM127" s="19"/>
      <c r="CN127" s="19"/>
      <c r="CO127" s="19"/>
      <c r="CP127" s="19"/>
      <c r="CQ127" s="19"/>
      <c r="CR127" s="19"/>
      <c r="CS127" s="19"/>
      <c r="CT127" s="19"/>
      <c r="CU127" s="19"/>
      <c r="CV127" s="19"/>
      <c r="CW127" s="19"/>
    </row>
    <row r="128" spans="1:101" s="17" customFormat="1" ht="13.5" customHeight="1">
      <c r="A128" s="32"/>
      <c r="B128" s="35" t="s">
        <v>382</v>
      </c>
      <c r="C128" s="18"/>
      <c r="D128" s="19"/>
      <c r="E128" s="19"/>
      <c r="F128" s="19"/>
      <c r="G128" s="19"/>
      <c r="H128" s="19"/>
      <c r="I128" s="19"/>
      <c r="J128" s="19"/>
      <c r="K128" s="19"/>
      <c r="L128" s="418"/>
      <c r="M128" s="19"/>
      <c r="N128" s="19"/>
      <c r="O128" s="19"/>
      <c r="P128" s="19"/>
      <c r="Q128" s="19"/>
      <c r="R128" s="19"/>
      <c r="S128" s="529"/>
      <c r="T128" s="43"/>
      <c r="U128" s="43"/>
      <c r="V128" s="43"/>
      <c r="W128" s="43"/>
      <c r="X128" s="421"/>
      <c r="Y128" s="423" t="s">
        <v>482</v>
      </c>
      <c r="Z128" s="424"/>
      <c r="AA128" s="424"/>
      <c r="AB128" s="424"/>
      <c r="AC128" s="424"/>
      <c r="AD128" s="424"/>
      <c r="AE128" s="424"/>
      <c r="AF128" s="424"/>
      <c r="AG128" s="424"/>
      <c r="AH128" s="424"/>
      <c r="AI128" s="424"/>
      <c r="AJ128" s="424"/>
      <c r="AK128" s="424"/>
      <c r="AL128" s="424"/>
      <c r="AM128" s="424"/>
      <c r="AN128" s="424"/>
      <c r="AO128" s="424"/>
      <c r="AP128" s="424"/>
      <c r="AQ128" s="424"/>
      <c r="AR128" s="424"/>
      <c r="AS128" s="424"/>
      <c r="AT128" s="424"/>
      <c r="AU128" s="424"/>
      <c r="AV128" s="424"/>
      <c r="AW128" s="424"/>
      <c r="AX128" s="424"/>
      <c r="AY128" s="424"/>
      <c r="AZ128" s="424"/>
      <c r="BA128" s="424"/>
      <c r="BB128" s="427"/>
      <c r="BC128" s="424"/>
      <c r="BD128" s="424"/>
      <c r="BE128" s="424"/>
      <c r="BF128" s="424"/>
      <c r="BG128" s="424"/>
      <c r="BH128" s="424"/>
      <c r="BI128" s="424"/>
      <c r="BJ128" s="424"/>
      <c r="BK128" s="424"/>
      <c r="BL128" s="427"/>
      <c r="BM128" s="19"/>
      <c r="BN128" s="530"/>
      <c r="BO128" s="19"/>
      <c r="BP128" s="19"/>
      <c r="BQ128" s="19"/>
      <c r="BR128" s="19"/>
      <c r="BS128" s="19"/>
      <c r="BT128" s="19"/>
      <c r="BU128" s="19"/>
      <c r="BV128" s="19"/>
      <c r="BW128" s="21"/>
      <c r="BX128" s="16"/>
      <c r="BY128" s="507" t="str">
        <f>IF(BZ128="","",MAX($BY$2:BY127)+1)</f>
        <v/>
      </c>
      <c r="BZ128" s="862"/>
      <c r="CA128" s="862"/>
      <c r="CB128" s="862"/>
      <c r="CC128" s="5"/>
      <c r="CH128" s="19"/>
      <c r="CI128" s="19"/>
      <c r="CJ128" s="19"/>
      <c r="CK128" s="19"/>
      <c r="CL128" s="19"/>
      <c r="CM128" s="19"/>
      <c r="CN128" s="19"/>
      <c r="CO128" s="19"/>
      <c r="CP128" s="19"/>
      <c r="CQ128" s="19"/>
      <c r="CR128" s="19"/>
      <c r="CS128" s="19"/>
      <c r="CT128" s="19"/>
      <c r="CU128" s="19"/>
      <c r="CV128" s="19"/>
      <c r="CW128" s="19"/>
    </row>
    <row r="129" spans="1:101" s="17" customFormat="1" ht="13.5" customHeight="1">
      <c r="A129" s="32"/>
      <c r="B129" s="35" t="s">
        <v>382</v>
      </c>
      <c r="C129" s="18"/>
      <c r="D129" s="19"/>
      <c r="E129" s="19"/>
      <c r="F129" s="19"/>
      <c r="G129" s="19"/>
      <c r="H129" s="19"/>
      <c r="I129" s="19"/>
      <c r="J129" s="19"/>
      <c r="K129" s="19"/>
      <c r="L129" s="418"/>
      <c r="M129" s="19"/>
      <c r="N129" s="19"/>
      <c r="O129" s="19"/>
      <c r="P129" s="19"/>
      <c r="Q129" s="19"/>
      <c r="R129" s="19"/>
      <c r="S129" s="529"/>
      <c r="T129" s="43"/>
      <c r="U129" s="43"/>
      <c r="V129" s="43"/>
      <c r="W129" s="43"/>
      <c r="X129" s="421"/>
      <c r="Y129" s="423" t="s">
        <v>483</v>
      </c>
      <c r="Z129" s="424"/>
      <c r="AA129" s="424"/>
      <c r="AB129" s="424"/>
      <c r="AC129" s="424"/>
      <c r="AD129" s="424"/>
      <c r="AE129" s="424"/>
      <c r="AF129" s="424"/>
      <c r="AG129" s="424"/>
      <c r="AH129" s="424"/>
      <c r="AI129" s="424"/>
      <c r="AJ129" s="424"/>
      <c r="AK129" s="424"/>
      <c r="AL129" s="424"/>
      <c r="AM129" s="424"/>
      <c r="AN129" s="424"/>
      <c r="AO129" s="424"/>
      <c r="AP129" s="424"/>
      <c r="AQ129" s="424"/>
      <c r="AR129" s="424"/>
      <c r="AS129" s="424"/>
      <c r="AT129" s="424"/>
      <c r="AU129" s="424"/>
      <c r="AV129" s="424"/>
      <c r="AW129" s="424"/>
      <c r="AX129" s="424"/>
      <c r="AY129" s="424"/>
      <c r="AZ129" s="424"/>
      <c r="BA129" s="424"/>
      <c r="BB129" s="427"/>
      <c r="BC129" s="424"/>
      <c r="BD129" s="424"/>
      <c r="BE129" s="424"/>
      <c r="BF129" s="424"/>
      <c r="BG129" s="424"/>
      <c r="BH129" s="424"/>
      <c r="BI129" s="424"/>
      <c r="BJ129" s="424"/>
      <c r="BK129" s="424"/>
      <c r="BL129" s="427"/>
      <c r="BM129" s="19"/>
      <c r="BN129" s="530"/>
      <c r="BO129" s="19"/>
      <c r="BP129" s="19"/>
      <c r="BQ129" s="19"/>
      <c r="BR129" s="19"/>
      <c r="BS129" s="19"/>
      <c r="BT129" s="19"/>
      <c r="BU129" s="19"/>
      <c r="BV129" s="19"/>
      <c r="BW129" s="21"/>
      <c r="BX129" s="16"/>
      <c r="BY129" s="507" t="str">
        <f>IF(BZ129="","",MAX($BY$2:BY128)+1)</f>
        <v/>
      </c>
      <c r="BZ129" s="862"/>
      <c r="CA129" s="862"/>
      <c r="CB129" s="862"/>
      <c r="CC129" s="5"/>
      <c r="CH129" s="19"/>
      <c r="CI129" s="19"/>
      <c r="CJ129" s="19"/>
      <c r="CK129" s="19"/>
      <c r="CL129" s="19"/>
      <c r="CM129" s="19"/>
      <c r="CN129" s="19"/>
      <c r="CO129" s="19"/>
      <c r="CP129" s="19"/>
      <c r="CQ129" s="19"/>
      <c r="CR129" s="19"/>
      <c r="CS129" s="19"/>
      <c r="CT129" s="19"/>
      <c r="CU129" s="19"/>
      <c r="CV129" s="19"/>
      <c r="CW129" s="19"/>
    </row>
    <row r="130" spans="1:101" s="17" customFormat="1" ht="13.5" customHeight="1">
      <c r="A130" s="32"/>
      <c r="B130" s="35" t="s">
        <v>382</v>
      </c>
      <c r="C130" s="18"/>
      <c r="D130" s="19"/>
      <c r="E130" s="19"/>
      <c r="F130" s="19"/>
      <c r="G130" s="19"/>
      <c r="H130" s="19"/>
      <c r="I130" s="19"/>
      <c r="J130" s="19"/>
      <c r="K130" s="19"/>
      <c r="L130" s="418"/>
      <c r="M130" s="19"/>
      <c r="N130" s="19"/>
      <c r="O130" s="19"/>
      <c r="P130" s="19"/>
      <c r="Q130" s="19"/>
      <c r="R130" s="19"/>
      <c r="S130" s="529"/>
      <c r="T130" s="43"/>
      <c r="U130" s="43"/>
      <c r="V130" s="43"/>
      <c r="W130" s="43"/>
      <c r="X130" s="421"/>
      <c r="Y130" s="423" t="s">
        <v>484</v>
      </c>
      <c r="Z130" s="424"/>
      <c r="AA130" s="424"/>
      <c r="AB130" s="424"/>
      <c r="AC130" s="424"/>
      <c r="AD130" s="424"/>
      <c r="AE130" s="424"/>
      <c r="AF130" s="424"/>
      <c r="AG130" s="424"/>
      <c r="AH130" s="424"/>
      <c r="AI130" s="424"/>
      <c r="AJ130" s="424"/>
      <c r="AK130" s="424"/>
      <c r="AL130" s="424"/>
      <c r="AM130" s="424"/>
      <c r="AN130" s="424"/>
      <c r="AO130" s="424"/>
      <c r="AP130" s="424"/>
      <c r="AQ130" s="424"/>
      <c r="AR130" s="424"/>
      <c r="AS130" s="424"/>
      <c r="AT130" s="424"/>
      <c r="AU130" s="424"/>
      <c r="AV130" s="424"/>
      <c r="AW130" s="424"/>
      <c r="AX130" s="424"/>
      <c r="AY130" s="424"/>
      <c r="AZ130" s="424"/>
      <c r="BA130" s="424"/>
      <c r="BB130" s="427"/>
      <c r="BC130" s="424"/>
      <c r="BD130" s="424"/>
      <c r="BE130" s="424"/>
      <c r="BF130" s="424"/>
      <c r="BG130" s="424"/>
      <c r="BH130" s="424"/>
      <c r="BI130" s="424"/>
      <c r="BJ130" s="424"/>
      <c r="BK130" s="424"/>
      <c r="BL130" s="427"/>
      <c r="BM130" s="19"/>
      <c r="BN130" s="530"/>
      <c r="BO130" s="19"/>
      <c r="BP130" s="19"/>
      <c r="BQ130" s="19"/>
      <c r="BR130" s="19"/>
      <c r="BS130" s="19"/>
      <c r="BT130" s="19"/>
      <c r="BU130" s="19"/>
      <c r="BV130" s="19"/>
      <c r="BW130" s="21"/>
      <c r="BX130" s="16"/>
      <c r="BY130" s="507" t="str">
        <f>IF(BZ130="","",MAX($BY$2:BY129)+1)</f>
        <v/>
      </c>
      <c r="BZ130" s="862"/>
      <c r="CA130" s="862"/>
      <c r="CB130" s="862"/>
      <c r="CC130" s="5"/>
      <c r="CH130" s="19"/>
      <c r="CI130" s="19"/>
      <c r="CJ130" s="19"/>
      <c r="CK130" s="19"/>
      <c r="CL130" s="19"/>
      <c r="CM130" s="19"/>
      <c r="CN130" s="19"/>
      <c r="CO130" s="19"/>
      <c r="CP130" s="19"/>
      <c r="CQ130" s="19"/>
      <c r="CR130" s="19"/>
      <c r="CS130" s="19"/>
      <c r="CT130" s="19"/>
      <c r="CU130" s="19"/>
      <c r="CV130" s="19"/>
      <c r="CW130" s="19"/>
    </row>
    <row r="131" spans="1:101" s="17" customFormat="1" ht="13.5" customHeight="1">
      <c r="A131" s="32"/>
      <c r="B131" s="35" t="s">
        <v>382</v>
      </c>
      <c r="C131" s="18"/>
      <c r="D131" s="19"/>
      <c r="E131" s="19"/>
      <c r="F131" s="19"/>
      <c r="G131" s="19"/>
      <c r="H131" s="19"/>
      <c r="I131" s="19"/>
      <c r="J131" s="19"/>
      <c r="K131" s="19"/>
      <c r="L131" s="418"/>
      <c r="M131" s="19"/>
      <c r="N131" s="19"/>
      <c r="O131" s="19"/>
      <c r="P131" s="19"/>
      <c r="Q131" s="19"/>
      <c r="R131" s="19"/>
      <c r="S131" s="1068"/>
      <c r="T131" s="1069"/>
      <c r="U131" s="1069"/>
      <c r="V131" s="1069"/>
      <c r="W131" s="1069"/>
      <c r="X131" s="1070"/>
      <c r="Y131" s="39"/>
      <c r="Z131" s="40"/>
      <c r="AA131" s="40"/>
      <c r="AB131" s="40"/>
      <c r="AC131" s="40"/>
      <c r="AD131" s="40"/>
      <c r="AE131" s="40"/>
      <c r="AF131" s="40"/>
      <c r="AG131" s="40"/>
      <c r="AH131" s="40"/>
      <c r="AI131" s="40"/>
      <c r="AJ131" s="40"/>
      <c r="AK131" s="40"/>
      <c r="AL131" s="40"/>
      <c r="AM131" s="40"/>
      <c r="AN131" s="40"/>
      <c r="AO131" s="40"/>
      <c r="AP131" s="40"/>
      <c r="AQ131" s="40"/>
      <c r="AR131" s="40"/>
      <c r="AS131" s="40"/>
      <c r="AT131" s="40"/>
      <c r="AU131" s="40"/>
      <c r="AV131" s="40"/>
      <c r="AW131" s="40"/>
      <c r="AX131" s="40"/>
      <c r="AY131" s="40"/>
      <c r="AZ131" s="40"/>
      <c r="BA131" s="40"/>
      <c r="BB131" s="41"/>
      <c r="BC131" s="40"/>
      <c r="BD131" s="40"/>
      <c r="BE131" s="40"/>
      <c r="BF131" s="40"/>
      <c r="BG131" s="40"/>
      <c r="BH131" s="40"/>
      <c r="BI131" s="40"/>
      <c r="BJ131" s="40"/>
      <c r="BK131" s="40"/>
      <c r="BL131" s="41"/>
      <c r="BM131" s="19"/>
      <c r="BN131" s="530"/>
      <c r="BO131" s="19"/>
      <c r="BP131" s="19"/>
      <c r="BQ131" s="19"/>
      <c r="BR131" s="19"/>
      <c r="BS131" s="19"/>
      <c r="BT131" s="19"/>
      <c r="BU131" s="19"/>
      <c r="BV131" s="19"/>
      <c r="BW131" s="21"/>
      <c r="BX131" s="16"/>
      <c r="BY131" s="507" t="str">
        <f>IF(BZ131="","",MAX($BY$2:BY130)+1)</f>
        <v/>
      </c>
      <c r="BZ131" s="862"/>
      <c r="CA131" s="862"/>
      <c r="CB131" s="862"/>
      <c r="CC131" s="5"/>
      <c r="CH131" s="19"/>
      <c r="CI131" s="19"/>
      <c r="CJ131" s="19"/>
      <c r="CK131" s="19"/>
      <c r="CL131" s="19"/>
      <c r="CM131" s="19"/>
      <c r="CN131" s="19"/>
      <c r="CO131" s="19"/>
      <c r="CP131" s="19"/>
      <c r="CQ131" s="19"/>
      <c r="CR131" s="19"/>
      <c r="CS131" s="19"/>
      <c r="CT131" s="19"/>
      <c r="CU131" s="19"/>
      <c r="CV131" s="19"/>
      <c r="CW131" s="19"/>
    </row>
    <row r="132" spans="1:101" s="17" customFormat="1" ht="13.5" customHeight="1">
      <c r="A132" s="32"/>
      <c r="B132" s="35" t="s">
        <v>382</v>
      </c>
      <c r="C132" s="18"/>
      <c r="D132" s="19"/>
      <c r="E132" s="19"/>
      <c r="F132" s="19"/>
      <c r="G132" s="19"/>
      <c r="H132" s="19"/>
      <c r="I132" s="19"/>
      <c r="J132" s="19"/>
      <c r="K132" s="19"/>
      <c r="L132" s="418"/>
      <c r="M132" s="19"/>
      <c r="N132" s="19"/>
      <c r="O132" s="19"/>
      <c r="P132" s="19"/>
      <c r="Q132" s="19"/>
      <c r="R132" s="19"/>
      <c r="S132" s="1065" t="s">
        <v>418</v>
      </c>
      <c r="T132" s="1066"/>
      <c r="U132" s="1066"/>
      <c r="V132" s="1066"/>
      <c r="W132" s="1066"/>
      <c r="X132" s="1067"/>
      <c r="Y132" s="37" t="s">
        <v>442</v>
      </c>
      <c r="Z132" s="23"/>
      <c r="AA132" s="23"/>
      <c r="AB132" s="23"/>
      <c r="AC132" s="23"/>
      <c r="AD132" s="23"/>
      <c r="AE132" s="23"/>
      <c r="AF132" s="23"/>
      <c r="AG132" s="23"/>
      <c r="AH132" s="23"/>
      <c r="AI132" s="23"/>
      <c r="AJ132" s="23"/>
      <c r="AK132" s="23"/>
      <c r="AL132" s="23"/>
      <c r="AM132" s="23"/>
      <c r="AN132" s="23"/>
      <c r="AO132" s="23"/>
      <c r="AP132" s="23"/>
      <c r="AQ132" s="23"/>
      <c r="AR132" s="23"/>
      <c r="AS132" s="23"/>
      <c r="AT132" s="23"/>
      <c r="AU132" s="23"/>
      <c r="AV132" s="23"/>
      <c r="AW132" s="23"/>
      <c r="AX132" s="23"/>
      <c r="AY132" s="23"/>
      <c r="AZ132" s="23"/>
      <c r="BA132" s="23"/>
      <c r="BB132" s="38"/>
      <c r="BC132" s="23" t="s">
        <v>420</v>
      </c>
      <c r="BD132" s="23"/>
      <c r="BE132" s="23"/>
      <c r="BF132" s="23"/>
      <c r="BG132" s="23"/>
      <c r="BH132" s="23"/>
      <c r="BI132" s="23"/>
      <c r="BJ132" s="23"/>
      <c r="BK132" s="23"/>
      <c r="BL132" s="38"/>
      <c r="BM132" s="19"/>
      <c r="BN132" s="530"/>
      <c r="BO132" s="19"/>
      <c r="BP132" s="19"/>
      <c r="BQ132" s="19"/>
      <c r="BR132" s="19"/>
      <c r="BS132" s="19"/>
      <c r="BT132" s="19"/>
      <c r="BU132" s="19"/>
      <c r="BV132" s="19"/>
      <c r="BW132" s="21"/>
      <c r="BX132" s="16"/>
      <c r="BY132" s="507">
        <f>IF(BZ132="","",MAX($BY$2:BY131)+1)</f>
        <v>49</v>
      </c>
      <c r="BZ132" s="862" t="s">
        <v>81</v>
      </c>
      <c r="CA132" s="862" t="s">
        <v>9</v>
      </c>
      <c r="CB132" s="863">
        <v>45299</v>
      </c>
      <c r="CC132" s="5"/>
      <c r="CH132" s="19"/>
      <c r="CI132" s="19"/>
      <c r="CJ132" s="19"/>
      <c r="CK132" s="19"/>
      <c r="CL132" s="19"/>
      <c r="CM132" s="19"/>
      <c r="CN132" s="19"/>
      <c r="CO132" s="19"/>
      <c r="CP132" s="19"/>
      <c r="CQ132" s="19"/>
      <c r="CR132" s="19"/>
      <c r="CS132" s="19"/>
      <c r="CT132" s="19"/>
      <c r="CU132" s="19"/>
      <c r="CV132" s="19"/>
      <c r="CW132" s="19"/>
    </row>
    <row r="133" spans="1:101" s="17" customFormat="1" ht="13.5" customHeight="1">
      <c r="A133" s="32"/>
      <c r="B133" s="35" t="s">
        <v>382</v>
      </c>
      <c r="C133" s="18"/>
      <c r="D133" s="19"/>
      <c r="E133" s="19"/>
      <c r="F133" s="19"/>
      <c r="G133" s="19"/>
      <c r="H133" s="19"/>
      <c r="I133" s="19"/>
      <c r="J133" s="19"/>
      <c r="K133" s="19"/>
      <c r="L133" s="418"/>
      <c r="M133" s="19"/>
      <c r="N133" s="19"/>
      <c r="O133" s="19"/>
      <c r="P133" s="19"/>
      <c r="Q133" s="19"/>
      <c r="R133" s="19"/>
      <c r="S133" s="529"/>
      <c r="T133" s="43"/>
      <c r="U133" s="43"/>
      <c r="V133" s="43"/>
      <c r="W133" s="43"/>
      <c r="X133" s="421"/>
      <c r="Y133" s="530" t="s">
        <v>443</v>
      </c>
      <c r="Z133" s="438"/>
      <c r="AA133" s="438"/>
      <c r="AB133" s="438"/>
      <c r="AC133" s="438"/>
      <c r="AD133" s="438"/>
      <c r="AE133" s="438"/>
      <c r="AF133" s="438"/>
      <c r="AG133" s="438"/>
      <c r="AH133" s="438"/>
      <c r="AI133" s="438"/>
      <c r="AJ133" s="438"/>
      <c r="AK133" s="438"/>
      <c r="AL133" s="438"/>
      <c r="AM133" s="438"/>
      <c r="AN133" s="438"/>
      <c r="AO133" s="438"/>
      <c r="AP133" s="438"/>
      <c r="AQ133" s="438"/>
      <c r="AR133" s="438"/>
      <c r="AS133" s="438"/>
      <c r="AT133" s="438"/>
      <c r="AU133" s="438"/>
      <c r="AV133" s="438"/>
      <c r="AW133" s="438"/>
      <c r="AX133" s="438"/>
      <c r="AY133" s="438"/>
      <c r="AZ133" s="438"/>
      <c r="BA133" s="438"/>
      <c r="BB133" s="439"/>
      <c r="BC133" s="438"/>
      <c r="BD133" s="438"/>
      <c r="BE133" s="438"/>
      <c r="BF133" s="438"/>
      <c r="BG133" s="438"/>
      <c r="BH133" s="438"/>
      <c r="BI133" s="438"/>
      <c r="BJ133" s="438"/>
      <c r="BK133" s="438"/>
      <c r="BL133" s="439"/>
      <c r="BM133" s="19"/>
      <c r="BN133" s="530"/>
      <c r="BO133" s="19"/>
      <c r="BP133" s="19"/>
      <c r="BQ133" s="19"/>
      <c r="BR133" s="19"/>
      <c r="BS133" s="19"/>
      <c r="BT133" s="19"/>
      <c r="BU133" s="19"/>
      <c r="BV133" s="19"/>
      <c r="BW133" s="21"/>
      <c r="BX133" s="16"/>
      <c r="BY133" s="507">
        <f>IF(BZ133="","",MAX($BY$2:BY132)+1)</f>
        <v>50</v>
      </c>
      <c r="BZ133" s="862" t="s">
        <v>81</v>
      </c>
      <c r="CA133" s="862" t="s">
        <v>9</v>
      </c>
      <c r="CB133" s="863">
        <v>45299</v>
      </c>
      <c r="CC133" s="5"/>
      <c r="CH133" s="19"/>
      <c r="CI133" s="19"/>
      <c r="CJ133" s="19"/>
      <c r="CK133" s="19"/>
      <c r="CL133" s="19"/>
      <c r="CM133" s="19"/>
      <c r="CN133" s="19"/>
      <c r="CO133" s="19"/>
      <c r="CP133" s="19"/>
      <c r="CQ133" s="19"/>
      <c r="CR133" s="19"/>
      <c r="CS133" s="19"/>
      <c r="CT133" s="19"/>
      <c r="CU133" s="19"/>
      <c r="CV133" s="19"/>
      <c r="CW133" s="19"/>
    </row>
    <row r="134" spans="1:101" s="17" customFormat="1" ht="13.5" customHeight="1">
      <c r="A134" s="32"/>
      <c r="B134" s="35" t="s">
        <v>382</v>
      </c>
      <c r="C134" s="18"/>
      <c r="D134" s="19"/>
      <c r="E134" s="19"/>
      <c r="F134" s="19"/>
      <c r="G134" s="19"/>
      <c r="H134" s="19"/>
      <c r="I134" s="19"/>
      <c r="J134" s="19"/>
      <c r="K134" s="19"/>
      <c r="L134" s="418"/>
      <c r="M134" s="19"/>
      <c r="N134" s="19"/>
      <c r="O134" s="19"/>
      <c r="P134" s="19"/>
      <c r="Q134" s="19"/>
      <c r="R134" s="19"/>
      <c r="S134" s="529"/>
      <c r="T134" s="43"/>
      <c r="U134" s="43"/>
      <c r="V134" s="43"/>
      <c r="W134" s="43"/>
      <c r="X134" s="421"/>
      <c r="Y134" s="530" t="s">
        <v>485</v>
      </c>
      <c r="Z134" s="438"/>
      <c r="AA134" s="438"/>
      <c r="AB134" s="438"/>
      <c r="AC134" s="438"/>
      <c r="AD134" s="438"/>
      <c r="AE134" s="438"/>
      <c r="AF134" s="438"/>
      <c r="AG134" s="438"/>
      <c r="AH134" s="438"/>
      <c r="AI134" s="438"/>
      <c r="AJ134" s="438"/>
      <c r="AK134" s="438"/>
      <c r="AL134" s="438"/>
      <c r="AM134" s="438"/>
      <c r="AN134" s="438"/>
      <c r="AO134" s="438"/>
      <c r="AP134" s="438"/>
      <c r="AQ134" s="438"/>
      <c r="AR134" s="438"/>
      <c r="AS134" s="438"/>
      <c r="AT134" s="438"/>
      <c r="AU134" s="438"/>
      <c r="AV134" s="438"/>
      <c r="AW134" s="438"/>
      <c r="AX134" s="438"/>
      <c r="AY134" s="438"/>
      <c r="AZ134" s="438"/>
      <c r="BA134" s="438"/>
      <c r="BB134" s="439"/>
      <c r="BC134" s="438"/>
      <c r="BD134" s="438"/>
      <c r="BE134" s="438"/>
      <c r="BF134" s="438"/>
      <c r="BG134" s="438"/>
      <c r="BH134" s="438"/>
      <c r="BI134" s="438"/>
      <c r="BJ134" s="438"/>
      <c r="BK134" s="438"/>
      <c r="BL134" s="439"/>
      <c r="BM134" s="19"/>
      <c r="BN134" s="530"/>
      <c r="BO134" s="19"/>
      <c r="BP134" s="19"/>
      <c r="BQ134" s="19"/>
      <c r="BR134" s="19"/>
      <c r="BS134" s="19"/>
      <c r="BT134" s="19"/>
      <c r="BU134" s="19"/>
      <c r="BV134" s="19"/>
      <c r="BW134" s="21"/>
      <c r="BX134" s="16"/>
      <c r="BY134" s="507">
        <f>IF(BZ134="","",MAX($BY$2:BY133)+1)</f>
        <v>51</v>
      </c>
      <c r="BZ134" s="862" t="s">
        <v>81</v>
      </c>
      <c r="CA134" s="862" t="s">
        <v>9</v>
      </c>
      <c r="CB134" s="863">
        <v>45299</v>
      </c>
      <c r="CC134" s="5"/>
      <c r="CH134" s="19"/>
      <c r="CI134" s="19"/>
      <c r="CJ134" s="19"/>
      <c r="CK134" s="19"/>
      <c r="CL134" s="19"/>
      <c r="CM134" s="19"/>
      <c r="CN134" s="19"/>
      <c r="CO134" s="19"/>
      <c r="CP134" s="19"/>
      <c r="CQ134" s="19"/>
      <c r="CR134" s="19"/>
      <c r="CS134" s="19"/>
      <c r="CT134" s="19"/>
      <c r="CU134" s="19"/>
      <c r="CV134" s="19"/>
      <c r="CW134" s="19"/>
    </row>
    <row r="135" spans="1:101" s="17" customFormat="1" ht="13.5" customHeight="1">
      <c r="A135" s="32"/>
      <c r="B135" s="35" t="s">
        <v>382</v>
      </c>
      <c r="C135" s="18"/>
      <c r="D135" s="19"/>
      <c r="E135" s="19"/>
      <c r="F135" s="19"/>
      <c r="G135" s="19"/>
      <c r="H135" s="19"/>
      <c r="I135" s="19"/>
      <c r="J135" s="19"/>
      <c r="K135" s="19"/>
      <c r="L135" s="418"/>
      <c r="M135" s="19"/>
      <c r="N135" s="19"/>
      <c r="O135" s="19"/>
      <c r="P135" s="19"/>
      <c r="Q135" s="19"/>
      <c r="R135" s="19"/>
      <c r="S135" s="529"/>
      <c r="T135" s="43"/>
      <c r="U135" s="43"/>
      <c r="V135" s="43"/>
      <c r="W135" s="43"/>
      <c r="X135" s="421"/>
      <c r="Y135" s="530" t="s">
        <v>486</v>
      </c>
      <c r="Z135" s="438"/>
      <c r="AA135" s="438"/>
      <c r="AB135" s="438"/>
      <c r="AC135" s="438"/>
      <c r="AD135" s="438"/>
      <c r="AE135" s="438"/>
      <c r="AF135" s="438"/>
      <c r="AG135" s="438"/>
      <c r="AH135" s="438"/>
      <c r="AI135" s="438"/>
      <c r="AJ135" s="438"/>
      <c r="AK135" s="438"/>
      <c r="AL135" s="438"/>
      <c r="AM135" s="438"/>
      <c r="AN135" s="438"/>
      <c r="AO135" s="438"/>
      <c r="AP135" s="438"/>
      <c r="AQ135" s="438"/>
      <c r="AR135" s="438"/>
      <c r="AS135" s="438"/>
      <c r="AT135" s="438"/>
      <c r="AU135" s="438"/>
      <c r="AV135" s="438"/>
      <c r="AW135" s="438"/>
      <c r="AX135" s="438"/>
      <c r="AY135" s="438"/>
      <c r="AZ135" s="438"/>
      <c r="BA135" s="438"/>
      <c r="BB135" s="439"/>
      <c r="BC135" s="438" t="s">
        <v>487</v>
      </c>
      <c r="BD135" s="438"/>
      <c r="BE135" s="438"/>
      <c r="BF135" s="438"/>
      <c r="BG135" s="438"/>
      <c r="BH135" s="438"/>
      <c r="BI135" s="438"/>
      <c r="BJ135" s="438"/>
      <c r="BK135" s="438"/>
      <c r="BL135" s="439"/>
      <c r="BM135" s="19"/>
      <c r="BN135" s="530"/>
      <c r="BO135" s="19"/>
      <c r="BP135" s="19"/>
      <c r="BQ135" s="19"/>
      <c r="BR135" s="19"/>
      <c r="BS135" s="19"/>
      <c r="BT135" s="19"/>
      <c r="BU135" s="19"/>
      <c r="BV135" s="19"/>
      <c r="BW135" s="21"/>
      <c r="BX135" s="16"/>
      <c r="BY135" s="507">
        <f>IF(BZ135="","",MAX($BY$2:BY134)+1)</f>
        <v>52</v>
      </c>
      <c r="BZ135" s="862" t="s">
        <v>81</v>
      </c>
      <c r="CA135" s="862" t="s">
        <v>9</v>
      </c>
      <c r="CB135" s="863">
        <v>45299</v>
      </c>
      <c r="CC135" s="5"/>
      <c r="CH135" s="19"/>
      <c r="CI135" s="19"/>
      <c r="CJ135" s="19"/>
      <c r="CK135" s="19"/>
      <c r="CL135" s="19"/>
      <c r="CM135" s="19"/>
      <c r="CN135" s="19"/>
      <c r="CO135" s="19"/>
      <c r="CP135" s="19"/>
      <c r="CQ135" s="19"/>
      <c r="CR135" s="19"/>
      <c r="CS135" s="19"/>
      <c r="CT135" s="19"/>
      <c r="CU135" s="19"/>
      <c r="CV135" s="19"/>
      <c r="CW135" s="19"/>
    </row>
    <row r="136" spans="1:101" s="17" customFormat="1" ht="13.5" customHeight="1">
      <c r="A136" s="32"/>
      <c r="B136" s="35" t="s">
        <v>382</v>
      </c>
      <c r="C136" s="18"/>
      <c r="D136" s="19"/>
      <c r="E136" s="19"/>
      <c r="F136" s="19"/>
      <c r="G136" s="19"/>
      <c r="H136" s="19"/>
      <c r="I136" s="19"/>
      <c r="J136" s="19"/>
      <c r="K136" s="19"/>
      <c r="L136" s="418"/>
      <c r="M136" s="19"/>
      <c r="N136" s="19"/>
      <c r="O136" s="19"/>
      <c r="P136" s="19"/>
      <c r="Q136" s="19"/>
      <c r="R136" s="19"/>
      <c r="S136" s="529"/>
      <c r="T136" s="43"/>
      <c r="U136" s="43"/>
      <c r="V136" s="43"/>
      <c r="W136" s="43"/>
      <c r="X136" s="421"/>
      <c r="Y136" s="530" t="s">
        <v>488</v>
      </c>
      <c r="Z136" s="438"/>
      <c r="AA136" s="438"/>
      <c r="AB136" s="438"/>
      <c r="AC136" s="438"/>
      <c r="AD136" s="438"/>
      <c r="AE136" s="438"/>
      <c r="AF136" s="438"/>
      <c r="AG136" s="438"/>
      <c r="AH136" s="438"/>
      <c r="AI136" s="438"/>
      <c r="AJ136" s="438"/>
      <c r="AK136" s="438"/>
      <c r="AL136" s="438"/>
      <c r="AM136" s="438"/>
      <c r="AN136" s="438"/>
      <c r="AO136" s="438"/>
      <c r="AP136" s="438"/>
      <c r="AQ136" s="438"/>
      <c r="AR136" s="438"/>
      <c r="AS136" s="438"/>
      <c r="AT136" s="438"/>
      <c r="AU136" s="438"/>
      <c r="AV136" s="438"/>
      <c r="AW136" s="438"/>
      <c r="AX136" s="438"/>
      <c r="AY136" s="438"/>
      <c r="AZ136" s="438"/>
      <c r="BA136" s="438"/>
      <c r="BB136" s="439"/>
      <c r="BC136" s="438" t="s">
        <v>487</v>
      </c>
      <c r="BD136" s="438"/>
      <c r="BE136" s="438"/>
      <c r="BF136" s="438"/>
      <c r="BG136" s="438"/>
      <c r="BH136" s="438"/>
      <c r="BI136" s="438"/>
      <c r="BJ136" s="438"/>
      <c r="BK136" s="438"/>
      <c r="BL136" s="439"/>
      <c r="BM136" s="19"/>
      <c r="BN136" s="530"/>
      <c r="BO136" s="19"/>
      <c r="BP136" s="19"/>
      <c r="BQ136" s="19"/>
      <c r="BR136" s="19"/>
      <c r="BS136" s="19"/>
      <c r="BT136" s="19"/>
      <c r="BU136" s="19"/>
      <c r="BV136" s="19"/>
      <c r="BW136" s="21"/>
      <c r="BX136" s="16"/>
      <c r="BY136" s="507">
        <f>IF(BZ136="","",MAX($BY$2:BY135)+1)</f>
        <v>53</v>
      </c>
      <c r="BZ136" s="862" t="s">
        <v>81</v>
      </c>
      <c r="CA136" s="862" t="s">
        <v>9</v>
      </c>
      <c r="CB136" s="863">
        <v>45299</v>
      </c>
      <c r="CC136" s="5"/>
      <c r="CH136" s="19"/>
      <c r="CI136" s="19"/>
      <c r="CJ136" s="19"/>
      <c r="CK136" s="19"/>
      <c r="CL136" s="19"/>
      <c r="CM136" s="19"/>
      <c r="CN136" s="19"/>
      <c r="CO136" s="19"/>
      <c r="CP136" s="19"/>
      <c r="CQ136" s="19"/>
      <c r="CR136" s="19"/>
      <c r="CS136" s="19"/>
      <c r="CT136" s="19"/>
      <c r="CU136" s="19"/>
      <c r="CV136" s="19"/>
      <c r="CW136" s="19"/>
    </row>
    <row r="137" spans="1:101" s="17" customFormat="1" ht="13.5" customHeight="1">
      <c r="A137" s="32"/>
      <c r="B137" s="35" t="s">
        <v>382</v>
      </c>
      <c r="C137" s="18"/>
      <c r="D137" s="19"/>
      <c r="E137" s="19"/>
      <c r="F137" s="19"/>
      <c r="G137" s="19"/>
      <c r="H137" s="19"/>
      <c r="I137" s="19"/>
      <c r="J137" s="19"/>
      <c r="K137" s="19"/>
      <c r="L137" s="418"/>
      <c r="M137" s="19"/>
      <c r="N137" s="19"/>
      <c r="O137" s="19"/>
      <c r="P137" s="19"/>
      <c r="Q137" s="19"/>
      <c r="R137" s="19"/>
      <c r="S137" s="529"/>
      <c r="T137" s="43"/>
      <c r="U137" s="43"/>
      <c r="V137" s="43"/>
      <c r="W137" s="43"/>
      <c r="X137" s="421"/>
      <c r="Y137" s="530" t="s">
        <v>489</v>
      </c>
      <c r="Z137" s="438"/>
      <c r="AA137" s="438"/>
      <c r="AB137" s="438"/>
      <c r="AC137" s="438"/>
      <c r="AD137" s="438"/>
      <c r="AE137" s="438"/>
      <c r="AF137" s="438"/>
      <c r="AG137" s="438"/>
      <c r="AH137" s="438"/>
      <c r="AI137" s="438"/>
      <c r="AJ137" s="438"/>
      <c r="AK137" s="438"/>
      <c r="AL137" s="438"/>
      <c r="AM137" s="438"/>
      <c r="AN137" s="438"/>
      <c r="AO137" s="438"/>
      <c r="AP137" s="438"/>
      <c r="AQ137" s="438"/>
      <c r="AR137" s="438"/>
      <c r="AS137" s="438"/>
      <c r="AT137" s="438"/>
      <c r="AU137" s="438"/>
      <c r="AV137" s="438"/>
      <c r="AW137" s="438"/>
      <c r="AX137" s="438"/>
      <c r="AY137" s="438"/>
      <c r="AZ137" s="438"/>
      <c r="BA137" s="438"/>
      <c r="BB137" s="439"/>
      <c r="BC137" s="438" t="s">
        <v>487</v>
      </c>
      <c r="BD137" s="438"/>
      <c r="BE137" s="438"/>
      <c r="BF137" s="438"/>
      <c r="BG137" s="438"/>
      <c r="BH137" s="438"/>
      <c r="BI137" s="438"/>
      <c r="BJ137" s="438"/>
      <c r="BK137" s="438"/>
      <c r="BL137" s="439"/>
      <c r="BM137" s="19"/>
      <c r="BN137" s="530"/>
      <c r="BO137" s="19"/>
      <c r="BP137" s="19"/>
      <c r="BQ137" s="19"/>
      <c r="BR137" s="19"/>
      <c r="BS137" s="19"/>
      <c r="BT137" s="19"/>
      <c r="BU137" s="19"/>
      <c r="BV137" s="19"/>
      <c r="BW137" s="21"/>
      <c r="BX137" s="16"/>
      <c r="BY137" s="507">
        <f>IF(BZ137="","",MAX($BY$2:BY136)+1)</f>
        <v>54</v>
      </c>
      <c r="BZ137" s="862" t="s">
        <v>81</v>
      </c>
      <c r="CA137" s="862" t="s">
        <v>9</v>
      </c>
      <c r="CB137" s="863">
        <v>45299</v>
      </c>
      <c r="CC137" s="5"/>
      <c r="CH137" s="19"/>
      <c r="CI137" s="19"/>
      <c r="CJ137" s="19"/>
      <c r="CK137" s="19"/>
      <c r="CL137" s="19"/>
      <c r="CM137" s="19"/>
      <c r="CN137" s="19"/>
      <c r="CO137" s="19"/>
      <c r="CP137" s="19"/>
      <c r="CQ137" s="19"/>
      <c r="CR137" s="19"/>
      <c r="CS137" s="19"/>
      <c r="CT137" s="19"/>
      <c r="CU137" s="19"/>
      <c r="CV137" s="19"/>
      <c r="CW137" s="19"/>
    </row>
    <row r="138" spans="1:101" s="17" customFormat="1" ht="13.5" customHeight="1">
      <c r="A138" s="32"/>
      <c r="B138" s="35" t="s">
        <v>382</v>
      </c>
      <c r="C138" s="18"/>
      <c r="D138" s="19"/>
      <c r="E138" s="19"/>
      <c r="F138" s="19"/>
      <c r="G138" s="19"/>
      <c r="H138" s="19"/>
      <c r="I138" s="19"/>
      <c r="J138" s="19"/>
      <c r="K138" s="19"/>
      <c r="L138" s="418"/>
      <c r="M138" s="19"/>
      <c r="N138" s="19"/>
      <c r="O138" s="19"/>
      <c r="P138" s="19"/>
      <c r="Q138" s="19"/>
      <c r="R138" s="19"/>
      <c r="S138" s="529"/>
      <c r="T138" s="43"/>
      <c r="U138" s="43"/>
      <c r="V138" s="43"/>
      <c r="W138" s="43"/>
      <c r="X138" s="421"/>
      <c r="Y138" s="530" t="s">
        <v>490</v>
      </c>
      <c r="Z138" s="438"/>
      <c r="AA138" s="438"/>
      <c r="AB138" s="438"/>
      <c r="AC138" s="438"/>
      <c r="AD138" s="438"/>
      <c r="AE138" s="438"/>
      <c r="AF138" s="438"/>
      <c r="AG138" s="438"/>
      <c r="AH138" s="438"/>
      <c r="AI138" s="438"/>
      <c r="AJ138" s="438"/>
      <c r="AK138" s="438"/>
      <c r="AL138" s="438"/>
      <c r="AM138" s="438"/>
      <c r="AN138" s="438"/>
      <c r="AO138" s="438"/>
      <c r="AP138" s="438"/>
      <c r="AQ138" s="438"/>
      <c r="AR138" s="438"/>
      <c r="AS138" s="438"/>
      <c r="AT138" s="438"/>
      <c r="AU138" s="438"/>
      <c r="AV138" s="438"/>
      <c r="AW138" s="438"/>
      <c r="AX138" s="438"/>
      <c r="AY138" s="438"/>
      <c r="AZ138" s="438"/>
      <c r="BA138" s="438"/>
      <c r="BB138" s="439"/>
      <c r="BC138" s="438" t="s">
        <v>491</v>
      </c>
      <c r="BD138" s="438"/>
      <c r="BE138" s="438"/>
      <c r="BF138" s="438"/>
      <c r="BG138" s="438"/>
      <c r="BH138" s="438"/>
      <c r="BI138" s="438"/>
      <c r="BJ138" s="438"/>
      <c r="BK138" s="438"/>
      <c r="BL138" s="439"/>
      <c r="BM138" s="19"/>
      <c r="BN138" s="530"/>
      <c r="BO138" s="19"/>
      <c r="BP138" s="19"/>
      <c r="BQ138" s="19"/>
      <c r="BR138" s="19"/>
      <c r="BS138" s="19"/>
      <c r="BT138" s="19"/>
      <c r="BU138" s="19"/>
      <c r="BV138" s="19"/>
      <c r="BW138" s="21"/>
      <c r="BX138" s="16"/>
      <c r="BY138" s="507">
        <f>IF(BZ138="","",MAX($BY$2:BY137)+1)</f>
        <v>55</v>
      </c>
      <c r="BZ138" s="862" t="s">
        <v>81</v>
      </c>
      <c r="CA138" s="862" t="s">
        <v>9</v>
      </c>
      <c r="CB138" s="863">
        <v>45299</v>
      </c>
      <c r="CC138" s="5"/>
      <c r="CH138" s="19"/>
      <c r="CI138" s="19"/>
      <c r="CJ138" s="19"/>
      <c r="CK138" s="19"/>
      <c r="CL138" s="19"/>
      <c r="CM138" s="19"/>
      <c r="CN138" s="19"/>
      <c r="CO138" s="19"/>
      <c r="CP138" s="19"/>
      <c r="CQ138" s="19"/>
      <c r="CR138" s="19"/>
      <c r="CS138" s="19"/>
      <c r="CT138" s="19"/>
      <c r="CU138" s="19"/>
      <c r="CV138" s="19"/>
      <c r="CW138" s="19"/>
    </row>
    <row r="139" spans="1:101" s="17" customFormat="1" ht="13.5" customHeight="1">
      <c r="A139" s="32"/>
      <c r="B139" s="35" t="s">
        <v>382</v>
      </c>
      <c r="C139" s="18"/>
      <c r="D139" s="19"/>
      <c r="E139" s="19"/>
      <c r="F139" s="19"/>
      <c r="G139" s="19"/>
      <c r="H139" s="19"/>
      <c r="I139" s="19"/>
      <c r="J139" s="19"/>
      <c r="K139" s="19"/>
      <c r="L139" s="418"/>
      <c r="M139" s="19"/>
      <c r="N139" s="19"/>
      <c r="O139" s="19"/>
      <c r="P139" s="19"/>
      <c r="Q139" s="19"/>
      <c r="R139" s="19"/>
      <c r="S139" s="529"/>
      <c r="T139" s="43"/>
      <c r="U139" s="43"/>
      <c r="V139" s="43"/>
      <c r="W139" s="43"/>
      <c r="X139" s="421"/>
      <c r="Y139" s="423" t="s">
        <v>492</v>
      </c>
      <c r="Z139" s="438"/>
      <c r="AA139" s="438"/>
      <c r="AB139" s="438"/>
      <c r="AC139" s="438"/>
      <c r="AD139" s="438"/>
      <c r="AE139" s="438"/>
      <c r="AF139" s="438"/>
      <c r="AG139" s="438"/>
      <c r="AH139" s="438"/>
      <c r="AI139" s="438"/>
      <c r="AJ139" s="438"/>
      <c r="AK139" s="438"/>
      <c r="AL139" s="438"/>
      <c r="AM139" s="438"/>
      <c r="AN139" s="438"/>
      <c r="AO139" s="438"/>
      <c r="AP139" s="438"/>
      <c r="AQ139" s="438"/>
      <c r="AR139" s="438"/>
      <c r="AS139" s="438"/>
      <c r="AT139" s="438"/>
      <c r="AU139" s="438"/>
      <c r="AV139" s="438"/>
      <c r="AW139" s="438"/>
      <c r="AX139" s="438"/>
      <c r="AY139" s="438"/>
      <c r="AZ139" s="438"/>
      <c r="BA139" s="438"/>
      <c r="BB139" s="439"/>
      <c r="BC139" s="438" t="s">
        <v>491</v>
      </c>
      <c r="BD139" s="438"/>
      <c r="BE139" s="438"/>
      <c r="BF139" s="438"/>
      <c r="BG139" s="438"/>
      <c r="BH139" s="438"/>
      <c r="BI139" s="438"/>
      <c r="BJ139" s="438"/>
      <c r="BK139" s="438"/>
      <c r="BL139" s="439"/>
      <c r="BM139" s="19"/>
      <c r="BN139" s="530"/>
      <c r="BO139" s="19"/>
      <c r="BP139" s="19"/>
      <c r="BQ139" s="19"/>
      <c r="BR139" s="19"/>
      <c r="BS139" s="19"/>
      <c r="BT139" s="19"/>
      <c r="BU139" s="19"/>
      <c r="BV139" s="19"/>
      <c r="BW139" s="21"/>
      <c r="BX139" s="16"/>
      <c r="BY139" s="507">
        <f>IF(BZ139="","",MAX($BY$2:BY138)+1)</f>
        <v>56</v>
      </c>
      <c r="BZ139" s="862" t="s">
        <v>81</v>
      </c>
      <c r="CA139" s="862" t="s">
        <v>9</v>
      </c>
      <c r="CB139" s="863">
        <v>45299</v>
      </c>
      <c r="CC139" s="5"/>
      <c r="CH139" s="19"/>
      <c r="CI139" s="19"/>
      <c r="CJ139" s="19"/>
      <c r="CK139" s="19"/>
      <c r="CL139" s="19"/>
      <c r="CM139" s="19"/>
      <c r="CN139" s="19"/>
      <c r="CO139" s="19"/>
      <c r="CP139" s="19"/>
      <c r="CQ139" s="19"/>
      <c r="CR139" s="19"/>
      <c r="CS139" s="19"/>
      <c r="CT139" s="19"/>
      <c r="CU139" s="19"/>
      <c r="CV139" s="19"/>
      <c r="CW139" s="19"/>
    </row>
    <row r="140" spans="1:101" s="17" customFormat="1" ht="13.5" customHeight="1">
      <c r="A140" s="32"/>
      <c r="B140" s="35" t="s">
        <v>382</v>
      </c>
      <c r="C140" s="18"/>
      <c r="D140" s="19"/>
      <c r="E140" s="19"/>
      <c r="F140" s="19"/>
      <c r="G140" s="19"/>
      <c r="H140" s="19"/>
      <c r="I140" s="19"/>
      <c r="J140" s="19"/>
      <c r="K140" s="19"/>
      <c r="L140" s="418"/>
      <c r="M140" s="19"/>
      <c r="N140" s="19"/>
      <c r="O140" s="19"/>
      <c r="P140" s="19"/>
      <c r="Q140" s="19"/>
      <c r="R140" s="19"/>
      <c r="S140" s="529"/>
      <c r="T140" s="43"/>
      <c r="U140" s="43"/>
      <c r="V140" s="43"/>
      <c r="W140" s="43"/>
      <c r="X140" s="421"/>
      <c r="Y140" s="530" t="s">
        <v>493</v>
      </c>
      <c r="Z140" s="438"/>
      <c r="AA140" s="438"/>
      <c r="AB140" s="438"/>
      <c r="AC140" s="438"/>
      <c r="AD140" s="438"/>
      <c r="AE140" s="438"/>
      <c r="AF140" s="438"/>
      <c r="AG140" s="438"/>
      <c r="AH140" s="438"/>
      <c r="AI140" s="438"/>
      <c r="AJ140" s="438"/>
      <c r="AK140" s="438"/>
      <c r="AL140" s="438"/>
      <c r="AM140" s="438"/>
      <c r="AN140" s="438"/>
      <c r="AO140" s="438"/>
      <c r="AP140" s="438"/>
      <c r="AQ140" s="438"/>
      <c r="AR140" s="438"/>
      <c r="AS140" s="438"/>
      <c r="AT140" s="438"/>
      <c r="AU140" s="438"/>
      <c r="AV140" s="438"/>
      <c r="AW140" s="438"/>
      <c r="AX140" s="438"/>
      <c r="AY140" s="438"/>
      <c r="AZ140" s="438"/>
      <c r="BA140" s="438"/>
      <c r="BB140" s="439"/>
      <c r="BC140" s="438" t="s">
        <v>491</v>
      </c>
      <c r="BD140" s="438"/>
      <c r="BE140" s="438"/>
      <c r="BF140" s="438"/>
      <c r="BG140" s="438"/>
      <c r="BH140" s="438"/>
      <c r="BI140" s="438"/>
      <c r="BJ140" s="438"/>
      <c r="BK140" s="438"/>
      <c r="BL140" s="439"/>
      <c r="BM140" s="19"/>
      <c r="BN140" s="530"/>
      <c r="BO140" s="19"/>
      <c r="BP140" s="19"/>
      <c r="BQ140" s="19"/>
      <c r="BR140" s="19"/>
      <c r="BS140" s="19"/>
      <c r="BT140" s="19"/>
      <c r="BU140" s="19"/>
      <c r="BV140" s="19"/>
      <c r="BW140" s="21"/>
      <c r="BX140" s="16"/>
      <c r="BY140" s="507">
        <f>IF(BZ140="","",MAX($BY$2:BY139)+1)</f>
        <v>57</v>
      </c>
      <c r="BZ140" s="862" t="s">
        <v>81</v>
      </c>
      <c r="CA140" s="862" t="s">
        <v>9</v>
      </c>
      <c r="CB140" s="863">
        <v>45299</v>
      </c>
      <c r="CC140" s="5"/>
      <c r="CH140" s="19"/>
      <c r="CI140" s="19"/>
      <c r="CJ140" s="19"/>
      <c r="CK140" s="19"/>
      <c r="CL140" s="19"/>
      <c r="CM140" s="19"/>
      <c r="CN140" s="19"/>
      <c r="CO140" s="19"/>
      <c r="CP140" s="19"/>
      <c r="CQ140" s="19"/>
      <c r="CR140" s="19"/>
      <c r="CS140" s="19"/>
      <c r="CT140" s="19"/>
      <c r="CU140" s="19"/>
      <c r="CV140" s="19"/>
      <c r="CW140" s="19"/>
    </row>
    <row r="141" spans="1:101" s="17" customFormat="1" ht="13.5" customHeight="1">
      <c r="A141" s="32"/>
      <c r="B141" s="35" t="s">
        <v>382</v>
      </c>
      <c r="C141" s="18"/>
      <c r="D141" s="19"/>
      <c r="E141" s="19"/>
      <c r="F141" s="19"/>
      <c r="G141" s="19"/>
      <c r="H141" s="19"/>
      <c r="I141" s="19"/>
      <c r="J141" s="19"/>
      <c r="K141" s="19"/>
      <c r="L141" s="418"/>
      <c r="M141" s="19"/>
      <c r="N141" s="19"/>
      <c r="O141" s="19"/>
      <c r="P141" s="19"/>
      <c r="Q141" s="19"/>
      <c r="R141" s="19"/>
      <c r="S141" s="1068"/>
      <c r="T141" s="1069"/>
      <c r="U141" s="1069"/>
      <c r="V141" s="1069"/>
      <c r="W141" s="1069"/>
      <c r="X141" s="1070"/>
      <c r="Y141" s="39"/>
      <c r="Z141" s="40"/>
      <c r="AA141" s="40"/>
      <c r="AB141" s="40"/>
      <c r="AC141" s="40"/>
      <c r="AD141" s="40"/>
      <c r="AE141" s="40"/>
      <c r="AF141" s="40"/>
      <c r="AG141" s="40"/>
      <c r="AH141" s="40"/>
      <c r="AI141" s="40"/>
      <c r="AJ141" s="40"/>
      <c r="AK141" s="40"/>
      <c r="AL141" s="40"/>
      <c r="AM141" s="40"/>
      <c r="AN141" s="40"/>
      <c r="AO141" s="40"/>
      <c r="AP141" s="40"/>
      <c r="AQ141" s="40"/>
      <c r="AR141" s="40"/>
      <c r="AS141" s="40"/>
      <c r="AT141" s="40"/>
      <c r="AU141" s="40"/>
      <c r="AV141" s="40"/>
      <c r="AW141" s="40"/>
      <c r="AX141" s="40"/>
      <c r="AY141" s="40"/>
      <c r="AZ141" s="40"/>
      <c r="BA141" s="40"/>
      <c r="BB141" s="41"/>
      <c r="BC141" s="40"/>
      <c r="BD141" s="40"/>
      <c r="BE141" s="40"/>
      <c r="BF141" s="40"/>
      <c r="BG141" s="40"/>
      <c r="BH141" s="40"/>
      <c r="BI141" s="40"/>
      <c r="BJ141" s="40"/>
      <c r="BK141" s="40"/>
      <c r="BL141" s="41"/>
      <c r="BM141" s="19"/>
      <c r="BN141" s="530"/>
      <c r="BO141" s="19"/>
      <c r="BP141" s="19"/>
      <c r="BQ141" s="19"/>
      <c r="BR141" s="19"/>
      <c r="BS141" s="19"/>
      <c r="BT141" s="19"/>
      <c r="BU141" s="19"/>
      <c r="BV141" s="19"/>
      <c r="BW141" s="21"/>
      <c r="BX141" s="16"/>
      <c r="BY141" s="507" t="str">
        <f>IF(BZ141="","",MAX($BY$2:BY140)+1)</f>
        <v/>
      </c>
      <c r="BZ141" s="862"/>
      <c r="CA141" s="862"/>
      <c r="CB141" s="862"/>
      <c r="CC141" s="5"/>
      <c r="CH141" s="19"/>
      <c r="CI141" s="19"/>
      <c r="CJ141" s="19"/>
      <c r="CK141" s="19"/>
      <c r="CL141" s="19"/>
      <c r="CM141" s="19"/>
      <c r="CN141" s="19"/>
      <c r="CO141" s="19"/>
      <c r="CP141" s="19"/>
      <c r="CQ141" s="19"/>
      <c r="CR141" s="19"/>
      <c r="CS141" s="19"/>
      <c r="CT141" s="19"/>
      <c r="CU141" s="19"/>
      <c r="CV141" s="19"/>
      <c r="CW141" s="19"/>
    </row>
    <row r="142" spans="1:101" s="17" customFormat="1" ht="13.5" customHeight="1">
      <c r="A142" s="32"/>
      <c r="B142" s="35" t="s">
        <v>382</v>
      </c>
      <c r="C142" s="18"/>
      <c r="D142" s="19"/>
      <c r="E142" s="19"/>
      <c r="F142" s="19"/>
      <c r="G142" s="19"/>
      <c r="H142" s="19"/>
      <c r="I142" s="19"/>
      <c r="J142" s="19"/>
      <c r="K142" s="19"/>
      <c r="L142" s="418"/>
      <c r="M142" s="19"/>
      <c r="N142" s="19"/>
      <c r="O142" s="19"/>
      <c r="P142" s="19"/>
      <c r="Q142" s="19"/>
      <c r="R142" s="19"/>
      <c r="S142" s="529" t="s">
        <v>421</v>
      </c>
      <c r="T142" s="43"/>
      <c r="U142" s="43"/>
      <c r="V142" s="43"/>
      <c r="W142" s="43"/>
      <c r="X142" s="421"/>
      <c r="Y142" s="37"/>
      <c r="Z142" s="23"/>
      <c r="AA142" s="23"/>
      <c r="AB142" s="422"/>
      <c r="AC142" s="42" t="s">
        <v>444</v>
      </c>
      <c r="AD142" s="23"/>
      <c r="AE142" s="23"/>
      <c r="AF142" s="23"/>
      <c r="AG142" s="23"/>
      <c r="AH142" s="23"/>
      <c r="AI142" s="23"/>
      <c r="AJ142" s="23"/>
      <c r="AK142" s="23"/>
      <c r="AL142" s="23"/>
      <c r="AM142" s="44" t="s">
        <v>445</v>
      </c>
      <c r="AN142" s="422"/>
      <c r="AO142" s="475" t="s">
        <v>446</v>
      </c>
      <c r="AP142" s="23"/>
      <c r="AQ142" s="23"/>
      <c r="AR142" s="23"/>
      <c r="AS142" s="23"/>
      <c r="AT142" s="23"/>
      <c r="AU142" s="23"/>
      <c r="AV142" s="23"/>
      <c r="AW142" s="23"/>
      <c r="AX142" s="23"/>
      <c r="AY142" s="23"/>
      <c r="AZ142" s="23"/>
      <c r="BA142" s="23"/>
      <c r="BB142" s="38"/>
      <c r="BC142" s="37" t="s">
        <v>447</v>
      </c>
      <c r="BD142" s="23"/>
      <c r="BE142" s="23"/>
      <c r="BF142" s="23"/>
      <c r="BG142" s="23"/>
      <c r="BH142" s="23"/>
      <c r="BI142" s="23"/>
      <c r="BJ142" s="23"/>
      <c r="BK142" s="23"/>
      <c r="BL142" s="38"/>
      <c r="BM142" s="19"/>
      <c r="BN142" s="530"/>
      <c r="BO142" s="19"/>
      <c r="BP142" s="19"/>
      <c r="BQ142" s="19"/>
      <c r="BR142" s="19"/>
      <c r="BS142" s="19"/>
      <c r="BT142" s="19"/>
      <c r="BU142" s="19"/>
      <c r="BV142" s="19"/>
      <c r="BW142" s="21"/>
      <c r="BX142" s="16"/>
      <c r="BY142" s="507">
        <f>IF(BZ142="","",MAX($BY$2:BY141)+1)</f>
        <v>58</v>
      </c>
      <c r="BZ142" s="862" t="s">
        <v>81</v>
      </c>
      <c r="CA142" s="862" t="s">
        <v>9</v>
      </c>
      <c r="CB142" s="863">
        <v>45299</v>
      </c>
      <c r="CC142" s="5"/>
      <c r="CH142" s="19"/>
      <c r="CI142" s="19"/>
      <c r="CJ142" s="19"/>
      <c r="CK142" s="19"/>
      <c r="CL142" s="19"/>
      <c r="CM142" s="19"/>
      <c r="CN142" s="19"/>
      <c r="CO142" s="19"/>
      <c r="CP142" s="19"/>
      <c r="CQ142" s="19"/>
      <c r="CR142" s="19"/>
      <c r="CS142" s="19"/>
      <c r="CT142" s="19"/>
      <c r="CU142" s="19"/>
      <c r="CV142" s="19"/>
      <c r="CW142" s="19"/>
    </row>
    <row r="143" spans="1:101" s="17" customFormat="1" ht="13.5" customHeight="1">
      <c r="A143" s="32"/>
      <c r="B143" s="35" t="s">
        <v>382</v>
      </c>
      <c r="C143" s="18"/>
      <c r="D143" s="19"/>
      <c r="E143" s="19"/>
      <c r="F143" s="19"/>
      <c r="G143" s="19"/>
      <c r="H143" s="19"/>
      <c r="I143" s="19"/>
      <c r="J143" s="19"/>
      <c r="K143" s="19"/>
      <c r="L143" s="418"/>
      <c r="M143" s="19"/>
      <c r="N143" s="19"/>
      <c r="O143" s="19"/>
      <c r="P143" s="19"/>
      <c r="Q143" s="19"/>
      <c r="R143" s="19"/>
      <c r="S143" s="529"/>
      <c r="T143" s="43"/>
      <c r="U143" s="43"/>
      <c r="V143" s="43"/>
      <c r="W143" s="43"/>
      <c r="X143" s="421"/>
      <c r="Y143" s="423" t="s">
        <v>448</v>
      </c>
      <c r="Z143" s="424"/>
      <c r="AA143" s="424"/>
      <c r="AB143" s="425"/>
      <c r="AC143" s="44" t="s">
        <v>449</v>
      </c>
      <c r="AD143" s="424"/>
      <c r="AE143" s="424"/>
      <c r="AF143" s="424"/>
      <c r="AG143" s="424"/>
      <c r="AH143" s="424"/>
      <c r="AI143" s="424"/>
      <c r="AJ143" s="424"/>
      <c r="AK143" s="424"/>
      <c r="AL143" s="424"/>
      <c r="AM143" s="44" t="s">
        <v>445</v>
      </c>
      <c r="AN143" s="425"/>
      <c r="AO143" s="426" t="s">
        <v>466</v>
      </c>
      <c r="AP143" s="424"/>
      <c r="AQ143" s="424"/>
      <c r="AR143" s="424"/>
      <c r="AS143" s="424"/>
      <c r="AT143" s="424"/>
      <c r="AU143" s="424"/>
      <c r="AV143" s="424"/>
      <c r="AW143" s="424"/>
      <c r="AX143" s="424"/>
      <c r="AY143" s="424"/>
      <c r="AZ143" s="424"/>
      <c r="BA143" s="424"/>
      <c r="BB143" s="427"/>
      <c r="BC143" s="423" t="s">
        <v>451</v>
      </c>
      <c r="BD143" s="19"/>
      <c r="BE143" s="19"/>
      <c r="BF143" s="19"/>
      <c r="BG143" s="19"/>
      <c r="BH143" s="19"/>
      <c r="BI143" s="19"/>
      <c r="BJ143" s="19"/>
      <c r="BK143" s="19"/>
      <c r="BL143" s="418"/>
      <c r="BM143" s="19"/>
      <c r="BN143" s="530"/>
      <c r="BO143" s="19"/>
      <c r="BP143" s="19"/>
      <c r="BQ143" s="19"/>
      <c r="BR143" s="19"/>
      <c r="BS143" s="19"/>
      <c r="BT143" s="19"/>
      <c r="BU143" s="19"/>
      <c r="BV143" s="19"/>
      <c r="BW143" s="21"/>
      <c r="BX143" s="16"/>
      <c r="BY143" s="507">
        <f>IF(BZ143="","",MAX($BY$2:BY142)+1)</f>
        <v>59</v>
      </c>
      <c r="BZ143" s="862" t="s">
        <v>81</v>
      </c>
      <c r="CA143" s="862" t="s">
        <v>9</v>
      </c>
      <c r="CB143" s="863">
        <v>45299</v>
      </c>
      <c r="CC143" s="5"/>
      <c r="CH143" s="19"/>
      <c r="CI143" s="19"/>
      <c r="CJ143" s="19"/>
      <c r="CK143" s="19"/>
      <c r="CL143" s="19"/>
      <c r="CM143" s="19"/>
      <c r="CN143" s="19"/>
      <c r="CO143" s="19"/>
      <c r="CP143" s="19"/>
      <c r="CQ143" s="19"/>
      <c r="CR143" s="19"/>
      <c r="CS143" s="19"/>
      <c r="CT143" s="19"/>
      <c r="CU143" s="19"/>
      <c r="CV143" s="19"/>
      <c r="CW143" s="19"/>
    </row>
    <row r="144" spans="1:101" s="17" customFormat="1" ht="13.5" customHeight="1">
      <c r="A144" s="32"/>
      <c r="B144" s="35" t="s">
        <v>382</v>
      </c>
      <c r="C144" s="18"/>
      <c r="D144" s="19"/>
      <c r="E144" s="19"/>
      <c r="F144" s="19"/>
      <c r="G144" s="19"/>
      <c r="H144" s="19"/>
      <c r="I144" s="19"/>
      <c r="J144" s="19"/>
      <c r="K144" s="19"/>
      <c r="L144" s="418"/>
      <c r="M144" s="19"/>
      <c r="N144" s="19"/>
      <c r="O144" s="19"/>
      <c r="P144" s="19"/>
      <c r="Q144" s="19"/>
      <c r="R144" s="19"/>
      <c r="S144" s="529"/>
      <c r="T144" s="43"/>
      <c r="U144" s="43"/>
      <c r="V144" s="43"/>
      <c r="W144" s="43"/>
      <c r="X144" s="421"/>
      <c r="Y144" s="39"/>
      <c r="Z144" s="40"/>
      <c r="AA144" s="40"/>
      <c r="AB144" s="428"/>
      <c r="AC144" s="429"/>
      <c r="AD144" s="40"/>
      <c r="AE144" s="40"/>
      <c r="AF144" s="40"/>
      <c r="AG144" s="430"/>
      <c r="AH144" s="40"/>
      <c r="AI144" s="40"/>
      <c r="AJ144" s="40"/>
      <c r="AK144" s="40"/>
      <c r="AL144" s="40"/>
      <c r="AM144" s="429"/>
      <c r="AN144" s="428"/>
      <c r="AO144" s="429"/>
      <c r="AP144" s="40"/>
      <c r="AQ144" s="40"/>
      <c r="AR144" s="40"/>
      <c r="AS144" s="40"/>
      <c r="AT144" s="40"/>
      <c r="AU144" s="40"/>
      <c r="AV144" s="40"/>
      <c r="AW144" s="40"/>
      <c r="AX144" s="40"/>
      <c r="AY144" s="40"/>
      <c r="AZ144" s="40"/>
      <c r="BA144" s="40"/>
      <c r="BB144" s="41"/>
      <c r="BC144" s="39"/>
      <c r="BD144" s="40"/>
      <c r="BE144" s="40"/>
      <c r="BF144" s="40"/>
      <c r="BG144" s="40"/>
      <c r="BH144" s="40"/>
      <c r="BI144" s="40"/>
      <c r="BJ144" s="40"/>
      <c r="BK144" s="40"/>
      <c r="BL144" s="41"/>
      <c r="BM144" s="19"/>
      <c r="BN144" s="530"/>
      <c r="BO144" s="19"/>
      <c r="BP144" s="19"/>
      <c r="BQ144" s="19"/>
      <c r="BR144" s="19"/>
      <c r="BS144" s="19"/>
      <c r="BT144" s="19"/>
      <c r="BU144" s="19"/>
      <c r="BV144" s="19"/>
      <c r="BW144" s="21"/>
      <c r="BX144" s="16"/>
      <c r="BY144" s="507" t="str">
        <f>IF(BZ144="","",MAX($BY$2:BY143)+1)</f>
        <v/>
      </c>
      <c r="BZ144" s="862"/>
      <c r="CA144" s="862"/>
      <c r="CB144" s="862"/>
      <c r="CC144" s="5"/>
      <c r="CH144" s="19"/>
      <c r="CI144" s="19"/>
      <c r="CJ144" s="19"/>
      <c r="CK144" s="19"/>
      <c r="CL144" s="19"/>
      <c r="CM144" s="19"/>
      <c r="CN144" s="19"/>
      <c r="CO144" s="19"/>
      <c r="CP144" s="19"/>
      <c r="CQ144" s="19"/>
      <c r="CR144" s="19"/>
      <c r="CS144" s="19"/>
      <c r="CT144" s="19"/>
      <c r="CU144" s="19"/>
      <c r="CV144" s="19"/>
      <c r="CW144" s="19"/>
    </row>
    <row r="145" spans="1:101" s="17" customFormat="1" ht="13.5" customHeight="1">
      <c r="A145" s="32"/>
      <c r="B145" s="35" t="s">
        <v>382</v>
      </c>
      <c r="C145" s="18"/>
      <c r="D145" s="19"/>
      <c r="E145" s="19"/>
      <c r="F145" s="19"/>
      <c r="G145" s="19"/>
      <c r="H145" s="19"/>
      <c r="I145" s="19"/>
      <c r="J145" s="19"/>
      <c r="K145" s="19"/>
      <c r="L145" s="418"/>
      <c r="M145" s="19"/>
      <c r="N145" s="19"/>
      <c r="O145" s="19"/>
      <c r="P145" s="19"/>
      <c r="Q145" s="19"/>
      <c r="R145" s="19"/>
      <c r="S145" s="529"/>
      <c r="T145" s="43"/>
      <c r="U145" s="43"/>
      <c r="V145" s="43"/>
      <c r="W145" s="43"/>
      <c r="X145" s="421"/>
      <c r="Y145" s="37"/>
      <c r="Z145" s="23"/>
      <c r="AA145" s="23"/>
      <c r="AB145" s="422"/>
      <c r="AC145" s="42" t="s">
        <v>494</v>
      </c>
      <c r="AD145" s="23"/>
      <c r="AE145" s="23"/>
      <c r="AF145" s="23"/>
      <c r="AG145" s="23"/>
      <c r="AH145" s="23"/>
      <c r="AI145" s="23"/>
      <c r="AJ145" s="23"/>
      <c r="AK145" s="23"/>
      <c r="AL145" s="23"/>
      <c r="AM145" s="44" t="s">
        <v>445</v>
      </c>
      <c r="AN145" s="422"/>
      <c r="AO145" s="42" t="s">
        <v>452</v>
      </c>
      <c r="AP145" s="23"/>
      <c r="AQ145" s="23"/>
      <c r="AR145" s="23"/>
      <c r="AS145" s="23"/>
      <c r="AT145" s="23"/>
      <c r="AU145" s="23"/>
      <c r="AV145" s="23"/>
      <c r="AW145" s="23"/>
      <c r="AX145" s="23"/>
      <c r="AY145" s="23"/>
      <c r="AZ145" s="23"/>
      <c r="BA145" s="23"/>
      <c r="BB145" s="38"/>
      <c r="BC145" s="37" t="s">
        <v>495</v>
      </c>
      <c r="BD145" s="23"/>
      <c r="BE145" s="23"/>
      <c r="BF145" s="23"/>
      <c r="BG145" s="23"/>
      <c r="BH145" s="23"/>
      <c r="BI145" s="23"/>
      <c r="BJ145" s="23"/>
      <c r="BK145" s="23"/>
      <c r="BL145" s="38"/>
      <c r="BM145" s="19"/>
      <c r="BN145" s="530"/>
      <c r="BO145" s="19"/>
      <c r="BP145" s="19"/>
      <c r="BQ145" s="19"/>
      <c r="BR145" s="19"/>
      <c r="BS145" s="19"/>
      <c r="BT145" s="19"/>
      <c r="BU145" s="19"/>
      <c r="BV145" s="19"/>
      <c r="BW145" s="21"/>
      <c r="BX145" s="16"/>
      <c r="BY145" s="507">
        <f>IF(BZ145="","",MAX($BY$2:BY144)+1)</f>
        <v>60</v>
      </c>
      <c r="BZ145" s="862" t="s">
        <v>81</v>
      </c>
      <c r="CA145" s="862" t="s">
        <v>9</v>
      </c>
      <c r="CB145" s="863">
        <v>45299</v>
      </c>
      <c r="CC145" s="5"/>
      <c r="CH145" s="19"/>
      <c r="CI145" s="19"/>
      <c r="CJ145" s="19"/>
      <c r="CK145" s="19"/>
      <c r="CL145" s="19"/>
      <c r="CM145" s="19"/>
      <c r="CN145" s="19"/>
      <c r="CO145" s="19"/>
      <c r="CP145" s="19"/>
      <c r="CQ145" s="19"/>
      <c r="CR145" s="19"/>
      <c r="CS145" s="19"/>
      <c r="CT145" s="19"/>
      <c r="CU145" s="19"/>
      <c r="CV145" s="19"/>
      <c r="CW145" s="19"/>
    </row>
    <row r="146" spans="1:101" s="17" customFormat="1" ht="13.5" customHeight="1">
      <c r="A146" s="32"/>
      <c r="B146" s="35" t="s">
        <v>382</v>
      </c>
      <c r="C146" s="18"/>
      <c r="D146" s="19"/>
      <c r="E146" s="19"/>
      <c r="F146" s="19"/>
      <c r="G146" s="19"/>
      <c r="H146" s="19"/>
      <c r="I146" s="19"/>
      <c r="J146" s="19"/>
      <c r="K146" s="19"/>
      <c r="L146" s="418"/>
      <c r="M146" s="19"/>
      <c r="N146" s="19"/>
      <c r="O146" s="19"/>
      <c r="P146" s="19"/>
      <c r="Q146" s="19"/>
      <c r="R146" s="19"/>
      <c r="S146" s="529"/>
      <c r="T146" s="43"/>
      <c r="U146" s="43"/>
      <c r="V146" s="43"/>
      <c r="W146" s="43"/>
      <c r="X146" s="421"/>
      <c r="Y146" s="423" t="s">
        <v>448</v>
      </c>
      <c r="Z146" s="424"/>
      <c r="AA146" s="424"/>
      <c r="AB146" s="425"/>
      <c r="AC146" s="44" t="s">
        <v>496</v>
      </c>
      <c r="AD146" s="424"/>
      <c r="AE146" s="424"/>
      <c r="AF146" s="424"/>
      <c r="AG146" s="424"/>
      <c r="AH146" s="424"/>
      <c r="AI146" s="424"/>
      <c r="AJ146" s="424"/>
      <c r="AK146" s="424"/>
      <c r="AL146" s="424"/>
      <c r="AM146" s="44" t="s">
        <v>445</v>
      </c>
      <c r="AN146" s="425"/>
      <c r="AO146" s="426" t="s">
        <v>450</v>
      </c>
      <c r="AP146" s="424"/>
      <c r="AQ146" s="424"/>
      <c r="AR146" s="424"/>
      <c r="AS146" s="424"/>
      <c r="AT146" s="424"/>
      <c r="AU146" s="424"/>
      <c r="AV146" s="424"/>
      <c r="AW146" s="424"/>
      <c r="AX146" s="424"/>
      <c r="AY146" s="424"/>
      <c r="AZ146" s="424"/>
      <c r="BA146" s="424"/>
      <c r="BB146" s="427"/>
      <c r="BC146" s="423" t="s">
        <v>451</v>
      </c>
      <c r="BD146" s="424"/>
      <c r="BE146" s="424"/>
      <c r="BF146" s="424"/>
      <c r="BG146" s="424"/>
      <c r="BH146" s="424"/>
      <c r="BI146" s="424"/>
      <c r="BJ146" s="424"/>
      <c r="BK146" s="424"/>
      <c r="BL146" s="427"/>
      <c r="BM146" s="19"/>
      <c r="BN146" s="530"/>
      <c r="BO146" s="19"/>
      <c r="BP146" s="19"/>
      <c r="BQ146" s="19"/>
      <c r="BR146" s="19"/>
      <c r="BS146" s="19"/>
      <c r="BT146" s="19"/>
      <c r="BU146" s="19"/>
      <c r="BV146" s="19"/>
      <c r="BW146" s="21"/>
      <c r="BX146" s="16"/>
      <c r="BY146" s="507">
        <f>IF(BZ146="","",MAX($BY$2:BY145)+1)</f>
        <v>61</v>
      </c>
      <c r="BZ146" s="862" t="s">
        <v>81</v>
      </c>
      <c r="CA146" s="862" t="s">
        <v>9</v>
      </c>
      <c r="CB146" s="863">
        <v>45299</v>
      </c>
      <c r="CC146" s="5"/>
      <c r="CH146" s="19"/>
      <c r="CI146" s="19"/>
      <c r="CJ146" s="19"/>
      <c r="CK146" s="19"/>
      <c r="CL146" s="19"/>
      <c r="CM146" s="19"/>
      <c r="CN146" s="19"/>
      <c r="CO146" s="19"/>
      <c r="CP146" s="19"/>
      <c r="CQ146" s="19"/>
      <c r="CR146" s="19"/>
      <c r="CS146" s="19"/>
      <c r="CT146" s="19"/>
      <c r="CU146" s="19"/>
      <c r="CV146" s="19"/>
      <c r="CW146" s="19"/>
    </row>
    <row r="147" spans="1:101" s="17" customFormat="1" ht="13.5" customHeight="1">
      <c r="A147" s="32"/>
      <c r="B147" s="35" t="s">
        <v>382</v>
      </c>
      <c r="C147" s="18"/>
      <c r="D147" s="19"/>
      <c r="E147" s="19"/>
      <c r="F147" s="19"/>
      <c r="G147" s="19"/>
      <c r="H147" s="19"/>
      <c r="I147" s="19"/>
      <c r="J147" s="19"/>
      <c r="K147" s="19"/>
      <c r="L147" s="418"/>
      <c r="M147" s="19"/>
      <c r="N147" s="19"/>
      <c r="O147" s="19"/>
      <c r="P147" s="19"/>
      <c r="Q147" s="19"/>
      <c r="R147" s="19"/>
      <c r="S147" s="529"/>
      <c r="T147" s="43"/>
      <c r="U147" s="43"/>
      <c r="V147" s="43"/>
      <c r="W147" s="43"/>
      <c r="X147" s="421"/>
      <c r="Y147" s="39"/>
      <c r="Z147" s="40"/>
      <c r="AA147" s="40"/>
      <c r="AB147" s="428"/>
      <c r="AC147" s="429"/>
      <c r="AD147" s="40"/>
      <c r="AE147" s="40"/>
      <c r="AF147" s="40"/>
      <c r="AG147" s="430"/>
      <c r="AH147" s="40"/>
      <c r="AI147" s="40"/>
      <c r="AJ147" s="40"/>
      <c r="AK147" s="40"/>
      <c r="AL147" s="40"/>
      <c r="AM147" s="429"/>
      <c r="AN147" s="428"/>
      <c r="AO147" s="429"/>
      <c r="AP147" s="40"/>
      <c r="AQ147" s="40"/>
      <c r="AR147" s="40"/>
      <c r="AS147" s="40"/>
      <c r="AT147" s="40"/>
      <c r="AU147" s="40"/>
      <c r="AV147" s="40"/>
      <c r="AW147" s="40"/>
      <c r="AX147" s="40"/>
      <c r="AY147" s="40"/>
      <c r="AZ147" s="40"/>
      <c r="BA147" s="40"/>
      <c r="BB147" s="41"/>
      <c r="BC147" s="39"/>
      <c r="BD147" s="40"/>
      <c r="BE147" s="40"/>
      <c r="BF147" s="40"/>
      <c r="BG147" s="40"/>
      <c r="BH147" s="40"/>
      <c r="BI147" s="40"/>
      <c r="BJ147" s="40"/>
      <c r="BK147" s="40"/>
      <c r="BL147" s="41"/>
      <c r="BM147" s="19"/>
      <c r="BN147" s="530"/>
      <c r="BO147" s="19"/>
      <c r="BP147" s="19"/>
      <c r="BQ147" s="19"/>
      <c r="BR147" s="19"/>
      <c r="BS147" s="19"/>
      <c r="BT147" s="19"/>
      <c r="BU147" s="19"/>
      <c r="BV147" s="19"/>
      <c r="BW147" s="21"/>
      <c r="BX147" s="16"/>
      <c r="BY147" s="507" t="str">
        <f>IF(BZ147="","",MAX($BY$2:BY146)+1)</f>
        <v/>
      </c>
      <c r="BZ147" s="862"/>
      <c r="CA147" s="862"/>
      <c r="CB147" s="862"/>
      <c r="CC147" s="5"/>
      <c r="CH147" s="19"/>
      <c r="CI147" s="19"/>
      <c r="CJ147" s="19"/>
      <c r="CK147" s="19"/>
      <c r="CL147" s="19"/>
      <c r="CM147" s="19"/>
      <c r="CN147" s="19"/>
      <c r="CO147" s="19"/>
      <c r="CP147" s="19"/>
      <c r="CQ147" s="19"/>
      <c r="CR147" s="19"/>
      <c r="CS147" s="19"/>
      <c r="CT147" s="19"/>
      <c r="CU147" s="19"/>
      <c r="CV147" s="19"/>
      <c r="CW147" s="19"/>
    </row>
    <row r="148" spans="1:101" s="17" customFormat="1" ht="13.5" customHeight="1">
      <c r="A148" s="32"/>
      <c r="B148" s="35" t="s">
        <v>382</v>
      </c>
      <c r="C148" s="18"/>
      <c r="D148" s="19"/>
      <c r="E148" s="19"/>
      <c r="F148" s="19"/>
      <c r="G148" s="19"/>
      <c r="H148" s="19"/>
      <c r="I148" s="19"/>
      <c r="J148" s="19"/>
      <c r="K148" s="19"/>
      <c r="L148" s="418"/>
      <c r="M148" s="19"/>
      <c r="N148" s="19"/>
      <c r="O148" s="19"/>
      <c r="P148" s="19"/>
      <c r="Q148" s="19"/>
      <c r="R148" s="19"/>
      <c r="S148" s="529"/>
      <c r="T148" s="43"/>
      <c r="U148" s="43"/>
      <c r="V148" s="43"/>
      <c r="W148" s="43"/>
      <c r="X148" s="421"/>
      <c r="Y148" s="37"/>
      <c r="Z148" s="23"/>
      <c r="AA148" s="23"/>
      <c r="AB148" s="422"/>
      <c r="AC148" s="42" t="s">
        <v>497</v>
      </c>
      <c r="AD148" s="23"/>
      <c r="AE148" s="23"/>
      <c r="AF148" s="23"/>
      <c r="AG148" s="23"/>
      <c r="AH148" s="23"/>
      <c r="AI148" s="23"/>
      <c r="AJ148" s="23"/>
      <c r="AK148" s="23"/>
      <c r="AL148" s="23"/>
      <c r="AM148" s="44" t="s">
        <v>445</v>
      </c>
      <c r="AN148" s="422"/>
      <c r="AO148" s="475" t="s">
        <v>498</v>
      </c>
      <c r="AP148" s="23"/>
      <c r="AQ148" s="23"/>
      <c r="AR148" s="23"/>
      <c r="AS148" s="23"/>
      <c r="AT148" s="23"/>
      <c r="AU148" s="23"/>
      <c r="AV148" s="23"/>
      <c r="AW148" s="23"/>
      <c r="AX148" s="23"/>
      <c r="AY148" s="23"/>
      <c r="AZ148" s="23"/>
      <c r="BA148" s="23"/>
      <c r="BB148" s="38"/>
      <c r="BC148" s="37" t="s">
        <v>499</v>
      </c>
      <c r="BD148" s="23"/>
      <c r="BE148" s="23"/>
      <c r="BF148" s="23"/>
      <c r="BG148" s="23"/>
      <c r="BH148" s="23"/>
      <c r="BI148" s="23"/>
      <c r="BJ148" s="23"/>
      <c r="BK148" s="23"/>
      <c r="BL148" s="38"/>
      <c r="BM148" s="19"/>
      <c r="BN148" s="530"/>
      <c r="BO148" s="19"/>
      <c r="BP148" s="19"/>
      <c r="BQ148" s="19"/>
      <c r="BR148" s="19"/>
      <c r="BS148" s="19"/>
      <c r="BT148" s="19"/>
      <c r="BU148" s="19"/>
      <c r="BV148" s="19"/>
      <c r="BW148" s="21"/>
      <c r="BX148" s="16"/>
      <c r="BY148" s="507">
        <f>IF(BZ148="","",MAX($BY$2:BY147)+1)</f>
        <v>62</v>
      </c>
      <c r="BZ148" s="862" t="s">
        <v>81</v>
      </c>
      <c r="CA148" s="862" t="s">
        <v>9</v>
      </c>
      <c r="CB148" s="863">
        <v>45299</v>
      </c>
      <c r="CC148" s="5"/>
      <c r="CH148" s="19"/>
      <c r="CI148" s="19"/>
      <c r="CJ148" s="19"/>
      <c r="CK148" s="19"/>
      <c r="CL148" s="19"/>
      <c r="CM148" s="19"/>
      <c r="CN148" s="19"/>
      <c r="CO148" s="19"/>
      <c r="CP148" s="19"/>
      <c r="CQ148" s="19"/>
      <c r="CR148" s="19"/>
      <c r="CS148" s="19"/>
      <c r="CT148" s="19"/>
      <c r="CU148" s="19"/>
      <c r="CV148" s="19"/>
      <c r="CW148" s="19"/>
    </row>
    <row r="149" spans="1:101" s="17" customFormat="1" ht="13.5" customHeight="1">
      <c r="A149" s="32"/>
      <c r="B149" s="35" t="s">
        <v>382</v>
      </c>
      <c r="C149" s="18"/>
      <c r="D149" s="19"/>
      <c r="E149" s="19"/>
      <c r="F149" s="19"/>
      <c r="G149" s="19"/>
      <c r="H149" s="19"/>
      <c r="I149" s="19"/>
      <c r="J149" s="19"/>
      <c r="K149" s="19"/>
      <c r="L149" s="418"/>
      <c r="M149" s="19"/>
      <c r="N149" s="19"/>
      <c r="O149" s="19"/>
      <c r="P149" s="19"/>
      <c r="Q149" s="19"/>
      <c r="R149" s="19"/>
      <c r="S149" s="529"/>
      <c r="T149" s="43"/>
      <c r="U149" s="43"/>
      <c r="V149" s="43"/>
      <c r="W149" s="43"/>
      <c r="X149" s="421"/>
      <c r="Y149" s="423" t="s">
        <v>448</v>
      </c>
      <c r="Z149" s="424"/>
      <c r="AA149" s="424"/>
      <c r="AB149" s="425"/>
      <c r="AC149" s="44" t="s">
        <v>500</v>
      </c>
      <c r="AD149" s="424"/>
      <c r="AE149" s="424"/>
      <c r="AF149" s="424"/>
      <c r="AG149" s="424"/>
      <c r="AH149" s="424"/>
      <c r="AI149" s="424"/>
      <c r="AJ149" s="424"/>
      <c r="AK149" s="424"/>
      <c r="AL149" s="424"/>
      <c r="AM149" s="44" t="s">
        <v>445</v>
      </c>
      <c r="AN149" s="425"/>
      <c r="AO149" s="426" t="s">
        <v>450</v>
      </c>
      <c r="AP149" s="424"/>
      <c r="AQ149" s="424"/>
      <c r="AR149" s="424"/>
      <c r="AS149" s="424"/>
      <c r="AT149" s="424"/>
      <c r="AU149" s="424"/>
      <c r="AV149" s="424"/>
      <c r="AW149" s="424"/>
      <c r="AX149" s="424"/>
      <c r="AY149" s="424"/>
      <c r="AZ149" s="424"/>
      <c r="BA149" s="424"/>
      <c r="BB149" s="427"/>
      <c r="BC149" s="423" t="s">
        <v>451</v>
      </c>
      <c r="BD149" s="424"/>
      <c r="BE149" s="424"/>
      <c r="BF149" s="424"/>
      <c r="BG149" s="424"/>
      <c r="BH149" s="424"/>
      <c r="BI149" s="424"/>
      <c r="BJ149" s="424"/>
      <c r="BK149" s="424"/>
      <c r="BL149" s="427"/>
      <c r="BM149" s="19"/>
      <c r="BN149" s="530"/>
      <c r="BO149" s="19"/>
      <c r="BP149" s="19"/>
      <c r="BQ149" s="19"/>
      <c r="BR149" s="19"/>
      <c r="BS149" s="19"/>
      <c r="BT149" s="19"/>
      <c r="BU149" s="19"/>
      <c r="BV149" s="19"/>
      <c r="BW149" s="21"/>
      <c r="BX149" s="16"/>
      <c r="BY149" s="507">
        <f>IF(BZ149="","",MAX($BY$2:BY148)+1)</f>
        <v>63</v>
      </c>
      <c r="BZ149" s="862" t="s">
        <v>81</v>
      </c>
      <c r="CA149" s="862" t="s">
        <v>9</v>
      </c>
      <c r="CB149" s="863">
        <v>45299</v>
      </c>
      <c r="CC149" s="5"/>
      <c r="CH149" s="19"/>
      <c r="CI149" s="19"/>
      <c r="CJ149" s="19"/>
      <c r="CK149" s="19"/>
      <c r="CL149" s="19"/>
      <c r="CM149" s="19"/>
      <c r="CN149" s="19"/>
      <c r="CO149" s="19"/>
      <c r="CP149" s="19"/>
      <c r="CQ149" s="19"/>
      <c r="CR149" s="19"/>
      <c r="CS149" s="19"/>
      <c r="CT149" s="19"/>
      <c r="CU149" s="19"/>
      <c r="CV149" s="19"/>
      <c r="CW149" s="19"/>
    </row>
    <row r="150" spans="1:101" s="17" customFormat="1" ht="13.5" customHeight="1">
      <c r="A150" s="32"/>
      <c r="B150" s="35" t="s">
        <v>382</v>
      </c>
      <c r="C150" s="18"/>
      <c r="D150" s="19"/>
      <c r="E150" s="19"/>
      <c r="F150" s="19"/>
      <c r="G150" s="19"/>
      <c r="H150" s="19"/>
      <c r="I150" s="19"/>
      <c r="J150" s="19"/>
      <c r="K150" s="19"/>
      <c r="L150" s="418"/>
      <c r="M150" s="19"/>
      <c r="N150" s="19"/>
      <c r="O150" s="19"/>
      <c r="P150" s="19"/>
      <c r="Q150" s="19"/>
      <c r="R150" s="19"/>
      <c r="S150" s="529"/>
      <c r="T150" s="43"/>
      <c r="U150" s="43"/>
      <c r="V150" s="43"/>
      <c r="W150" s="43"/>
      <c r="X150" s="421"/>
      <c r="Y150" s="39"/>
      <c r="Z150" s="40"/>
      <c r="AA150" s="40"/>
      <c r="AB150" s="428"/>
      <c r="AC150" s="429"/>
      <c r="AD150" s="40"/>
      <c r="AE150" s="40"/>
      <c r="AF150" s="40"/>
      <c r="AG150" s="430"/>
      <c r="AH150" s="40"/>
      <c r="AI150" s="40"/>
      <c r="AJ150" s="40"/>
      <c r="AK150" s="40"/>
      <c r="AL150" s="40"/>
      <c r="AM150" s="429"/>
      <c r="AN150" s="428"/>
      <c r="AO150" s="429"/>
      <c r="AP150" s="40"/>
      <c r="AQ150" s="40"/>
      <c r="AR150" s="40"/>
      <c r="AS150" s="40"/>
      <c r="AT150" s="40"/>
      <c r="AU150" s="40"/>
      <c r="AV150" s="40"/>
      <c r="AW150" s="40"/>
      <c r="AX150" s="40"/>
      <c r="AY150" s="40"/>
      <c r="AZ150" s="40"/>
      <c r="BA150" s="40"/>
      <c r="BB150" s="41"/>
      <c r="BC150" s="39"/>
      <c r="BD150" s="40"/>
      <c r="BE150" s="40"/>
      <c r="BF150" s="40"/>
      <c r="BG150" s="40"/>
      <c r="BH150" s="40"/>
      <c r="BI150" s="40"/>
      <c r="BJ150" s="40"/>
      <c r="BK150" s="40"/>
      <c r="BL150" s="41"/>
      <c r="BM150" s="19"/>
      <c r="BN150" s="530"/>
      <c r="BO150" s="19"/>
      <c r="BP150" s="19"/>
      <c r="BQ150" s="19"/>
      <c r="BR150" s="19"/>
      <c r="BS150" s="19"/>
      <c r="BT150" s="19"/>
      <c r="BU150" s="19"/>
      <c r="BV150" s="19"/>
      <c r="BW150" s="21"/>
      <c r="BX150" s="16"/>
      <c r="BY150" s="507" t="str">
        <f>IF(BZ150="","",MAX($BY$2:BY149)+1)</f>
        <v/>
      </c>
      <c r="BZ150" s="862"/>
      <c r="CA150" s="862"/>
      <c r="CB150" s="862"/>
      <c r="CC150" s="5"/>
      <c r="CH150" s="19"/>
      <c r="CI150" s="19"/>
      <c r="CJ150" s="19"/>
      <c r="CK150" s="19"/>
      <c r="CL150" s="19"/>
      <c r="CM150" s="19"/>
      <c r="CN150" s="19"/>
      <c r="CO150" s="19"/>
      <c r="CP150" s="19"/>
      <c r="CQ150" s="19"/>
      <c r="CR150" s="19"/>
      <c r="CS150" s="19"/>
      <c r="CT150" s="19"/>
      <c r="CU150" s="19"/>
      <c r="CV150" s="19"/>
      <c r="CW150" s="19"/>
    </row>
    <row r="151" spans="1:101" s="17" customFormat="1" ht="13.5" customHeight="1">
      <c r="A151" s="32"/>
      <c r="B151" s="35" t="s">
        <v>382</v>
      </c>
      <c r="C151" s="18"/>
      <c r="D151" s="19"/>
      <c r="E151" s="19"/>
      <c r="F151" s="19"/>
      <c r="G151" s="19"/>
      <c r="H151" s="19"/>
      <c r="I151" s="19"/>
      <c r="J151" s="19"/>
      <c r="K151" s="19"/>
      <c r="L151" s="418"/>
      <c r="M151" s="19"/>
      <c r="N151" s="19"/>
      <c r="O151" s="19"/>
      <c r="P151" s="19"/>
      <c r="Q151" s="5"/>
      <c r="R151" s="5"/>
      <c r="S151" s="529"/>
      <c r="T151" s="43"/>
      <c r="U151" s="43"/>
      <c r="V151" s="43"/>
      <c r="W151" s="43"/>
      <c r="X151" s="421"/>
      <c r="Y151" s="37"/>
      <c r="Z151" s="23"/>
      <c r="AA151" s="23"/>
      <c r="AB151" s="422"/>
      <c r="AC151" s="42" t="s">
        <v>501</v>
      </c>
      <c r="AD151" s="23"/>
      <c r="AE151" s="23"/>
      <c r="AF151" s="23"/>
      <c r="AG151" s="23"/>
      <c r="AH151" s="23"/>
      <c r="AI151" s="23"/>
      <c r="AJ151" s="23"/>
      <c r="AK151" s="23"/>
      <c r="AL151" s="23"/>
      <c r="AM151" s="44" t="s">
        <v>445</v>
      </c>
      <c r="AN151" s="422"/>
      <c r="AO151" s="42" t="s">
        <v>502</v>
      </c>
      <c r="AP151" s="23"/>
      <c r="AQ151" s="23"/>
      <c r="AR151" s="23"/>
      <c r="AS151" s="23"/>
      <c r="AT151" s="23"/>
      <c r="AU151" s="23"/>
      <c r="AV151" s="23"/>
      <c r="AW151" s="23"/>
      <c r="AX151" s="23"/>
      <c r="AY151" s="23"/>
      <c r="AZ151" s="23"/>
      <c r="BA151" s="23"/>
      <c r="BB151" s="38"/>
      <c r="BC151" s="37" t="s">
        <v>503</v>
      </c>
      <c r="BD151" s="23"/>
      <c r="BE151" s="23"/>
      <c r="BF151" s="23"/>
      <c r="BG151" s="23"/>
      <c r="BH151" s="23"/>
      <c r="BI151" s="23"/>
      <c r="BJ151" s="23"/>
      <c r="BK151" s="23"/>
      <c r="BL151" s="38"/>
      <c r="BM151" s="19"/>
      <c r="BN151" s="530"/>
      <c r="BO151" s="19"/>
      <c r="BP151" s="19"/>
      <c r="BQ151" s="19"/>
      <c r="BR151" s="19"/>
      <c r="BS151" s="19"/>
      <c r="BT151" s="19"/>
      <c r="BU151" s="19"/>
      <c r="BV151" s="19"/>
      <c r="BW151" s="21"/>
      <c r="BX151" s="16"/>
      <c r="BY151" s="507">
        <f>IF(BZ151="","",MAX($BY$2:BY150)+1)</f>
        <v>64</v>
      </c>
      <c r="BZ151" s="862" t="s">
        <v>81</v>
      </c>
      <c r="CA151" s="862" t="s">
        <v>9</v>
      </c>
      <c r="CB151" s="863">
        <v>45299</v>
      </c>
      <c r="CC151" s="5"/>
      <c r="CH151" s="19"/>
      <c r="CI151" s="19"/>
      <c r="CJ151" s="19"/>
      <c r="CK151" s="19"/>
      <c r="CL151" s="19"/>
      <c r="CM151" s="19"/>
      <c r="CN151" s="19"/>
      <c r="CO151" s="19"/>
      <c r="CP151" s="19"/>
      <c r="CQ151" s="19"/>
      <c r="CR151" s="19"/>
      <c r="CS151" s="19"/>
      <c r="CT151" s="19"/>
      <c r="CU151" s="19"/>
      <c r="CV151" s="19"/>
      <c r="CW151" s="19"/>
    </row>
    <row r="152" spans="1:101" s="17" customFormat="1" ht="13.5" customHeight="1">
      <c r="A152" s="32"/>
      <c r="B152" s="35" t="s">
        <v>382</v>
      </c>
      <c r="C152" s="18"/>
      <c r="D152" s="19"/>
      <c r="E152" s="19"/>
      <c r="F152" s="19"/>
      <c r="G152" s="19"/>
      <c r="H152" s="19"/>
      <c r="I152" s="19"/>
      <c r="J152" s="19"/>
      <c r="K152" s="19"/>
      <c r="L152" s="418"/>
      <c r="M152" s="19"/>
      <c r="N152" s="19"/>
      <c r="O152" s="19"/>
      <c r="P152" s="19"/>
      <c r="Q152" s="5"/>
      <c r="R152" s="5"/>
      <c r="S152" s="529"/>
      <c r="T152" s="43"/>
      <c r="U152" s="43"/>
      <c r="V152" s="43"/>
      <c r="W152" s="43"/>
      <c r="X152" s="421"/>
      <c r="Y152" s="423" t="s">
        <v>448</v>
      </c>
      <c r="Z152" s="424"/>
      <c r="AA152" s="424"/>
      <c r="AB152" s="425"/>
      <c r="AC152" s="44" t="s">
        <v>504</v>
      </c>
      <c r="AD152" s="424"/>
      <c r="AE152" s="424"/>
      <c r="AF152" s="424"/>
      <c r="AG152" s="424"/>
      <c r="AH152" s="424"/>
      <c r="AI152" s="424"/>
      <c r="AJ152" s="424"/>
      <c r="AK152" s="424"/>
      <c r="AL152" s="424"/>
      <c r="AM152" s="44" t="s">
        <v>445</v>
      </c>
      <c r="AN152" s="425"/>
      <c r="AO152" s="426" t="s">
        <v>505</v>
      </c>
      <c r="AP152" s="424"/>
      <c r="AQ152" s="424"/>
      <c r="AR152" s="424"/>
      <c r="AS152" s="424"/>
      <c r="AT152" s="424"/>
      <c r="AU152" s="424"/>
      <c r="AV152" s="424"/>
      <c r="AW152" s="424"/>
      <c r="AX152" s="424"/>
      <c r="AY152" s="424"/>
      <c r="AZ152" s="424"/>
      <c r="BA152" s="424"/>
      <c r="BB152" s="427"/>
      <c r="BC152" s="437" t="s">
        <v>451</v>
      </c>
      <c r="BD152" s="424"/>
      <c r="BE152" s="424"/>
      <c r="BF152" s="424"/>
      <c r="BG152" s="424"/>
      <c r="BH152" s="424"/>
      <c r="BI152" s="424"/>
      <c r="BJ152" s="424"/>
      <c r="BK152" s="424"/>
      <c r="BL152" s="427"/>
      <c r="BM152" s="19"/>
      <c r="BN152" s="530"/>
      <c r="BO152" s="19"/>
      <c r="BP152" s="19"/>
      <c r="BQ152" s="19"/>
      <c r="BR152" s="19"/>
      <c r="BS152" s="19"/>
      <c r="BT152" s="19"/>
      <c r="BU152" s="19"/>
      <c r="BV152" s="19"/>
      <c r="BW152" s="21"/>
      <c r="BX152" s="16"/>
      <c r="BY152" s="507">
        <f>IF(BZ152="","",MAX($BY$2:BY151)+1)</f>
        <v>65</v>
      </c>
      <c r="BZ152" s="862" t="s">
        <v>81</v>
      </c>
      <c r="CA152" s="862" t="s">
        <v>9</v>
      </c>
      <c r="CB152" s="863">
        <v>45299</v>
      </c>
      <c r="CC152" s="5"/>
      <c r="CH152" s="19"/>
      <c r="CI152" s="19"/>
      <c r="CJ152" s="19"/>
      <c r="CK152" s="19"/>
      <c r="CL152" s="19"/>
      <c r="CM152" s="19"/>
      <c r="CN152" s="19"/>
      <c r="CO152" s="19"/>
      <c r="CP152" s="19"/>
      <c r="CQ152" s="19"/>
      <c r="CR152" s="19"/>
      <c r="CS152" s="19"/>
      <c r="CT152" s="19"/>
      <c r="CU152" s="19"/>
      <c r="CV152" s="19"/>
      <c r="CW152" s="19"/>
    </row>
    <row r="153" spans="1:101" s="17" customFormat="1" ht="13.5" customHeight="1">
      <c r="A153" s="32"/>
      <c r="B153" s="35" t="s">
        <v>382</v>
      </c>
      <c r="C153" s="18"/>
      <c r="D153" s="19"/>
      <c r="E153" s="19"/>
      <c r="F153" s="19"/>
      <c r="G153" s="19"/>
      <c r="H153" s="19"/>
      <c r="I153" s="19"/>
      <c r="J153" s="19"/>
      <c r="K153" s="19"/>
      <c r="L153" s="418"/>
      <c r="M153" s="19"/>
      <c r="N153" s="19"/>
      <c r="O153" s="19"/>
      <c r="P153" s="19"/>
      <c r="Q153" s="5"/>
      <c r="R153" s="5"/>
      <c r="S153" s="529"/>
      <c r="T153" s="43"/>
      <c r="U153" s="43"/>
      <c r="V153" s="43"/>
      <c r="W153" s="43"/>
      <c r="X153" s="421"/>
      <c r="Y153" s="437" t="s">
        <v>448</v>
      </c>
      <c r="Z153" s="438"/>
      <c r="AA153" s="438"/>
      <c r="AB153" s="473"/>
      <c r="AC153" s="479" t="s">
        <v>506</v>
      </c>
      <c r="AD153" s="438"/>
      <c r="AE153" s="438"/>
      <c r="AF153" s="438"/>
      <c r="AG153" s="438"/>
      <c r="AH153" s="438"/>
      <c r="AI153" s="438"/>
      <c r="AJ153" s="438"/>
      <c r="AK153" s="438"/>
      <c r="AL153" s="438"/>
      <c r="AM153" s="479" t="s">
        <v>445</v>
      </c>
      <c r="AN153" s="473"/>
      <c r="AO153" s="474" t="s">
        <v>450</v>
      </c>
      <c r="AP153" s="438"/>
      <c r="AQ153" s="438"/>
      <c r="AR153" s="438"/>
      <c r="AS153" s="438"/>
      <c r="AT153" s="438"/>
      <c r="AU153" s="438"/>
      <c r="AV153" s="438"/>
      <c r="AW153" s="438"/>
      <c r="AX153" s="438"/>
      <c r="AY153" s="438"/>
      <c r="AZ153" s="438"/>
      <c r="BA153" s="438"/>
      <c r="BB153" s="439"/>
      <c r="BC153" s="437"/>
      <c r="BD153" s="438"/>
      <c r="BE153" s="438"/>
      <c r="BF153" s="438"/>
      <c r="BG153" s="438"/>
      <c r="BH153" s="438"/>
      <c r="BI153" s="438"/>
      <c r="BJ153" s="438"/>
      <c r="BK153" s="438"/>
      <c r="BL153" s="439"/>
      <c r="BM153" s="19"/>
      <c r="BN153" s="530"/>
      <c r="BO153" s="19"/>
      <c r="BP153" s="19"/>
      <c r="BQ153" s="19"/>
      <c r="BR153" s="19"/>
      <c r="BS153" s="19"/>
      <c r="BT153" s="19"/>
      <c r="BU153" s="19"/>
      <c r="BV153" s="19"/>
      <c r="BW153" s="21"/>
      <c r="BX153" s="16"/>
      <c r="BY153" s="507">
        <f>IF(BZ153="","",MAX($BY$2:BY152)+1)</f>
        <v>66</v>
      </c>
      <c r="BZ153" s="862" t="s">
        <v>81</v>
      </c>
      <c r="CA153" s="862" t="s">
        <v>9</v>
      </c>
      <c r="CB153" s="863">
        <v>45299</v>
      </c>
      <c r="CC153" s="5"/>
      <c r="CH153" s="19"/>
      <c r="CI153" s="19"/>
      <c r="CJ153" s="19"/>
      <c r="CK153" s="19"/>
      <c r="CL153" s="19"/>
      <c r="CM153" s="19"/>
      <c r="CN153" s="19"/>
      <c r="CO153" s="19"/>
      <c r="CP153" s="19"/>
      <c r="CQ153" s="19"/>
      <c r="CR153" s="19"/>
      <c r="CS153" s="19"/>
      <c r="CT153" s="19"/>
      <c r="CU153" s="19"/>
      <c r="CV153" s="19"/>
      <c r="CW153" s="19"/>
    </row>
    <row r="154" spans="1:101" s="17" customFormat="1" ht="13.5" customHeight="1">
      <c r="A154" s="32"/>
      <c r="B154" s="35" t="s">
        <v>382</v>
      </c>
      <c r="C154" s="18"/>
      <c r="D154" s="19"/>
      <c r="E154" s="19"/>
      <c r="F154" s="19"/>
      <c r="G154" s="19"/>
      <c r="H154" s="19"/>
      <c r="I154" s="19"/>
      <c r="J154" s="19"/>
      <c r="K154" s="19"/>
      <c r="L154" s="418"/>
      <c r="M154" s="19"/>
      <c r="N154" s="19"/>
      <c r="O154" s="19"/>
      <c r="P154" s="19"/>
      <c r="Q154" s="5"/>
      <c r="R154" s="5"/>
      <c r="S154" s="529"/>
      <c r="T154" s="43"/>
      <c r="U154" s="43"/>
      <c r="V154" s="43"/>
      <c r="W154" s="43"/>
      <c r="X154" s="421"/>
      <c r="Y154" s="39"/>
      <c r="Z154" s="40"/>
      <c r="AA154" s="40"/>
      <c r="AB154" s="428"/>
      <c r="AC154" s="429"/>
      <c r="AD154" s="40"/>
      <c r="AE154" s="40"/>
      <c r="AF154" s="40"/>
      <c r="AG154" s="430"/>
      <c r="AH154" s="40"/>
      <c r="AI154" s="40"/>
      <c r="AJ154" s="40"/>
      <c r="AK154" s="40"/>
      <c r="AL154" s="40"/>
      <c r="AM154" s="429"/>
      <c r="AN154" s="428"/>
      <c r="AO154" s="429"/>
      <c r="AP154" s="40"/>
      <c r="AQ154" s="40"/>
      <c r="AR154" s="40"/>
      <c r="AS154" s="40"/>
      <c r="AT154" s="40"/>
      <c r="AU154" s="40"/>
      <c r="AV154" s="40"/>
      <c r="AW154" s="40"/>
      <c r="AX154" s="40"/>
      <c r="AY154" s="40"/>
      <c r="AZ154" s="40"/>
      <c r="BA154" s="40"/>
      <c r="BB154" s="41"/>
      <c r="BC154" s="39"/>
      <c r="BD154" s="40"/>
      <c r="BE154" s="40"/>
      <c r="BF154" s="40"/>
      <c r="BG154" s="40"/>
      <c r="BH154" s="40"/>
      <c r="BI154" s="40"/>
      <c r="BJ154" s="40"/>
      <c r="BK154" s="40"/>
      <c r="BL154" s="41"/>
      <c r="BM154" s="19"/>
      <c r="BN154" s="530"/>
      <c r="BO154" s="19"/>
      <c r="BP154" s="19"/>
      <c r="BQ154" s="19"/>
      <c r="BR154" s="19"/>
      <c r="BS154" s="19"/>
      <c r="BT154" s="19"/>
      <c r="BU154" s="19"/>
      <c r="BV154" s="19"/>
      <c r="BW154" s="21"/>
      <c r="BX154" s="16"/>
      <c r="BY154" s="507" t="str">
        <f>IF(BZ154="","",MAX($BY$2:BY153)+1)</f>
        <v/>
      </c>
      <c r="BZ154" s="862"/>
      <c r="CA154" s="862"/>
      <c r="CB154" s="862"/>
      <c r="CC154" s="5"/>
      <c r="CH154" s="19"/>
      <c r="CI154" s="19"/>
      <c r="CJ154" s="19"/>
      <c r="CK154" s="19"/>
      <c r="CL154" s="19"/>
      <c r="CM154" s="19"/>
      <c r="CN154" s="19"/>
      <c r="CO154" s="19"/>
      <c r="CP154" s="19"/>
      <c r="CQ154" s="19"/>
      <c r="CR154" s="19"/>
      <c r="CS154" s="19"/>
      <c r="CT154" s="19"/>
      <c r="CU154" s="19"/>
      <c r="CV154" s="19"/>
      <c r="CW154" s="19"/>
    </row>
    <row r="155" spans="1:101" s="17" customFormat="1" ht="13.5" customHeight="1">
      <c r="A155" s="32"/>
      <c r="B155" s="35" t="s">
        <v>382</v>
      </c>
      <c r="C155" s="18"/>
      <c r="D155" s="19"/>
      <c r="E155" s="19"/>
      <c r="F155" s="19"/>
      <c r="G155" s="19"/>
      <c r="H155" s="19"/>
      <c r="I155" s="19"/>
      <c r="J155" s="19"/>
      <c r="K155" s="19"/>
      <c r="L155" s="418"/>
      <c r="M155" s="19"/>
      <c r="N155" s="19"/>
      <c r="O155" s="19"/>
      <c r="P155" s="19"/>
      <c r="Q155" s="5"/>
      <c r="R155" s="5"/>
      <c r="S155" s="529"/>
      <c r="T155" s="43"/>
      <c r="U155" s="43"/>
      <c r="V155" s="43"/>
      <c r="W155" s="43"/>
      <c r="X155" s="421"/>
      <c r="Y155" s="37"/>
      <c r="Z155" s="23"/>
      <c r="AA155" s="23"/>
      <c r="AB155" s="422"/>
      <c r="AC155" s="42" t="s">
        <v>507</v>
      </c>
      <c r="AD155" s="23"/>
      <c r="AE155" s="23"/>
      <c r="AF155" s="23"/>
      <c r="AG155" s="23"/>
      <c r="AH155" s="23"/>
      <c r="AI155" s="23"/>
      <c r="AJ155" s="23"/>
      <c r="AK155" s="23"/>
      <c r="AL155" s="23"/>
      <c r="AM155" s="44" t="s">
        <v>445</v>
      </c>
      <c r="AN155" s="422"/>
      <c r="AO155" s="42" t="s">
        <v>508</v>
      </c>
      <c r="AP155" s="23"/>
      <c r="AQ155" s="23"/>
      <c r="AR155" s="23"/>
      <c r="AS155" s="23"/>
      <c r="AT155" s="23"/>
      <c r="AU155" s="23"/>
      <c r="AV155" s="23"/>
      <c r="AW155" s="23"/>
      <c r="AX155" s="23"/>
      <c r="AY155" s="23"/>
      <c r="AZ155" s="23"/>
      <c r="BA155" s="23"/>
      <c r="BB155" s="38"/>
      <c r="BC155" s="37" t="s">
        <v>509</v>
      </c>
      <c r="BD155" s="23"/>
      <c r="BE155" s="23"/>
      <c r="BF155" s="23"/>
      <c r="BG155" s="23"/>
      <c r="BH155" s="23"/>
      <c r="BI155" s="23"/>
      <c r="BJ155" s="23"/>
      <c r="BK155" s="23"/>
      <c r="BL155" s="38"/>
      <c r="BM155" s="19"/>
      <c r="BN155" s="530"/>
      <c r="BO155" s="19"/>
      <c r="BP155" s="19"/>
      <c r="BQ155" s="19"/>
      <c r="BR155" s="19"/>
      <c r="BS155" s="19"/>
      <c r="BT155" s="19"/>
      <c r="BU155" s="19"/>
      <c r="BV155" s="19"/>
      <c r="BW155" s="21"/>
      <c r="BX155" s="16"/>
      <c r="BY155" s="507">
        <f>IF(BZ155="","",MAX($BY$2:BY154)+1)</f>
        <v>67</v>
      </c>
      <c r="BZ155" s="862" t="s">
        <v>81</v>
      </c>
      <c r="CA155" s="862" t="s">
        <v>9</v>
      </c>
      <c r="CB155" s="863">
        <v>45299</v>
      </c>
      <c r="CC155" s="5"/>
      <c r="CH155" s="19"/>
      <c r="CI155" s="19"/>
      <c r="CJ155" s="19"/>
      <c r="CK155" s="19"/>
      <c r="CL155" s="19"/>
      <c r="CM155" s="19"/>
      <c r="CN155" s="19"/>
      <c r="CO155" s="19"/>
      <c r="CP155" s="19"/>
      <c r="CQ155" s="19"/>
      <c r="CR155" s="19"/>
      <c r="CS155" s="19"/>
      <c r="CT155" s="19"/>
      <c r="CU155" s="19"/>
      <c r="CV155" s="19"/>
      <c r="CW155" s="19"/>
    </row>
    <row r="156" spans="1:101" s="17" customFormat="1" ht="13.5" customHeight="1">
      <c r="A156" s="32"/>
      <c r="B156" s="35" t="s">
        <v>382</v>
      </c>
      <c r="C156" s="18"/>
      <c r="D156" s="19"/>
      <c r="E156" s="19"/>
      <c r="F156" s="19"/>
      <c r="G156" s="19"/>
      <c r="H156" s="19"/>
      <c r="I156" s="19"/>
      <c r="J156" s="19"/>
      <c r="K156" s="19"/>
      <c r="L156" s="418"/>
      <c r="M156" s="19"/>
      <c r="N156" s="19"/>
      <c r="O156" s="19"/>
      <c r="P156" s="19"/>
      <c r="Q156" s="5"/>
      <c r="R156" s="5"/>
      <c r="S156" s="529"/>
      <c r="T156" s="43"/>
      <c r="U156" s="43"/>
      <c r="V156" s="43"/>
      <c r="W156" s="43"/>
      <c r="X156" s="421"/>
      <c r="Y156" s="423" t="s">
        <v>448</v>
      </c>
      <c r="Z156" s="424"/>
      <c r="AA156" s="424"/>
      <c r="AB156" s="425"/>
      <c r="AC156" s="44" t="s">
        <v>510</v>
      </c>
      <c r="AD156" s="424"/>
      <c r="AE156" s="424"/>
      <c r="AF156" s="424"/>
      <c r="AG156" s="424"/>
      <c r="AH156" s="424"/>
      <c r="AI156" s="424"/>
      <c r="AJ156" s="424"/>
      <c r="AK156" s="424"/>
      <c r="AL156" s="424"/>
      <c r="AM156" s="44" t="s">
        <v>445</v>
      </c>
      <c r="AN156" s="425"/>
      <c r="AO156" s="426" t="s">
        <v>450</v>
      </c>
      <c r="AP156" s="424"/>
      <c r="AQ156" s="424"/>
      <c r="AR156" s="424"/>
      <c r="AS156" s="424"/>
      <c r="AT156" s="424"/>
      <c r="AU156" s="424"/>
      <c r="AV156" s="424"/>
      <c r="AW156" s="424"/>
      <c r="AX156" s="424"/>
      <c r="AY156" s="424"/>
      <c r="AZ156" s="424"/>
      <c r="BA156" s="424"/>
      <c r="BB156" s="427"/>
      <c r="BC156" s="423" t="s">
        <v>451</v>
      </c>
      <c r="BD156" s="424"/>
      <c r="BE156" s="424"/>
      <c r="BF156" s="424"/>
      <c r="BG156" s="424"/>
      <c r="BH156" s="424"/>
      <c r="BI156" s="424"/>
      <c r="BJ156" s="424"/>
      <c r="BK156" s="424"/>
      <c r="BL156" s="427"/>
      <c r="BM156" s="19"/>
      <c r="BN156" s="530"/>
      <c r="BO156" s="19"/>
      <c r="BP156" s="19"/>
      <c r="BQ156" s="19"/>
      <c r="BR156" s="19"/>
      <c r="BS156" s="19"/>
      <c r="BT156" s="19"/>
      <c r="BU156" s="19"/>
      <c r="BV156" s="19"/>
      <c r="BW156" s="21"/>
      <c r="BX156" s="16"/>
      <c r="BY156" s="507">
        <f>IF(BZ156="","",MAX($BY$2:BY155)+1)</f>
        <v>68</v>
      </c>
      <c r="BZ156" s="862" t="s">
        <v>81</v>
      </c>
      <c r="CA156" s="862" t="s">
        <v>9</v>
      </c>
      <c r="CB156" s="863">
        <v>45299</v>
      </c>
      <c r="CC156" s="5"/>
      <c r="CH156" s="19"/>
      <c r="CI156" s="19"/>
      <c r="CJ156" s="19"/>
      <c r="CK156" s="19"/>
      <c r="CL156" s="19"/>
      <c r="CM156" s="19"/>
      <c r="CN156" s="19"/>
      <c r="CO156" s="19"/>
      <c r="CP156" s="19"/>
      <c r="CQ156" s="19"/>
      <c r="CR156" s="19"/>
      <c r="CS156" s="19"/>
      <c r="CT156" s="19"/>
      <c r="CU156" s="19"/>
      <c r="CV156" s="19"/>
      <c r="CW156" s="19"/>
    </row>
    <row r="157" spans="1:101" s="17" customFormat="1" ht="13.5" customHeight="1">
      <c r="A157" s="32"/>
      <c r="B157" s="35" t="s">
        <v>382</v>
      </c>
      <c r="C157" s="18"/>
      <c r="D157" s="19"/>
      <c r="E157" s="19"/>
      <c r="F157" s="19"/>
      <c r="G157" s="19"/>
      <c r="H157" s="19"/>
      <c r="I157" s="19"/>
      <c r="J157" s="19"/>
      <c r="K157" s="19"/>
      <c r="L157" s="418"/>
      <c r="M157" s="19"/>
      <c r="N157" s="19"/>
      <c r="O157" s="19"/>
      <c r="P157" s="19"/>
      <c r="Q157" s="5"/>
      <c r="R157" s="5"/>
      <c r="S157" s="529"/>
      <c r="T157" s="43"/>
      <c r="U157" s="43"/>
      <c r="V157" s="43"/>
      <c r="W157" s="43"/>
      <c r="X157" s="421"/>
      <c r="Y157" s="39"/>
      <c r="Z157" s="40"/>
      <c r="AA157" s="40"/>
      <c r="AB157" s="428"/>
      <c r="AC157" s="429"/>
      <c r="AD157" s="40"/>
      <c r="AE157" s="40"/>
      <c r="AF157" s="40"/>
      <c r="AG157" s="430"/>
      <c r="AH157" s="40"/>
      <c r="AI157" s="40"/>
      <c r="AJ157" s="40"/>
      <c r="AK157" s="40"/>
      <c r="AL157" s="40"/>
      <c r="AM157" s="429"/>
      <c r="AN157" s="428"/>
      <c r="AO157" s="429"/>
      <c r="AP157" s="40"/>
      <c r="AQ157" s="40"/>
      <c r="AR157" s="40"/>
      <c r="AS157" s="40"/>
      <c r="AT157" s="40"/>
      <c r="AU157" s="40"/>
      <c r="AV157" s="40"/>
      <c r="AW157" s="40"/>
      <c r="AX157" s="40"/>
      <c r="AY157" s="40"/>
      <c r="AZ157" s="40"/>
      <c r="BA157" s="40"/>
      <c r="BB157" s="41"/>
      <c r="BC157" s="39"/>
      <c r="BD157" s="40"/>
      <c r="BE157" s="40"/>
      <c r="BF157" s="40"/>
      <c r="BG157" s="40"/>
      <c r="BH157" s="40"/>
      <c r="BI157" s="40"/>
      <c r="BJ157" s="40"/>
      <c r="BK157" s="40"/>
      <c r="BL157" s="41"/>
      <c r="BM157" s="19"/>
      <c r="BN157" s="530"/>
      <c r="BO157" s="19"/>
      <c r="BP157" s="19"/>
      <c r="BQ157" s="19"/>
      <c r="BR157" s="19"/>
      <c r="BS157" s="19"/>
      <c r="BT157" s="19"/>
      <c r="BU157" s="19"/>
      <c r="BV157" s="19"/>
      <c r="BW157" s="21"/>
      <c r="BX157" s="16"/>
      <c r="BY157" s="507" t="str">
        <f>IF(BZ157="","",MAX($BY$2:BY156)+1)</f>
        <v/>
      </c>
      <c r="BZ157" s="862"/>
      <c r="CA157" s="862"/>
      <c r="CB157" s="862"/>
      <c r="CC157" s="5"/>
      <c r="CH157" s="19"/>
      <c r="CI157" s="19"/>
      <c r="CJ157" s="19"/>
      <c r="CK157" s="19"/>
      <c r="CL157" s="19"/>
      <c r="CM157" s="19"/>
      <c r="CN157" s="19"/>
      <c r="CO157" s="19"/>
      <c r="CP157" s="19"/>
      <c r="CQ157" s="19"/>
      <c r="CR157" s="19"/>
      <c r="CS157" s="19"/>
      <c r="CT157" s="19"/>
      <c r="CU157" s="19"/>
      <c r="CV157" s="19"/>
      <c r="CW157" s="19"/>
    </row>
    <row r="158" spans="1:101" s="17" customFormat="1" ht="13.5" customHeight="1">
      <c r="A158" s="32"/>
      <c r="B158" s="35" t="s">
        <v>382</v>
      </c>
      <c r="C158" s="18"/>
      <c r="D158" s="19"/>
      <c r="E158" s="19"/>
      <c r="F158" s="19"/>
      <c r="G158" s="19"/>
      <c r="H158" s="19"/>
      <c r="I158" s="19"/>
      <c r="J158" s="19"/>
      <c r="K158" s="19"/>
      <c r="L158" s="418"/>
      <c r="M158" s="19"/>
      <c r="N158" s="19"/>
      <c r="O158" s="19"/>
      <c r="P158" s="19"/>
      <c r="Q158" s="19"/>
      <c r="R158" s="19"/>
      <c r="S158" s="529"/>
      <c r="T158" s="43"/>
      <c r="U158" s="43"/>
      <c r="V158" s="43"/>
      <c r="W158" s="43"/>
      <c r="X158" s="421"/>
      <c r="Y158" s="37"/>
      <c r="Z158" s="23"/>
      <c r="AA158" s="23"/>
      <c r="AB158" s="422"/>
      <c r="AC158" s="42" t="s">
        <v>511</v>
      </c>
      <c r="AD158" s="23"/>
      <c r="AE158" s="23"/>
      <c r="AF158" s="23"/>
      <c r="AG158" s="23"/>
      <c r="AH158" s="23"/>
      <c r="AI158" s="23"/>
      <c r="AJ158" s="23"/>
      <c r="AK158" s="23"/>
      <c r="AL158" s="23"/>
      <c r="AM158" s="44" t="s">
        <v>445</v>
      </c>
      <c r="AN158" s="422"/>
      <c r="AO158" s="475" t="s">
        <v>512</v>
      </c>
      <c r="AP158" s="23"/>
      <c r="AQ158" s="23"/>
      <c r="AR158" s="23"/>
      <c r="AS158" s="23"/>
      <c r="AT158" s="23"/>
      <c r="AU158" s="23"/>
      <c r="AV158" s="23"/>
      <c r="AW158" s="23"/>
      <c r="AX158" s="23"/>
      <c r="AY158" s="23"/>
      <c r="AZ158" s="23"/>
      <c r="BA158" s="23"/>
      <c r="BB158" s="38"/>
      <c r="BC158" s="37" t="s">
        <v>499</v>
      </c>
      <c r="BD158" s="23"/>
      <c r="BE158" s="23"/>
      <c r="BF158" s="23"/>
      <c r="BG158" s="23"/>
      <c r="BH158" s="23"/>
      <c r="BI158" s="23"/>
      <c r="BJ158" s="23"/>
      <c r="BK158" s="23"/>
      <c r="BL158" s="38"/>
      <c r="BM158" s="19"/>
      <c r="BN158" s="530"/>
      <c r="BO158" s="19"/>
      <c r="BP158" s="19"/>
      <c r="BQ158" s="19"/>
      <c r="BR158" s="19"/>
      <c r="BS158" s="19"/>
      <c r="BT158" s="19"/>
      <c r="BU158" s="19"/>
      <c r="BV158" s="19"/>
      <c r="BW158" s="21"/>
      <c r="BX158" s="16"/>
      <c r="BY158" s="507">
        <f>IF(BZ158="","",MAX($BY$2:BY157)+1)</f>
        <v>69</v>
      </c>
      <c r="BZ158" s="862" t="s">
        <v>81</v>
      </c>
      <c r="CA158" s="862" t="s">
        <v>9</v>
      </c>
      <c r="CB158" s="863">
        <v>45299</v>
      </c>
      <c r="CC158" s="5"/>
      <c r="CH158" s="19"/>
      <c r="CI158" s="19"/>
      <c r="CJ158" s="19"/>
      <c r="CK158" s="19"/>
      <c r="CL158" s="19"/>
      <c r="CM158" s="19"/>
      <c r="CN158" s="19"/>
      <c r="CO158" s="19"/>
      <c r="CP158" s="19"/>
      <c r="CQ158" s="19"/>
      <c r="CR158" s="19"/>
      <c r="CS158" s="19"/>
      <c r="CT158" s="19"/>
      <c r="CU158" s="19"/>
      <c r="CV158" s="19"/>
      <c r="CW158" s="19"/>
    </row>
    <row r="159" spans="1:101" s="17" customFormat="1" ht="13.5" customHeight="1">
      <c r="A159" s="32"/>
      <c r="B159" s="35" t="s">
        <v>382</v>
      </c>
      <c r="C159" s="18"/>
      <c r="D159" s="19"/>
      <c r="E159" s="19"/>
      <c r="F159" s="19"/>
      <c r="G159" s="19"/>
      <c r="H159" s="19"/>
      <c r="I159" s="19"/>
      <c r="J159" s="19"/>
      <c r="K159" s="19"/>
      <c r="L159" s="418"/>
      <c r="M159" s="19"/>
      <c r="N159" s="19"/>
      <c r="O159" s="19"/>
      <c r="P159" s="19"/>
      <c r="Q159" s="19"/>
      <c r="R159" s="19"/>
      <c r="S159" s="529"/>
      <c r="T159" s="43"/>
      <c r="U159" s="43"/>
      <c r="V159" s="43"/>
      <c r="W159" s="43"/>
      <c r="X159" s="421"/>
      <c r="Y159" s="423" t="s">
        <v>448</v>
      </c>
      <c r="Z159" s="424"/>
      <c r="AA159" s="424"/>
      <c r="AB159" s="425"/>
      <c r="AC159" s="44" t="s">
        <v>513</v>
      </c>
      <c r="AD159" s="424"/>
      <c r="AE159" s="424"/>
      <c r="AF159" s="424"/>
      <c r="AG159" s="424"/>
      <c r="AH159" s="424"/>
      <c r="AI159" s="424"/>
      <c r="AJ159" s="424"/>
      <c r="AK159" s="424"/>
      <c r="AL159" s="424"/>
      <c r="AM159" s="44" t="s">
        <v>445</v>
      </c>
      <c r="AN159" s="425"/>
      <c r="AO159" s="426" t="s">
        <v>450</v>
      </c>
      <c r="AP159" s="424"/>
      <c r="AQ159" s="424"/>
      <c r="AR159" s="424"/>
      <c r="AS159" s="424"/>
      <c r="AT159" s="424"/>
      <c r="AU159" s="424"/>
      <c r="AV159" s="424"/>
      <c r="AW159" s="424"/>
      <c r="AX159" s="424"/>
      <c r="AY159" s="424"/>
      <c r="AZ159" s="424"/>
      <c r="BA159" s="424"/>
      <c r="BB159" s="427"/>
      <c r="BC159" s="423" t="s">
        <v>451</v>
      </c>
      <c r="BD159" s="424"/>
      <c r="BE159" s="424"/>
      <c r="BF159" s="424"/>
      <c r="BG159" s="424"/>
      <c r="BH159" s="424"/>
      <c r="BI159" s="424"/>
      <c r="BJ159" s="424"/>
      <c r="BK159" s="424"/>
      <c r="BL159" s="427"/>
      <c r="BM159" s="19"/>
      <c r="BN159" s="530"/>
      <c r="BO159" s="19"/>
      <c r="BP159" s="19"/>
      <c r="BQ159" s="19"/>
      <c r="BR159" s="19"/>
      <c r="BS159" s="19"/>
      <c r="BT159" s="19"/>
      <c r="BU159" s="19"/>
      <c r="BV159" s="19"/>
      <c r="BW159" s="21"/>
      <c r="BX159" s="16"/>
      <c r="BY159" s="507">
        <f>IF(BZ159="","",MAX($BY$2:BY158)+1)</f>
        <v>70</v>
      </c>
      <c r="BZ159" s="862" t="s">
        <v>81</v>
      </c>
      <c r="CA159" s="862" t="s">
        <v>9</v>
      </c>
      <c r="CB159" s="863">
        <v>45299</v>
      </c>
      <c r="CC159" s="5"/>
      <c r="CH159" s="19"/>
      <c r="CI159" s="19"/>
      <c r="CJ159" s="19"/>
      <c r="CK159" s="19"/>
      <c r="CL159" s="19"/>
      <c r="CM159" s="19"/>
      <c r="CN159" s="19"/>
      <c r="CO159" s="19"/>
      <c r="CP159" s="19"/>
      <c r="CQ159" s="19"/>
      <c r="CR159" s="19"/>
      <c r="CS159" s="19"/>
      <c r="CT159" s="19"/>
      <c r="CU159" s="19"/>
      <c r="CV159" s="19"/>
      <c r="CW159" s="19"/>
    </row>
    <row r="160" spans="1:101" s="17" customFormat="1" ht="13.5" customHeight="1">
      <c r="A160" s="32"/>
      <c r="B160" s="35" t="s">
        <v>382</v>
      </c>
      <c r="C160" s="18"/>
      <c r="D160" s="19"/>
      <c r="E160" s="19"/>
      <c r="F160" s="19"/>
      <c r="G160" s="19"/>
      <c r="H160" s="19"/>
      <c r="I160" s="19"/>
      <c r="J160" s="19"/>
      <c r="K160" s="19"/>
      <c r="L160" s="418"/>
      <c r="M160" s="19"/>
      <c r="N160" s="19"/>
      <c r="O160" s="19"/>
      <c r="P160" s="19"/>
      <c r="Q160" s="19"/>
      <c r="R160" s="19"/>
      <c r="S160" s="529"/>
      <c r="T160" s="43"/>
      <c r="U160" s="43"/>
      <c r="V160" s="43"/>
      <c r="W160" s="43"/>
      <c r="X160" s="421"/>
      <c r="Y160" s="39"/>
      <c r="Z160" s="40"/>
      <c r="AA160" s="40"/>
      <c r="AB160" s="428"/>
      <c r="AC160" s="429"/>
      <c r="AD160" s="40"/>
      <c r="AE160" s="40"/>
      <c r="AF160" s="40"/>
      <c r="AG160" s="430"/>
      <c r="AH160" s="40"/>
      <c r="AI160" s="40"/>
      <c r="AJ160" s="40"/>
      <c r="AK160" s="40"/>
      <c r="AL160" s="40"/>
      <c r="AM160" s="429"/>
      <c r="AN160" s="428"/>
      <c r="AO160" s="429"/>
      <c r="AP160" s="40"/>
      <c r="AQ160" s="40"/>
      <c r="AR160" s="40"/>
      <c r="AS160" s="40"/>
      <c r="AT160" s="40"/>
      <c r="AU160" s="40"/>
      <c r="AV160" s="40"/>
      <c r="AW160" s="40"/>
      <c r="AX160" s="40"/>
      <c r="AY160" s="40"/>
      <c r="AZ160" s="40"/>
      <c r="BA160" s="40"/>
      <c r="BB160" s="41"/>
      <c r="BC160" s="39"/>
      <c r="BD160" s="40"/>
      <c r="BE160" s="40"/>
      <c r="BF160" s="40"/>
      <c r="BG160" s="40"/>
      <c r="BH160" s="40"/>
      <c r="BI160" s="40"/>
      <c r="BJ160" s="40"/>
      <c r="BK160" s="40"/>
      <c r="BL160" s="41"/>
      <c r="BM160" s="19"/>
      <c r="BN160" s="530"/>
      <c r="BO160" s="19"/>
      <c r="BP160" s="19"/>
      <c r="BQ160" s="19"/>
      <c r="BR160" s="19"/>
      <c r="BS160" s="19"/>
      <c r="BT160" s="19"/>
      <c r="BU160" s="19"/>
      <c r="BV160" s="19"/>
      <c r="BW160" s="21"/>
      <c r="BX160" s="16"/>
      <c r="BY160" s="507" t="str">
        <f>IF(BZ160="","",MAX($BY$2:BY159)+1)</f>
        <v/>
      </c>
      <c r="BZ160" s="862"/>
      <c r="CA160" s="862"/>
      <c r="CB160" s="862"/>
      <c r="CC160" s="5"/>
      <c r="CH160" s="19"/>
      <c r="CI160" s="19"/>
      <c r="CJ160" s="19"/>
      <c r="CK160" s="19"/>
      <c r="CL160" s="19"/>
      <c r="CM160" s="19"/>
      <c r="CN160" s="19"/>
      <c r="CO160" s="19"/>
      <c r="CP160" s="19"/>
      <c r="CQ160" s="19"/>
      <c r="CR160" s="19"/>
      <c r="CS160" s="19"/>
      <c r="CT160" s="19"/>
      <c r="CU160" s="19"/>
      <c r="CV160" s="19"/>
      <c r="CW160" s="19"/>
    </row>
    <row r="161" spans="1:101" s="17" customFormat="1" ht="13.5" customHeight="1">
      <c r="A161" s="32"/>
      <c r="B161" s="35" t="s">
        <v>382</v>
      </c>
      <c r="C161" s="18"/>
      <c r="D161" s="19"/>
      <c r="E161" s="19"/>
      <c r="F161" s="19"/>
      <c r="G161" s="19"/>
      <c r="H161" s="19"/>
      <c r="I161" s="19"/>
      <c r="J161" s="19"/>
      <c r="K161" s="19"/>
      <c r="L161" s="418"/>
      <c r="M161" s="19"/>
      <c r="N161" s="19"/>
      <c r="O161" s="19"/>
      <c r="P161" s="19"/>
      <c r="Q161" s="5"/>
      <c r="R161" s="5"/>
      <c r="S161" s="529"/>
      <c r="T161" s="43"/>
      <c r="U161" s="43"/>
      <c r="V161" s="43"/>
      <c r="W161" s="43"/>
      <c r="X161" s="421"/>
      <c r="Y161" s="37"/>
      <c r="Z161" s="23"/>
      <c r="AA161" s="23"/>
      <c r="AB161" s="422"/>
      <c r="AC161" s="42" t="s">
        <v>514</v>
      </c>
      <c r="AD161" s="23"/>
      <c r="AE161" s="23"/>
      <c r="AF161" s="23"/>
      <c r="AG161" s="23"/>
      <c r="AH161" s="23"/>
      <c r="AI161" s="23"/>
      <c r="AJ161" s="23"/>
      <c r="AK161" s="23"/>
      <c r="AL161" s="23"/>
      <c r="AM161" s="44" t="s">
        <v>445</v>
      </c>
      <c r="AN161" s="422"/>
      <c r="AO161" s="42" t="s">
        <v>515</v>
      </c>
      <c r="AP161" s="23"/>
      <c r="AQ161" s="23"/>
      <c r="AR161" s="23"/>
      <c r="AS161" s="23"/>
      <c r="AT161" s="23"/>
      <c r="AU161" s="23"/>
      <c r="AV161" s="23"/>
      <c r="AW161" s="23"/>
      <c r="AX161" s="23"/>
      <c r="AY161" s="23"/>
      <c r="AZ161" s="23"/>
      <c r="BA161" s="23"/>
      <c r="BB161" s="38"/>
      <c r="BC161" s="37" t="s">
        <v>503</v>
      </c>
      <c r="BD161" s="23"/>
      <c r="BE161" s="23"/>
      <c r="BF161" s="23"/>
      <c r="BG161" s="23"/>
      <c r="BH161" s="23"/>
      <c r="BI161" s="23"/>
      <c r="BJ161" s="23"/>
      <c r="BK161" s="23"/>
      <c r="BL161" s="38"/>
      <c r="BM161" s="19"/>
      <c r="BN161" s="530"/>
      <c r="BO161" s="19"/>
      <c r="BP161" s="19"/>
      <c r="BQ161" s="19"/>
      <c r="BR161" s="19"/>
      <c r="BS161" s="19"/>
      <c r="BT161" s="19"/>
      <c r="BU161" s="19"/>
      <c r="BV161" s="19"/>
      <c r="BW161" s="21"/>
      <c r="BX161" s="16"/>
      <c r="BY161" s="507">
        <f>IF(BZ161="","",MAX($BY$2:BY160)+1)</f>
        <v>71</v>
      </c>
      <c r="BZ161" s="862" t="s">
        <v>81</v>
      </c>
      <c r="CA161" s="862" t="s">
        <v>9</v>
      </c>
      <c r="CB161" s="863">
        <v>45299</v>
      </c>
      <c r="CC161" s="5"/>
      <c r="CH161" s="19"/>
      <c r="CI161" s="19"/>
      <c r="CJ161" s="19"/>
      <c r="CK161" s="19"/>
      <c r="CL161" s="19"/>
      <c r="CM161" s="19"/>
      <c r="CN161" s="19"/>
      <c r="CO161" s="19"/>
      <c r="CP161" s="19"/>
      <c r="CQ161" s="19"/>
      <c r="CR161" s="19"/>
      <c r="CS161" s="19"/>
      <c r="CT161" s="19"/>
      <c r="CU161" s="19"/>
      <c r="CV161" s="19"/>
      <c r="CW161" s="19"/>
    </row>
    <row r="162" spans="1:101" s="17" customFormat="1" ht="13.5" customHeight="1">
      <c r="A162" s="32"/>
      <c r="B162" s="35" t="s">
        <v>382</v>
      </c>
      <c r="C162" s="18"/>
      <c r="D162" s="19"/>
      <c r="E162" s="19"/>
      <c r="F162" s="19"/>
      <c r="G162" s="19"/>
      <c r="H162" s="19"/>
      <c r="I162" s="19"/>
      <c r="J162" s="19"/>
      <c r="K162" s="19"/>
      <c r="L162" s="418"/>
      <c r="M162" s="19"/>
      <c r="N162" s="19"/>
      <c r="O162" s="19"/>
      <c r="P162" s="19"/>
      <c r="Q162" s="5"/>
      <c r="R162" s="5"/>
      <c r="S162" s="529"/>
      <c r="T162" s="43"/>
      <c r="U162" s="43"/>
      <c r="V162" s="43"/>
      <c r="W162" s="43"/>
      <c r="X162" s="421"/>
      <c r="Y162" s="423" t="s">
        <v>448</v>
      </c>
      <c r="Z162" s="424"/>
      <c r="AA162" s="424"/>
      <c r="AB162" s="425"/>
      <c r="AC162" s="44" t="s">
        <v>516</v>
      </c>
      <c r="AD162" s="424"/>
      <c r="AE162" s="424"/>
      <c r="AF162" s="424"/>
      <c r="AG162" s="424"/>
      <c r="AH162" s="424"/>
      <c r="AI162" s="424"/>
      <c r="AJ162" s="424"/>
      <c r="AK162" s="424"/>
      <c r="AL162" s="424"/>
      <c r="AM162" s="44" t="s">
        <v>445</v>
      </c>
      <c r="AN162" s="425"/>
      <c r="AO162" s="426" t="s">
        <v>465</v>
      </c>
      <c r="AP162" s="424"/>
      <c r="AQ162" s="424"/>
      <c r="AR162" s="424"/>
      <c r="AS162" s="424"/>
      <c r="AT162" s="424"/>
      <c r="AU162" s="424"/>
      <c r="AV162" s="424"/>
      <c r="AW162" s="424"/>
      <c r="AX162" s="424"/>
      <c r="AY162" s="424"/>
      <c r="AZ162" s="424"/>
      <c r="BA162" s="424"/>
      <c r="BB162" s="427"/>
      <c r="BC162" s="437" t="s">
        <v>451</v>
      </c>
      <c r="BD162" s="424"/>
      <c r="BE162" s="424"/>
      <c r="BF162" s="424"/>
      <c r="BG162" s="424"/>
      <c r="BH162" s="424"/>
      <c r="BI162" s="424"/>
      <c r="BJ162" s="424"/>
      <c r="BK162" s="424"/>
      <c r="BL162" s="427"/>
      <c r="BM162" s="19"/>
      <c r="BN162" s="530"/>
      <c r="BO162" s="19"/>
      <c r="BP162" s="19"/>
      <c r="BQ162" s="19"/>
      <c r="BR162" s="19"/>
      <c r="BS162" s="19"/>
      <c r="BT162" s="19"/>
      <c r="BU162" s="19"/>
      <c r="BV162" s="19"/>
      <c r="BW162" s="21"/>
      <c r="BX162" s="16"/>
      <c r="BY162" s="507">
        <f>IF(BZ162="","",MAX($BY$2:BY161)+1)</f>
        <v>72</v>
      </c>
      <c r="BZ162" s="862" t="s">
        <v>81</v>
      </c>
      <c r="CA162" s="862" t="s">
        <v>9</v>
      </c>
      <c r="CB162" s="863">
        <v>45299</v>
      </c>
      <c r="CC162" s="5"/>
      <c r="CH162" s="19"/>
      <c r="CI162" s="19"/>
      <c r="CJ162" s="19"/>
      <c r="CK162" s="19"/>
      <c r="CL162" s="19"/>
      <c r="CM162" s="19"/>
      <c r="CN162" s="19"/>
      <c r="CO162" s="19"/>
      <c r="CP162" s="19"/>
      <c r="CQ162" s="19"/>
      <c r="CR162" s="19"/>
      <c r="CS162" s="19"/>
      <c r="CT162" s="19"/>
      <c r="CU162" s="19"/>
      <c r="CV162" s="19"/>
      <c r="CW162" s="19"/>
    </row>
    <row r="163" spans="1:101" s="17" customFormat="1" ht="13.5" customHeight="1">
      <c r="A163" s="32"/>
      <c r="B163" s="35" t="s">
        <v>382</v>
      </c>
      <c r="C163" s="18"/>
      <c r="D163" s="19"/>
      <c r="E163" s="19"/>
      <c r="F163" s="19"/>
      <c r="G163" s="19"/>
      <c r="H163" s="19"/>
      <c r="I163" s="19"/>
      <c r="J163" s="19"/>
      <c r="K163" s="19"/>
      <c r="L163" s="418"/>
      <c r="M163" s="19"/>
      <c r="N163" s="19"/>
      <c r="O163" s="19"/>
      <c r="P163" s="19"/>
      <c r="Q163" s="5"/>
      <c r="R163" s="5"/>
      <c r="S163" s="529"/>
      <c r="T163" s="43"/>
      <c r="U163" s="43"/>
      <c r="V163" s="43"/>
      <c r="W163" s="43"/>
      <c r="X163" s="421"/>
      <c r="Y163" s="437" t="s">
        <v>448</v>
      </c>
      <c r="Z163" s="438"/>
      <c r="AA163" s="438"/>
      <c r="AB163" s="473"/>
      <c r="AC163" s="479" t="s">
        <v>517</v>
      </c>
      <c r="AD163" s="438"/>
      <c r="AE163" s="438"/>
      <c r="AF163" s="438"/>
      <c r="AG163" s="438"/>
      <c r="AH163" s="438"/>
      <c r="AI163" s="438"/>
      <c r="AJ163" s="438"/>
      <c r="AK163" s="438"/>
      <c r="AL163" s="438"/>
      <c r="AM163" s="479" t="s">
        <v>445</v>
      </c>
      <c r="AN163" s="473"/>
      <c r="AO163" s="474" t="s">
        <v>450</v>
      </c>
      <c r="AP163" s="438"/>
      <c r="AQ163" s="438"/>
      <c r="AR163" s="438"/>
      <c r="AS163" s="438"/>
      <c r="AT163" s="438"/>
      <c r="AU163" s="438"/>
      <c r="AV163" s="438"/>
      <c r="AW163" s="438"/>
      <c r="AX163" s="438"/>
      <c r="AY163" s="438"/>
      <c r="AZ163" s="438"/>
      <c r="BA163" s="438"/>
      <c r="BB163" s="439"/>
      <c r="BC163" s="437"/>
      <c r="BD163" s="438"/>
      <c r="BE163" s="438"/>
      <c r="BF163" s="438"/>
      <c r="BG163" s="438"/>
      <c r="BH163" s="438"/>
      <c r="BI163" s="438"/>
      <c r="BJ163" s="438"/>
      <c r="BK163" s="438"/>
      <c r="BL163" s="439"/>
      <c r="BM163" s="19"/>
      <c r="BN163" s="530"/>
      <c r="BO163" s="19"/>
      <c r="BP163" s="19"/>
      <c r="BQ163" s="19"/>
      <c r="BR163" s="19"/>
      <c r="BS163" s="19"/>
      <c r="BT163" s="19"/>
      <c r="BU163" s="19"/>
      <c r="BV163" s="19"/>
      <c r="BW163" s="21"/>
      <c r="BX163" s="16"/>
      <c r="BY163" s="507">
        <f>IF(BZ163="","",MAX($BY$2:BY162)+1)</f>
        <v>73</v>
      </c>
      <c r="BZ163" s="862" t="s">
        <v>81</v>
      </c>
      <c r="CA163" s="862" t="s">
        <v>9</v>
      </c>
      <c r="CB163" s="863">
        <v>45299</v>
      </c>
      <c r="CC163" s="5"/>
      <c r="CH163" s="19"/>
      <c r="CI163" s="19"/>
      <c r="CJ163" s="19"/>
      <c r="CK163" s="19"/>
      <c r="CL163" s="19"/>
      <c r="CM163" s="19"/>
      <c r="CN163" s="19"/>
      <c r="CO163" s="19"/>
      <c r="CP163" s="19"/>
      <c r="CQ163" s="19"/>
      <c r="CR163" s="19"/>
      <c r="CS163" s="19"/>
      <c r="CT163" s="19"/>
      <c r="CU163" s="19"/>
      <c r="CV163" s="19"/>
      <c r="CW163" s="19"/>
    </row>
    <row r="164" spans="1:101" s="17" customFormat="1" ht="13.5" customHeight="1">
      <c r="A164" s="32"/>
      <c r="B164" s="35" t="s">
        <v>382</v>
      </c>
      <c r="C164" s="18"/>
      <c r="D164" s="19"/>
      <c r="E164" s="19"/>
      <c r="F164" s="19"/>
      <c r="G164" s="19"/>
      <c r="H164" s="19"/>
      <c r="I164" s="19"/>
      <c r="J164" s="19"/>
      <c r="K164" s="19"/>
      <c r="L164" s="418"/>
      <c r="M164" s="19"/>
      <c r="N164" s="19"/>
      <c r="O164" s="19"/>
      <c r="P164" s="19"/>
      <c r="Q164" s="5"/>
      <c r="R164" s="5"/>
      <c r="S164" s="529"/>
      <c r="T164" s="43"/>
      <c r="U164" s="43"/>
      <c r="V164" s="43"/>
      <c r="W164" s="43"/>
      <c r="X164" s="421"/>
      <c r="Y164" s="39"/>
      <c r="Z164" s="40"/>
      <c r="AA164" s="40"/>
      <c r="AB164" s="428"/>
      <c r="AC164" s="429"/>
      <c r="AD164" s="40"/>
      <c r="AE164" s="40"/>
      <c r="AF164" s="40"/>
      <c r="AG164" s="430"/>
      <c r="AH164" s="40"/>
      <c r="AI164" s="40"/>
      <c r="AJ164" s="40"/>
      <c r="AK164" s="40"/>
      <c r="AL164" s="40"/>
      <c r="AM164" s="429"/>
      <c r="AN164" s="428"/>
      <c r="AO164" s="429"/>
      <c r="AP164" s="40"/>
      <c r="AQ164" s="40"/>
      <c r="AR164" s="40"/>
      <c r="AS164" s="40"/>
      <c r="AT164" s="40"/>
      <c r="AU164" s="40"/>
      <c r="AV164" s="40"/>
      <c r="AW164" s="40"/>
      <c r="AX164" s="40"/>
      <c r="AY164" s="40"/>
      <c r="AZ164" s="40"/>
      <c r="BA164" s="40"/>
      <c r="BB164" s="41"/>
      <c r="BC164" s="39"/>
      <c r="BD164" s="40"/>
      <c r="BE164" s="40"/>
      <c r="BF164" s="40"/>
      <c r="BG164" s="40"/>
      <c r="BH164" s="40"/>
      <c r="BI164" s="40"/>
      <c r="BJ164" s="40"/>
      <c r="BK164" s="40"/>
      <c r="BL164" s="41"/>
      <c r="BM164" s="19"/>
      <c r="BN164" s="530"/>
      <c r="BO164" s="19"/>
      <c r="BP164" s="19"/>
      <c r="BQ164" s="19"/>
      <c r="BR164" s="19"/>
      <c r="BS164" s="19"/>
      <c r="BT164" s="19"/>
      <c r="BU164" s="19"/>
      <c r="BV164" s="19"/>
      <c r="BW164" s="21"/>
      <c r="BX164" s="16"/>
      <c r="BY164" s="507" t="str">
        <f>IF(BZ164="","",MAX($BY$2:BY163)+1)</f>
        <v/>
      </c>
      <c r="BZ164" s="862"/>
      <c r="CA164" s="862"/>
      <c r="CB164" s="862"/>
      <c r="CC164" s="5"/>
      <c r="CH164" s="19"/>
      <c r="CI164" s="19"/>
      <c r="CJ164" s="19"/>
      <c r="CK164" s="19"/>
      <c r="CL164" s="19"/>
      <c r="CM164" s="19"/>
      <c r="CN164" s="19"/>
      <c r="CO164" s="19"/>
      <c r="CP164" s="19"/>
      <c r="CQ164" s="19"/>
      <c r="CR164" s="19"/>
      <c r="CS164" s="19"/>
      <c r="CT164" s="19"/>
      <c r="CU164" s="19"/>
      <c r="CV164" s="19"/>
      <c r="CW164" s="19"/>
    </row>
    <row r="165" spans="1:101" s="17" customFormat="1" ht="13.5" customHeight="1">
      <c r="A165" s="32"/>
      <c r="B165" s="35" t="s">
        <v>382</v>
      </c>
      <c r="C165" s="18"/>
      <c r="D165" s="19"/>
      <c r="E165" s="19"/>
      <c r="F165" s="19"/>
      <c r="G165" s="19"/>
      <c r="H165" s="19"/>
      <c r="I165" s="19"/>
      <c r="J165" s="19"/>
      <c r="K165" s="19"/>
      <c r="L165" s="418"/>
      <c r="M165" s="19"/>
      <c r="N165" s="19"/>
      <c r="O165" s="19"/>
      <c r="P165" s="19"/>
      <c r="Q165" s="5"/>
      <c r="R165" s="5"/>
      <c r="S165" s="529"/>
      <c r="T165" s="43"/>
      <c r="U165" s="43"/>
      <c r="V165" s="43"/>
      <c r="W165" s="43"/>
      <c r="X165" s="421"/>
      <c r="Y165" s="37"/>
      <c r="Z165" s="23"/>
      <c r="AA165" s="23"/>
      <c r="AB165" s="422"/>
      <c r="AC165" s="42" t="s">
        <v>518</v>
      </c>
      <c r="AD165" s="23"/>
      <c r="AE165" s="23"/>
      <c r="AF165" s="23"/>
      <c r="AG165" s="23"/>
      <c r="AH165" s="23"/>
      <c r="AI165" s="23"/>
      <c r="AJ165" s="23"/>
      <c r="AK165" s="23"/>
      <c r="AL165" s="23"/>
      <c r="AM165" s="44" t="s">
        <v>445</v>
      </c>
      <c r="AN165" s="422"/>
      <c r="AO165" s="42" t="s">
        <v>519</v>
      </c>
      <c r="AP165" s="23"/>
      <c r="AQ165" s="23"/>
      <c r="AR165" s="23"/>
      <c r="AS165" s="23"/>
      <c r="AT165" s="23"/>
      <c r="AU165" s="23"/>
      <c r="AV165" s="23"/>
      <c r="AW165" s="23"/>
      <c r="AX165" s="23"/>
      <c r="AY165" s="23"/>
      <c r="AZ165" s="23"/>
      <c r="BA165" s="23"/>
      <c r="BB165" s="38"/>
      <c r="BC165" s="37" t="s">
        <v>509</v>
      </c>
      <c r="BD165" s="23"/>
      <c r="BE165" s="23"/>
      <c r="BF165" s="23"/>
      <c r="BG165" s="23"/>
      <c r="BH165" s="23"/>
      <c r="BI165" s="23"/>
      <c r="BJ165" s="23"/>
      <c r="BK165" s="23"/>
      <c r="BL165" s="38"/>
      <c r="BM165" s="19"/>
      <c r="BN165" s="530"/>
      <c r="BO165" s="19"/>
      <c r="BP165" s="19"/>
      <c r="BQ165" s="19"/>
      <c r="BR165" s="19"/>
      <c r="BS165" s="19"/>
      <c r="BT165" s="19"/>
      <c r="BU165" s="19"/>
      <c r="BV165" s="19"/>
      <c r="BW165" s="21"/>
      <c r="BX165" s="16"/>
      <c r="BY165" s="507">
        <f>IF(BZ165="","",MAX($BY$2:BY164)+1)</f>
        <v>74</v>
      </c>
      <c r="BZ165" s="862" t="s">
        <v>81</v>
      </c>
      <c r="CA165" s="862" t="s">
        <v>9</v>
      </c>
      <c r="CB165" s="863">
        <v>45299</v>
      </c>
      <c r="CC165" s="5"/>
      <c r="CH165" s="19"/>
      <c r="CI165" s="19"/>
      <c r="CJ165" s="19"/>
      <c r="CK165" s="19"/>
      <c r="CL165" s="19"/>
      <c r="CM165" s="19"/>
      <c r="CN165" s="19"/>
      <c r="CO165" s="19"/>
      <c r="CP165" s="19"/>
      <c r="CQ165" s="19"/>
      <c r="CR165" s="19"/>
      <c r="CS165" s="19"/>
      <c r="CT165" s="19"/>
      <c r="CU165" s="19"/>
      <c r="CV165" s="19"/>
      <c r="CW165" s="19"/>
    </row>
    <row r="166" spans="1:101" s="17" customFormat="1" ht="13.5" customHeight="1">
      <c r="A166" s="32"/>
      <c r="B166" s="35" t="s">
        <v>382</v>
      </c>
      <c r="C166" s="18"/>
      <c r="D166" s="19"/>
      <c r="E166" s="19"/>
      <c r="F166" s="19"/>
      <c r="G166" s="19"/>
      <c r="H166" s="19"/>
      <c r="I166" s="19"/>
      <c r="J166" s="19"/>
      <c r="K166" s="19"/>
      <c r="L166" s="418"/>
      <c r="M166" s="19"/>
      <c r="N166" s="19"/>
      <c r="O166" s="19"/>
      <c r="P166" s="19"/>
      <c r="Q166" s="5"/>
      <c r="R166" s="5"/>
      <c r="S166" s="529"/>
      <c r="T166" s="43"/>
      <c r="U166" s="43"/>
      <c r="V166" s="43"/>
      <c r="W166" s="43"/>
      <c r="X166" s="421"/>
      <c r="Y166" s="423" t="s">
        <v>448</v>
      </c>
      <c r="Z166" s="424"/>
      <c r="AA166" s="424"/>
      <c r="AB166" s="425"/>
      <c r="AC166" s="44" t="s">
        <v>520</v>
      </c>
      <c r="AD166" s="424"/>
      <c r="AE166" s="424"/>
      <c r="AF166" s="424"/>
      <c r="AG166" s="424"/>
      <c r="AH166" s="424"/>
      <c r="AI166" s="424"/>
      <c r="AJ166" s="424"/>
      <c r="AK166" s="424"/>
      <c r="AL166" s="424"/>
      <c r="AM166" s="44" t="s">
        <v>445</v>
      </c>
      <c r="AN166" s="425"/>
      <c r="AO166" s="426" t="s">
        <v>450</v>
      </c>
      <c r="AP166" s="424"/>
      <c r="AQ166" s="424"/>
      <c r="AR166" s="424"/>
      <c r="AS166" s="424"/>
      <c r="AT166" s="424"/>
      <c r="AU166" s="424"/>
      <c r="AV166" s="424"/>
      <c r="AW166" s="424"/>
      <c r="AX166" s="424"/>
      <c r="AY166" s="424"/>
      <c r="AZ166" s="424"/>
      <c r="BA166" s="424"/>
      <c r="BB166" s="427"/>
      <c r="BC166" s="423" t="s">
        <v>451</v>
      </c>
      <c r="BD166" s="424"/>
      <c r="BE166" s="424"/>
      <c r="BF166" s="424"/>
      <c r="BG166" s="424"/>
      <c r="BH166" s="424"/>
      <c r="BI166" s="424"/>
      <c r="BJ166" s="424"/>
      <c r="BK166" s="424"/>
      <c r="BL166" s="427"/>
      <c r="BM166" s="19"/>
      <c r="BN166" s="530"/>
      <c r="BO166" s="19"/>
      <c r="BP166" s="19"/>
      <c r="BQ166" s="19"/>
      <c r="BR166" s="19"/>
      <c r="BS166" s="19"/>
      <c r="BT166" s="19"/>
      <c r="BU166" s="19"/>
      <c r="BV166" s="19"/>
      <c r="BW166" s="21"/>
      <c r="BX166" s="16"/>
      <c r="BY166" s="507">
        <f>IF(BZ166="","",MAX($BY$2:BY165)+1)</f>
        <v>75</v>
      </c>
      <c r="BZ166" s="862" t="s">
        <v>81</v>
      </c>
      <c r="CA166" s="862" t="s">
        <v>9</v>
      </c>
      <c r="CB166" s="863">
        <v>45299</v>
      </c>
      <c r="CC166" s="5"/>
      <c r="CH166" s="19"/>
      <c r="CI166" s="19"/>
      <c r="CJ166" s="19"/>
      <c r="CK166" s="19"/>
      <c r="CL166" s="19"/>
      <c r="CM166" s="19"/>
      <c r="CN166" s="19"/>
      <c r="CO166" s="19"/>
      <c r="CP166" s="19"/>
      <c r="CQ166" s="19"/>
      <c r="CR166" s="19"/>
      <c r="CS166" s="19"/>
      <c r="CT166" s="19"/>
      <c r="CU166" s="19"/>
      <c r="CV166" s="19"/>
      <c r="CW166" s="19"/>
    </row>
    <row r="167" spans="1:101" s="17" customFormat="1" ht="13.5" customHeight="1">
      <c r="A167" s="32"/>
      <c r="B167" s="35" t="s">
        <v>382</v>
      </c>
      <c r="C167" s="18"/>
      <c r="D167" s="19"/>
      <c r="E167" s="19"/>
      <c r="F167" s="19"/>
      <c r="G167" s="19"/>
      <c r="H167" s="19"/>
      <c r="I167" s="19"/>
      <c r="J167" s="19"/>
      <c r="K167" s="19"/>
      <c r="L167" s="418"/>
      <c r="M167" s="19"/>
      <c r="N167" s="19"/>
      <c r="O167" s="19"/>
      <c r="P167" s="19"/>
      <c r="Q167" s="5"/>
      <c r="R167" s="5"/>
      <c r="S167" s="529"/>
      <c r="T167" s="43"/>
      <c r="U167" s="43"/>
      <c r="V167" s="43"/>
      <c r="W167" s="43"/>
      <c r="X167" s="421"/>
      <c r="Y167" s="39"/>
      <c r="Z167" s="40"/>
      <c r="AA167" s="40"/>
      <c r="AB167" s="428"/>
      <c r="AC167" s="429"/>
      <c r="AD167" s="40"/>
      <c r="AE167" s="40"/>
      <c r="AF167" s="40"/>
      <c r="AG167" s="430"/>
      <c r="AH167" s="40"/>
      <c r="AI167" s="40"/>
      <c r="AJ167" s="40"/>
      <c r="AK167" s="40"/>
      <c r="AL167" s="40"/>
      <c r="AM167" s="429"/>
      <c r="AN167" s="428"/>
      <c r="AO167" s="429"/>
      <c r="AP167" s="40"/>
      <c r="AQ167" s="40"/>
      <c r="AR167" s="40"/>
      <c r="AS167" s="40"/>
      <c r="AT167" s="40"/>
      <c r="AU167" s="40"/>
      <c r="AV167" s="40"/>
      <c r="AW167" s="40"/>
      <c r="AX167" s="40"/>
      <c r="AY167" s="40"/>
      <c r="AZ167" s="40"/>
      <c r="BA167" s="40"/>
      <c r="BB167" s="41"/>
      <c r="BC167" s="39"/>
      <c r="BD167" s="40"/>
      <c r="BE167" s="40"/>
      <c r="BF167" s="40"/>
      <c r="BG167" s="40"/>
      <c r="BH167" s="40"/>
      <c r="BI167" s="40"/>
      <c r="BJ167" s="40"/>
      <c r="BK167" s="40"/>
      <c r="BL167" s="41"/>
      <c r="BM167" s="19"/>
      <c r="BN167" s="530"/>
      <c r="BO167" s="19"/>
      <c r="BP167" s="19"/>
      <c r="BQ167" s="19"/>
      <c r="BR167" s="19"/>
      <c r="BS167" s="19"/>
      <c r="BT167" s="19"/>
      <c r="BU167" s="19"/>
      <c r="BV167" s="19"/>
      <c r="BW167" s="21"/>
      <c r="BX167" s="16"/>
      <c r="BY167" s="507" t="str">
        <f>IF(BZ167="","",MAX($BY$2:BY166)+1)</f>
        <v/>
      </c>
      <c r="BZ167" s="862"/>
      <c r="CA167" s="862"/>
      <c r="CB167" s="862"/>
      <c r="CC167" s="5"/>
      <c r="CH167" s="19"/>
      <c r="CI167" s="19"/>
      <c r="CJ167" s="19"/>
      <c r="CK167" s="19"/>
      <c r="CL167" s="19"/>
      <c r="CM167" s="19"/>
      <c r="CN167" s="19"/>
      <c r="CO167" s="19"/>
      <c r="CP167" s="19"/>
      <c r="CQ167" s="19"/>
      <c r="CR167" s="19"/>
      <c r="CS167" s="19"/>
      <c r="CT167" s="19"/>
      <c r="CU167" s="19"/>
      <c r="CV167" s="19"/>
      <c r="CW167" s="19"/>
    </row>
    <row r="168" spans="1:101" s="17" customFormat="1" ht="13.5" customHeight="1">
      <c r="A168" s="32"/>
      <c r="B168" s="35" t="s">
        <v>382</v>
      </c>
      <c r="C168" s="18"/>
      <c r="D168" s="19"/>
      <c r="E168" s="19"/>
      <c r="F168" s="19"/>
      <c r="G168" s="19"/>
      <c r="H168" s="19"/>
      <c r="I168" s="19"/>
      <c r="J168" s="19"/>
      <c r="K168" s="19"/>
      <c r="L168" s="418"/>
      <c r="M168" s="19"/>
      <c r="N168" s="19"/>
      <c r="O168" s="19"/>
      <c r="P168" s="19"/>
      <c r="Q168" s="19"/>
      <c r="R168" s="19"/>
      <c r="S168" s="1065" t="s">
        <v>107</v>
      </c>
      <c r="T168" s="1066"/>
      <c r="U168" s="1066"/>
      <c r="V168" s="1066"/>
      <c r="W168" s="1066"/>
      <c r="X168" s="1067"/>
      <c r="Y168" s="37"/>
      <c r="Z168" s="23"/>
      <c r="AA168" s="23"/>
      <c r="AB168" s="422"/>
      <c r="AC168" s="42" t="s">
        <v>452</v>
      </c>
      <c r="AD168" s="23"/>
      <c r="AE168" s="23"/>
      <c r="AF168" s="23"/>
      <c r="AG168" s="23"/>
      <c r="AH168" s="23"/>
      <c r="AI168" s="23"/>
      <c r="AJ168" s="23"/>
      <c r="AK168" s="23"/>
      <c r="AL168" s="23"/>
      <c r="AM168" s="44" t="s">
        <v>445</v>
      </c>
      <c r="AN168" s="422"/>
      <c r="AO168" s="42" t="s">
        <v>453</v>
      </c>
      <c r="AP168" s="23"/>
      <c r="AQ168" s="23"/>
      <c r="AR168" s="23"/>
      <c r="AS168" s="23"/>
      <c r="AT168" s="23"/>
      <c r="AU168" s="23"/>
      <c r="AV168" s="23"/>
      <c r="AW168" s="23"/>
      <c r="AX168" s="23"/>
      <c r="AY168" s="23"/>
      <c r="AZ168" s="23"/>
      <c r="BA168" s="23"/>
      <c r="BB168" s="38"/>
      <c r="BC168" s="37"/>
      <c r="BD168" s="23"/>
      <c r="BE168" s="23"/>
      <c r="BF168" s="23"/>
      <c r="BG168" s="23"/>
      <c r="BH168" s="23"/>
      <c r="BI168" s="23"/>
      <c r="BJ168" s="23"/>
      <c r="BK168" s="23"/>
      <c r="BL168" s="38"/>
      <c r="BM168" s="19"/>
      <c r="BN168" s="530"/>
      <c r="BO168" s="19"/>
      <c r="BP168" s="19"/>
      <c r="BQ168" s="19"/>
      <c r="BR168" s="19"/>
      <c r="BS168" s="19"/>
      <c r="BT168" s="19"/>
      <c r="BU168" s="19"/>
      <c r="BV168" s="19"/>
      <c r="BW168" s="21"/>
      <c r="BX168" s="16"/>
      <c r="BY168" s="507">
        <f>IF(BZ168="","",MAX($BY$2:BY167)+1)</f>
        <v>76</v>
      </c>
      <c r="BZ168" s="862" t="s">
        <v>81</v>
      </c>
      <c r="CA168" s="862" t="s">
        <v>9</v>
      </c>
      <c r="CB168" s="863">
        <v>45299</v>
      </c>
      <c r="CC168" s="5"/>
      <c r="CH168" s="19"/>
      <c r="CI168" s="19"/>
      <c r="CJ168" s="19"/>
      <c r="CK168" s="19"/>
      <c r="CL168" s="19"/>
      <c r="CM168" s="19"/>
      <c r="CN168" s="19"/>
      <c r="CO168" s="19"/>
      <c r="CP168" s="19"/>
      <c r="CQ168" s="19"/>
      <c r="CR168" s="19"/>
      <c r="CS168" s="19"/>
      <c r="CT168" s="19"/>
      <c r="CU168" s="19"/>
      <c r="CV168" s="19"/>
      <c r="CW168" s="19"/>
    </row>
    <row r="169" spans="1:101" s="17" customFormat="1" ht="13.5" customHeight="1">
      <c r="A169" s="32"/>
      <c r="B169" s="35" t="s">
        <v>382</v>
      </c>
      <c r="C169" s="18"/>
      <c r="D169" s="19"/>
      <c r="E169" s="19"/>
      <c r="F169" s="19"/>
      <c r="G169" s="19"/>
      <c r="H169" s="19"/>
      <c r="I169" s="19"/>
      <c r="J169" s="19"/>
      <c r="K169" s="19"/>
      <c r="L169" s="418"/>
      <c r="M169" s="19"/>
      <c r="N169" s="19"/>
      <c r="O169" s="19"/>
      <c r="P169" s="19"/>
      <c r="Q169" s="19"/>
      <c r="R169" s="19"/>
      <c r="S169" s="529"/>
      <c r="T169" s="43"/>
      <c r="U169" s="43"/>
      <c r="V169" s="43"/>
      <c r="W169" s="43"/>
      <c r="X169" s="421"/>
      <c r="Y169" s="423" t="s">
        <v>425</v>
      </c>
      <c r="Z169" s="424"/>
      <c r="AA169" s="424"/>
      <c r="AB169" s="425"/>
      <c r="AC169" s="44" t="s">
        <v>454</v>
      </c>
      <c r="AD169" s="424"/>
      <c r="AE169" s="424"/>
      <c r="AF169" s="424"/>
      <c r="AG169" s="424"/>
      <c r="AH169" s="424"/>
      <c r="AI169" s="424"/>
      <c r="AJ169" s="424"/>
      <c r="AK169" s="424"/>
      <c r="AL169" s="424"/>
      <c r="AM169" s="44" t="s">
        <v>455</v>
      </c>
      <c r="AN169" s="425"/>
      <c r="AO169" s="426" t="s">
        <v>456</v>
      </c>
      <c r="AP169" s="424"/>
      <c r="AQ169" s="424"/>
      <c r="AR169" s="424"/>
      <c r="AS169" s="424"/>
      <c r="AT169" s="424"/>
      <c r="AU169" s="424"/>
      <c r="AV169" s="424"/>
      <c r="AW169" s="424"/>
      <c r="AX169" s="424"/>
      <c r="AY169" s="424"/>
      <c r="AZ169" s="424"/>
      <c r="BA169" s="424"/>
      <c r="BB169" s="427"/>
      <c r="BC169" s="423" t="s">
        <v>457</v>
      </c>
      <c r="BD169" s="424"/>
      <c r="BE169" s="424"/>
      <c r="BF169" s="424"/>
      <c r="BG169" s="424"/>
      <c r="BH169" s="424"/>
      <c r="BI169" s="424"/>
      <c r="BJ169" s="424"/>
      <c r="BK169" s="424"/>
      <c r="BL169" s="427"/>
      <c r="BM169" s="19"/>
      <c r="BN169" s="530"/>
      <c r="BO169" s="19"/>
      <c r="BP169" s="19"/>
      <c r="BQ169" s="19"/>
      <c r="BR169" s="19"/>
      <c r="BS169" s="19"/>
      <c r="BT169" s="19"/>
      <c r="BU169" s="19"/>
      <c r="BV169" s="19"/>
      <c r="BW169" s="21"/>
      <c r="BX169" s="16"/>
      <c r="BY169" s="507">
        <f>IF(BZ169="","",MAX($BY$2:BY168)+1)</f>
        <v>77</v>
      </c>
      <c r="BZ169" s="862" t="s">
        <v>81</v>
      </c>
      <c r="CA169" s="862" t="s">
        <v>9</v>
      </c>
      <c r="CB169" s="863">
        <v>45299</v>
      </c>
      <c r="CC169" s="5"/>
      <c r="CH169" s="19"/>
      <c r="CI169" s="19"/>
      <c r="CJ169" s="19"/>
      <c r="CK169" s="19"/>
      <c r="CL169" s="19"/>
      <c r="CM169" s="19"/>
      <c r="CN169" s="19"/>
      <c r="CO169" s="19"/>
      <c r="CP169" s="19"/>
      <c r="CQ169" s="19"/>
      <c r="CR169" s="19"/>
      <c r="CS169" s="19"/>
      <c r="CT169" s="19"/>
      <c r="CU169" s="19"/>
      <c r="CV169" s="19"/>
      <c r="CW169" s="19"/>
    </row>
    <row r="170" spans="1:101" s="17" customFormat="1" ht="13.5" customHeight="1">
      <c r="A170" s="32"/>
      <c r="B170" s="35" t="s">
        <v>382</v>
      </c>
      <c r="C170" s="18"/>
      <c r="D170" s="19"/>
      <c r="E170" s="19"/>
      <c r="F170" s="19"/>
      <c r="G170" s="19"/>
      <c r="H170" s="19"/>
      <c r="I170" s="19"/>
      <c r="J170" s="19"/>
      <c r="K170" s="19"/>
      <c r="L170" s="418"/>
      <c r="M170" s="19"/>
      <c r="N170" s="19"/>
      <c r="O170" s="19"/>
      <c r="P170" s="19"/>
      <c r="Q170" s="19"/>
      <c r="R170" s="19"/>
      <c r="S170" s="529"/>
      <c r="T170" s="43"/>
      <c r="U170" s="43"/>
      <c r="V170" s="43"/>
      <c r="W170" s="43"/>
      <c r="X170" s="421"/>
      <c r="Y170" s="423" t="s">
        <v>425</v>
      </c>
      <c r="Z170" s="424"/>
      <c r="AA170" s="424"/>
      <c r="AB170" s="425"/>
      <c r="AC170" s="44" t="s">
        <v>458</v>
      </c>
      <c r="AD170" s="424"/>
      <c r="AE170" s="424"/>
      <c r="AF170" s="424"/>
      <c r="AG170" s="424"/>
      <c r="AH170" s="424"/>
      <c r="AI170" s="424"/>
      <c r="AJ170" s="424"/>
      <c r="AK170" s="424"/>
      <c r="AL170" s="424"/>
      <c r="AM170" s="44" t="s">
        <v>455</v>
      </c>
      <c r="AN170" s="425"/>
      <c r="AO170" s="426" t="s">
        <v>459</v>
      </c>
      <c r="AP170" s="424"/>
      <c r="AQ170" s="424"/>
      <c r="AR170" s="424"/>
      <c r="AS170" s="424"/>
      <c r="AT170" s="424"/>
      <c r="AU170" s="424"/>
      <c r="AV170" s="424"/>
      <c r="AW170" s="424"/>
      <c r="AX170" s="424"/>
      <c r="AY170" s="424"/>
      <c r="AZ170" s="424"/>
      <c r="BA170" s="424"/>
      <c r="BB170" s="427"/>
      <c r="BC170" s="423" t="s">
        <v>457</v>
      </c>
      <c r="BD170" s="424"/>
      <c r="BE170" s="424"/>
      <c r="BF170" s="424"/>
      <c r="BG170" s="424"/>
      <c r="BH170" s="424"/>
      <c r="BI170" s="424"/>
      <c r="BJ170" s="424"/>
      <c r="BK170" s="424"/>
      <c r="BL170" s="427"/>
      <c r="BM170" s="19"/>
      <c r="BN170" s="530"/>
      <c r="BO170" s="19"/>
      <c r="BP170" s="19"/>
      <c r="BQ170" s="19"/>
      <c r="BR170" s="19"/>
      <c r="BS170" s="19"/>
      <c r="BT170" s="19"/>
      <c r="BU170" s="19"/>
      <c r="BV170" s="19"/>
      <c r="BW170" s="21"/>
      <c r="BX170" s="16"/>
      <c r="BY170" s="507">
        <f>IF(BZ170="","",MAX($BY$2:BY169)+1)</f>
        <v>78</v>
      </c>
      <c r="BZ170" s="862" t="s">
        <v>81</v>
      </c>
      <c r="CA170" s="862" t="s">
        <v>9</v>
      </c>
      <c r="CB170" s="863">
        <v>45299</v>
      </c>
      <c r="CC170" s="5"/>
      <c r="CH170" s="19"/>
      <c r="CI170" s="19"/>
      <c r="CJ170" s="19"/>
      <c r="CK170" s="19"/>
      <c r="CL170" s="19"/>
      <c r="CM170" s="19"/>
      <c r="CN170" s="19"/>
      <c r="CO170" s="19"/>
      <c r="CP170" s="19"/>
      <c r="CQ170" s="19"/>
      <c r="CR170" s="19"/>
      <c r="CS170" s="19"/>
      <c r="CT170" s="19"/>
      <c r="CU170" s="19"/>
      <c r="CV170" s="19"/>
      <c r="CW170" s="19"/>
    </row>
    <row r="171" spans="1:101" s="17" customFormat="1" ht="13.5" customHeight="1">
      <c r="A171" s="32"/>
      <c r="B171" s="35" t="s">
        <v>382</v>
      </c>
      <c r="C171" s="18"/>
      <c r="D171" s="19"/>
      <c r="E171" s="19"/>
      <c r="F171" s="19"/>
      <c r="G171" s="19"/>
      <c r="H171" s="19"/>
      <c r="I171" s="19"/>
      <c r="J171" s="19"/>
      <c r="K171" s="19"/>
      <c r="L171" s="418"/>
      <c r="M171" s="19"/>
      <c r="N171" s="19"/>
      <c r="O171" s="19"/>
      <c r="P171" s="19"/>
      <c r="Q171" s="19"/>
      <c r="R171" s="19"/>
      <c r="S171" s="529"/>
      <c r="T171" s="43"/>
      <c r="U171" s="43"/>
      <c r="V171" s="43"/>
      <c r="W171" s="43"/>
      <c r="X171" s="421"/>
      <c r="Y171" s="423" t="s">
        <v>425</v>
      </c>
      <c r="Z171" s="424"/>
      <c r="AA171" s="424"/>
      <c r="AB171" s="425"/>
      <c r="AC171" s="44" t="s">
        <v>460</v>
      </c>
      <c r="AD171" s="424"/>
      <c r="AE171" s="424"/>
      <c r="AF171" s="424"/>
      <c r="AG171" s="424"/>
      <c r="AH171" s="424"/>
      <c r="AI171" s="424"/>
      <c r="AJ171" s="424"/>
      <c r="AK171" s="424"/>
      <c r="AL171" s="424"/>
      <c r="AM171" s="44" t="s">
        <v>455</v>
      </c>
      <c r="AN171" s="425"/>
      <c r="AO171" s="426" t="s">
        <v>461</v>
      </c>
      <c r="AP171" s="424"/>
      <c r="AQ171" s="424"/>
      <c r="AR171" s="424"/>
      <c r="AS171" s="424"/>
      <c r="AT171" s="424"/>
      <c r="AU171" s="424"/>
      <c r="AV171" s="424"/>
      <c r="AW171" s="424"/>
      <c r="AX171" s="424"/>
      <c r="AY171" s="424"/>
      <c r="AZ171" s="424"/>
      <c r="BA171" s="424"/>
      <c r="BB171" s="427"/>
      <c r="BC171" s="423" t="s">
        <v>457</v>
      </c>
      <c r="BD171" s="424"/>
      <c r="BE171" s="424"/>
      <c r="BF171" s="424"/>
      <c r="BG171" s="424"/>
      <c r="BH171" s="424"/>
      <c r="BI171" s="424"/>
      <c r="BJ171" s="424"/>
      <c r="BK171" s="424"/>
      <c r="BL171" s="427"/>
      <c r="BM171" s="19"/>
      <c r="BN171" s="530"/>
      <c r="BO171" s="19"/>
      <c r="BP171" s="19"/>
      <c r="BQ171" s="19"/>
      <c r="BR171" s="19"/>
      <c r="BS171" s="19"/>
      <c r="BT171" s="19"/>
      <c r="BU171" s="19"/>
      <c r="BV171" s="19"/>
      <c r="BW171" s="21"/>
      <c r="BX171" s="16"/>
      <c r="BY171" s="507">
        <f>IF(BZ171="","",MAX($BY$2:BY170)+1)</f>
        <v>79</v>
      </c>
      <c r="BZ171" s="862" t="s">
        <v>81</v>
      </c>
      <c r="CA171" s="862" t="s">
        <v>9</v>
      </c>
      <c r="CB171" s="863">
        <v>45299</v>
      </c>
      <c r="CC171" s="5"/>
      <c r="CH171" s="19"/>
      <c r="CI171" s="19"/>
      <c r="CJ171" s="19"/>
      <c r="CK171" s="19"/>
      <c r="CL171" s="19"/>
      <c r="CM171" s="19"/>
      <c r="CN171" s="19"/>
      <c r="CO171" s="19"/>
      <c r="CP171" s="19"/>
      <c r="CQ171" s="19"/>
      <c r="CR171" s="19"/>
      <c r="CS171" s="19"/>
      <c r="CT171" s="19"/>
      <c r="CU171" s="19"/>
      <c r="CV171" s="19"/>
      <c r="CW171" s="19"/>
    </row>
    <row r="172" spans="1:101" s="17" customFormat="1" ht="13.5" customHeight="1">
      <c r="A172" s="32"/>
      <c r="B172" s="35" t="s">
        <v>382</v>
      </c>
      <c r="C172" s="18"/>
      <c r="D172" s="19"/>
      <c r="E172" s="19"/>
      <c r="F172" s="19"/>
      <c r="G172" s="19"/>
      <c r="H172" s="19"/>
      <c r="I172" s="19"/>
      <c r="J172" s="19"/>
      <c r="K172" s="19"/>
      <c r="L172" s="418"/>
      <c r="M172" s="19"/>
      <c r="N172" s="19"/>
      <c r="O172" s="19"/>
      <c r="P172" s="19"/>
      <c r="Q172" s="19"/>
      <c r="R172" s="19"/>
      <c r="S172" s="529"/>
      <c r="T172" s="43"/>
      <c r="U172" s="43"/>
      <c r="V172" s="43"/>
      <c r="W172" s="43"/>
      <c r="X172" s="421"/>
      <c r="Y172" s="423" t="s">
        <v>425</v>
      </c>
      <c r="Z172" s="424"/>
      <c r="AA172" s="424"/>
      <c r="AB172" s="425"/>
      <c r="AC172" s="44" t="s">
        <v>462</v>
      </c>
      <c r="AD172" s="424"/>
      <c r="AE172" s="424"/>
      <c r="AF172" s="424"/>
      <c r="AG172" s="424"/>
      <c r="AH172" s="424"/>
      <c r="AI172" s="424"/>
      <c r="AJ172" s="424"/>
      <c r="AK172" s="424"/>
      <c r="AL172" s="424"/>
      <c r="AM172" s="44" t="s">
        <v>423</v>
      </c>
      <c r="AN172" s="425"/>
      <c r="AO172" s="426" t="s">
        <v>463</v>
      </c>
      <c r="AP172" s="424"/>
      <c r="AQ172" s="424"/>
      <c r="AR172" s="424"/>
      <c r="AS172" s="424"/>
      <c r="AT172" s="424"/>
      <c r="AU172" s="424"/>
      <c r="AV172" s="424"/>
      <c r="AW172" s="424"/>
      <c r="AX172" s="424"/>
      <c r="AY172" s="424"/>
      <c r="AZ172" s="424"/>
      <c r="BA172" s="424"/>
      <c r="BB172" s="427"/>
      <c r="BC172" s="423" t="s">
        <v>464</v>
      </c>
      <c r="BD172" s="424"/>
      <c r="BE172" s="424"/>
      <c r="BF172" s="424"/>
      <c r="BG172" s="424"/>
      <c r="BH172" s="424"/>
      <c r="BI172" s="424"/>
      <c r="BJ172" s="424"/>
      <c r="BK172" s="424"/>
      <c r="BL172" s="427"/>
      <c r="BM172" s="19"/>
      <c r="BN172" s="530"/>
      <c r="BO172" s="19"/>
      <c r="BP172" s="19"/>
      <c r="BQ172" s="19"/>
      <c r="BR172" s="19"/>
      <c r="BS172" s="19"/>
      <c r="BT172" s="19"/>
      <c r="BU172" s="19"/>
      <c r="BV172" s="19"/>
      <c r="BW172" s="21"/>
      <c r="BX172" s="16"/>
      <c r="BY172" s="507">
        <f>IF(BZ172="","",MAX($BY$2:BY171)+1)</f>
        <v>80</v>
      </c>
      <c r="BZ172" s="862" t="s">
        <v>81</v>
      </c>
      <c r="CA172" s="862" t="s">
        <v>9</v>
      </c>
      <c r="CB172" s="863">
        <v>45299</v>
      </c>
      <c r="CC172" s="5"/>
      <c r="CH172" s="19"/>
      <c r="CI172" s="19"/>
      <c r="CJ172" s="19"/>
      <c r="CK172" s="19"/>
      <c r="CL172" s="19"/>
      <c r="CM172" s="19"/>
      <c r="CN172" s="19"/>
      <c r="CO172" s="19"/>
      <c r="CP172" s="19"/>
      <c r="CQ172" s="19"/>
      <c r="CR172" s="19"/>
      <c r="CS172" s="19"/>
      <c r="CT172" s="19"/>
      <c r="CU172" s="19"/>
      <c r="CV172" s="19"/>
      <c r="CW172" s="19"/>
    </row>
    <row r="173" spans="1:101" s="17" customFormat="1" ht="13.5" customHeight="1">
      <c r="A173" s="32"/>
      <c r="B173" s="35" t="s">
        <v>382</v>
      </c>
      <c r="C173" s="18"/>
      <c r="D173" s="19"/>
      <c r="E173" s="19"/>
      <c r="F173" s="19"/>
      <c r="G173" s="19"/>
      <c r="H173" s="19"/>
      <c r="I173" s="19"/>
      <c r="J173" s="19"/>
      <c r="K173" s="19"/>
      <c r="L173" s="418"/>
      <c r="M173" s="19"/>
      <c r="N173" s="19"/>
      <c r="O173" s="19"/>
      <c r="P173" s="19"/>
      <c r="Q173" s="19"/>
      <c r="R173" s="19"/>
      <c r="S173" s="529"/>
      <c r="T173" s="43"/>
      <c r="U173" s="43"/>
      <c r="V173" s="43"/>
      <c r="W173" s="43"/>
      <c r="X173" s="421"/>
      <c r="Y173" s="423" t="s">
        <v>425</v>
      </c>
      <c r="Z173" s="424"/>
      <c r="AA173" s="424"/>
      <c r="AB173" s="425"/>
      <c r="AC173" s="44" t="s">
        <v>465</v>
      </c>
      <c r="AD173" s="424"/>
      <c r="AE173" s="424"/>
      <c r="AF173" s="424"/>
      <c r="AG173" s="424"/>
      <c r="AH173" s="424"/>
      <c r="AI173" s="424"/>
      <c r="AJ173" s="424"/>
      <c r="AK173" s="424"/>
      <c r="AL173" s="424"/>
      <c r="AM173" s="44" t="s">
        <v>423</v>
      </c>
      <c r="AN173" s="425"/>
      <c r="AO173" s="426" t="s">
        <v>466</v>
      </c>
      <c r="AP173" s="424"/>
      <c r="AQ173" s="424"/>
      <c r="AR173" s="424"/>
      <c r="AS173" s="424"/>
      <c r="AT173" s="424"/>
      <c r="AU173" s="424"/>
      <c r="AV173" s="424"/>
      <c r="AW173" s="424"/>
      <c r="AX173" s="424"/>
      <c r="AY173" s="424"/>
      <c r="AZ173" s="424"/>
      <c r="BA173" s="424"/>
      <c r="BB173" s="427"/>
      <c r="BC173" s="423" t="s">
        <v>464</v>
      </c>
      <c r="BD173" s="424"/>
      <c r="BE173" s="424"/>
      <c r="BF173" s="424"/>
      <c r="BG173" s="424"/>
      <c r="BH173" s="424"/>
      <c r="BI173" s="424"/>
      <c r="BJ173" s="424"/>
      <c r="BK173" s="424"/>
      <c r="BL173" s="427"/>
      <c r="BM173" s="19"/>
      <c r="BN173" s="530"/>
      <c r="BO173" s="19"/>
      <c r="BP173" s="19"/>
      <c r="BQ173" s="19"/>
      <c r="BR173" s="19"/>
      <c r="BS173" s="19"/>
      <c r="BT173" s="19"/>
      <c r="BU173" s="19"/>
      <c r="BV173" s="19"/>
      <c r="BW173" s="21"/>
      <c r="BX173" s="16"/>
      <c r="BY173" s="507">
        <f>IF(BZ173="","",MAX($BY$2:BY172)+1)</f>
        <v>81</v>
      </c>
      <c r="BZ173" s="862" t="s">
        <v>81</v>
      </c>
      <c r="CA173" s="862" t="s">
        <v>9</v>
      </c>
      <c r="CB173" s="863">
        <v>45299</v>
      </c>
      <c r="CC173" s="5"/>
      <c r="CH173" s="19"/>
      <c r="CI173" s="19"/>
      <c r="CJ173" s="19"/>
      <c r="CK173" s="19"/>
      <c r="CL173" s="19"/>
      <c r="CM173" s="19"/>
      <c r="CN173" s="19"/>
      <c r="CO173" s="19"/>
      <c r="CP173" s="19"/>
      <c r="CQ173" s="19"/>
      <c r="CR173" s="19"/>
      <c r="CS173" s="19"/>
      <c r="CT173" s="19"/>
      <c r="CU173" s="19"/>
      <c r="CV173" s="19"/>
      <c r="CW173" s="19"/>
    </row>
    <row r="174" spans="1:101" s="17" customFormat="1" ht="13.5" customHeight="1">
      <c r="A174" s="32"/>
      <c r="B174" s="35" t="s">
        <v>382</v>
      </c>
      <c r="C174" s="18"/>
      <c r="D174" s="19"/>
      <c r="E174" s="19"/>
      <c r="F174" s="19"/>
      <c r="G174" s="19"/>
      <c r="H174" s="19"/>
      <c r="I174" s="19"/>
      <c r="J174" s="19"/>
      <c r="K174" s="19"/>
      <c r="L174" s="418"/>
      <c r="M174" s="19"/>
      <c r="N174" s="19"/>
      <c r="O174" s="19"/>
      <c r="P174" s="19"/>
      <c r="Q174" s="19"/>
      <c r="R174" s="19"/>
      <c r="S174" s="529"/>
      <c r="T174" s="43"/>
      <c r="U174" s="43"/>
      <c r="V174" s="43"/>
      <c r="W174" s="43"/>
      <c r="X174" s="421"/>
      <c r="Y174" s="423" t="s">
        <v>425</v>
      </c>
      <c r="Z174" s="424"/>
      <c r="AA174" s="424"/>
      <c r="AB174" s="425"/>
      <c r="AC174" s="44" t="s">
        <v>467</v>
      </c>
      <c r="AD174" s="424"/>
      <c r="AE174" s="424"/>
      <c r="AF174" s="424"/>
      <c r="AG174" s="424"/>
      <c r="AH174" s="424"/>
      <c r="AI174" s="424"/>
      <c r="AJ174" s="424"/>
      <c r="AK174" s="424"/>
      <c r="AL174" s="424"/>
      <c r="AM174" s="44" t="s">
        <v>423</v>
      </c>
      <c r="AN174" s="425"/>
      <c r="AO174" s="426" t="s">
        <v>468</v>
      </c>
      <c r="AP174" s="424"/>
      <c r="AQ174" s="424"/>
      <c r="AR174" s="424"/>
      <c r="AS174" s="424"/>
      <c r="AT174" s="424"/>
      <c r="AU174" s="424"/>
      <c r="AV174" s="438"/>
      <c r="AW174" s="438"/>
      <c r="AX174" s="438"/>
      <c r="AY174" s="438"/>
      <c r="AZ174" s="438"/>
      <c r="BA174" s="438"/>
      <c r="BB174" s="439"/>
      <c r="BC174" s="437"/>
      <c r="BD174" s="438"/>
      <c r="BE174" s="438"/>
      <c r="BF174" s="438"/>
      <c r="BG174" s="438"/>
      <c r="BH174" s="438"/>
      <c r="BI174" s="438"/>
      <c r="BJ174" s="438"/>
      <c r="BK174" s="438"/>
      <c r="BL174" s="439"/>
      <c r="BM174" s="19"/>
      <c r="BN174" s="530"/>
      <c r="BO174" s="19"/>
      <c r="BP174" s="19"/>
      <c r="BQ174" s="19"/>
      <c r="BR174" s="19"/>
      <c r="BS174" s="19"/>
      <c r="BT174" s="19"/>
      <c r="BU174" s="19"/>
      <c r="BV174" s="19"/>
      <c r="BW174" s="21"/>
      <c r="BX174" s="16"/>
      <c r="BY174" s="507">
        <f>IF(BZ174="","",MAX($BY$2:BY173)+1)</f>
        <v>82</v>
      </c>
      <c r="BZ174" s="862" t="s">
        <v>81</v>
      </c>
      <c r="CA174" s="862" t="s">
        <v>9</v>
      </c>
      <c r="CB174" s="863">
        <v>45299</v>
      </c>
      <c r="CC174" s="5"/>
      <c r="CH174" s="19"/>
      <c r="CI174" s="19"/>
      <c r="CJ174" s="19"/>
      <c r="CK174" s="19"/>
      <c r="CL174" s="19"/>
      <c r="CM174" s="19"/>
      <c r="CN174" s="19"/>
      <c r="CO174" s="19"/>
      <c r="CP174" s="19"/>
      <c r="CQ174" s="19"/>
      <c r="CR174" s="19"/>
      <c r="CS174" s="19"/>
      <c r="CT174" s="19"/>
      <c r="CU174" s="19"/>
      <c r="CV174" s="19"/>
      <c r="CW174" s="19"/>
    </row>
    <row r="175" spans="1:101" s="17" customFormat="1" ht="13.5" customHeight="1">
      <c r="A175" s="32"/>
      <c r="B175" s="35" t="s">
        <v>382</v>
      </c>
      <c r="C175" s="18"/>
      <c r="D175" s="19"/>
      <c r="E175" s="19"/>
      <c r="F175" s="19"/>
      <c r="G175" s="19"/>
      <c r="H175" s="19"/>
      <c r="I175" s="19"/>
      <c r="J175" s="19"/>
      <c r="K175" s="19"/>
      <c r="L175" s="418"/>
      <c r="M175" s="19"/>
      <c r="N175" s="19"/>
      <c r="O175" s="19"/>
      <c r="P175" s="19"/>
      <c r="Q175" s="19"/>
      <c r="R175" s="19"/>
      <c r="S175" s="1068"/>
      <c r="T175" s="1069"/>
      <c r="U175" s="1069"/>
      <c r="V175" s="1069"/>
      <c r="W175" s="1069"/>
      <c r="X175" s="1070"/>
      <c r="Y175" s="39"/>
      <c r="Z175" s="40"/>
      <c r="AA175" s="40"/>
      <c r="AB175" s="428"/>
      <c r="AC175" s="429"/>
      <c r="AD175" s="40"/>
      <c r="AE175" s="40"/>
      <c r="AF175" s="40"/>
      <c r="AG175" s="430"/>
      <c r="AH175" s="40"/>
      <c r="AI175" s="40"/>
      <c r="AJ175" s="40"/>
      <c r="AK175" s="40"/>
      <c r="AL175" s="40"/>
      <c r="AM175" s="429"/>
      <c r="AN175" s="428"/>
      <c r="AO175" s="429"/>
      <c r="AP175" s="40"/>
      <c r="AQ175" s="40"/>
      <c r="AR175" s="40"/>
      <c r="AS175" s="40"/>
      <c r="AT175" s="40"/>
      <c r="AU175" s="40"/>
      <c r="AV175" s="40"/>
      <c r="AW175" s="40"/>
      <c r="AX175" s="40"/>
      <c r="AY175" s="40"/>
      <c r="AZ175" s="40"/>
      <c r="BA175" s="40"/>
      <c r="BB175" s="41"/>
      <c r="BC175" s="39"/>
      <c r="BD175" s="40"/>
      <c r="BE175" s="40"/>
      <c r="BF175" s="40"/>
      <c r="BG175" s="40"/>
      <c r="BH175" s="40"/>
      <c r="BI175" s="40"/>
      <c r="BJ175" s="40"/>
      <c r="BK175" s="40"/>
      <c r="BL175" s="41"/>
      <c r="BM175" s="19"/>
      <c r="BN175" s="530"/>
      <c r="BO175" s="19"/>
      <c r="BP175" s="19"/>
      <c r="BQ175" s="19"/>
      <c r="BR175" s="19"/>
      <c r="BS175" s="19"/>
      <c r="BT175" s="19"/>
      <c r="BU175" s="19"/>
      <c r="BV175" s="19"/>
      <c r="BW175" s="21"/>
      <c r="BX175" s="16"/>
      <c r="BY175" s="507" t="str">
        <f>IF(BZ175="","",MAX($BY$2:BY174)+1)</f>
        <v/>
      </c>
      <c r="BZ175" s="862"/>
      <c r="CA175" s="862"/>
      <c r="CB175" s="862"/>
      <c r="CC175" s="5"/>
      <c r="CH175" s="19"/>
      <c r="CI175" s="19"/>
      <c r="CJ175" s="19"/>
      <c r="CK175" s="19"/>
      <c r="CL175" s="19"/>
      <c r="CM175" s="19"/>
      <c r="CN175" s="19"/>
      <c r="CO175" s="19"/>
      <c r="CP175" s="19"/>
      <c r="CQ175" s="19"/>
      <c r="CR175" s="19"/>
      <c r="CS175" s="19"/>
      <c r="CT175" s="19"/>
      <c r="CU175" s="19"/>
      <c r="CV175" s="19"/>
      <c r="CW175" s="19"/>
    </row>
    <row r="176" spans="1:101" s="17" customFormat="1" ht="13.5" customHeight="1">
      <c r="A176" s="32"/>
      <c r="B176" s="35" t="s">
        <v>382</v>
      </c>
      <c r="C176" s="18"/>
      <c r="D176" s="19"/>
      <c r="E176" s="19"/>
      <c r="F176" s="19"/>
      <c r="G176" s="19"/>
      <c r="H176" s="19"/>
      <c r="I176" s="19"/>
      <c r="J176" s="19"/>
      <c r="K176" s="19"/>
      <c r="L176" s="418"/>
      <c r="M176" s="19"/>
      <c r="N176" s="19"/>
      <c r="O176" s="19"/>
      <c r="P176" s="19"/>
      <c r="Q176" s="19"/>
      <c r="R176" s="19"/>
      <c r="S176" s="1065" t="s">
        <v>428</v>
      </c>
      <c r="T176" s="1066"/>
      <c r="U176" s="1066"/>
      <c r="V176" s="1066"/>
      <c r="W176" s="1066"/>
      <c r="X176" s="1067"/>
      <c r="Y176" s="37" t="s">
        <v>10</v>
      </c>
      <c r="Z176" s="23"/>
      <c r="AA176" s="23"/>
      <c r="AB176" s="23"/>
      <c r="AC176" s="23"/>
      <c r="AD176" s="23"/>
      <c r="AE176" s="23"/>
      <c r="AF176" s="23"/>
      <c r="AG176" s="23"/>
      <c r="AH176" s="23"/>
      <c r="AI176" s="23"/>
      <c r="AJ176" s="23"/>
      <c r="AK176" s="23"/>
      <c r="AL176" s="23"/>
      <c r="AM176" s="23"/>
      <c r="AN176" s="23"/>
      <c r="AO176" s="23"/>
      <c r="AP176" s="23"/>
      <c r="AQ176" s="23"/>
      <c r="AR176" s="23"/>
      <c r="AS176" s="23"/>
      <c r="AT176" s="23"/>
      <c r="AU176" s="23"/>
      <c r="AV176" s="23"/>
      <c r="AW176" s="23"/>
      <c r="AX176" s="23"/>
      <c r="AY176" s="23"/>
      <c r="AZ176" s="23"/>
      <c r="BA176" s="23"/>
      <c r="BB176" s="38"/>
      <c r="BC176" s="23"/>
      <c r="BD176" s="23"/>
      <c r="BE176" s="23"/>
      <c r="BF176" s="23"/>
      <c r="BG176" s="23"/>
      <c r="BH176" s="23"/>
      <c r="BI176" s="23"/>
      <c r="BJ176" s="23"/>
      <c r="BK176" s="23"/>
      <c r="BL176" s="38"/>
      <c r="BM176" s="19"/>
      <c r="BN176" s="530"/>
      <c r="BO176" s="19"/>
      <c r="BP176" s="19"/>
      <c r="BQ176" s="19"/>
      <c r="BR176" s="19"/>
      <c r="BS176" s="19"/>
      <c r="BT176" s="19"/>
      <c r="BU176" s="19"/>
      <c r="BV176" s="19"/>
      <c r="BW176" s="21"/>
      <c r="BX176" s="16"/>
      <c r="BY176" s="507" t="str">
        <f>IF(BZ176="","",MAX($BY$2:BY175)+1)</f>
        <v/>
      </c>
      <c r="BZ176" s="862"/>
      <c r="CA176" s="862"/>
      <c r="CB176" s="862"/>
      <c r="CC176" s="5"/>
      <c r="CH176" s="19"/>
      <c r="CI176" s="19"/>
      <c r="CJ176" s="19"/>
      <c r="CK176" s="19"/>
      <c r="CL176" s="19"/>
      <c r="CM176" s="19"/>
      <c r="CN176" s="19"/>
      <c r="CO176" s="19"/>
      <c r="CP176" s="19"/>
      <c r="CQ176" s="19"/>
      <c r="CR176" s="19"/>
      <c r="CS176" s="19"/>
      <c r="CT176" s="19"/>
      <c r="CU176" s="19"/>
      <c r="CV176" s="19"/>
      <c r="CW176" s="19"/>
    </row>
    <row r="177" spans="1:101" s="17" customFormat="1" ht="13.5" customHeight="1">
      <c r="A177" s="32"/>
      <c r="B177" s="35" t="s">
        <v>382</v>
      </c>
      <c r="C177" s="18"/>
      <c r="D177" s="19"/>
      <c r="E177" s="19"/>
      <c r="F177" s="19"/>
      <c r="G177" s="19"/>
      <c r="H177" s="19"/>
      <c r="I177" s="19"/>
      <c r="J177" s="19"/>
      <c r="K177" s="19"/>
      <c r="L177" s="418"/>
      <c r="M177" s="19"/>
      <c r="N177" s="19"/>
      <c r="O177" s="19"/>
      <c r="P177" s="19"/>
      <c r="Q177" s="19"/>
      <c r="R177" s="19"/>
      <c r="S177" s="1068"/>
      <c r="T177" s="1069"/>
      <c r="U177" s="1069"/>
      <c r="V177" s="1069"/>
      <c r="W177" s="1069"/>
      <c r="X177" s="1070"/>
      <c r="Y177" s="39"/>
      <c r="Z177" s="40"/>
      <c r="AA177" s="40"/>
      <c r="AB177" s="40"/>
      <c r="AC177" s="40"/>
      <c r="AD177" s="40"/>
      <c r="AE177" s="40"/>
      <c r="AF177" s="40"/>
      <c r="AG177" s="40"/>
      <c r="AH177" s="40"/>
      <c r="AI177" s="40"/>
      <c r="AJ177" s="40"/>
      <c r="AK177" s="40"/>
      <c r="AL177" s="40"/>
      <c r="AM177" s="40"/>
      <c r="AN177" s="40"/>
      <c r="AO177" s="40"/>
      <c r="AP177" s="40"/>
      <c r="AQ177" s="40"/>
      <c r="AR177" s="40"/>
      <c r="AS177" s="40"/>
      <c r="AT177" s="40"/>
      <c r="AU177" s="40"/>
      <c r="AV177" s="40"/>
      <c r="AW177" s="40"/>
      <c r="AX177" s="40"/>
      <c r="AY177" s="40"/>
      <c r="AZ177" s="40"/>
      <c r="BA177" s="40"/>
      <c r="BB177" s="41"/>
      <c r="BC177" s="40"/>
      <c r="BD177" s="40"/>
      <c r="BE177" s="40"/>
      <c r="BF177" s="40"/>
      <c r="BG177" s="40"/>
      <c r="BH177" s="40"/>
      <c r="BI177" s="40"/>
      <c r="BJ177" s="40"/>
      <c r="BK177" s="40"/>
      <c r="BL177" s="41"/>
      <c r="BM177" s="19"/>
      <c r="BN177" s="530"/>
      <c r="BO177" s="19"/>
      <c r="BP177" s="19"/>
      <c r="BQ177" s="19"/>
      <c r="BR177" s="19"/>
      <c r="BS177" s="19"/>
      <c r="BT177" s="19"/>
      <c r="BU177" s="19"/>
      <c r="BV177" s="19"/>
      <c r="BW177" s="21"/>
      <c r="BX177" s="16"/>
      <c r="BY177" s="507" t="str">
        <f>IF(BZ177="","",MAX($BY$2:BY176)+1)</f>
        <v/>
      </c>
      <c r="BZ177" s="862"/>
      <c r="CA177" s="862"/>
      <c r="CB177" s="862"/>
      <c r="CC177" s="5"/>
      <c r="CH177" s="19"/>
      <c r="CI177" s="19"/>
      <c r="CJ177" s="19"/>
      <c r="CK177" s="19"/>
      <c r="CL177" s="19"/>
      <c r="CM177" s="19"/>
      <c r="CN177" s="19"/>
      <c r="CO177" s="19"/>
      <c r="CP177" s="19"/>
      <c r="CQ177" s="19"/>
      <c r="CR177" s="19"/>
      <c r="CS177" s="19"/>
      <c r="CT177" s="19"/>
      <c r="CU177" s="19"/>
      <c r="CV177" s="19"/>
      <c r="CW177" s="19"/>
    </row>
    <row r="178" spans="1:101" s="17" customFormat="1" ht="13.5" customHeight="1">
      <c r="A178" s="32"/>
      <c r="B178" s="35" t="s">
        <v>382</v>
      </c>
      <c r="C178" s="18"/>
      <c r="D178" s="19"/>
      <c r="E178" s="19"/>
      <c r="F178" s="19"/>
      <c r="G178" s="19"/>
      <c r="H178" s="19"/>
      <c r="I178" s="19"/>
      <c r="J178" s="19"/>
      <c r="K178" s="19"/>
      <c r="L178" s="418"/>
      <c r="M178" s="19"/>
      <c r="N178" s="19"/>
      <c r="O178" s="19"/>
      <c r="P178" s="19"/>
      <c r="Q178" s="19"/>
      <c r="R178" s="19"/>
      <c r="S178" s="1065" t="s">
        <v>429</v>
      </c>
      <c r="T178" s="1066"/>
      <c r="U178" s="1066"/>
      <c r="V178" s="1066"/>
      <c r="W178" s="1066"/>
      <c r="X178" s="1067"/>
      <c r="Y178" s="37" t="s">
        <v>521</v>
      </c>
      <c r="Z178" s="23"/>
      <c r="AA178" s="23"/>
      <c r="AB178" s="23"/>
      <c r="AC178" s="23"/>
      <c r="AD178" s="23"/>
      <c r="AE178" s="23"/>
      <c r="AF178" s="23"/>
      <c r="AG178" s="23"/>
      <c r="AH178" s="23"/>
      <c r="AI178" s="23"/>
      <c r="AJ178" s="23"/>
      <c r="AK178" s="23"/>
      <c r="AL178" s="23"/>
      <c r="AM178" s="23"/>
      <c r="AN178" s="23"/>
      <c r="AO178" s="23"/>
      <c r="AP178" s="23"/>
      <c r="AQ178" s="23"/>
      <c r="AR178" s="23"/>
      <c r="AS178" s="23"/>
      <c r="AT178" s="23"/>
      <c r="AU178" s="23"/>
      <c r="AV178" s="23"/>
      <c r="AW178" s="23"/>
      <c r="AX178" s="23"/>
      <c r="AY178" s="23"/>
      <c r="AZ178" s="23"/>
      <c r="BA178" s="23"/>
      <c r="BB178" s="38"/>
      <c r="BC178" s="23" t="s">
        <v>522</v>
      </c>
      <c r="BD178" s="23"/>
      <c r="BE178" s="23"/>
      <c r="BF178" s="23"/>
      <c r="BG178" s="23"/>
      <c r="BH178" s="23"/>
      <c r="BI178" s="23"/>
      <c r="BJ178" s="23"/>
      <c r="BK178" s="23"/>
      <c r="BL178" s="38"/>
      <c r="BM178" s="19"/>
      <c r="BN178" s="530"/>
      <c r="BO178" s="19"/>
      <c r="BP178" s="19"/>
      <c r="BQ178" s="19"/>
      <c r="BR178" s="19"/>
      <c r="BS178" s="19"/>
      <c r="BT178" s="19"/>
      <c r="BU178" s="19"/>
      <c r="BV178" s="19"/>
      <c r="BW178" s="21"/>
      <c r="BX178" s="16"/>
      <c r="BY178" s="507">
        <f>IF(BZ178="","",MAX($BY$2:BY177)+1)</f>
        <v>83</v>
      </c>
      <c r="BZ178" s="862" t="s">
        <v>81</v>
      </c>
      <c r="CA178" s="862" t="s">
        <v>9</v>
      </c>
      <c r="CB178" s="863">
        <v>45299</v>
      </c>
      <c r="CC178" s="5"/>
      <c r="CH178" s="19"/>
      <c r="CI178" s="19"/>
      <c r="CJ178" s="19"/>
      <c r="CK178" s="19"/>
      <c r="CL178" s="19"/>
      <c r="CM178" s="19"/>
      <c r="CN178" s="19"/>
      <c r="CO178" s="19"/>
      <c r="CP178" s="19"/>
      <c r="CQ178" s="19"/>
      <c r="CR178" s="19"/>
      <c r="CS178" s="19"/>
      <c r="CT178" s="19"/>
      <c r="CU178" s="19"/>
      <c r="CV178" s="19"/>
      <c r="CW178" s="19"/>
    </row>
    <row r="179" spans="1:101" s="17" customFormat="1" ht="13.5" customHeight="1">
      <c r="A179" s="32"/>
      <c r="B179" s="35" t="s">
        <v>382</v>
      </c>
      <c r="C179" s="18"/>
      <c r="D179" s="19"/>
      <c r="E179" s="19"/>
      <c r="F179" s="19"/>
      <c r="G179" s="19"/>
      <c r="H179" s="19"/>
      <c r="I179" s="19"/>
      <c r="J179" s="19"/>
      <c r="K179" s="19"/>
      <c r="L179" s="418"/>
      <c r="M179" s="19"/>
      <c r="N179" s="19"/>
      <c r="O179" s="19"/>
      <c r="P179" s="19"/>
      <c r="Q179" s="19"/>
      <c r="R179" s="19"/>
      <c r="S179" s="529"/>
      <c r="T179" s="43"/>
      <c r="U179" s="43"/>
      <c r="V179" s="43"/>
      <c r="W179" s="43"/>
      <c r="X179" s="421"/>
      <c r="Y179" s="423" t="s">
        <v>454</v>
      </c>
      <c r="Z179" s="424"/>
      <c r="AA179" s="424"/>
      <c r="AB179" s="424"/>
      <c r="AC179" s="424"/>
      <c r="AD179" s="424"/>
      <c r="AE179" s="424"/>
      <c r="AF179" s="424"/>
      <c r="AG179" s="424"/>
      <c r="AH179" s="424"/>
      <c r="AI179" s="424"/>
      <c r="AJ179" s="424"/>
      <c r="AK179" s="424"/>
      <c r="AL179" s="424"/>
      <c r="AM179" s="424"/>
      <c r="AN179" s="424"/>
      <c r="AO179" s="424"/>
      <c r="AP179" s="424"/>
      <c r="AQ179" s="424"/>
      <c r="AR179" s="424"/>
      <c r="AS179" s="424"/>
      <c r="AT179" s="424"/>
      <c r="AU179" s="424"/>
      <c r="AV179" s="424"/>
      <c r="AW179" s="424"/>
      <c r="AX179" s="424"/>
      <c r="AY179" s="424"/>
      <c r="AZ179" s="424"/>
      <c r="BA179" s="424"/>
      <c r="BB179" s="427"/>
      <c r="BC179" s="424" t="s">
        <v>523</v>
      </c>
      <c r="BD179" s="424"/>
      <c r="BE179" s="424"/>
      <c r="BF179" s="424"/>
      <c r="BG179" s="424"/>
      <c r="BH179" s="424"/>
      <c r="BI179" s="424"/>
      <c r="BJ179" s="424"/>
      <c r="BK179" s="424"/>
      <c r="BL179" s="427"/>
      <c r="BM179" s="19"/>
      <c r="BN179" s="530"/>
      <c r="BO179" s="19"/>
      <c r="BP179" s="19"/>
      <c r="BQ179" s="19"/>
      <c r="BR179" s="19"/>
      <c r="BS179" s="19"/>
      <c r="BT179" s="19"/>
      <c r="BU179" s="19"/>
      <c r="BV179" s="19"/>
      <c r="BW179" s="21"/>
      <c r="BX179" s="16"/>
      <c r="BY179" s="507">
        <f>IF(BZ179="","",MAX($BY$2:BY178)+1)</f>
        <v>84</v>
      </c>
      <c r="BZ179" s="862" t="s">
        <v>81</v>
      </c>
      <c r="CA179" s="862" t="s">
        <v>9</v>
      </c>
      <c r="CB179" s="863">
        <v>45299</v>
      </c>
      <c r="CC179" s="5"/>
      <c r="CH179" s="19"/>
      <c r="CI179" s="19"/>
      <c r="CJ179" s="19"/>
      <c r="CK179" s="19"/>
      <c r="CL179" s="19"/>
      <c r="CM179" s="19"/>
      <c r="CN179" s="19"/>
      <c r="CO179" s="19"/>
      <c r="CP179" s="19"/>
      <c r="CQ179" s="19"/>
      <c r="CR179" s="19"/>
      <c r="CS179" s="19"/>
      <c r="CT179" s="19"/>
      <c r="CU179" s="19"/>
      <c r="CV179" s="19"/>
      <c r="CW179" s="19"/>
    </row>
    <row r="180" spans="1:101" s="17" customFormat="1" ht="13.5" customHeight="1">
      <c r="A180" s="32"/>
      <c r="B180" s="35"/>
      <c r="C180" s="18"/>
      <c r="D180" s="19"/>
      <c r="E180" s="19"/>
      <c r="F180" s="19"/>
      <c r="G180" s="19"/>
      <c r="H180" s="19"/>
      <c r="I180" s="19"/>
      <c r="J180" s="19"/>
      <c r="K180" s="19"/>
      <c r="L180" s="418"/>
      <c r="M180" s="19"/>
      <c r="N180" s="19"/>
      <c r="O180" s="19"/>
      <c r="P180" s="19"/>
      <c r="Q180" s="19"/>
      <c r="R180" s="19"/>
      <c r="S180" s="529"/>
      <c r="T180" s="43"/>
      <c r="U180" s="43"/>
      <c r="V180" s="43"/>
      <c r="W180" s="43"/>
      <c r="X180" s="421"/>
      <c r="Y180" s="423" t="s">
        <v>524</v>
      </c>
      <c r="Z180" s="424"/>
      <c r="AA180" s="424"/>
      <c r="AB180" s="424"/>
      <c r="AC180" s="424"/>
      <c r="AD180" s="424"/>
      <c r="AE180" s="424"/>
      <c r="AF180" s="424"/>
      <c r="AG180" s="424"/>
      <c r="AH180" s="424"/>
      <c r="AI180" s="424"/>
      <c r="AJ180" s="424"/>
      <c r="AK180" s="424"/>
      <c r="AL180" s="424"/>
      <c r="AM180" s="424"/>
      <c r="AN180" s="424"/>
      <c r="AO180" s="424"/>
      <c r="AP180" s="424"/>
      <c r="AQ180" s="424"/>
      <c r="AR180" s="424"/>
      <c r="AS180" s="424"/>
      <c r="AT180" s="424"/>
      <c r="AU180" s="424"/>
      <c r="AV180" s="424"/>
      <c r="AW180" s="424"/>
      <c r="AX180" s="424"/>
      <c r="AY180" s="424"/>
      <c r="AZ180" s="424"/>
      <c r="BA180" s="424"/>
      <c r="BB180" s="427"/>
      <c r="BC180" s="424" t="s">
        <v>523</v>
      </c>
      <c r="BD180" s="424"/>
      <c r="BE180" s="424"/>
      <c r="BF180" s="424"/>
      <c r="BG180" s="424"/>
      <c r="BH180" s="424"/>
      <c r="BI180" s="424"/>
      <c r="BJ180" s="424"/>
      <c r="BK180" s="424"/>
      <c r="BL180" s="427"/>
      <c r="BM180" s="19"/>
      <c r="BN180" s="530"/>
      <c r="BO180" s="19"/>
      <c r="BP180" s="19"/>
      <c r="BQ180" s="19"/>
      <c r="BR180" s="19"/>
      <c r="BS180" s="19"/>
      <c r="BT180" s="19"/>
      <c r="BU180" s="19"/>
      <c r="BV180" s="19"/>
      <c r="BW180" s="21"/>
      <c r="BX180" s="16"/>
      <c r="BY180" s="507">
        <f>IF(BZ180="","",MAX($BY$2:BY179)+1)</f>
        <v>85</v>
      </c>
      <c r="BZ180" s="862" t="s">
        <v>81</v>
      </c>
      <c r="CA180" s="862" t="s">
        <v>9</v>
      </c>
      <c r="CB180" s="863">
        <v>45299</v>
      </c>
      <c r="CC180" s="5"/>
      <c r="CH180" s="19"/>
      <c r="CI180" s="19"/>
      <c r="CJ180" s="19"/>
      <c r="CK180" s="19"/>
      <c r="CL180" s="19"/>
      <c r="CM180" s="19"/>
      <c r="CN180" s="19"/>
      <c r="CO180" s="19"/>
      <c r="CP180" s="19"/>
      <c r="CQ180" s="19"/>
      <c r="CR180" s="19"/>
      <c r="CS180" s="19"/>
      <c r="CT180" s="19"/>
      <c r="CU180" s="19"/>
      <c r="CV180" s="19"/>
      <c r="CW180" s="19"/>
    </row>
    <row r="181" spans="1:101" s="17" customFormat="1" ht="13.5" customHeight="1">
      <c r="A181" s="32"/>
      <c r="B181" s="35" t="s">
        <v>382</v>
      </c>
      <c r="C181" s="18"/>
      <c r="D181" s="19"/>
      <c r="E181" s="19"/>
      <c r="F181" s="19"/>
      <c r="G181" s="19"/>
      <c r="H181" s="19"/>
      <c r="I181" s="19"/>
      <c r="J181" s="19"/>
      <c r="K181" s="19"/>
      <c r="L181" s="418"/>
      <c r="M181" s="19"/>
      <c r="N181" s="19"/>
      <c r="O181" s="19"/>
      <c r="P181" s="19"/>
      <c r="Q181" s="19"/>
      <c r="R181" s="19"/>
      <c r="S181" s="1068"/>
      <c r="T181" s="1069"/>
      <c r="U181" s="1069"/>
      <c r="V181" s="1069"/>
      <c r="W181" s="1069"/>
      <c r="X181" s="1070"/>
      <c r="Y181" s="39"/>
      <c r="Z181" s="40"/>
      <c r="AA181" s="40"/>
      <c r="AB181" s="40"/>
      <c r="AC181" s="40"/>
      <c r="AD181" s="40"/>
      <c r="AE181" s="40"/>
      <c r="AF181" s="40"/>
      <c r="AG181" s="40"/>
      <c r="AH181" s="40"/>
      <c r="AI181" s="40"/>
      <c r="AJ181" s="40"/>
      <c r="AK181" s="40"/>
      <c r="AL181" s="40"/>
      <c r="AM181" s="40"/>
      <c r="AN181" s="40"/>
      <c r="AO181" s="40"/>
      <c r="AP181" s="40"/>
      <c r="AQ181" s="40"/>
      <c r="AR181" s="40"/>
      <c r="AS181" s="40"/>
      <c r="AT181" s="40"/>
      <c r="AU181" s="40"/>
      <c r="AV181" s="40"/>
      <c r="AW181" s="40"/>
      <c r="AX181" s="40"/>
      <c r="AY181" s="40"/>
      <c r="AZ181" s="40"/>
      <c r="BA181" s="40"/>
      <c r="BB181" s="41"/>
      <c r="BC181" s="40"/>
      <c r="BD181" s="40"/>
      <c r="BE181" s="40"/>
      <c r="BF181" s="40"/>
      <c r="BG181" s="40"/>
      <c r="BH181" s="40"/>
      <c r="BI181" s="40"/>
      <c r="BJ181" s="40"/>
      <c r="BK181" s="40"/>
      <c r="BL181" s="41"/>
      <c r="BM181" s="19"/>
      <c r="BN181" s="530"/>
      <c r="BO181" s="19"/>
      <c r="BP181" s="19"/>
      <c r="BQ181" s="19"/>
      <c r="BR181" s="19"/>
      <c r="BS181" s="19"/>
      <c r="BT181" s="19"/>
      <c r="BU181" s="19"/>
      <c r="BV181" s="19"/>
      <c r="BW181" s="21"/>
      <c r="BX181" s="16"/>
      <c r="BY181" s="507" t="str">
        <f>IF(BZ181="","",MAX($BY$2:BY180)+1)</f>
        <v/>
      </c>
      <c r="BZ181" s="862"/>
      <c r="CA181" s="862"/>
      <c r="CB181" s="862"/>
      <c r="CC181" s="5"/>
      <c r="CH181" s="19"/>
      <c r="CI181" s="19"/>
      <c r="CJ181" s="19"/>
      <c r="CK181" s="19"/>
      <c r="CL181" s="19"/>
      <c r="CM181" s="19"/>
      <c r="CN181" s="19"/>
      <c r="CO181" s="19"/>
      <c r="CP181" s="19"/>
      <c r="CQ181" s="19"/>
      <c r="CR181" s="19"/>
      <c r="CS181" s="19"/>
      <c r="CT181" s="19"/>
      <c r="CU181" s="19"/>
      <c r="CV181" s="19"/>
      <c r="CW181" s="19"/>
    </row>
    <row r="182" spans="1:101" s="17" customFormat="1" ht="13.5" customHeight="1">
      <c r="A182" s="32"/>
      <c r="B182" s="35" t="s">
        <v>382</v>
      </c>
      <c r="C182" s="18"/>
      <c r="D182" s="19"/>
      <c r="E182" s="19"/>
      <c r="F182" s="19"/>
      <c r="G182" s="19"/>
      <c r="H182" s="19"/>
      <c r="I182" s="19"/>
      <c r="J182" s="19"/>
      <c r="K182" s="19"/>
      <c r="L182" s="418"/>
      <c r="M182" s="19"/>
      <c r="N182" s="19"/>
      <c r="O182" s="19"/>
      <c r="P182" s="19"/>
      <c r="Q182" s="19"/>
      <c r="R182" s="19"/>
      <c r="S182" s="19" t="s">
        <v>469</v>
      </c>
      <c r="T182" s="19"/>
      <c r="U182" s="19"/>
      <c r="V182" s="19"/>
      <c r="W182" s="19"/>
      <c r="X182" s="19"/>
      <c r="Y182" s="19"/>
      <c r="Z182" s="19"/>
      <c r="AA182" s="19"/>
      <c r="AB182" s="19"/>
      <c r="AC182" s="19"/>
      <c r="AD182" s="19"/>
      <c r="AE182" s="19"/>
      <c r="AF182" s="19"/>
      <c r="AG182" s="19"/>
      <c r="AH182" s="19"/>
      <c r="AI182" s="19"/>
      <c r="AJ182" s="19"/>
      <c r="AK182" s="19"/>
      <c r="AL182" s="19"/>
      <c r="AM182" s="19"/>
      <c r="AN182" s="19"/>
      <c r="AO182" s="19"/>
      <c r="AP182" s="19"/>
      <c r="AQ182" s="19"/>
      <c r="AR182" s="19"/>
      <c r="AS182" s="19"/>
      <c r="AT182" s="19"/>
      <c r="AU182" s="19"/>
      <c r="AV182" s="19"/>
      <c r="AW182" s="19"/>
      <c r="AX182" s="19"/>
      <c r="AY182" s="19"/>
      <c r="AZ182" s="19"/>
      <c r="BA182" s="19"/>
      <c r="BB182" s="19"/>
      <c r="BC182" s="19"/>
      <c r="BD182" s="19"/>
      <c r="BE182" s="19"/>
      <c r="BF182" s="19"/>
      <c r="BG182" s="19"/>
      <c r="BH182" s="19"/>
      <c r="BI182" s="19"/>
      <c r="BJ182" s="19"/>
      <c r="BK182" s="19"/>
      <c r="BL182" s="19"/>
      <c r="BM182" s="19"/>
      <c r="BN182" s="530"/>
      <c r="BO182" s="19"/>
      <c r="BP182" s="19"/>
      <c r="BQ182" s="19"/>
      <c r="BR182" s="19"/>
      <c r="BS182" s="19"/>
      <c r="BT182" s="19"/>
      <c r="BU182" s="19"/>
      <c r="BV182" s="19"/>
      <c r="BW182" s="21"/>
      <c r="BX182" s="16"/>
      <c r="BY182" s="507" t="str">
        <f>IF(BZ182="","",MAX($BY$2:BY181)+1)</f>
        <v/>
      </c>
      <c r="BZ182" s="862"/>
      <c r="CA182" s="862"/>
      <c r="CB182" s="862"/>
      <c r="CC182" s="5"/>
      <c r="CH182" s="19"/>
      <c r="CI182" s="19"/>
      <c r="CJ182" s="19"/>
      <c r="CK182" s="19"/>
      <c r="CL182" s="19"/>
      <c r="CM182" s="19"/>
      <c r="CN182" s="19"/>
      <c r="CO182" s="19"/>
      <c r="CP182" s="19"/>
      <c r="CQ182" s="19"/>
      <c r="CR182" s="19"/>
      <c r="CS182" s="19"/>
      <c r="CT182" s="19"/>
      <c r="CU182" s="19"/>
      <c r="CV182" s="19"/>
      <c r="CW182" s="19"/>
    </row>
    <row r="183" spans="1:101" s="17" customFormat="1" ht="13.5" customHeight="1">
      <c r="A183" s="32"/>
      <c r="B183" s="35" t="s">
        <v>382</v>
      </c>
      <c r="C183" s="18"/>
      <c r="D183" s="19"/>
      <c r="E183" s="19"/>
      <c r="F183" s="19"/>
      <c r="G183" s="19"/>
      <c r="H183" s="19"/>
      <c r="I183" s="19"/>
      <c r="J183" s="19"/>
      <c r="K183" s="19"/>
      <c r="L183" s="418"/>
      <c r="M183" s="19"/>
      <c r="N183" s="19"/>
      <c r="O183" s="19"/>
      <c r="P183" s="19"/>
      <c r="Q183" s="19"/>
      <c r="R183" s="19"/>
      <c r="S183" s="19"/>
      <c r="T183" s="19"/>
      <c r="U183" s="19"/>
      <c r="V183" s="19"/>
      <c r="W183" s="19"/>
      <c r="X183" s="19"/>
      <c r="Y183" s="19"/>
      <c r="Z183" s="19"/>
      <c r="AA183" s="19"/>
      <c r="AB183" s="19"/>
      <c r="AC183" s="19"/>
      <c r="AD183" s="19"/>
      <c r="AE183" s="19"/>
      <c r="AF183" s="19"/>
      <c r="AG183" s="19"/>
      <c r="AH183" s="19"/>
      <c r="AI183" s="19"/>
      <c r="AJ183" s="19"/>
      <c r="AK183" s="19"/>
      <c r="AL183" s="19"/>
      <c r="AM183" s="19"/>
      <c r="AN183" s="19"/>
      <c r="AO183" s="19"/>
      <c r="AP183" s="19"/>
      <c r="AQ183" s="19"/>
      <c r="AR183" s="19"/>
      <c r="AS183" s="19"/>
      <c r="AT183" s="19"/>
      <c r="AU183" s="19"/>
      <c r="AV183" s="19"/>
      <c r="AW183" s="19"/>
      <c r="AX183" s="19"/>
      <c r="AY183" s="19"/>
      <c r="AZ183" s="19"/>
      <c r="BA183" s="19"/>
      <c r="BB183" s="19"/>
      <c r="BC183" s="19"/>
      <c r="BD183" s="19"/>
      <c r="BE183" s="19"/>
      <c r="BF183" s="19"/>
      <c r="BG183" s="19"/>
      <c r="BH183" s="19"/>
      <c r="BI183" s="19"/>
      <c r="BJ183" s="19"/>
      <c r="BK183" s="19"/>
      <c r="BL183" s="19"/>
      <c r="BM183" s="19"/>
      <c r="BN183" s="530"/>
      <c r="BO183" s="19"/>
      <c r="BP183" s="19"/>
      <c r="BQ183" s="19"/>
      <c r="BR183" s="19"/>
      <c r="BS183" s="19"/>
      <c r="BT183" s="19"/>
      <c r="BU183" s="19"/>
      <c r="BV183" s="19"/>
      <c r="BW183" s="21"/>
      <c r="BX183" s="16"/>
      <c r="BY183" s="507" t="str">
        <f>IF(BZ183="","",MAX($BY$2:BY182)+1)</f>
        <v/>
      </c>
      <c r="BZ183" s="862"/>
      <c r="CA183" s="862"/>
      <c r="CB183" s="862"/>
      <c r="CC183" s="5"/>
      <c r="CH183" s="19"/>
      <c r="CI183" s="19"/>
      <c r="CJ183" s="19"/>
      <c r="CK183" s="19"/>
      <c r="CL183" s="19"/>
      <c r="CM183" s="19"/>
      <c r="CN183" s="19"/>
      <c r="CO183" s="19"/>
      <c r="CP183" s="19"/>
      <c r="CQ183" s="19"/>
      <c r="CR183" s="19"/>
      <c r="CS183" s="19"/>
      <c r="CT183" s="19"/>
      <c r="CU183" s="19"/>
      <c r="CV183" s="19"/>
      <c r="CW183" s="19"/>
    </row>
    <row r="184" spans="1:101" s="17" customFormat="1" ht="13.5" customHeight="1">
      <c r="A184" s="32"/>
      <c r="B184" s="35" t="s">
        <v>382</v>
      </c>
      <c r="C184" s="18"/>
      <c r="D184" s="19"/>
      <c r="E184" s="19"/>
      <c r="F184" s="19"/>
      <c r="G184" s="19"/>
      <c r="H184" s="19"/>
      <c r="I184" s="19"/>
      <c r="J184" s="19"/>
      <c r="K184" s="19"/>
      <c r="L184" s="418"/>
      <c r="M184" s="19"/>
      <c r="N184" s="19"/>
      <c r="O184" s="19"/>
      <c r="P184" s="19"/>
      <c r="Q184" s="19"/>
      <c r="R184" s="19" t="s">
        <v>525</v>
      </c>
      <c r="S184" s="19"/>
      <c r="T184" s="19"/>
      <c r="U184" s="19"/>
      <c r="V184" s="19"/>
      <c r="W184" s="19"/>
      <c r="X184" s="19"/>
      <c r="Y184" s="19"/>
      <c r="Z184" s="19"/>
      <c r="AA184" s="19"/>
      <c r="AB184" s="19"/>
      <c r="AC184" s="19"/>
      <c r="AD184" s="19"/>
      <c r="AE184" s="19"/>
      <c r="AF184" s="19"/>
      <c r="AG184" s="19"/>
      <c r="AH184" s="19"/>
      <c r="AI184" s="19"/>
      <c r="AJ184" s="19"/>
      <c r="AK184" s="19"/>
      <c r="AL184" s="19"/>
      <c r="AM184" s="19"/>
      <c r="AN184" s="19"/>
      <c r="AO184" s="19"/>
      <c r="AP184" s="19"/>
      <c r="AQ184" s="19"/>
      <c r="AR184" s="19"/>
      <c r="AS184" s="19"/>
      <c r="AT184" s="19"/>
      <c r="AU184" s="19"/>
      <c r="AV184" s="19"/>
      <c r="AW184" s="19"/>
      <c r="AX184" s="19"/>
      <c r="AY184" s="19"/>
      <c r="AZ184" s="19"/>
      <c r="BA184" s="19"/>
      <c r="BB184" s="19"/>
      <c r="BC184" s="19"/>
      <c r="BD184" s="19"/>
      <c r="BE184" s="19"/>
      <c r="BF184" s="19"/>
      <c r="BG184" s="19"/>
      <c r="BH184" s="19"/>
      <c r="BI184" s="19"/>
      <c r="BJ184" s="19"/>
      <c r="BK184" s="19"/>
      <c r="BL184" s="19"/>
      <c r="BM184" s="19"/>
      <c r="BN184" s="530"/>
      <c r="BO184" s="19"/>
      <c r="BP184" s="19"/>
      <c r="BQ184" s="19"/>
      <c r="BR184" s="19"/>
      <c r="BS184" s="19"/>
      <c r="BT184" s="19"/>
      <c r="BU184" s="19"/>
      <c r="BV184" s="19"/>
      <c r="BW184" s="21"/>
      <c r="BX184" s="16"/>
      <c r="BY184" s="507">
        <f>IF(BZ184="","",MAX($BY$2:BY183)+1)</f>
        <v>86</v>
      </c>
      <c r="BZ184" s="862" t="s">
        <v>431</v>
      </c>
      <c r="CA184" s="862" t="s">
        <v>9</v>
      </c>
      <c r="CB184" s="863">
        <v>45299</v>
      </c>
      <c r="CC184" s="5" t="s">
        <v>526</v>
      </c>
      <c r="CH184" s="19"/>
      <c r="CI184" s="19"/>
      <c r="CJ184" s="19"/>
      <c r="CK184" s="19"/>
      <c r="CL184" s="19"/>
      <c r="CM184" s="19"/>
      <c r="CN184" s="19"/>
      <c r="CO184" s="19"/>
      <c r="CP184" s="19"/>
      <c r="CQ184" s="19"/>
      <c r="CR184" s="19"/>
      <c r="CS184" s="19"/>
      <c r="CT184" s="19"/>
      <c r="CU184" s="19"/>
      <c r="CV184" s="19"/>
      <c r="CW184" s="19"/>
    </row>
    <row r="185" spans="1:101" s="17" customFormat="1" ht="13.5" customHeight="1">
      <c r="A185" s="32"/>
      <c r="B185" s="35" t="s">
        <v>382</v>
      </c>
      <c r="C185" s="18"/>
      <c r="D185" s="19"/>
      <c r="E185" s="19"/>
      <c r="F185" s="19"/>
      <c r="G185" s="19"/>
      <c r="H185" s="19"/>
      <c r="I185" s="19"/>
      <c r="J185" s="19"/>
      <c r="K185" s="19"/>
      <c r="L185" s="418"/>
      <c r="M185" s="19"/>
      <c r="N185" s="19"/>
      <c r="O185" s="19"/>
      <c r="P185" s="19"/>
      <c r="Q185" s="19"/>
      <c r="R185" s="19"/>
      <c r="S185" s="1071" t="s">
        <v>308</v>
      </c>
      <c r="T185" s="1072"/>
      <c r="U185" s="1073" t="s">
        <v>432</v>
      </c>
      <c r="V185" s="1074"/>
      <c r="W185" s="1074"/>
      <c r="X185" s="1074"/>
      <c r="Y185" s="1074"/>
      <c r="Z185" s="1074"/>
      <c r="AA185" s="1074"/>
      <c r="AB185" s="1074"/>
      <c r="AC185" s="1074"/>
      <c r="AD185" s="1074"/>
      <c r="AE185" s="1074"/>
      <c r="AF185" s="1075"/>
      <c r="AG185" s="1073" t="s">
        <v>310</v>
      </c>
      <c r="AH185" s="1074"/>
      <c r="AI185" s="1074"/>
      <c r="AJ185" s="1074"/>
      <c r="AK185" s="1074"/>
      <c r="AL185" s="1074"/>
      <c r="AM185" s="1074"/>
      <c r="AN185" s="1074"/>
      <c r="AO185" s="1074"/>
      <c r="AP185" s="1074"/>
      <c r="AQ185" s="1074"/>
      <c r="AR185" s="1074"/>
      <c r="AS185" s="1074"/>
      <c r="AT185" s="1074"/>
      <c r="AU185" s="1074"/>
      <c r="AV185" s="1074"/>
      <c r="AW185" s="1074"/>
      <c r="AX185" s="1074"/>
      <c r="AY185" s="1074"/>
      <c r="AZ185" s="1074"/>
      <c r="BA185" s="1074"/>
      <c r="BB185" s="1074"/>
      <c r="BC185" s="1074"/>
      <c r="BD185" s="1075"/>
      <c r="BE185" s="1073" t="s">
        <v>311</v>
      </c>
      <c r="BF185" s="1074"/>
      <c r="BG185" s="1074"/>
      <c r="BH185" s="1074"/>
      <c r="BI185" s="1074"/>
      <c r="BJ185" s="1074"/>
      <c r="BK185" s="1074"/>
      <c r="BL185" s="1075"/>
      <c r="BM185" s="19"/>
      <c r="BN185" s="530"/>
      <c r="BO185" s="19"/>
      <c r="BP185" s="19"/>
      <c r="BQ185" s="19"/>
      <c r="BR185" s="19"/>
      <c r="BS185" s="19"/>
      <c r="BT185" s="19"/>
      <c r="BU185" s="19"/>
      <c r="BV185" s="19"/>
      <c r="BW185" s="21"/>
      <c r="BX185" s="16"/>
      <c r="BY185" s="507" t="str">
        <f>IF(BZ185="","",MAX($BY$2:BY184)+1)</f>
        <v/>
      </c>
      <c r="BZ185" s="862"/>
      <c r="CA185" s="862"/>
      <c r="CB185" s="862"/>
      <c r="CC185" s="5"/>
      <c r="CH185" s="19"/>
      <c r="CI185" s="19"/>
      <c r="CJ185" s="19"/>
      <c r="CK185" s="19"/>
      <c r="CL185" s="19"/>
      <c r="CM185" s="19"/>
      <c r="CN185" s="19"/>
      <c r="CO185" s="19"/>
      <c r="CP185" s="19"/>
      <c r="CQ185" s="19"/>
      <c r="CR185" s="19"/>
      <c r="CS185" s="19"/>
      <c r="CT185" s="19"/>
      <c r="CU185" s="19"/>
      <c r="CV185" s="19"/>
      <c r="CW185" s="19"/>
    </row>
    <row r="186" spans="1:101" s="17" customFormat="1" ht="13.5" customHeight="1">
      <c r="A186" s="32"/>
      <c r="B186" s="35" t="s">
        <v>382</v>
      </c>
      <c r="C186" s="18"/>
      <c r="D186" s="19"/>
      <c r="E186" s="19"/>
      <c r="F186" s="19"/>
      <c r="G186" s="19"/>
      <c r="H186" s="19"/>
      <c r="I186" s="19"/>
      <c r="J186" s="19"/>
      <c r="K186" s="19"/>
      <c r="L186" s="418"/>
      <c r="M186" s="19"/>
      <c r="N186" s="19"/>
      <c r="O186" s="19"/>
      <c r="P186" s="19"/>
      <c r="Q186" s="19"/>
      <c r="R186" s="19"/>
      <c r="S186" s="1076">
        <v>1</v>
      </c>
      <c r="T186" s="1077"/>
      <c r="U186" s="1022" t="s">
        <v>434</v>
      </c>
      <c r="V186" s="526"/>
      <c r="W186" s="526"/>
      <c r="X186" s="526"/>
      <c r="Y186" s="526"/>
      <c r="Z186" s="526"/>
      <c r="AA186" s="526"/>
      <c r="AB186" s="526"/>
      <c r="AC186" s="526"/>
      <c r="AD186" s="526"/>
      <c r="AE186" s="526"/>
      <c r="AF186" s="1023"/>
      <c r="AG186" s="1022" t="s">
        <v>315</v>
      </c>
      <c r="AH186" s="526"/>
      <c r="AI186" s="526"/>
      <c r="AJ186" s="526"/>
      <c r="AK186" s="526"/>
      <c r="AL186" s="526"/>
      <c r="AM186" s="526"/>
      <c r="AN186" s="526"/>
      <c r="AO186" s="526"/>
      <c r="AP186" s="526"/>
      <c r="AQ186" s="526"/>
      <c r="AR186" s="526"/>
      <c r="AS186" s="526"/>
      <c r="AT186" s="526"/>
      <c r="AU186" s="526"/>
      <c r="AV186" s="526"/>
      <c r="AW186" s="526"/>
      <c r="AX186" s="526"/>
      <c r="AY186" s="526"/>
      <c r="AZ186" s="526"/>
      <c r="BA186" s="526"/>
      <c r="BB186" s="526"/>
      <c r="BC186" s="526"/>
      <c r="BD186" s="1023"/>
      <c r="BE186" s="1022" t="s">
        <v>436</v>
      </c>
      <c r="BF186" s="526"/>
      <c r="BG186" s="526"/>
      <c r="BH186" s="526"/>
      <c r="BI186" s="526"/>
      <c r="BJ186" s="526"/>
      <c r="BK186" s="526"/>
      <c r="BL186" s="1023"/>
      <c r="BM186" s="19"/>
      <c r="BN186" s="530"/>
      <c r="BO186" s="19"/>
      <c r="BP186" s="19"/>
      <c r="BQ186" s="19"/>
      <c r="BR186" s="19"/>
      <c r="BS186" s="19"/>
      <c r="BT186" s="19"/>
      <c r="BU186" s="19"/>
      <c r="BV186" s="19"/>
      <c r="BW186" s="21"/>
      <c r="BX186" s="16"/>
      <c r="BY186" s="507">
        <f>IF(BZ186="","",MAX($BY$2:BY185)+1)</f>
        <v>87</v>
      </c>
      <c r="BZ186" s="862" t="s">
        <v>431</v>
      </c>
      <c r="CA186" s="862" t="s">
        <v>9</v>
      </c>
      <c r="CB186" s="863">
        <v>45299</v>
      </c>
      <c r="CC186" s="5" t="s">
        <v>526</v>
      </c>
      <c r="CH186" s="19"/>
      <c r="CI186" s="19"/>
      <c r="CJ186" s="19"/>
      <c r="CK186" s="19"/>
      <c r="CL186" s="19"/>
      <c r="CM186" s="19"/>
      <c r="CN186" s="19"/>
      <c r="CO186" s="19"/>
      <c r="CP186" s="19"/>
      <c r="CQ186" s="19"/>
      <c r="CR186" s="19"/>
      <c r="CS186" s="19"/>
      <c r="CT186" s="19"/>
      <c r="CU186" s="19"/>
      <c r="CV186" s="19"/>
      <c r="CW186" s="19"/>
    </row>
    <row r="187" spans="1:101" s="17" customFormat="1" ht="13.5" customHeight="1">
      <c r="A187" s="32"/>
      <c r="B187" s="35" t="s">
        <v>382</v>
      </c>
      <c r="C187" s="18"/>
      <c r="D187" s="19"/>
      <c r="E187" s="19"/>
      <c r="F187" s="19"/>
      <c r="G187" s="19"/>
      <c r="H187" s="19"/>
      <c r="I187" s="19"/>
      <c r="J187" s="19"/>
      <c r="K187" s="19"/>
      <c r="L187" s="418"/>
      <c r="M187" s="19"/>
      <c r="N187" s="19"/>
      <c r="O187" s="19"/>
      <c r="P187" s="19"/>
      <c r="Q187" s="19"/>
      <c r="R187" s="19"/>
      <c r="S187" s="19"/>
      <c r="T187" s="19"/>
      <c r="U187" s="19"/>
      <c r="V187" s="19"/>
      <c r="W187" s="19"/>
      <c r="X187" s="19"/>
      <c r="Y187" s="19"/>
      <c r="Z187" s="19"/>
      <c r="AA187" s="19"/>
      <c r="AB187" s="19"/>
      <c r="AC187" s="19"/>
      <c r="AD187" s="19"/>
      <c r="AE187" s="19"/>
      <c r="AF187" s="19"/>
      <c r="AG187" s="369" t="s">
        <v>471</v>
      </c>
      <c r="AH187" s="19"/>
      <c r="AI187" s="19"/>
      <c r="AJ187" s="19"/>
      <c r="AK187" s="19"/>
      <c r="AL187" s="19"/>
      <c r="AM187" s="19"/>
      <c r="AN187" s="19"/>
      <c r="AO187" s="19"/>
      <c r="AP187" s="19"/>
      <c r="AQ187" s="19"/>
      <c r="AR187" s="19"/>
      <c r="AS187" s="19"/>
      <c r="AT187" s="19"/>
      <c r="AU187" s="19"/>
      <c r="AV187" s="19"/>
      <c r="AW187" s="19"/>
      <c r="AX187" s="19"/>
      <c r="AY187" s="19"/>
      <c r="AZ187" s="19"/>
      <c r="BA187" s="19"/>
      <c r="BB187" s="19"/>
      <c r="BC187" s="19"/>
      <c r="BD187" s="19"/>
      <c r="BE187" s="19"/>
      <c r="BF187" s="19"/>
      <c r="BG187" s="19"/>
      <c r="BH187" s="19"/>
      <c r="BI187" s="19"/>
      <c r="BJ187" s="19"/>
      <c r="BK187" s="19"/>
      <c r="BL187" s="19"/>
      <c r="BM187" s="19"/>
      <c r="BN187" s="530"/>
      <c r="BO187" s="19"/>
      <c r="BP187" s="19"/>
      <c r="BQ187" s="19"/>
      <c r="BR187" s="19"/>
      <c r="BS187" s="19"/>
      <c r="BT187" s="19"/>
      <c r="BU187" s="19"/>
      <c r="BV187" s="19"/>
      <c r="BW187" s="21"/>
      <c r="BX187" s="16"/>
      <c r="BY187" s="507" t="str">
        <f>IF(BZ187="","",MAX($BY$2:BY186)+1)</f>
        <v/>
      </c>
      <c r="BZ187" s="862"/>
      <c r="CA187" s="862"/>
      <c r="CB187" s="862"/>
      <c r="CC187" s="5"/>
      <c r="CH187" s="19"/>
      <c r="CI187" s="19"/>
      <c r="CJ187" s="19"/>
      <c r="CK187" s="19"/>
      <c r="CL187" s="19"/>
      <c r="CM187" s="19"/>
      <c r="CN187" s="19"/>
      <c r="CO187" s="19"/>
      <c r="CP187" s="19"/>
      <c r="CQ187" s="19"/>
      <c r="CR187" s="19"/>
      <c r="CS187" s="19"/>
      <c r="CT187" s="19"/>
      <c r="CU187" s="19"/>
      <c r="CV187" s="19"/>
      <c r="CW187" s="19"/>
    </row>
    <row r="188" spans="1:101" s="17" customFormat="1" ht="13.5" customHeight="1">
      <c r="A188" s="32"/>
      <c r="B188" s="35" t="s">
        <v>382</v>
      </c>
      <c r="C188" s="18"/>
      <c r="D188" s="19"/>
      <c r="E188" s="19"/>
      <c r="F188" s="19"/>
      <c r="G188" s="19"/>
      <c r="H188" s="19"/>
      <c r="I188" s="19"/>
      <c r="J188" s="19"/>
      <c r="K188" s="19"/>
      <c r="L188" s="418"/>
      <c r="M188" s="19"/>
      <c r="N188" s="19"/>
      <c r="O188" s="19"/>
      <c r="P188" s="19"/>
      <c r="Q188" s="19"/>
      <c r="R188" s="19"/>
      <c r="S188" s="19"/>
      <c r="T188" s="19"/>
      <c r="U188" s="19"/>
      <c r="V188" s="19"/>
      <c r="W188" s="19"/>
      <c r="X188" s="19"/>
      <c r="Y188" s="19"/>
      <c r="Z188" s="19"/>
      <c r="AA188" s="19"/>
      <c r="AB188" s="19"/>
      <c r="AC188" s="19"/>
      <c r="AD188" s="19"/>
      <c r="AE188" s="19"/>
      <c r="AF188" s="19"/>
      <c r="AG188" s="369"/>
      <c r="AH188" s="19"/>
      <c r="AI188" s="19"/>
      <c r="AJ188" s="19"/>
      <c r="AK188" s="19"/>
      <c r="AL188" s="19"/>
      <c r="AM188" s="19"/>
      <c r="AN188" s="19"/>
      <c r="AO188" s="19"/>
      <c r="AP188" s="19"/>
      <c r="AQ188" s="19"/>
      <c r="AR188" s="19"/>
      <c r="AS188" s="19"/>
      <c r="AT188" s="19"/>
      <c r="AU188" s="19"/>
      <c r="AV188" s="19"/>
      <c r="AW188" s="19"/>
      <c r="AX188" s="19"/>
      <c r="AY188" s="19"/>
      <c r="AZ188" s="19"/>
      <c r="BA188" s="19"/>
      <c r="BB188" s="19"/>
      <c r="BC188" s="19"/>
      <c r="BD188" s="19"/>
      <c r="BE188" s="19"/>
      <c r="BF188" s="19"/>
      <c r="BG188" s="19"/>
      <c r="BH188" s="19"/>
      <c r="BI188" s="19"/>
      <c r="BJ188" s="19"/>
      <c r="BK188" s="19"/>
      <c r="BL188" s="19"/>
      <c r="BM188" s="19"/>
      <c r="BN188" s="530"/>
      <c r="BO188" s="19"/>
      <c r="BP188" s="19"/>
      <c r="BQ188" s="19"/>
      <c r="BR188" s="19"/>
      <c r="BS188" s="19"/>
      <c r="BT188" s="19"/>
      <c r="BU188" s="19"/>
      <c r="BV188" s="19"/>
      <c r="BW188" s="21"/>
      <c r="BX188" s="16"/>
      <c r="BY188" s="507" t="str">
        <f>IF(BZ188="","",MAX($BY$2:BY187)+1)</f>
        <v/>
      </c>
      <c r="BZ188" s="862"/>
      <c r="CA188" s="862"/>
      <c r="CB188" s="862"/>
      <c r="CC188" s="5"/>
      <c r="CH188" s="19"/>
      <c r="CI188" s="19"/>
      <c r="CJ188" s="19"/>
      <c r="CK188" s="19"/>
      <c r="CL188" s="19"/>
      <c r="CM188" s="19"/>
      <c r="CN188" s="19"/>
      <c r="CO188" s="19"/>
      <c r="CP188" s="19"/>
      <c r="CQ188" s="19"/>
      <c r="CR188" s="19"/>
      <c r="CS188" s="19"/>
      <c r="CT188" s="19"/>
      <c r="CU188" s="19"/>
      <c r="CV188" s="19"/>
      <c r="CW188" s="19"/>
    </row>
    <row r="189" spans="1:101" s="17" customFormat="1" ht="13.5" customHeight="1">
      <c r="A189" s="32"/>
      <c r="B189" s="35" t="s">
        <v>382</v>
      </c>
      <c r="C189" s="18"/>
      <c r="D189" s="19"/>
      <c r="E189" s="19"/>
      <c r="F189" s="19"/>
      <c r="G189" s="19"/>
      <c r="H189" s="19"/>
      <c r="I189" s="19"/>
      <c r="J189" s="19"/>
      <c r="K189" s="19"/>
      <c r="L189" s="418"/>
      <c r="M189" s="19"/>
      <c r="N189" s="19"/>
      <c r="O189" s="19"/>
      <c r="P189" s="19"/>
      <c r="Q189" s="19" t="s">
        <v>527</v>
      </c>
      <c r="R189" s="19"/>
      <c r="S189" s="19"/>
      <c r="T189" s="5"/>
      <c r="U189" s="5"/>
      <c r="V189" s="19"/>
      <c r="W189" s="369"/>
      <c r="X189" s="369"/>
      <c r="Y189" s="369"/>
      <c r="Z189" s="369"/>
      <c r="AA189" s="369"/>
      <c r="AB189" s="369"/>
      <c r="AC189" s="369"/>
      <c r="AD189" s="369"/>
      <c r="AE189" s="19"/>
      <c r="AF189" s="19"/>
      <c r="AG189" s="19"/>
      <c r="AH189" s="19"/>
      <c r="AI189" s="19"/>
      <c r="AJ189" s="19"/>
      <c r="AK189" s="19"/>
      <c r="AL189" s="19"/>
      <c r="AM189" s="19"/>
      <c r="AN189" s="19"/>
      <c r="AO189" s="19"/>
      <c r="AP189" s="19"/>
      <c r="AQ189" s="19"/>
      <c r="AR189" s="19"/>
      <c r="AS189" s="19"/>
      <c r="AT189" s="19"/>
      <c r="AU189" s="19"/>
      <c r="AV189" s="19"/>
      <c r="AW189" s="19"/>
      <c r="AX189" s="19"/>
      <c r="AY189" s="19"/>
      <c r="AZ189" s="19"/>
      <c r="BA189" s="19"/>
      <c r="BB189" s="19"/>
      <c r="BC189" s="19"/>
      <c r="BD189" s="19"/>
      <c r="BE189" s="19"/>
      <c r="BF189" s="19"/>
      <c r="BG189" s="19"/>
      <c r="BH189" s="19"/>
      <c r="BI189" s="19"/>
      <c r="BJ189" s="19"/>
      <c r="BK189" s="19"/>
      <c r="BL189" s="19"/>
      <c r="BM189" s="19"/>
      <c r="BN189" s="530"/>
      <c r="BO189" s="19"/>
      <c r="BP189" s="19"/>
      <c r="BQ189" s="19"/>
      <c r="BR189" s="19"/>
      <c r="BS189" s="19"/>
      <c r="BT189" s="19"/>
      <c r="BU189" s="19"/>
      <c r="BV189" s="19"/>
      <c r="BW189" s="21"/>
      <c r="BX189" s="16"/>
      <c r="BY189" s="507" t="str">
        <f>IF(BZ189="","",MAX($BY$2:BY188)+1)</f>
        <v/>
      </c>
      <c r="BZ189" s="862"/>
      <c r="CA189" s="862"/>
      <c r="CB189" s="862"/>
      <c r="CC189" s="5"/>
      <c r="CH189" s="19"/>
      <c r="CI189" s="19"/>
      <c r="CJ189" s="19"/>
      <c r="CK189" s="19"/>
      <c r="CL189" s="19"/>
      <c r="CM189" s="19"/>
      <c r="CN189" s="19"/>
      <c r="CO189" s="19"/>
      <c r="CP189" s="19"/>
      <c r="CQ189" s="19"/>
      <c r="CR189" s="19"/>
      <c r="CS189" s="19"/>
      <c r="CT189" s="19"/>
      <c r="CU189" s="19"/>
      <c r="CV189" s="19"/>
      <c r="CW189" s="19"/>
    </row>
    <row r="190" spans="1:101" s="17" customFormat="1" ht="13.5" customHeight="1">
      <c r="A190" s="32"/>
      <c r="B190" s="35" t="s">
        <v>382</v>
      </c>
      <c r="C190" s="18"/>
      <c r="D190" s="19"/>
      <c r="E190" s="19"/>
      <c r="F190" s="19"/>
      <c r="G190" s="19"/>
      <c r="H190" s="19"/>
      <c r="I190" s="19"/>
      <c r="J190" s="19"/>
      <c r="K190" s="19"/>
      <c r="L190" s="418"/>
      <c r="M190" s="19"/>
      <c r="N190" s="19"/>
      <c r="O190" s="19"/>
      <c r="P190" s="19"/>
      <c r="Q190" s="19"/>
      <c r="R190" s="19" t="s">
        <v>528</v>
      </c>
      <c r="S190" s="5"/>
      <c r="T190" s="5"/>
      <c r="U190" s="5"/>
      <c r="V190" s="19"/>
      <c r="W190" s="369"/>
      <c r="X190" s="369"/>
      <c r="Y190" s="369"/>
      <c r="Z190" s="369"/>
      <c r="AA190" s="369"/>
      <c r="AB190" s="369"/>
      <c r="AC190" s="369"/>
      <c r="AD190" s="369"/>
      <c r="AE190" s="19"/>
      <c r="AF190" s="19"/>
      <c r="AG190" s="19"/>
      <c r="AH190" s="19"/>
      <c r="AI190" s="19"/>
      <c r="AJ190" s="19"/>
      <c r="AK190" s="19"/>
      <c r="AL190" s="19"/>
      <c r="AM190" s="19"/>
      <c r="AN190" s="19"/>
      <c r="AO190" s="19"/>
      <c r="AP190" s="19"/>
      <c r="AQ190" s="19"/>
      <c r="AR190" s="19"/>
      <c r="AS190" s="19"/>
      <c r="AT190" s="19"/>
      <c r="AU190" s="19"/>
      <c r="AV190" s="19"/>
      <c r="AW190" s="19"/>
      <c r="AX190" s="19"/>
      <c r="AY190" s="19"/>
      <c r="AZ190" s="19"/>
      <c r="BA190" s="19"/>
      <c r="BB190" s="19"/>
      <c r="BC190" s="19"/>
      <c r="BD190" s="19"/>
      <c r="BE190" s="19"/>
      <c r="BF190" s="19"/>
      <c r="BG190" s="19"/>
      <c r="BH190" s="19"/>
      <c r="BI190" s="19"/>
      <c r="BJ190" s="19"/>
      <c r="BK190" s="19"/>
      <c r="BL190" s="19"/>
      <c r="BM190" s="19"/>
      <c r="BN190" s="530"/>
      <c r="BO190" s="19"/>
      <c r="BP190" s="19"/>
      <c r="BQ190" s="19"/>
      <c r="BR190" s="19"/>
      <c r="BS190" s="19"/>
      <c r="BT190" s="19"/>
      <c r="BU190" s="19"/>
      <c r="BV190" s="19"/>
      <c r="BW190" s="21"/>
      <c r="BX190" s="16"/>
      <c r="BY190" s="507">
        <f>IF(BZ190="","",MAX($BY$2:BY189)+1)</f>
        <v>88</v>
      </c>
      <c r="BZ190" s="862" t="s">
        <v>81</v>
      </c>
      <c r="CA190" s="862" t="s">
        <v>9</v>
      </c>
      <c r="CB190" s="863">
        <v>45299</v>
      </c>
      <c r="CC190" s="5"/>
      <c r="CH190" s="19"/>
      <c r="CI190" s="19"/>
      <c r="CJ190" s="19"/>
      <c r="CK190" s="19"/>
      <c r="CL190" s="19"/>
      <c r="CM190" s="19"/>
      <c r="CN190" s="19"/>
      <c r="CO190" s="19"/>
      <c r="CP190" s="19"/>
      <c r="CQ190" s="19"/>
      <c r="CR190" s="19"/>
      <c r="CS190" s="19"/>
      <c r="CT190" s="19"/>
      <c r="CU190" s="19"/>
      <c r="CV190" s="19"/>
      <c r="CW190" s="19"/>
    </row>
    <row r="191" spans="1:101" s="17" customFormat="1" ht="13.5" customHeight="1">
      <c r="A191" s="32"/>
      <c r="B191" s="35"/>
      <c r="C191" s="18"/>
      <c r="D191" s="19"/>
      <c r="E191" s="19"/>
      <c r="F191" s="19"/>
      <c r="G191" s="19"/>
      <c r="H191" s="19"/>
      <c r="I191" s="19"/>
      <c r="J191" s="19"/>
      <c r="K191" s="19"/>
      <c r="L191" s="418"/>
      <c r="M191" s="19"/>
      <c r="N191" s="19"/>
      <c r="O191" s="19"/>
      <c r="P191" s="19"/>
      <c r="Q191" s="19"/>
      <c r="R191" s="19"/>
      <c r="S191" s="19"/>
      <c r="T191" s="19"/>
      <c r="U191" s="19"/>
      <c r="V191" s="19"/>
      <c r="W191" s="19"/>
      <c r="X191" s="19"/>
      <c r="Y191" s="19"/>
      <c r="Z191" s="19"/>
      <c r="AA191" s="19"/>
      <c r="AB191" s="19"/>
      <c r="AC191" s="19"/>
      <c r="AD191" s="19"/>
      <c r="AE191" s="19"/>
      <c r="AF191" s="19"/>
      <c r="AG191" s="19"/>
      <c r="AH191" s="19"/>
      <c r="AI191" s="19"/>
      <c r="AJ191" s="19"/>
      <c r="AK191" s="19"/>
      <c r="AL191" s="19"/>
      <c r="AM191" s="19"/>
      <c r="AN191" s="19"/>
      <c r="AO191" s="19"/>
      <c r="AP191" s="19"/>
      <c r="AQ191" s="19"/>
      <c r="AR191" s="19"/>
      <c r="AS191" s="19"/>
      <c r="AT191" s="19"/>
      <c r="AU191" s="19"/>
      <c r="AV191" s="19"/>
      <c r="AW191" s="19"/>
      <c r="AX191" s="19"/>
      <c r="AY191" s="19"/>
      <c r="AZ191" s="19"/>
      <c r="BA191" s="19"/>
      <c r="BB191" s="19"/>
      <c r="BC191" s="19"/>
      <c r="BD191" s="19"/>
      <c r="BE191" s="19"/>
      <c r="BF191" s="19"/>
      <c r="BG191" s="19"/>
      <c r="BH191" s="19"/>
      <c r="BI191" s="19"/>
      <c r="BJ191" s="19"/>
      <c r="BK191" s="19"/>
      <c r="BL191" s="19"/>
      <c r="BM191" s="19"/>
      <c r="BN191" s="530"/>
      <c r="BO191" s="19"/>
      <c r="BP191" s="19"/>
      <c r="BQ191" s="19"/>
      <c r="BR191" s="19"/>
      <c r="BS191" s="19"/>
      <c r="BT191" s="19"/>
      <c r="BU191" s="19"/>
      <c r="BV191" s="19"/>
      <c r="BW191" s="21"/>
      <c r="BX191" s="16"/>
      <c r="BY191" s="507" t="str">
        <f>IF(BZ191="","",MAX($BY$2:BY190)+1)</f>
        <v/>
      </c>
      <c r="BZ191" s="862"/>
      <c r="CA191" s="862"/>
      <c r="CB191" s="862"/>
      <c r="CC191" s="5"/>
      <c r="CH191" s="19"/>
      <c r="CI191" s="19"/>
      <c r="CJ191" s="19"/>
      <c r="CK191" s="19"/>
      <c r="CL191" s="19"/>
      <c r="CM191" s="19"/>
      <c r="CN191" s="19"/>
      <c r="CO191" s="19"/>
      <c r="CP191" s="19"/>
      <c r="CQ191" s="19"/>
      <c r="CR191" s="19"/>
      <c r="CS191" s="19"/>
      <c r="CT191" s="19"/>
      <c r="CU191" s="19"/>
      <c r="CV191" s="19"/>
      <c r="CW191" s="19"/>
    </row>
    <row r="192" spans="1:101" s="17" customFormat="1" ht="13.5" customHeight="1">
      <c r="A192" s="32"/>
      <c r="B192" s="35" t="s">
        <v>361</v>
      </c>
      <c r="C192" s="18"/>
      <c r="D192" s="19"/>
      <c r="E192" s="19"/>
      <c r="F192" s="19"/>
      <c r="G192" s="19"/>
      <c r="H192" s="19"/>
      <c r="I192" s="19"/>
      <c r="J192" s="19"/>
      <c r="K192" s="19"/>
      <c r="L192" s="418"/>
      <c r="M192" s="19"/>
      <c r="N192" s="19"/>
      <c r="O192" s="19" t="s">
        <v>529</v>
      </c>
      <c r="P192" s="19"/>
      <c r="Q192" s="19"/>
      <c r="R192" s="19"/>
      <c r="S192" s="19"/>
      <c r="T192" s="19"/>
      <c r="U192" s="19"/>
      <c r="V192" s="19"/>
      <c r="W192" s="19"/>
      <c r="X192" s="19"/>
      <c r="Y192" s="19"/>
      <c r="Z192" s="19"/>
      <c r="AA192" s="19"/>
      <c r="AB192" s="19"/>
      <c r="AC192" s="19"/>
      <c r="AD192" s="19"/>
      <c r="AE192" s="19"/>
      <c r="AF192" s="19"/>
      <c r="AG192" s="19"/>
      <c r="AH192" s="19"/>
      <c r="AI192" s="19"/>
      <c r="AJ192" s="19"/>
      <c r="AK192" s="19"/>
      <c r="AL192" s="19"/>
      <c r="AM192" s="19"/>
      <c r="AN192" s="19"/>
      <c r="AO192" s="19"/>
      <c r="AP192" s="19"/>
      <c r="AQ192" s="19"/>
      <c r="AR192" s="19"/>
      <c r="AS192" s="19"/>
      <c r="AT192" s="19"/>
      <c r="AU192" s="19"/>
      <c r="AV192" s="19"/>
      <c r="AW192" s="19"/>
      <c r="AX192" s="19"/>
      <c r="AY192" s="19"/>
      <c r="AZ192" s="19"/>
      <c r="BA192" s="19"/>
      <c r="BB192" s="19"/>
      <c r="BC192" s="19"/>
      <c r="BD192" s="19"/>
      <c r="BE192" s="19"/>
      <c r="BF192" s="19"/>
      <c r="BG192" s="19"/>
      <c r="BH192" s="19"/>
      <c r="BI192" s="19"/>
      <c r="BJ192" s="19"/>
      <c r="BK192" s="19"/>
      <c r="BL192" s="19"/>
      <c r="BM192" s="19"/>
      <c r="BN192" s="530"/>
      <c r="BO192" s="19"/>
      <c r="BP192" s="19"/>
      <c r="BQ192" s="19"/>
      <c r="BR192" s="19"/>
      <c r="BS192" s="19"/>
      <c r="BT192" s="19"/>
      <c r="BU192" s="19"/>
      <c r="BV192" s="19"/>
      <c r="BW192" s="21"/>
      <c r="BX192" s="16"/>
      <c r="BY192" s="507" t="str">
        <f>IF(BZ192="","",MAX($BY$2:BY191)+1)</f>
        <v/>
      </c>
      <c r="BZ192" s="862"/>
      <c r="CA192" s="862"/>
      <c r="CB192" s="862"/>
      <c r="CC192" s="5"/>
      <c r="CH192" s="19"/>
      <c r="CI192" s="19"/>
      <c r="CJ192" s="19"/>
      <c r="CK192" s="19"/>
      <c r="CL192" s="19"/>
      <c r="CM192" s="19"/>
      <c r="CN192" s="19"/>
      <c r="CO192" s="19"/>
      <c r="CP192" s="19"/>
      <c r="CQ192" s="19"/>
      <c r="CR192" s="19"/>
      <c r="CS192" s="19"/>
      <c r="CT192" s="19"/>
      <c r="CU192" s="19"/>
      <c r="CV192" s="19"/>
      <c r="CW192" s="19"/>
    </row>
    <row r="193" spans="1:101" s="17" customFormat="1" ht="13.5" customHeight="1">
      <c r="A193" s="32"/>
      <c r="B193" s="35" t="s">
        <v>361</v>
      </c>
      <c r="C193" s="18"/>
      <c r="D193" s="19"/>
      <c r="E193" s="19"/>
      <c r="F193" s="19"/>
      <c r="G193" s="19"/>
      <c r="H193" s="19"/>
      <c r="I193" s="19"/>
      <c r="J193" s="19"/>
      <c r="K193" s="19"/>
      <c r="L193" s="418"/>
      <c r="M193" s="19"/>
      <c r="N193" s="19"/>
      <c r="O193" s="19"/>
      <c r="P193" s="19" t="s">
        <v>530</v>
      </c>
      <c r="Q193" s="19"/>
      <c r="R193" s="19"/>
      <c r="S193" s="19"/>
      <c r="T193" s="19"/>
      <c r="U193" s="19"/>
      <c r="V193" s="19"/>
      <c r="W193" s="19"/>
      <c r="X193" s="19"/>
      <c r="Y193" s="19"/>
      <c r="Z193" s="19"/>
      <c r="AA193" s="19"/>
      <c r="AB193" s="19"/>
      <c r="AC193" s="19"/>
      <c r="AD193" s="19"/>
      <c r="AE193" s="19"/>
      <c r="AF193" s="19"/>
      <c r="AG193" s="19"/>
      <c r="AH193" s="19"/>
      <c r="AI193" s="19"/>
      <c r="AJ193" s="19"/>
      <c r="AK193" s="19"/>
      <c r="AL193" s="19"/>
      <c r="AM193" s="19"/>
      <c r="AN193" s="19"/>
      <c r="AO193" s="19"/>
      <c r="AP193" s="19"/>
      <c r="AQ193" s="19"/>
      <c r="AR193" s="19"/>
      <c r="AS193" s="19"/>
      <c r="AT193" s="19"/>
      <c r="AU193" s="19"/>
      <c r="AV193" s="19"/>
      <c r="AW193" s="19"/>
      <c r="AX193" s="19"/>
      <c r="AY193" s="19"/>
      <c r="AZ193" s="19"/>
      <c r="BA193" s="19"/>
      <c r="BB193" s="19"/>
      <c r="BC193" s="19"/>
      <c r="BD193" s="19"/>
      <c r="BE193" s="19"/>
      <c r="BF193" s="19"/>
      <c r="BG193" s="19"/>
      <c r="BH193" s="19"/>
      <c r="BI193" s="19"/>
      <c r="BJ193" s="19"/>
      <c r="BK193" s="19"/>
      <c r="BL193" s="19"/>
      <c r="BM193" s="19"/>
      <c r="BN193" s="530"/>
      <c r="BO193" s="19"/>
      <c r="BP193" s="19"/>
      <c r="BQ193" s="19"/>
      <c r="BR193" s="19"/>
      <c r="BS193" s="19"/>
      <c r="BT193" s="19"/>
      <c r="BU193" s="19"/>
      <c r="BV193" s="19"/>
      <c r="BW193" s="21"/>
      <c r="BX193" s="16"/>
      <c r="BY193" s="507">
        <f>IF(BZ193="","",MAX($BY$2:BY192)+1)</f>
        <v>89</v>
      </c>
      <c r="BZ193" s="862" t="s">
        <v>81</v>
      </c>
      <c r="CA193" s="862" t="s">
        <v>9</v>
      </c>
      <c r="CB193" s="863">
        <v>45299</v>
      </c>
      <c r="CC193" s="5"/>
      <c r="CH193" s="19"/>
      <c r="CI193" s="19"/>
      <c r="CJ193" s="19"/>
      <c r="CK193" s="19"/>
      <c r="CL193" s="19"/>
      <c r="CM193" s="19"/>
      <c r="CN193" s="19"/>
      <c r="CO193" s="19"/>
      <c r="CP193" s="19"/>
      <c r="CQ193" s="19"/>
      <c r="CR193" s="19"/>
      <c r="CS193" s="19"/>
      <c r="CT193" s="19"/>
      <c r="CU193" s="19"/>
      <c r="CV193" s="19"/>
      <c r="CW193" s="19"/>
    </row>
    <row r="194" spans="1:101" s="17" customFormat="1" ht="13.5" customHeight="1">
      <c r="A194" s="32"/>
      <c r="B194" s="35" t="s">
        <v>361</v>
      </c>
      <c r="C194" s="18"/>
      <c r="D194" s="19"/>
      <c r="E194" s="19"/>
      <c r="F194" s="19"/>
      <c r="G194" s="19"/>
      <c r="H194" s="19"/>
      <c r="I194" s="19"/>
      <c r="J194" s="19"/>
      <c r="K194" s="19"/>
      <c r="L194" s="418"/>
      <c r="M194" s="19"/>
      <c r="N194" s="19"/>
      <c r="O194" s="19"/>
      <c r="P194" s="19" t="s">
        <v>531</v>
      </c>
      <c r="Q194" s="19"/>
      <c r="R194" s="19"/>
      <c r="S194" s="19"/>
      <c r="T194" s="19"/>
      <c r="U194" s="19"/>
      <c r="V194" s="19"/>
      <c r="W194" s="19"/>
      <c r="X194" s="19"/>
      <c r="Y194" s="19"/>
      <c r="Z194" s="19"/>
      <c r="AA194" s="19"/>
      <c r="AB194" s="19"/>
      <c r="AC194" s="19"/>
      <c r="AD194" s="19"/>
      <c r="AE194" s="19"/>
      <c r="AF194" s="19"/>
      <c r="AG194" s="19"/>
      <c r="AH194" s="19"/>
      <c r="AI194" s="19"/>
      <c r="AJ194" s="19"/>
      <c r="AK194" s="19"/>
      <c r="AL194" s="19"/>
      <c r="AM194" s="19"/>
      <c r="AN194" s="19"/>
      <c r="AO194" s="19"/>
      <c r="AP194" s="19"/>
      <c r="AQ194" s="19"/>
      <c r="AR194" s="19"/>
      <c r="AS194" s="19"/>
      <c r="AT194" s="19"/>
      <c r="AU194" s="19"/>
      <c r="AV194" s="19"/>
      <c r="AW194" s="19"/>
      <c r="AX194" s="19"/>
      <c r="AY194" s="19"/>
      <c r="AZ194" s="19"/>
      <c r="BA194" s="19"/>
      <c r="BB194" s="19"/>
      <c r="BC194" s="19"/>
      <c r="BD194" s="19"/>
      <c r="BE194" s="19"/>
      <c r="BF194" s="19"/>
      <c r="BG194" s="19"/>
      <c r="BH194" s="19"/>
      <c r="BI194" s="19"/>
      <c r="BJ194" s="19"/>
      <c r="BK194" s="19"/>
      <c r="BL194" s="19"/>
      <c r="BM194" s="19"/>
      <c r="BN194" s="530"/>
      <c r="BO194" s="19"/>
      <c r="BP194" s="19"/>
      <c r="BQ194" s="19"/>
      <c r="BR194" s="19"/>
      <c r="BS194" s="19"/>
      <c r="BT194" s="19"/>
      <c r="BU194" s="19"/>
      <c r="BV194" s="19"/>
      <c r="BW194" s="21"/>
      <c r="BX194" s="16"/>
      <c r="BY194" s="507">
        <f>IF(BZ194="","",MAX($BY$2:BY193)+1)</f>
        <v>90</v>
      </c>
      <c r="BZ194" s="862" t="s">
        <v>81</v>
      </c>
      <c r="CA194" s="862" t="s">
        <v>9</v>
      </c>
      <c r="CB194" s="863">
        <v>45299</v>
      </c>
      <c r="CC194" s="5"/>
      <c r="CH194" s="19"/>
      <c r="CI194" s="19"/>
      <c r="CJ194" s="19"/>
      <c r="CK194" s="19"/>
      <c r="CL194" s="19"/>
      <c r="CM194" s="19"/>
      <c r="CN194" s="19"/>
      <c r="CO194" s="19"/>
      <c r="CP194" s="19"/>
      <c r="CQ194" s="19"/>
      <c r="CR194" s="19"/>
      <c r="CS194" s="19"/>
      <c r="CT194" s="19"/>
      <c r="CU194" s="19"/>
      <c r="CV194" s="19"/>
      <c r="CW194" s="19"/>
    </row>
    <row r="195" spans="1:101" s="17" customFormat="1" ht="13.5" customHeight="1">
      <c r="A195" s="32"/>
      <c r="B195" s="35" t="s">
        <v>361</v>
      </c>
      <c r="C195" s="18"/>
      <c r="D195" s="19"/>
      <c r="E195" s="19"/>
      <c r="F195" s="19"/>
      <c r="G195" s="19"/>
      <c r="H195" s="19"/>
      <c r="I195" s="19"/>
      <c r="J195" s="19"/>
      <c r="K195" s="19"/>
      <c r="L195" s="418"/>
      <c r="M195" s="19"/>
      <c r="N195" s="19"/>
      <c r="O195" s="19"/>
      <c r="P195" s="19" t="s">
        <v>532</v>
      </c>
      <c r="Q195" s="19"/>
      <c r="R195" s="19"/>
      <c r="S195" s="19"/>
      <c r="T195" s="19"/>
      <c r="U195" s="19"/>
      <c r="V195" s="19"/>
      <c r="W195" s="19"/>
      <c r="X195" s="19"/>
      <c r="Y195" s="19"/>
      <c r="Z195" s="19"/>
      <c r="AA195" s="19"/>
      <c r="AB195" s="19"/>
      <c r="AC195" s="19"/>
      <c r="AD195" s="19"/>
      <c r="AE195" s="19"/>
      <c r="AF195" s="19"/>
      <c r="AG195" s="19"/>
      <c r="AH195" s="19"/>
      <c r="AI195" s="19"/>
      <c r="AJ195" s="19"/>
      <c r="AK195" s="19"/>
      <c r="AL195" s="19"/>
      <c r="AM195" s="19"/>
      <c r="AN195" s="19"/>
      <c r="AO195" s="19"/>
      <c r="AP195" s="19"/>
      <c r="AQ195" s="19"/>
      <c r="AR195" s="19"/>
      <c r="AS195" s="19"/>
      <c r="AT195" s="19"/>
      <c r="AU195" s="19"/>
      <c r="AV195" s="19"/>
      <c r="AW195" s="19"/>
      <c r="AX195" s="19"/>
      <c r="AY195" s="19"/>
      <c r="AZ195" s="19"/>
      <c r="BA195" s="19"/>
      <c r="BB195" s="19"/>
      <c r="BC195" s="19"/>
      <c r="BD195" s="19"/>
      <c r="BE195" s="19"/>
      <c r="BF195" s="19"/>
      <c r="BG195" s="19"/>
      <c r="BH195" s="19"/>
      <c r="BI195" s="19"/>
      <c r="BJ195" s="19"/>
      <c r="BK195" s="19"/>
      <c r="BL195" s="19"/>
      <c r="BM195" s="19"/>
      <c r="BN195" s="530"/>
      <c r="BO195" s="19"/>
      <c r="BP195" s="19"/>
      <c r="BQ195" s="19"/>
      <c r="BR195" s="19"/>
      <c r="BS195" s="19"/>
      <c r="BT195" s="19"/>
      <c r="BU195" s="19"/>
      <c r="BV195" s="19"/>
      <c r="BW195" s="21"/>
      <c r="BX195" s="16"/>
      <c r="BY195" s="507">
        <f>IF(BZ195="","",MAX($BY$2:BY194)+1)</f>
        <v>91</v>
      </c>
      <c r="BZ195" s="862" t="s">
        <v>81</v>
      </c>
      <c r="CA195" s="862" t="s">
        <v>9</v>
      </c>
      <c r="CB195" s="863">
        <v>45299</v>
      </c>
      <c r="CC195" s="5"/>
      <c r="CH195" s="19"/>
      <c r="CI195" s="19"/>
      <c r="CJ195" s="19"/>
      <c r="CK195" s="19"/>
      <c r="CL195" s="19"/>
      <c r="CM195" s="19"/>
      <c r="CN195" s="19"/>
      <c r="CO195" s="19"/>
      <c r="CP195" s="19"/>
      <c r="CQ195" s="19"/>
      <c r="CR195" s="19"/>
      <c r="CS195" s="19"/>
      <c r="CT195" s="19"/>
      <c r="CU195" s="19"/>
      <c r="CV195" s="19"/>
      <c r="CW195" s="19"/>
    </row>
    <row r="196" spans="1:101" s="17" customFormat="1" ht="13.5" customHeight="1">
      <c r="A196" s="32"/>
      <c r="B196" s="35" t="s">
        <v>361</v>
      </c>
      <c r="C196" s="18"/>
      <c r="D196" s="19"/>
      <c r="E196" s="19"/>
      <c r="F196" s="19"/>
      <c r="G196" s="19"/>
      <c r="H196" s="19"/>
      <c r="I196" s="19"/>
      <c r="J196" s="19"/>
      <c r="K196" s="19"/>
      <c r="L196" s="418"/>
      <c r="M196" s="19"/>
      <c r="N196" s="19"/>
      <c r="O196" s="19"/>
      <c r="P196" s="19" t="s">
        <v>533</v>
      </c>
      <c r="Q196" s="19"/>
      <c r="R196" s="19"/>
      <c r="S196" s="19"/>
      <c r="T196" s="19"/>
      <c r="U196" s="19"/>
      <c r="V196" s="19"/>
      <c r="W196" s="19"/>
      <c r="X196" s="19"/>
      <c r="Y196" s="19"/>
      <c r="Z196" s="19"/>
      <c r="AA196" s="19"/>
      <c r="AB196" s="19"/>
      <c r="AC196" s="19"/>
      <c r="AD196" s="19"/>
      <c r="AE196" s="19"/>
      <c r="AF196" s="19"/>
      <c r="AG196" s="19"/>
      <c r="AH196" s="19"/>
      <c r="AI196" s="19"/>
      <c r="AJ196" s="19"/>
      <c r="AK196" s="19"/>
      <c r="AL196" s="19"/>
      <c r="AM196" s="19"/>
      <c r="AN196" s="19"/>
      <c r="AO196" s="19"/>
      <c r="AP196" s="19"/>
      <c r="AQ196" s="19"/>
      <c r="AR196" s="19"/>
      <c r="AS196" s="19"/>
      <c r="AT196" s="19"/>
      <c r="AU196" s="19"/>
      <c r="AV196" s="19"/>
      <c r="AW196" s="19"/>
      <c r="AX196" s="19"/>
      <c r="AY196" s="19"/>
      <c r="AZ196" s="19"/>
      <c r="BA196" s="19"/>
      <c r="BB196" s="19"/>
      <c r="BC196" s="19"/>
      <c r="BD196" s="19"/>
      <c r="BE196" s="19"/>
      <c r="BF196" s="19"/>
      <c r="BG196" s="19"/>
      <c r="BH196" s="19"/>
      <c r="BI196" s="19"/>
      <c r="BJ196" s="19"/>
      <c r="BK196" s="19"/>
      <c r="BL196" s="19"/>
      <c r="BM196" s="19"/>
      <c r="BN196" s="530"/>
      <c r="BO196" s="19"/>
      <c r="BP196" s="19"/>
      <c r="BQ196" s="19"/>
      <c r="BR196" s="19"/>
      <c r="BS196" s="19"/>
      <c r="BT196" s="19"/>
      <c r="BU196" s="19"/>
      <c r="BV196" s="19"/>
      <c r="BW196" s="21"/>
      <c r="BX196" s="16"/>
      <c r="BY196" s="507">
        <f>IF(BZ196="","",MAX($BY$2:BY195)+1)</f>
        <v>92</v>
      </c>
      <c r="BZ196" s="862" t="s">
        <v>81</v>
      </c>
      <c r="CA196" s="862" t="s">
        <v>9</v>
      </c>
      <c r="CB196" s="863">
        <v>45299</v>
      </c>
      <c r="CC196" s="5"/>
      <c r="CH196" s="19"/>
      <c r="CI196" s="19"/>
      <c r="CJ196" s="19"/>
      <c r="CK196" s="19"/>
      <c r="CL196" s="19"/>
      <c r="CM196" s="19"/>
      <c r="CN196" s="19"/>
      <c r="CO196" s="19"/>
      <c r="CP196" s="19"/>
      <c r="CQ196" s="19"/>
      <c r="CR196" s="19"/>
      <c r="CS196" s="19"/>
      <c r="CT196" s="19"/>
      <c r="CU196" s="19"/>
      <c r="CV196" s="19"/>
      <c r="CW196" s="19"/>
    </row>
    <row r="197" spans="1:101" s="17" customFormat="1" ht="13.5" customHeight="1">
      <c r="A197" s="32"/>
      <c r="B197" s="35"/>
      <c r="C197" s="22"/>
      <c r="D197" s="477"/>
      <c r="E197" s="477"/>
      <c r="F197" s="477"/>
      <c r="G197" s="477"/>
      <c r="H197" s="477"/>
      <c r="I197" s="477"/>
      <c r="J197" s="477"/>
      <c r="K197" s="477"/>
      <c r="L197" s="478"/>
      <c r="M197" s="477"/>
      <c r="N197" s="477"/>
      <c r="O197" s="477"/>
      <c r="P197" s="477"/>
      <c r="Q197" s="477"/>
      <c r="R197" s="477"/>
      <c r="S197" s="477"/>
      <c r="T197" s="477"/>
      <c r="U197" s="477"/>
      <c r="V197" s="477"/>
      <c r="W197" s="477"/>
      <c r="X197" s="477"/>
      <c r="Y197" s="477"/>
      <c r="Z197" s="477"/>
      <c r="AA197" s="477"/>
      <c r="AB197" s="477"/>
      <c r="AC197" s="477"/>
      <c r="AD197" s="477"/>
      <c r="AE197" s="477"/>
      <c r="AF197" s="477"/>
      <c r="AG197" s="477"/>
      <c r="AH197" s="477"/>
      <c r="AI197" s="477"/>
      <c r="AJ197" s="477"/>
      <c r="AK197" s="477"/>
      <c r="AL197" s="477"/>
      <c r="AM197" s="477"/>
      <c r="AN197" s="477"/>
      <c r="AO197" s="477"/>
      <c r="AP197" s="477"/>
      <c r="AQ197" s="477"/>
      <c r="AR197" s="477"/>
      <c r="AS197" s="477"/>
      <c r="AT197" s="477"/>
      <c r="AU197" s="477"/>
      <c r="AV197" s="477"/>
      <c r="AW197" s="477"/>
      <c r="AX197" s="477"/>
      <c r="AY197" s="477"/>
      <c r="AZ197" s="477"/>
      <c r="BA197" s="477"/>
      <c r="BB197" s="477"/>
      <c r="BC197" s="477"/>
      <c r="BD197" s="477"/>
      <c r="BE197" s="477"/>
      <c r="BF197" s="477"/>
      <c r="BG197" s="477"/>
      <c r="BH197" s="477"/>
      <c r="BI197" s="477"/>
      <c r="BJ197" s="477"/>
      <c r="BK197" s="477"/>
      <c r="BL197" s="477"/>
      <c r="BM197" s="477"/>
      <c r="BN197" s="476"/>
      <c r="BO197" s="477"/>
      <c r="BP197" s="477"/>
      <c r="BQ197" s="477"/>
      <c r="BR197" s="477"/>
      <c r="BS197" s="477"/>
      <c r="BT197" s="477"/>
      <c r="BU197" s="477"/>
      <c r="BV197" s="477"/>
      <c r="BW197" s="1025"/>
      <c r="BX197" s="16"/>
      <c r="BY197" s="507" t="str">
        <f>IF(BZ197="","",MAX($BY$2:BY196)+1)</f>
        <v/>
      </c>
      <c r="BZ197" s="862"/>
      <c r="CA197" s="862"/>
      <c r="CB197" s="862"/>
      <c r="CC197" s="5"/>
      <c r="CH197" s="19"/>
      <c r="CI197" s="19"/>
      <c r="CJ197" s="19"/>
      <c r="CK197" s="19"/>
      <c r="CL197" s="19"/>
      <c r="CM197" s="19"/>
      <c r="CN197" s="19"/>
      <c r="CO197" s="19"/>
      <c r="CP197" s="19"/>
      <c r="CQ197" s="19"/>
      <c r="CR197" s="19"/>
      <c r="CS197" s="19"/>
      <c r="CT197" s="19"/>
      <c r="CU197" s="19"/>
      <c r="CV197" s="19"/>
      <c r="CW197" s="19"/>
    </row>
    <row r="198" spans="1:101" s="17" customFormat="1" ht="13.5" customHeight="1">
      <c r="A198" s="32"/>
      <c r="B198" s="35"/>
      <c r="C198" s="1058"/>
      <c r="D198" s="1037"/>
      <c r="E198" s="1037"/>
      <c r="F198" s="1037"/>
      <c r="G198" s="1037"/>
      <c r="H198" s="1037"/>
      <c r="I198" s="1037"/>
      <c r="J198" s="1037"/>
      <c r="K198" s="1037"/>
      <c r="L198" s="1038"/>
      <c r="M198" s="1037"/>
      <c r="N198" s="1037"/>
      <c r="O198" s="1037"/>
      <c r="P198" s="1037"/>
      <c r="Q198" s="1037"/>
      <c r="R198" s="1037"/>
      <c r="S198" s="1037"/>
      <c r="T198" s="1037"/>
      <c r="U198" s="1037"/>
      <c r="V198" s="1037"/>
      <c r="W198" s="1037"/>
      <c r="X198" s="1037"/>
      <c r="Y198" s="1037"/>
      <c r="Z198" s="1037"/>
      <c r="AA198" s="1037"/>
      <c r="AB198" s="1037"/>
      <c r="AC198" s="1037"/>
      <c r="AD198" s="1037"/>
      <c r="AE198" s="1037"/>
      <c r="AF198" s="1037"/>
      <c r="AG198" s="1037"/>
      <c r="AH198" s="1037"/>
      <c r="AI198" s="1037"/>
      <c r="AJ198" s="1037"/>
      <c r="AK198" s="1037"/>
      <c r="AL198" s="1037"/>
      <c r="AM198" s="1037"/>
      <c r="AN198" s="1037"/>
      <c r="AO198" s="1037"/>
      <c r="AP198" s="1037"/>
      <c r="AQ198" s="1037"/>
      <c r="AR198" s="1037"/>
      <c r="AS198" s="1037"/>
      <c r="AT198" s="1037"/>
      <c r="AU198" s="1037"/>
      <c r="AV198" s="1037"/>
      <c r="AW198" s="1037"/>
      <c r="AX198" s="1037"/>
      <c r="AY198" s="1037"/>
      <c r="AZ198" s="1037"/>
      <c r="BA198" s="1037"/>
      <c r="BB198" s="1037"/>
      <c r="BC198" s="1037"/>
      <c r="BD198" s="1037"/>
      <c r="BE198" s="1037"/>
      <c r="BF198" s="1037"/>
      <c r="BG198" s="1037"/>
      <c r="BH198" s="1037"/>
      <c r="BI198" s="1037"/>
      <c r="BJ198" s="1037"/>
      <c r="BK198" s="1037"/>
      <c r="BL198" s="1037"/>
      <c r="BM198" s="1037"/>
      <c r="BN198" s="1036"/>
      <c r="BO198" s="1037"/>
      <c r="BP198" s="1037"/>
      <c r="BQ198" s="1037"/>
      <c r="BR198" s="1037"/>
      <c r="BS198" s="1037"/>
      <c r="BT198" s="1037"/>
      <c r="BU198" s="1037"/>
      <c r="BV198" s="1037"/>
      <c r="BW198" s="1060"/>
      <c r="BX198" s="16"/>
      <c r="BY198" s="507" t="str">
        <f>IF(BZ198="","",MAX($BY$2:BY197)+1)</f>
        <v/>
      </c>
      <c r="BZ198" s="862"/>
      <c r="CA198" s="862"/>
      <c r="CB198" s="862"/>
      <c r="CC198" s="5"/>
      <c r="CH198" s="19"/>
      <c r="CI198" s="19"/>
      <c r="CJ198" s="19"/>
      <c r="CK198" s="19"/>
      <c r="CL198" s="19"/>
      <c r="CM198" s="19"/>
      <c r="CN198" s="19"/>
      <c r="CO198" s="19"/>
      <c r="CP198" s="19"/>
      <c r="CQ198" s="19"/>
      <c r="CR198" s="19"/>
      <c r="CS198" s="19"/>
      <c r="CT198" s="19"/>
      <c r="CU198" s="19"/>
      <c r="CV198" s="19"/>
      <c r="CW198" s="19"/>
    </row>
    <row r="199" spans="1:101" s="17" customFormat="1" ht="13.5" customHeight="1">
      <c r="A199" s="32"/>
      <c r="B199" s="35"/>
      <c r="C199" s="18"/>
      <c r="D199" s="19"/>
      <c r="E199" s="19"/>
      <c r="F199" s="19"/>
      <c r="G199" s="19"/>
      <c r="H199" s="19"/>
      <c r="I199" s="19"/>
      <c r="J199" s="19"/>
      <c r="K199" s="19"/>
      <c r="L199" s="418"/>
      <c r="M199" s="19"/>
      <c r="N199" s="31" t="s">
        <v>534</v>
      </c>
      <c r="O199" s="19"/>
      <c r="P199" s="19"/>
      <c r="Q199" s="19"/>
      <c r="R199" s="19"/>
      <c r="S199" s="19"/>
      <c r="T199" s="19"/>
      <c r="U199" s="19"/>
      <c r="V199" s="19"/>
      <c r="W199" s="19"/>
      <c r="X199" s="19"/>
      <c r="Y199" s="19"/>
      <c r="Z199" s="19"/>
      <c r="AA199" s="19"/>
      <c r="AB199" s="19"/>
      <c r="AC199" s="19"/>
      <c r="AD199" s="19"/>
      <c r="AE199" s="19"/>
      <c r="AF199" s="19"/>
      <c r="AG199" s="19"/>
      <c r="AH199" s="19"/>
      <c r="AI199" s="19"/>
      <c r="AJ199" s="19"/>
      <c r="AK199" s="19"/>
      <c r="AL199" s="19"/>
      <c r="AM199" s="19"/>
      <c r="AN199" s="19"/>
      <c r="AO199" s="19"/>
      <c r="AP199" s="19"/>
      <c r="AQ199" s="19"/>
      <c r="AR199" s="19"/>
      <c r="AS199" s="19"/>
      <c r="AT199" s="19"/>
      <c r="AU199" s="19"/>
      <c r="AV199" s="19"/>
      <c r="AW199" s="19"/>
      <c r="AX199" s="19"/>
      <c r="AY199" s="19"/>
      <c r="AZ199" s="19"/>
      <c r="BA199" s="19"/>
      <c r="BB199" s="19"/>
      <c r="BC199" s="19"/>
      <c r="BD199" s="19"/>
      <c r="BE199" s="19"/>
      <c r="BF199" s="19"/>
      <c r="BG199" s="19"/>
      <c r="BH199" s="19"/>
      <c r="BI199" s="19"/>
      <c r="BJ199" s="19"/>
      <c r="BK199" s="19"/>
      <c r="BL199" s="19"/>
      <c r="BM199" s="19"/>
      <c r="BN199" s="530"/>
      <c r="BO199" s="19"/>
      <c r="BP199" s="19"/>
      <c r="BQ199" s="19"/>
      <c r="BR199" s="19"/>
      <c r="BS199" s="19"/>
      <c r="BT199" s="19"/>
      <c r="BU199" s="19"/>
      <c r="BV199" s="19"/>
      <c r="BW199" s="21"/>
      <c r="BX199" s="16"/>
      <c r="BY199" s="507" t="str">
        <f>IF(BZ199="","",MAX($BY$2:BY198)+1)</f>
        <v/>
      </c>
      <c r="BZ199" s="862"/>
      <c r="CA199" s="862"/>
      <c r="CB199" s="862"/>
      <c r="CC199" s="5"/>
      <c r="CH199" s="19"/>
      <c r="CI199" s="19"/>
      <c r="CJ199" s="19"/>
      <c r="CK199" s="19"/>
      <c r="CL199" s="19"/>
      <c r="CM199" s="19"/>
      <c r="CN199" s="19"/>
      <c r="CO199" s="19"/>
      <c r="CP199" s="19"/>
      <c r="CQ199" s="19"/>
      <c r="CR199" s="19"/>
      <c r="CS199" s="19"/>
      <c r="CT199" s="19"/>
      <c r="CU199" s="19"/>
      <c r="CV199" s="19"/>
      <c r="CW199" s="19"/>
    </row>
    <row r="200" spans="1:101" s="17" customFormat="1" ht="13.5" customHeight="1">
      <c r="A200" s="32"/>
      <c r="B200" s="35"/>
      <c r="C200" s="18"/>
      <c r="D200" s="19"/>
      <c r="E200" s="19"/>
      <c r="F200" s="19"/>
      <c r="G200" s="19"/>
      <c r="H200" s="19"/>
      <c r="I200" s="19"/>
      <c r="J200" s="19"/>
      <c r="K200" s="19"/>
      <c r="L200" s="418"/>
      <c r="M200" s="19"/>
      <c r="N200" s="19"/>
      <c r="O200" s="19" t="s">
        <v>535</v>
      </c>
      <c r="P200" s="19"/>
      <c r="Q200" s="19"/>
      <c r="R200" s="19"/>
      <c r="S200" s="19"/>
      <c r="T200" s="19"/>
      <c r="U200" s="19"/>
      <c r="V200" s="19"/>
      <c r="W200" s="19"/>
      <c r="X200" s="19"/>
      <c r="Y200" s="19"/>
      <c r="Z200" s="19"/>
      <c r="AA200" s="19"/>
      <c r="AB200" s="19"/>
      <c r="AC200" s="19"/>
      <c r="AD200" s="19"/>
      <c r="AE200" s="19"/>
      <c r="AF200" s="19"/>
      <c r="AG200" s="19"/>
      <c r="AH200" s="19"/>
      <c r="AI200" s="19"/>
      <c r="AJ200" s="19"/>
      <c r="AK200" s="19"/>
      <c r="AL200" s="19"/>
      <c r="AM200" s="19"/>
      <c r="AN200" s="19"/>
      <c r="AO200" s="19"/>
      <c r="AP200" s="19"/>
      <c r="AQ200" s="19"/>
      <c r="AR200" s="19"/>
      <c r="AS200" s="19"/>
      <c r="AT200" s="19"/>
      <c r="AU200" s="19"/>
      <c r="AV200" s="19"/>
      <c r="AW200" s="19"/>
      <c r="AX200" s="19"/>
      <c r="AY200" s="19"/>
      <c r="AZ200" s="19"/>
      <c r="BA200" s="19"/>
      <c r="BB200" s="19"/>
      <c r="BC200" s="19"/>
      <c r="BD200" s="19"/>
      <c r="BE200" s="19"/>
      <c r="BF200" s="19"/>
      <c r="BG200" s="19"/>
      <c r="BH200" s="19"/>
      <c r="BI200" s="19"/>
      <c r="BJ200" s="19"/>
      <c r="BK200" s="19"/>
      <c r="BL200" s="19"/>
      <c r="BM200" s="19"/>
      <c r="BN200" s="530"/>
      <c r="BO200" s="19"/>
      <c r="BP200" s="19"/>
      <c r="BQ200" s="19"/>
      <c r="BR200" s="19"/>
      <c r="BS200" s="19"/>
      <c r="BT200" s="19"/>
      <c r="BU200" s="19"/>
      <c r="BV200" s="19"/>
      <c r="BW200" s="21"/>
      <c r="BX200" s="16"/>
      <c r="BY200" s="507" t="str">
        <f>IF(BZ200="","",MAX($BY$2:BY199)+1)</f>
        <v/>
      </c>
      <c r="BZ200" s="862"/>
      <c r="CA200" s="862"/>
      <c r="CB200" s="862"/>
      <c r="CC200" s="5"/>
      <c r="CH200" s="19"/>
      <c r="CI200" s="19"/>
      <c r="CJ200" s="19"/>
      <c r="CK200" s="19"/>
      <c r="CL200" s="19"/>
      <c r="CM200" s="19"/>
      <c r="CN200" s="19"/>
      <c r="CO200" s="19"/>
      <c r="CP200" s="19"/>
      <c r="CQ200" s="19"/>
      <c r="CR200" s="19"/>
      <c r="CS200" s="19"/>
      <c r="CT200" s="19"/>
      <c r="CU200" s="19"/>
      <c r="CV200" s="19"/>
      <c r="CW200" s="19"/>
    </row>
    <row r="201" spans="1:101" s="17" customFormat="1" ht="13.5" customHeight="1">
      <c r="A201" s="32"/>
      <c r="B201" s="35"/>
      <c r="C201" s="18"/>
      <c r="D201" s="19"/>
      <c r="E201" s="19"/>
      <c r="F201" s="19"/>
      <c r="G201" s="19"/>
      <c r="H201" s="19"/>
      <c r="I201" s="19"/>
      <c r="J201" s="19"/>
      <c r="K201" s="19"/>
      <c r="L201" s="418"/>
      <c r="M201" s="19"/>
      <c r="N201" s="19"/>
      <c r="O201" s="19"/>
      <c r="P201" s="19" t="s">
        <v>536</v>
      </c>
      <c r="Q201" s="19"/>
      <c r="R201" s="19"/>
      <c r="S201" s="19"/>
      <c r="T201" s="19"/>
      <c r="U201" s="19"/>
      <c r="V201" s="19"/>
      <c r="W201" s="19"/>
      <c r="X201" s="19"/>
      <c r="Y201" s="19"/>
      <c r="Z201" s="19"/>
      <c r="AA201" s="19"/>
      <c r="AB201" s="19"/>
      <c r="AC201" s="19"/>
      <c r="AD201" s="19"/>
      <c r="AE201" s="19"/>
      <c r="AF201" s="19"/>
      <c r="AG201" s="19"/>
      <c r="AH201" s="19"/>
      <c r="AI201" s="19"/>
      <c r="AJ201" s="19"/>
      <c r="AK201" s="19"/>
      <c r="AL201" s="19"/>
      <c r="AM201" s="19"/>
      <c r="AN201" s="19"/>
      <c r="AO201" s="19"/>
      <c r="AP201" s="19"/>
      <c r="AQ201" s="19"/>
      <c r="AR201" s="19"/>
      <c r="AS201" s="19"/>
      <c r="AT201" s="19"/>
      <c r="AU201" s="19"/>
      <c r="AV201" s="19"/>
      <c r="AW201" s="19"/>
      <c r="AX201" s="19"/>
      <c r="AY201" s="19"/>
      <c r="AZ201" s="477"/>
      <c r="BA201" s="477"/>
      <c r="BB201" s="477"/>
      <c r="BC201" s="477"/>
      <c r="BD201" s="477"/>
      <c r="BE201" s="477"/>
      <c r="BF201" s="19"/>
      <c r="BG201" s="19"/>
      <c r="BH201" s="19"/>
      <c r="BI201" s="19"/>
      <c r="BJ201" s="19"/>
      <c r="BK201" s="19"/>
      <c r="BL201" s="19"/>
      <c r="BM201" s="19"/>
      <c r="BN201" s="530"/>
      <c r="BO201" s="19"/>
      <c r="BP201" s="19"/>
      <c r="BQ201" s="19"/>
      <c r="BR201" s="19"/>
      <c r="BS201" s="19"/>
      <c r="BT201" s="19"/>
      <c r="BU201" s="19"/>
      <c r="BV201" s="19"/>
      <c r="BW201" s="21"/>
      <c r="BX201" s="16"/>
      <c r="BY201" s="507" t="str">
        <f>IF(BZ201="","",MAX($BY$2:BY200)+1)</f>
        <v/>
      </c>
      <c r="BZ201" s="862"/>
      <c r="CA201" s="862"/>
      <c r="CB201" s="862"/>
      <c r="CC201" s="5"/>
      <c r="CH201" s="19"/>
      <c r="CI201" s="19"/>
      <c r="CJ201" s="19"/>
      <c r="CK201" s="19"/>
      <c r="CL201" s="19"/>
      <c r="CM201" s="19"/>
      <c r="CN201" s="19"/>
      <c r="CO201" s="19"/>
      <c r="CP201" s="19"/>
      <c r="CQ201" s="19"/>
      <c r="CR201" s="19"/>
      <c r="CS201" s="19"/>
      <c r="CT201" s="19"/>
      <c r="CU201" s="19"/>
      <c r="CV201" s="19"/>
      <c r="CW201" s="19"/>
    </row>
    <row r="202" spans="1:101" s="17" customFormat="1" ht="13.5" customHeight="1">
      <c r="A202" s="32"/>
      <c r="B202" s="35"/>
      <c r="C202" s="18"/>
      <c r="D202" s="19"/>
      <c r="E202" s="19"/>
      <c r="F202" s="19"/>
      <c r="G202" s="19"/>
      <c r="H202" s="19"/>
      <c r="I202" s="19"/>
      <c r="J202" s="19"/>
      <c r="K202" s="19"/>
      <c r="L202" s="418"/>
      <c r="M202" s="19"/>
      <c r="N202" s="19"/>
      <c r="O202" s="19"/>
      <c r="P202" s="19"/>
      <c r="Q202" s="1084" t="s">
        <v>308</v>
      </c>
      <c r="R202" s="1085"/>
      <c r="S202" s="1084" t="s">
        <v>367</v>
      </c>
      <c r="T202" s="1086"/>
      <c r="U202" s="1086"/>
      <c r="V202" s="1086"/>
      <c r="W202" s="1086"/>
      <c r="X202" s="1086"/>
      <c r="Y202" s="1086"/>
      <c r="Z202" s="1087"/>
      <c r="AA202" s="1084" t="s">
        <v>368</v>
      </c>
      <c r="AB202" s="1086"/>
      <c r="AC202" s="1086"/>
      <c r="AD202" s="1086"/>
      <c r="AE202" s="1086"/>
      <c r="AF202" s="1086"/>
      <c r="AG202" s="1086"/>
      <c r="AH202" s="1086"/>
      <c r="AI202" s="1086"/>
      <c r="AJ202" s="1086"/>
      <c r="AK202" s="1086"/>
      <c r="AL202" s="1086"/>
      <c r="AM202" s="1084" t="s">
        <v>369</v>
      </c>
      <c r="AN202" s="1086"/>
      <c r="AO202" s="1086"/>
      <c r="AP202" s="1086"/>
      <c r="AQ202" s="1086"/>
      <c r="AR202" s="1086"/>
      <c r="AS202" s="1086"/>
      <c r="AT202" s="1086"/>
      <c r="AU202" s="1086"/>
      <c r="AV202" s="1086"/>
      <c r="AW202" s="1086"/>
      <c r="AX202" s="1087"/>
      <c r="AY202" s="1026" t="s">
        <v>110</v>
      </c>
      <c r="AZ202" s="1028"/>
      <c r="BA202" s="1028"/>
      <c r="BB202" s="1028"/>
      <c r="BC202" s="1028"/>
      <c r="BD202" s="1028"/>
      <c r="BE202" s="1028"/>
      <c r="BF202" s="1028"/>
      <c r="BG202" s="1028"/>
      <c r="BH202" s="1028"/>
      <c r="BI202" s="1028"/>
      <c r="BJ202" s="1029"/>
      <c r="BK202" s="19"/>
      <c r="BL202" s="19"/>
      <c r="BM202" s="19"/>
      <c r="BN202" s="530"/>
      <c r="BO202" s="19"/>
      <c r="BP202" s="19"/>
      <c r="BQ202" s="19"/>
      <c r="BR202" s="19"/>
      <c r="BS202" s="19"/>
      <c r="BT202" s="19"/>
      <c r="BU202" s="19"/>
      <c r="BV202" s="19"/>
      <c r="BW202" s="21"/>
      <c r="BX202" s="16"/>
      <c r="BY202" s="507" t="str">
        <f>IF(BZ202="","",MAX($BY$2:BY201)+1)</f>
        <v/>
      </c>
      <c r="BZ202" s="862"/>
      <c r="CA202" s="862"/>
      <c r="CB202" s="862"/>
      <c r="CC202" s="5"/>
      <c r="CH202" s="19"/>
      <c r="CI202" s="19"/>
      <c r="CJ202" s="19"/>
      <c r="CK202" s="19"/>
      <c r="CL202" s="19"/>
      <c r="CM202" s="19"/>
      <c r="CN202" s="19"/>
      <c r="CO202" s="19"/>
      <c r="CP202" s="19"/>
      <c r="CQ202" s="19"/>
      <c r="CR202" s="19"/>
      <c r="CS202" s="19"/>
      <c r="CT202" s="19"/>
      <c r="CU202" s="19"/>
      <c r="CV202" s="19"/>
      <c r="CW202" s="19"/>
    </row>
    <row r="203" spans="1:101" s="17" customFormat="1" ht="13.5" customHeight="1">
      <c r="A203" s="32"/>
      <c r="B203" s="35" t="s">
        <v>348</v>
      </c>
      <c r="C203" s="18"/>
      <c r="D203" s="19"/>
      <c r="E203" s="19"/>
      <c r="F203" s="19"/>
      <c r="G203" s="19"/>
      <c r="H203" s="19"/>
      <c r="I203" s="19"/>
      <c r="J203" s="19"/>
      <c r="K203" s="19"/>
      <c r="L203" s="418"/>
      <c r="M203" s="19"/>
      <c r="N203" s="19"/>
      <c r="O203" s="19"/>
      <c r="P203" s="19"/>
      <c r="Q203" s="1088">
        <v>1</v>
      </c>
      <c r="R203" s="1089"/>
      <c r="S203" s="1036" t="s">
        <v>537</v>
      </c>
      <c r="T203" s="1037"/>
      <c r="U203" s="1037"/>
      <c r="V203" s="1037"/>
      <c r="W203" s="1037"/>
      <c r="X203" s="1037"/>
      <c r="Y203" s="1037"/>
      <c r="Z203" s="1038"/>
      <c r="AA203" s="1036" t="s">
        <v>538</v>
      </c>
      <c r="AB203" s="1037"/>
      <c r="AC203" s="1037"/>
      <c r="AD203" s="1037"/>
      <c r="AE203" s="1037"/>
      <c r="AF203" s="1037"/>
      <c r="AG203" s="1037"/>
      <c r="AH203" s="1037"/>
      <c r="AI203" s="1037"/>
      <c r="AJ203" s="1037"/>
      <c r="AK203" s="1037"/>
      <c r="AL203" s="1038"/>
      <c r="AM203" s="1036" t="s">
        <v>538</v>
      </c>
      <c r="AN203" s="1037"/>
      <c r="AO203" s="1037"/>
      <c r="AP203" s="1037"/>
      <c r="AQ203" s="1037"/>
      <c r="AR203" s="1037"/>
      <c r="AS203" s="1037"/>
      <c r="AT203" s="1037"/>
      <c r="AU203" s="1037"/>
      <c r="AV203" s="1037"/>
      <c r="AW203" s="1037"/>
      <c r="AX203" s="1038"/>
      <c r="AY203" s="1036"/>
      <c r="AZ203" s="1037"/>
      <c r="BA203" s="1037"/>
      <c r="BB203" s="1037"/>
      <c r="BC203" s="1037"/>
      <c r="BD203" s="1037"/>
      <c r="BE203" s="1037"/>
      <c r="BF203" s="1037"/>
      <c r="BG203" s="1037"/>
      <c r="BH203" s="1037"/>
      <c r="BI203" s="1037"/>
      <c r="BJ203" s="1038"/>
      <c r="BK203" s="19"/>
      <c r="BL203" s="19"/>
      <c r="BM203" s="19"/>
      <c r="BN203" s="530"/>
      <c r="BO203" s="19"/>
      <c r="BP203" s="19"/>
      <c r="BQ203" s="19"/>
      <c r="BR203" s="19"/>
      <c r="BS203" s="19"/>
      <c r="BT203" s="19"/>
      <c r="BU203" s="19"/>
      <c r="BV203" s="19"/>
      <c r="BW203" s="21"/>
      <c r="BX203" s="16"/>
      <c r="BY203" s="507">
        <f>IF(BZ203="","",MAX($BY$2:BY202)+1)</f>
        <v>93</v>
      </c>
      <c r="BZ203" s="862" t="s">
        <v>81</v>
      </c>
      <c r="CA203" s="862" t="s">
        <v>9</v>
      </c>
      <c r="CB203" s="863">
        <v>45299</v>
      </c>
      <c r="CC203" s="5"/>
      <c r="CH203" s="19"/>
      <c r="CI203" s="19"/>
      <c r="CJ203" s="19"/>
      <c r="CK203" s="19"/>
      <c r="CL203" s="19"/>
      <c r="CM203" s="19"/>
      <c r="CN203" s="19"/>
      <c r="CO203" s="19"/>
      <c r="CP203" s="19"/>
      <c r="CQ203" s="19"/>
      <c r="CR203" s="19"/>
      <c r="CS203" s="19"/>
      <c r="CT203" s="19"/>
      <c r="CU203" s="19"/>
      <c r="CV203" s="19"/>
      <c r="CW203" s="19"/>
    </row>
    <row r="204" spans="1:101" s="17" customFormat="1" ht="13.5" customHeight="1">
      <c r="A204" s="32"/>
      <c r="B204" s="35"/>
      <c r="C204" s="18"/>
      <c r="D204" s="19"/>
      <c r="E204" s="19"/>
      <c r="F204" s="19"/>
      <c r="G204" s="19"/>
      <c r="H204" s="19"/>
      <c r="I204" s="19"/>
      <c r="J204" s="19"/>
      <c r="K204" s="19"/>
      <c r="L204" s="418"/>
      <c r="M204" s="19"/>
      <c r="N204" s="19"/>
      <c r="O204" s="19"/>
      <c r="P204" s="19"/>
      <c r="Q204" s="1090"/>
      <c r="R204" s="451"/>
      <c r="S204" s="530"/>
      <c r="T204" s="19"/>
      <c r="U204" s="19"/>
      <c r="V204" s="19"/>
      <c r="W204" s="19"/>
      <c r="X204" s="19"/>
      <c r="Y204" s="19"/>
      <c r="Z204" s="418"/>
      <c r="AA204" s="530"/>
      <c r="AB204" s="19" t="s">
        <v>539</v>
      </c>
      <c r="AC204" s="19"/>
      <c r="AD204" s="19"/>
      <c r="AE204" s="19"/>
      <c r="AF204" s="19"/>
      <c r="AG204" s="19"/>
      <c r="AH204" s="19"/>
      <c r="AI204" s="19"/>
      <c r="AJ204" s="19"/>
      <c r="AK204" s="19"/>
      <c r="AL204" s="418"/>
      <c r="AM204" s="530"/>
      <c r="AN204" s="19" t="s">
        <v>539</v>
      </c>
      <c r="AO204" s="19"/>
      <c r="AP204" s="19"/>
      <c r="AQ204" s="19"/>
      <c r="AR204" s="19"/>
      <c r="AS204" s="19"/>
      <c r="AT204" s="19"/>
      <c r="AU204" s="19"/>
      <c r="AV204" s="19"/>
      <c r="AW204" s="19"/>
      <c r="AX204" s="418"/>
      <c r="AY204" s="530"/>
      <c r="AZ204" s="19"/>
      <c r="BA204" s="19"/>
      <c r="BB204" s="19"/>
      <c r="BC204" s="19"/>
      <c r="BD204" s="19"/>
      <c r="BE204" s="19"/>
      <c r="BF204" s="19"/>
      <c r="BG204" s="19"/>
      <c r="BH204" s="19"/>
      <c r="BI204" s="19"/>
      <c r="BJ204" s="418"/>
      <c r="BK204" s="19"/>
      <c r="BL204" s="19"/>
      <c r="BM204" s="19"/>
      <c r="BN204" s="530"/>
      <c r="BO204" s="19"/>
      <c r="BP204" s="19"/>
      <c r="BQ204" s="19"/>
      <c r="BR204" s="19"/>
      <c r="BS204" s="19"/>
      <c r="BT204" s="19"/>
      <c r="BU204" s="19"/>
      <c r="BV204" s="19"/>
      <c r="BW204" s="21"/>
      <c r="BX204" s="16"/>
      <c r="BY204" s="507" t="str">
        <f>IF(BZ204="","",MAX($BY$2:BY203)+1)</f>
        <v/>
      </c>
      <c r="BZ204" s="862"/>
      <c r="CA204" s="862"/>
      <c r="CB204" s="862"/>
      <c r="CC204" s="5"/>
      <c r="CH204" s="19"/>
      <c r="CI204" s="19"/>
      <c r="CJ204" s="19"/>
      <c r="CK204" s="19"/>
      <c r="CL204" s="19"/>
      <c r="CM204" s="19"/>
      <c r="CN204" s="19"/>
      <c r="CO204" s="19"/>
      <c r="CP204" s="19"/>
      <c r="CQ204" s="19"/>
      <c r="CR204" s="19"/>
      <c r="CS204" s="19"/>
      <c r="CT204" s="19"/>
      <c r="CU204" s="19"/>
      <c r="CV204" s="19"/>
      <c r="CW204" s="19"/>
    </row>
    <row r="205" spans="1:101" s="17" customFormat="1" ht="13.5" customHeight="1">
      <c r="A205" s="32"/>
      <c r="B205" s="35"/>
      <c r="C205" s="18"/>
      <c r="D205" s="19"/>
      <c r="E205" s="19"/>
      <c r="F205" s="19"/>
      <c r="G205" s="19"/>
      <c r="H205" s="19"/>
      <c r="I205" s="19"/>
      <c r="J205" s="19"/>
      <c r="K205" s="19"/>
      <c r="L205" s="418"/>
      <c r="M205" s="19"/>
      <c r="N205" s="19"/>
      <c r="O205" s="19"/>
      <c r="P205" s="19"/>
      <c r="Q205" s="1090"/>
      <c r="R205" s="451"/>
      <c r="S205" s="530"/>
      <c r="T205" s="19"/>
      <c r="U205" s="19"/>
      <c r="V205" s="19"/>
      <c r="W205" s="19"/>
      <c r="X205" s="19"/>
      <c r="Y205" s="19"/>
      <c r="Z205" s="418"/>
      <c r="AA205" s="530"/>
      <c r="AB205" s="19"/>
      <c r="AC205" s="19" t="s">
        <v>540</v>
      </c>
      <c r="AD205" s="19"/>
      <c r="AE205" s="19"/>
      <c r="AF205" s="19"/>
      <c r="AG205" s="19"/>
      <c r="AH205" s="19"/>
      <c r="AI205" s="19"/>
      <c r="AJ205" s="19"/>
      <c r="AK205" s="19"/>
      <c r="AL205" s="418"/>
      <c r="AM205" s="530"/>
      <c r="AN205" s="19"/>
      <c r="AO205" s="19" t="s">
        <v>541</v>
      </c>
      <c r="AP205" s="19"/>
      <c r="AQ205" s="19"/>
      <c r="AR205" s="19"/>
      <c r="AS205" s="19"/>
      <c r="AT205" s="19"/>
      <c r="AU205" s="19"/>
      <c r="AV205" s="19"/>
      <c r="AW205" s="19"/>
      <c r="AX205" s="418"/>
      <c r="AY205" s="530"/>
      <c r="AZ205" s="19"/>
      <c r="BA205" s="19"/>
      <c r="BB205" s="19"/>
      <c r="BC205" s="19"/>
      <c r="BD205" s="19"/>
      <c r="BE205" s="19"/>
      <c r="BF205" s="19"/>
      <c r="BG205" s="19"/>
      <c r="BH205" s="19"/>
      <c r="BI205" s="19"/>
      <c r="BJ205" s="418"/>
      <c r="BK205" s="19"/>
      <c r="BL205" s="19"/>
      <c r="BM205" s="19"/>
      <c r="BN205" s="530"/>
      <c r="BO205" s="19"/>
      <c r="BP205" s="19"/>
      <c r="BQ205" s="19"/>
      <c r="BR205" s="19"/>
      <c r="BS205" s="19"/>
      <c r="BT205" s="19"/>
      <c r="BU205" s="19"/>
      <c r="BV205" s="19"/>
      <c r="BW205" s="21"/>
      <c r="BX205" s="16"/>
      <c r="BY205" s="507" t="str">
        <f>IF(BZ205="","",MAX($BY$2:BY204)+1)</f>
        <v/>
      </c>
      <c r="BZ205" s="862"/>
      <c r="CA205" s="862"/>
      <c r="CB205" s="862"/>
      <c r="CC205" s="5"/>
      <c r="CH205" s="19"/>
      <c r="CI205" s="19"/>
      <c r="CJ205" s="19"/>
      <c r="CK205" s="19"/>
      <c r="CL205" s="19"/>
      <c r="CM205" s="19"/>
      <c r="CN205" s="19"/>
      <c r="CO205" s="19"/>
      <c r="CP205" s="19"/>
      <c r="CQ205" s="19"/>
      <c r="CR205" s="19"/>
      <c r="CS205" s="19"/>
      <c r="CT205" s="19"/>
      <c r="CU205" s="19"/>
      <c r="CV205" s="19"/>
      <c r="CW205" s="19"/>
    </row>
    <row r="206" spans="1:101" s="17" customFormat="1" ht="13.5" customHeight="1">
      <c r="A206" s="32"/>
      <c r="B206" s="35"/>
      <c r="C206" s="18"/>
      <c r="D206" s="19"/>
      <c r="E206" s="19"/>
      <c r="F206" s="19"/>
      <c r="G206" s="19"/>
      <c r="H206" s="19"/>
      <c r="I206" s="19"/>
      <c r="J206" s="19"/>
      <c r="K206" s="19"/>
      <c r="L206" s="418"/>
      <c r="M206" s="19"/>
      <c r="N206" s="19"/>
      <c r="O206" s="19"/>
      <c r="P206" s="19"/>
      <c r="Q206" s="1091"/>
      <c r="R206" s="1092"/>
      <c r="S206" s="476"/>
      <c r="T206" s="477"/>
      <c r="U206" s="477"/>
      <c r="V206" s="477"/>
      <c r="W206" s="477"/>
      <c r="X206" s="477"/>
      <c r="Y206" s="477"/>
      <c r="Z206" s="478"/>
      <c r="AA206" s="476" t="s">
        <v>542</v>
      </c>
      <c r="AB206" s="477"/>
      <c r="AC206" s="477"/>
      <c r="AD206" s="477"/>
      <c r="AE206" s="477"/>
      <c r="AF206" s="477"/>
      <c r="AG206" s="477"/>
      <c r="AH206" s="477"/>
      <c r="AI206" s="477"/>
      <c r="AJ206" s="477"/>
      <c r="AK206" s="477"/>
      <c r="AL206" s="477"/>
      <c r="AM206" s="476"/>
      <c r="AN206" s="477"/>
      <c r="AO206" s="477"/>
      <c r="AP206" s="477"/>
      <c r="AQ206" s="477"/>
      <c r="AR206" s="477"/>
      <c r="AS206" s="477"/>
      <c r="AT206" s="477"/>
      <c r="AU206" s="477"/>
      <c r="AV206" s="477"/>
      <c r="AW206" s="477"/>
      <c r="AX206" s="478"/>
      <c r="AY206" s="1093"/>
      <c r="AZ206" s="1094"/>
      <c r="BA206" s="1094"/>
      <c r="BB206" s="1094"/>
      <c r="BC206" s="1094"/>
      <c r="BD206" s="1094"/>
      <c r="BE206" s="1094"/>
      <c r="BF206" s="1094"/>
      <c r="BG206" s="1094"/>
      <c r="BH206" s="1094"/>
      <c r="BI206" s="1094"/>
      <c r="BJ206" s="1095"/>
      <c r="BK206" s="19"/>
      <c r="BL206" s="19"/>
      <c r="BM206" s="19"/>
      <c r="BN206" s="530"/>
      <c r="BO206" s="19"/>
      <c r="BP206" s="19"/>
      <c r="BQ206" s="19"/>
      <c r="BR206" s="19"/>
      <c r="BS206" s="19"/>
      <c r="BT206" s="19"/>
      <c r="BU206" s="19"/>
      <c r="BV206" s="19"/>
      <c r="BW206" s="21"/>
      <c r="BX206" s="16"/>
      <c r="BY206" s="507" t="str">
        <f>IF(BZ206="","",MAX($BY$2:BY205)+1)</f>
        <v/>
      </c>
      <c r="BZ206" s="862"/>
      <c r="CA206" s="862"/>
      <c r="CB206" s="862"/>
      <c r="CC206" s="5"/>
      <c r="CH206" s="19"/>
      <c r="CI206" s="19"/>
      <c r="CJ206" s="19"/>
      <c r="CK206" s="19"/>
      <c r="CL206" s="19"/>
      <c r="CM206" s="19"/>
      <c r="CN206" s="19"/>
      <c r="CO206" s="19"/>
      <c r="CP206" s="19"/>
      <c r="CQ206" s="19"/>
      <c r="CR206" s="19"/>
      <c r="CS206" s="19"/>
      <c r="CT206" s="19"/>
      <c r="CU206" s="19"/>
      <c r="CV206" s="19"/>
      <c r="CW206" s="19"/>
    </row>
    <row r="207" spans="1:101" s="17" customFormat="1" ht="13.5" customHeight="1">
      <c r="A207" s="32"/>
      <c r="B207" s="35" t="s">
        <v>433</v>
      </c>
      <c r="C207" s="18"/>
      <c r="D207" s="19"/>
      <c r="E207" s="19"/>
      <c r="F207" s="19"/>
      <c r="G207" s="19"/>
      <c r="H207" s="19"/>
      <c r="I207" s="19"/>
      <c r="J207" s="19"/>
      <c r="K207" s="19"/>
      <c r="L207" s="418"/>
      <c r="M207" s="19"/>
      <c r="N207" s="19"/>
      <c r="O207" s="19"/>
      <c r="P207" s="19"/>
      <c r="Q207" s="19" t="s">
        <v>543</v>
      </c>
      <c r="R207" s="19"/>
      <c r="S207" s="19"/>
      <c r="T207" s="19"/>
      <c r="U207" s="19"/>
      <c r="V207" s="19"/>
      <c r="W207" s="19"/>
      <c r="X207" s="19"/>
      <c r="Y207" s="19"/>
      <c r="Z207" s="19"/>
      <c r="AA207" s="19"/>
      <c r="AB207" s="19"/>
      <c r="AC207" s="19"/>
      <c r="AD207" s="19"/>
      <c r="AE207" s="19"/>
      <c r="AF207" s="19"/>
      <c r="AG207" s="19"/>
      <c r="AH207" s="19"/>
      <c r="AI207" s="19"/>
      <c r="AJ207" s="19"/>
      <c r="AK207" s="19"/>
      <c r="AL207" s="19"/>
      <c r="AM207" s="19"/>
      <c r="AN207" s="19"/>
      <c r="AO207" s="19"/>
      <c r="AP207" s="19"/>
      <c r="AQ207" s="19"/>
      <c r="AR207" s="19"/>
      <c r="AS207" s="19"/>
      <c r="AT207" s="19"/>
      <c r="AU207" s="19"/>
      <c r="AV207" s="19"/>
      <c r="AW207" s="19"/>
      <c r="AX207" s="5"/>
      <c r="AY207" s="5"/>
      <c r="AZ207" s="5"/>
      <c r="BA207" s="5"/>
      <c r="BB207" s="5"/>
      <c r="BC207" s="5"/>
      <c r="BD207" s="5"/>
      <c r="BE207" s="5"/>
      <c r="BF207" s="5"/>
      <c r="BG207" s="5"/>
      <c r="BH207" s="5"/>
      <c r="BI207" s="5"/>
      <c r="BJ207" s="19"/>
      <c r="BK207" s="19"/>
      <c r="BL207" s="19"/>
      <c r="BM207" s="19"/>
      <c r="BN207" s="530"/>
      <c r="BO207" s="19"/>
      <c r="BP207" s="19"/>
      <c r="BQ207" s="19"/>
      <c r="BR207" s="19"/>
      <c r="BS207" s="19"/>
      <c r="BT207" s="19"/>
      <c r="BU207" s="19"/>
      <c r="BV207" s="19"/>
      <c r="BW207" s="21"/>
      <c r="BX207" s="16"/>
      <c r="BY207" s="507">
        <f>IF(BZ207="","",MAX($BY$2:BY206)+1)</f>
        <v>94</v>
      </c>
      <c r="BZ207" s="862" t="s">
        <v>81</v>
      </c>
      <c r="CA207" s="862" t="s">
        <v>9</v>
      </c>
      <c r="CB207" s="863">
        <v>45299</v>
      </c>
      <c r="CC207" s="5"/>
      <c r="CH207" s="19"/>
      <c r="CI207" s="19"/>
      <c r="CJ207" s="19"/>
      <c r="CK207" s="19"/>
      <c r="CL207" s="19"/>
      <c r="CM207" s="19"/>
      <c r="CN207" s="19"/>
      <c r="CO207" s="19"/>
      <c r="CP207" s="19"/>
      <c r="CQ207" s="19"/>
      <c r="CR207" s="19"/>
      <c r="CS207" s="19"/>
      <c r="CT207" s="19"/>
      <c r="CU207" s="19"/>
      <c r="CV207" s="19"/>
      <c r="CW207" s="19"/>
    </row>
    <row r="208" spans="1:101" s="17" customFormat="1" ht="13.5" customHeight="1">
      <c r="A208" s="32"/>
      <c r="B208" s="35"/>
      <c r="C208" s="18"/>
      <c r="D208" s="19"/>
      <c r="E208" s="19"/>
      <c r="F208" s="19"/>
      <c r="G208" s="19"/>
      <c r="H208" s="19"/>
      <c r="I208" s="19"/>
      <c r="J208" s="19"/>
      <c r="K208" s="19"/>
      <c r="L208" s="418"/>
      <c r="M208" s="19"/>
      <c r="N208" s="19"/>
      <c r="O208" s="19"/>
      <c r="P208" s="19"/>
      <c r="Q208" s="19"/>
      <c r="R208" s="19"/>
      <c r="S208" s="19"/>
      <c r="T208" s="19"/>
      <c r="U208" s="19"/>
      <c r="V208" s="19"/>
      <c r="W208" s="19"/>
      <c r="X208" s="19"/>
      <c r="Y208" s="19"/>
      <c r="Z208" s="19"/>
      <c r="AA208" s="19"/>
      <c r="AB208" s="19"/>
      <c r="AC208" s="19"/>
      <c r="AD208" s="19"/>
      <c r="AE208" s="19"/>
      <c r="AF208" s="19"/>
      <c r="AG208" s="19"/>
      <c r="AH208" s="19"/>
      <c r="AI208" s="19"/>
      <c r="AJ208" s="19"/>
      <c r="AK208" s="19"/>
      <c r="AL208" s="19"/>
      <c r="AM208" s="19"/>
      <c r="AN208" s="19"/>
      <c r="AO208" s="19"/>
      <c r="AP208" s="19"/>
      <c r="AQ208" s="19"/>
      <c r="AR208" s="19"/>
      <c r="AS208" s="19"/>
      <c r="AT208" s="19"/>
      <c r="AU208" s="19"/>
      <c r="AV208" s="19"/>
      <c r="AW208" s="19"/>
      <c r="AX208" s="5"/>
      <c r="AY208" s="5"/>
      <c r="AZ208" s="5"/>
      <c r="BA208" s="5"/>
      <c r="BB208" s="5"/>
      <c r="BC208" s="5"/>
      <c r="BD208" s="5"/>
      <c r="BE208" s="5"/>
      <c r="BF208" s="5"/>
      <c r="BG208" s="5"/>
      <c r="BH208" s="5"/>
      <c r="BI208" s="5"/>
      <c r="BJ208" s="19"/>
      <c r="BK208" s="19"/>
      <c r="BL208" s="19"/>
      <c r="BM208" s="19"/>
      <c r="BN208" s="530"/>
      <c r="BO208" s="19"/>
      <c r="BP208" s="19"/>
      <c r="BQ208" s="19"/>
      <c r="BR208" s="19"/>
      <c r="BS208" s="19"/>
      <c r="BT208" s="19"/>
      <c r="BU208" s="19"/>
      <c r="BV208" s="19"/>
      <c r="BW208" s="21"/>
      <c r="BX208" s="16"/>
      <c r="BY208" s="507" t="str">
        <f>IF(BZ208="","",MAX($BY$2:BY207)+1)</f>
        <v/>
      </c>
      <c r="BZ208" s="862"/>
      <c r="CA208" s="862"/>
      <c r="CB208" s="862"/>
      <c r="CC208" s="5"/>
      <c r="CH208" s="19"/>
      <c r="CI208" s="19"/>
      <c r="CJ208" s="19"/>
      <c r="CK208" s="19"/>
      <c r="CL208" s="19"/>
      <c r="CM208" s="19"/>
      <c r="CN208" s="19"/>
      <c r="CO208" s="19"/>
      <c r="CP208" s="19"/>
      <c r="CQ208" s="19"/>
      <c r="CR208" s="19"/>
      <c r="CS208" s="19"/>
      <c r="CT208" s="19"/>
      <c r="CU208" s="19"/>
      <c r="CV208" s="19"/>
      <c r="CW208" s="19"/>
    </row>
    <row r="209" spans="1:101" s="17" customFormat="1" ht="13.5" customHeight="1">
      <c r="A209" s="32"/>
      <c r="B209" s="35"/>
      <c r="C209" s="18"/>
      <c r="D209" s="19"/>
      <c r="E209" s="19"/>
      <c r="F209" s="19"/>
      <c r="G209" s="19"/>
      <c r="H209" s="19"/>
      <c r="I209" s="19"/>
      <c r="J209" s="19"/>
      <c r="K209" s="19"/>
      <c r="L209" s="418"/>
      <c r="M209" s="19"/>
      <c r="N209" s="19"/>
      <c r="O209" s="19"/>
      <c r="P209" s="19"/>
      <c r="Q209" s="19"/>
      <c r="R209" s="19"/>
      <c r="S209" s="19"/>
      <c r="T209" s="19"/>
      <c r="U209" s="19"/>
      <c r="V209" s="19"/>
      <c r="W209" s="19"/>
      <c r="X209" s="19"/>
      <c r="Y209" s="19"/>
      <c r="Z209" s="19"/>
      <c r="AA209" s="19"/>
      <c r="AB209" s="19"/>
      <c r="AC209" s="19"/>
      <c r="AD209" s="19"/>
      <c r="AE209" s="19"/>
      <c r="AF209" s="19"/>
      <c r="AG209" s="19"/>
      <c r="AH209" s="19"/>
      <c r="AI209" s="19"/>
      <c r="AJ209" s="19"/>
      <c r="AK209" s="19"/>
      <c r="AL209" s="19"/>
      <c r="AM209" s="19"/>
      <c r="AN209" s="19"/>
      <c r="AO209" s="19"/>
      <c r="AP209" s="19"/>
      <c r="AQ209" s="19"/>
      <c r="AR209" s="19"/>
      <c r="AS209" s="19"/>
      <c r="AT209" s="19"/>
      <c r="AU209" s="19"/>
      <c r="AV209" s="19"/>
      <c r="AW209" s="19"/>
      <c r="AX209" s="5"/>
      <c r="AY209" s="5"/>
      <c r="AZ209" s="5"/>
      <c r="BA209" s="5"/>
      <c r="BB209" s="5"/>
      <c r="BC209" s="5"/>
      <c r="BD209" s="5"/>
      <c r="BE209" s="5"/>
      <c r="BF209" s="5"/>
      <c r="BG209" s="5"/>
      <c r="BH209" s="5"/>
      <c r="BI209" s="5"/>
      <c r="BJ209" s="19"/>
      <c r="BK209" s="19"/>
      <c r="BL209" s="19"/>
      <c r="BM209" s="19"/>
      <c r="BN209" s="530"/>
      <c r="BO209" s="19"/>
      <c r="BP209" s="19"/>
      <c r="BQ209" s="19"/>
      <c r="BR209" s="19"/>
      <c r="BS209" s="19"/>
      <c r="BT209" s="19"/>
      <c r="BU209" s="19"/>
      <c r="BV209" s="19"/>
      <c r="BW209" s="21"/>
      <c r="BX209" s="16"/>
      <c r="BY209" s="507" t="str">
        <f>IF(BZ209="","",MAX($BY$2:BY208)+1)</f>
        <v/>
      </c>
      <c r="BZ209" s="862"/>
      <c r="CA209" s="862"/>
      <c r="CB209" s="862"/>
      <c r="CC209" s="5"/>
      <c r="CH209" s="19"/>
      <c r="CI209" s="19"/>
      <c r="CJ209" s="19"/>
      <c r="CK209" s="19"/>
      <c r="CL209" s="19"/>
      <c r="CM209" s="19"/>
      <c r="CN209" s="19"/>
      <c r="CO209" s="19"/>
      <c r="CP209" s="19"/>
      <c r="CQ209" s="19"/>
      <c r="CR209" s="19"/>
      <c r="CS209" s="19"/>
      <c r="CT209" s="19"/>
      <c r="CU209" s="19"/>
      <c r="CV209" s="19"/>
      <c r="CW209" s="19"/>
    </row>
    <row r="210" spans="1:101" s="17" customFormat="1" ht="13.5" customHeight="1">
      <c r="A210" s="32"/>
      <c r="B210" s="35"/>
      <c r="C210" s="18"/>
      <c r="D210" s="19"/>
      <c r="E210" s="19"/>
      <c r="F210" s="19"/>
      <c r="G210" s="19"/>
      <c r="H210" s="19"/>
      <c r="I210" s="19"/>
      <c r="J210" s="19"/>
      <c r="K210" s="19"/>
      <c r="L210" s="418"/>
      <c r="M210" s="19"/>
      <c r="N210" s="19"/>
      <c r="O210" s="19"/>
      <c r="P210" s="19"/>
      <c r="Q210" s="19"/>
      <c r="R210" s="19"/>
      <c r="S210" s="19"/>
      <c r="T210" s="19"/>
      <c r="U210" s="19"/>
      <c r="V210" s="19"/>
      <c r="W210" s="19"/>
      <c r="X210" s="19"/>
      <c r="Y210" s="19"/>
      <c r="Z210" s="19"/>
      <c r="AA210" s="19"/>
      <c r="AB210" s="19"/>
      <c r="AC210" s="19"/>
      <c r="AD210" s="19"/>
      <c r="AE210" s="19"/>
      <c r="AF210" s="19"/>
      <c r="AG210" s="19"/>
      <c r="AH210" s="19"/>
      <c r="AI210" s="19"/>
      <c r="AJ210" s="19"/>
      <c r="AK210" s="19"/>
      <c r="AL210" s="19"/>
      <c r="AM210" s="19"/>
      <c r="AN210" s="19"/>
      <c r="AO210" s="19"/>
      <c r="AP210" s="19"/>
      <c r="AQ210" s="19"/>
      <c r="AR210" s="19"/>
      <c r="AS210" s="19"/>
      <c r="AT210" s="19"/>
      <c r="AU210" s="19"/>
      <c r="AV210" s="19"/>
      <c r="AW210" s="19"/>
      <c r="AX210" s="5"/>
      <c r="AY210" s="5"/>
      <c r="AZ210" s="5"/>
      <c r="BA210" s="5"/>
      <c r="BB210" s="5"/>
      <c r="BC210" s="5"/>
      <c r="BD210" s="5"/>
      <c r="BE210" s="5"/>
      <c r="BF210" s="5"/>
      <c r="BG210" s="5"/>
      <c r="BH210" s="5"/>
      <c r="BI210" s="5"/>
      <c r="BJ210" s="19"/>
      <c r="BK210" s="19"/>
      <c r="BL210" s="19"/>
      <c r="BM210" s="19"/>
      <c r="BN210" s="530"/>
      <c r="BO210" s="19"/>
      <c r="BP210" s="19"/>
      <c r="BQ210" s="19"/>
      <c r="BR210" s="19"/>
      <c r="BS210" s="19"/>
      <c r="BT210" s="19"/>
      <c r="BU210" s="19"/>
      <c r="BV210" s="19"/>
      <c r="BW210" s="21"/>
      <c r="BX210" s="16"/>
      <c r="BY210" s="507" t="str">
        <f>IF(BZ210="","",MAX($BY$2:BY209)+1)</f>
        <v/>
      </c>
      <c r="BZ210" s="862"/>
      <c r="CA210" s="862"/>
      <c r="CB210" s="862"/>
      <c r="CC210" s="5"/>
      <c r="CH210" s="19"/>
      <c r="CI210" s="19"/>
      <c r="CJ210" s="19"/>
      <c r="CK210" s="19"/>
      <c r="CL210" s="19"/>
      <c r="CM210" s="19"/>
      <c r="CN210" s="19"/>
      <c r="CO210" s="19"/>
      <c r="CP210" s="19"/>
      <c r="CQ210" s="19"/>
      <c r="CR210" s="19"/>
      <c r="CS210" s="19"/>
      <c r="CT210" s="19"/>
      <c r="CU210" s="19"/>
      <c r="CV210" s="19"/>
      <c r="CW210" s="19"/>
    </row>
    <row r="211" spans="1:101" s="17" customFormat="1" ht="13.5" customHeight="1">
      <c r="A211" s="32"/>
      <c r="B211" s="35"/>
      <c r="C211" s="18"/>
      <c r="D211" s="19"/>
      <c r="E211" s="19"/>
      <c r="F211" s="19"/>
      <c r="G211" s="19"/>
      <c r="H211" s="19"/>
      <c r="I211" s="19"/>
      <c r="J211" s="19"/>
      <c r="K211" s="19"/>
      <c r="L211" s="418"/>
      <c r="M211" s="19"/>
      <c r="N211" s="19"/>
      <c r="O211" s="19"/>
      <c r="P211" s="19"/>
      <c r="Q211" s="19"/>
      <c r="R211" s="19"/>
      <c r="S211" s="19"/>
      <c r="T211" s="19"/>
      <c r="U211" s="19"/>
      <c r="V211" s="19"/>
      <c r="W211" s="19"/>
      <c r="X211" s="19"/>
      <c r="Y211" s="19"/>
      <c r="Z211" s="19"/>
      <c r="AA211" s="19"/>
      <c r="AB211" s="19"/>
      <c r="AC211" s="19"/>
      <c r="AD211" s="19"/>
      <c r="AE211" s="19"/>
      <c r="AF211" s="19"/>
      <c r="AG211" s="19"/>
      <c r="AH211" s="19"/>
      <c r="AI211" s="19"/>
      <c r="AJ211" s="19"/>
      <c r="AK211" s="19"/>
      <c r="AL211" s="19"/>
      <c r="AM211" s="19"/>
      <c r="AN211" s="19"/>
      <c r="AO211" s="19"/>
      <c r="AP211" s="19"/>
      <c r="AQ211" s="19"/>
      <c r="AR211" s="19"/>
      <c r="AS211" s="19"/>
      <c r="AT211" s="19"/>
      <c r="AU211" s="19"/>
      <c r="AV211" s="19"/>
      <c r="AW211" s="19"/>
      <c r="AX211" s="5"/>
      <c r="AY211" s="5"/>
      <c r="AZ211" s="5"/>
      <c r="BA211" s="5"/>
      <c r="BB211" s="5"/>
      <c r="BC211" s="5"/>
      <c r="BD211" s="5"/>
      <c r="BE211" s="5"/>
      <c r="BF211" s="5"/>
      <c r="BG211" s="5"/>
      <c r="BH211" s="5"/>
      <c r="BI211" s="5"/>
      <c r="BJ211" s="19"/>
      <c r="BK211" s="19"/>
      <c r="BL211" s="19"/>
      <c r="BM211" s="19"/>
      <c r="BN211" s="530"/>
      <c r="BO211" s="19"/>
      <c r="BP211" s="19"/>
      <c r="BQ211" s="19"/>
      <c r="BR211" s="19"/>
      <c r="BS211" s="19"/>
      <c r="BT211" s="19"/>
      <c r="BU211" s="19"/>
      <c r="BV211" s="19"/>
      <c r="BW211" s="21"/>
      <c r="BX211" s="16"/>
      <c r="BY211" s="507" t="str">
        <f>IF(BZ211="","",MAX($BY$2:BY210)+1)</f>
        <v/>
      </c>
      <c r="BZ211" s="862"/>
      <c r="CA211" s="862"/>
      <c r="CB211" s="862"/>
      <c r="CC211" s="5"/>
      <c r="CH211" s="19"/>
      <c r="CI211" s="19"/>
      <c r="CJ211" s="19"/>
      <c r="CK211" s="19"/>
      <c r="CL211" s="19"/>
      <c r="CM211" s="19"/>
      <c r="CN211" s="19"/>
      <c r="CO211" s="19"/>
      <c r="CP211" s="19"/>
      <c r="CQ211" s="19"/>
      <c r="CR211" s="19"/>
      <c r="CS211" s="19"/>
      <c r="CT211" s="19"/>
      <c r="CU211" s="19"/>
      <c r="CV211" s="19"/>
      <c r="CW211" s="19"/>
    </row>
    <row r="212" spans="1:101" s="17" customFormat="1" ht="13.5" customHeight="1">
      <c r="A212" s="32"/>
      <c r="B212" s="35"/>
      <c r="C212" s="18"/>
      <c r="D212" s="19"/>
      <c r="E212" s="19"/>
      <c r="F212" s="19"/>
      <c r="G212" s="19"/>
      <c r="H212" s="19"/>
      <c r="I212" s="19"/>
      <c r="J212" s="19"/>
      <c r="K212" s="19"/>
      <c r="L212" s="418"/>
      <c r="M212" s="19"/>
      <c r="N212" s="19"/>
      <c r="O212" s="19"/>
      <c r="P212" s="19"/>
      <c r="Q212" s="19"/>
      <c r="R212" s="19"/>
      <c r="S212" s="19"/>
      <c r="T212" s="19"/>
      <c r="U212" s="19"/>
      <c r="V212" s="19"/>
      <c r="W212" s="19"/>
      <c r="X212" s="19"/>
      <c r="Y212" s="19"/>
      <c r="Z212" s="19"/>
      <c r="AA212" s="19"/>
      <c r="AB212" s="19"/>
      <c r="AC212" s="19"/>
      <c r="AD212" s="19"/>
      <c r="AE212" s="19"/>
      <c r="AF212" s="19"/>
      <c r="AG212" s="19"/>
      <c r="AH212" s="19"/>
      <c r="AI212" s="19"/>
      <c r="AJ212" s="19"/>
      <c r="AK212" s="19"/>
      <c r="AL212" s="19"/>
      <c r="AM212" s="19"/>
      <c r="AN212" s="19"/>
      <c r="AO212" s="19"/>
      <c r="AP212" s="19"/>
      <c r="AQ212" s="19"/>
      <c r="AR212" s="19"/>
      <c r="AS212" s="19"/>
      <c r="AT212" s="19"/>
      <c r="AU212" s="19"/>
      <c r="AV212" s="19"/>
      <c r="AW212" s="19"/>
      <c r="AX212" s="5"/>
      <c r="AY212" s="5"/>
      <c r="AZ212" s="5"/>
      <c r="BA212" s="5"/>
      <c r="BB212" s="5"/>
      <c r="BC212" s="5"/>
      <c r="BD212" s="5"/>
      <c r="BE212" s="5"/>
      <c r="BF212" s="5"/>
      <c r="BG212" s="5"/>
      <c r="BH212" s="5"/>
      <c r="BI212" s="5"/>
      <c r="BJ212" s="19"/>
      <c r="BK212" s="19"/>
      <c r="BL212" s="19"/>
      <c r="BM212" s="19"/>
      <c r="BN212" s="530"/>
      <c r="BO212" s="19"/>
      <c r="BP212" s="19"/>
      <c r="BQ212" s="19"/>
      <c r="BR212" s="19"/>
      <c r="BS212" s="19"/>
      <c r="BT212" s="19"/>
      <c r="BU212" s="19"/>
      <c r="BV212" s="19"/>
      <c r="BW212" s="21"/>
      <c r="BX212" s="16"/>
      <c r="BY212" s="507" t="str">
        <f>IF(BZ212="","",MAX($BY$2:BY211)+1)</f>
        <v/>
      </c>
      <c r="BZ212" s="862"/>
      <c r="CA212" s="862"/>
      <c r="CB212" s="862"/>
      <c r="CC212" s="5"/>
      <c r="CH212" s="19"/>
      <c r="CI212" s="19"/>
      <c r="CJ212" s="19"/>
      <c r="CK212" s="19"/>
      <c r="CL212" s="19"/>
      <c r="CM212" s="19"/>
      <c r="CN212" s="19"/>
      <c r="CO212" s="19"/>
      <c r="CP212" s="19"/>
      <c r="CQ212" s="19"/>
      <c r="CR212" s="19"/>
      <c r="CS212" s="19"/>
      <c r="CT212" s="19"/>
      <c r="CU212" s="19"/>
      <c r="CV212" s="19"/>
      <c r="CW212" s="19"/>
    </row>
    <row r="213" spans="1:101" s="17" customFormat="1" ht="13.5" customHeight="1">
      <c r="A213" s="32"/>
      <c r="B213" s="35"/>
      <c r="C213" s="18"/>
      <c r="D213" s="19"/>
      <c r="E213" s="19"/>
      <c r="F213" s="19"/>
      <c r="G213" s="19"/>
      <c r="H213" s="19"/>
      <c r="I213" s="19"/>
      <c r="J213" s="19"/>
      <c r="K213" s="19"/>
      <c r="L213" s="418"/>
      <c r="M213" s="19"/>
      <c r="N213" s="19"/>
      <c r="O213" s="19"/>
      <c r="P213" s="19"/>
      <c r="Q213" s="19"/>
      <c r="R213" s="19"/>
      <c r="S213" s="19"/>
      <c r="T213" s="19"/>
      <c r="U213" s="19"/>
      <c r="V213" s="19"/>
      <c r="W213" s="19"/>
      <c r="X213" s="19"/>
      <c r="Y213" s="19"/>
      <c r="Z213" s="19"/>
      <c r="AA213" s="19"/>
      <c r="AB213" s="19"/>
      <c r="AC213" s="19"/>
      <c r="AD213" s="19"/>
      <c r="AE213" s="19"/>
      <c r="AF213" s="19"/>
      <c r="AG213" s="19"/>
      <c r="AH213" s="19"/>
      <c r="AI213" s="19"/>
      <c r="AJ213" s="19"/>
      <c r="AK213" s="19"/>
      <c r="AL213" s="19"/>
      <c r="AM213" s="19"/>
      <c r="AN213" s="19"/>
      <c r="AO213" s="19"/>
      <c r="AP213" s="19"/>
      <c r="AQ213" s="19"/>
      <c r="AR213" s="19"/>
      <c r="AS213" s="19"/>
      <c r="AT213" s="19"/>
      <c r="AU213" s="19"/>
      <c r="AV213" s="19"/>
      <c r="AW213" s="19"/>
      <c r="AX213" s="5"/>
      <c r="AY213" s="5"/>
      <c r="AZ213" s="5"/>
      <c r="BA213" s="5"/>
      <c r="BB213" s="5"/>
      <c r="BC213" s="5"/>
      <c r="BD213" s="5"/>
      <c r="BE213" s="5"/>
      <c r="BF213" s="5"/>
      <c r="BG213" s="5"/>
      <c r="BH213" s="5"/>
      <c r="BI213" s="5"/>
      <c r="BJ213" s="19"/>
      <c r="BK213" s="19"/>
      <c r="BL213" s="19"/>
      <c r="BM213" s="19"/>
      <c r="BN213" s="530"/>
      <c r="BO213" s="19"/>
      <c r="BP213" s="19"/>
      <c r="BQ213" s="19"/>
      <c r="BR213" s="19"/>
      <c r="BS213" s="19"/>
      <c r="BT213" s="19"/>
      <c r="BU213" s="19"/>
      <c r="BV213" s="19"/>
      <c r="BW213" s="21"/>
      <c r="BX213" s="16"/>
      <c r="BY213" s="507" t="str">
        <f>IF(BZ213="","",MAX($BY$2:BY212)+1)</f>
        <v/>
      </c>
      <c r="BZ213" s="862"/>
      <c r="CA213" s="862"/>
      <c r="CB213" s="862"/>
      <c r="CC213" s="5"/>
      <c r="CH213" s="19"/>
      <c r="CI213" s="19"/>
      <c r="CJ213" s="19"/>
      <c r="CK213" s="19"/>
      <c r="CL213" s="19"/>
      <c r="CM213" s="19"/>
      <c r="CN213" s="19"/>
      <c r="CO213" s="19"/>
      <c r="CP213" s="19"/>
      <c r="CQ213" s="19"/>
      <c r="CR213" s="19"/>
      <c r="CS213" s="19"/>
      <c r="CT213" s="19"/>
      <c r="CU213" s="19"/>
      <c r="CV213" s="19"/>
      <c r="CW213" s="19"/>
    </row>
    <row r="214" spans="1:101" s="17" customFormat="1" ht="13.5" customHeight="1">
      <c r="A214" s="32"/>
      <c r="B214" s="35"/>
      <c r="C214" s="18"/>
      <c r="D214" s="19"/>
      <c r="E214" s="19"/>
      <c r="F214" s="19"/>
      <c r="G214" s="19"/>
      <c r="H214" s="19"/>
      <c r="I214" s="19"/>
      <c r="J214" s="19"/>
      <c r="K214" s="19"/>
      <c r="L214" s="418"/>
      <c r="M214" s="19"/>
      <c r="N214" s="19"/>
      <c r="O214" s="19"/>
      <c r="P214" s="19"/>
      <c r="Q214" s="19"/>
      <c r="R214" s="19"/>
      <c r="S214" s="19"/>
      <c r="T214" s="19"/>
      <c r="U214" s="19"/>
      <c r="V214" s="19"/>
      <c r="W214" s="19"/>
      <c r="X214" s="19"/>
      <c r="Y214" s="19"/>
      <c r="Z214" s="19"/>
      <c r="AA214" s="19"/>
      <c r="AB214" s="19"/>
      <c r="AC214" s="19"/>
      <c r="AD214" s="19"/>
      <c r="AE214" s="19"/>
      <c r="AF214" s="19"/>
      <c r="AG214" s="19"/>
      <c r="AH214" s="19"/>
      <c r="AI214" s="19"/>
      <c r="AJ214" s="19"/>
      <c r="AK214" s="19"/>
      <c r="AL214" s="19"/>
      <c r="AM214" s="19"/>
      <c r="AN214" s="19"/>
      <c r="AO214" s="19"/>
      <c r="AP214" s="19"/>
      <c r="AQ214" s="19"/>
      <c r="AR214" s="19"/>
      <c r="AS214" s="19"/>
      <c r="AT214" s="19"/>
      <c r="AU214" s="19"/>
      <c r="AV214" s="19"/>
      <c r="AW214" s="19"/>
      <c r="AX214" s="5"/>
      <c r="AY214" s="5"/>
      <c r="AZ214" s="5"/>
      <c r="BA214" s="5"/>
      <c r="BB214" s="5"/>
      <c r="BC214" s="5"/>
      <c r="BD214" s="5"/>
      <c r="BE214" s="5"/>
      <c r="BF214" s="5"/>
      <c r="BG214" s="5"/>
      <c r="BH214" s="5"/>
      <c r="BI214" s="5"/>
      <c r="BJ214" s="19"/>
      <c r="BK214" s="19"/>
      <c r="BL214" s="19"/>
      <c r="BM214" s="19"/>
      <c r="BN214" s="530"/>
      <c r="BO214" s="19"/>
      <c r="BP214" s="19"/>
      <c r="BQ214" s="19"/>
      <c r="BR214" s="19"/>
      <c r="BS214" s="19"/>
      <c r="BT214" s="19"/>
      <c r="BU214" s="19"/>
      <c r="BV214" s="19"/>
      <c r="BW214" s="21"/>
      <c r="BX214" s="16"/>
      <c r="BY214" s="507" t="str">
        <f>IF(BZ214="","",MAX($BY$2:BY213)+1)</f>
        <v/>
      </c>
      <c r="BZ214" s="862"/>
      <c r="CA214" s="862"/>
      <c r="CB214" s="862"/>
      <c r="CC214" s="5"/>
      <c r="CH214" s="19"/>
      <c r="CI214" s="19"/>
      <c r="CJ214" s="19"/>
      <c r="CK214" s="19"/>
      <c r="CL214" s="19"/>
      <c r="CM214" s="19"/>
      <c r="CN214" s="19"/>
      <c r="CO214" s="19"/>
      <c r="CP214" s="19"/>
      <c r="CQ214" s="19"/>
      <c r="CR214" s="19"/>
      <c r="CS214" s="19"/>
      <c r="CT214" s="19"/>
      <c r="CU214" s="19"/>
      <c r="CV214" s="19"/>
      <c r="CW214" s="19"/>
    </row>
    <row r="215" spans="1:101" s="17" customFormat="1" ht="13.5" customHeight="1">
      <c r="A215" s="32"/>
      <c r="B215" s="35"/>
      <c r="C215" s="18"/>
      <c r="D215" s="19"/>
      <c r="E215" s="19"/>
      <c r="F215" s="19"/>
      <c r="G215" s="19"/>
      <c r="H215" s="19"/>
      <c r="I215" s="19"/>
      <c r="J215" s="19"/>
      <c r="K215" s="19"/>
      <c r="L215" s="418"/>
      <c r="M215" s="19"/>
      <c r="N215" s="19"/>
      <c r="O215" s="19"/>
      <c r="P215" s="19"/>
      <c r="Q215" s="19"/>
      <c r="R215" s="19"/>
      <c r="S215" s="19"/>
      <c r="T215" s="19"/>
      <c r="U215" s="19"/>
      <c r="V215" s="19"/>
      <c r="W215" s="19"/>
      <c r="X215" s="19"/>
      <c r="Y215" s="19"/>
      <c r="Z215" s="19"/>
      <c r="AA215" s="19"/>
      <c r="AB215" s="19"/>
      <c r="AC215" s="19"/>
      <c r="AD215" s="19"/>
      <c r="AE215" s="19"/>
      <c r="AF215" s="19"/>
      <c r="AG215" s="19"/>
      <c r="AH215" s="19"/>
      <c r="AI215" s="19"/>
      <c r="AJ215" s="19"/>
      <c r="AK215" s="19"/>
      <c r="AL215" s="19"/>
      <c r="AM215" s="19"/>
      <c r="AN215" s="19"/>
      <c r="AO215" s="19"/>
      <c r="AP215" s="19"/>
      <c r="AQ215" s="19"/>
      <c r="AR215" s="19"/>
      <c r="AS215" s="19"/>
      <c r="AT215" s="19"/>
      <c r="AU215" s="19"/>
      <c r="AV215" s="19"/>
      <c r="AW215" s="19"/>
      <c r="AX215" s="5"/>
      <c r="AY215" s="5"/>
      <c r="AZ215" s="5"/>
      <c r="BA215" s="5"/>
      <c r="BB215" s="5"/>
      <c r="BC215" s="5"/>
      <c r="BD215" s="5"/>
      <c r="BE215" s="5"/>
      <c r="BF215" s="5"/>
      <c r="BG215" s="5"/>
      <c r="BH215" s="5"/>
      <c r="BI215" s="5"/>
      <c r="BJ215" s="19"/>
      <c r="BK215" s="19"/>
      <c r="BL215" s="19"/>
      <c r="BM215" s="19"/>
      <c r="BN215" s="530"/>
      <c r="BO215" s="19"/>
      <c r="BP215" s="19"/>
      <c r="BQ215" s="19"/>
      <c r="BR215" s="19"/>
      <c r="BS215" s="19"/>
      <c r="BT215" s="19"/>
      <c r="BU215" s="19"/>
      <c r="BV215" s="19"/>
      <c r="BW215" s="21"/>
      <c r="BX215" s="16"/>
      <c r="BY215" s="507" t="str">
        <f>IF(BZ215="","",MAX($BY$2:BY214)+1)</f>
        <v/>
      </c>
      <c r="BZ215" s="862"/>
      <c r="CA215" s="862"/>
      <c r="CB215" s="862"/>
      <c r="CC215" s="5"/>
      <c r="CH215" s="19"/>
      <c r="CI215" s="19"/>
      <c r="CJ215" s="19"/>
      <c r="CK215" s="19"/>
      <c r="CL215" s="19"/>
      <c r="CM215" s="19"/>
      <c r="CN215" s="19"/>
      <c r="CO215" s="19"/>
      <c r="CP215" s="19"/>
      <c r="CQ215" s="19"/>
      <c r="CR215" s="19"/>
      <c r="CS215" s="19"/>
      <c r="CT215" s="19"/>
      <c r="CU215" s="19"/>
      <c r="CV215" s="19"/>
      <c r="CW215" s="19"/>
    </row>
    <row r="216" spans="1:101" s="17" customFormat="1" ht="13.5" customHeight="1">
      <c r="A216" s="32"/>
      <c r="B216" s="35"/>
      <c r="C216" s="18"/>
      <c r="D216" s="19"/>
      <c r="E216" s="19"/>
      <c r="F216" s="19"/>
      <c r="G216" s="19"/>
      <c r="H216" s="19"/>
      <c r="I216" s="19"/>
      <c r="J216" s="19"/>
      <c r="K216" s="19"/>
      <c r="L216" s="418"/>
      <c r="M216" s="19"/>
      <c r="N216" s="19"/>
      <c r="O216" s="19"/>
      <c r="P216" s="19"/>
      <c r="Q216" s="19"/>
      <c r="R216" s="19"/>
      <c r="S216" s="19"/>
      <c r="T216" s="19"/>
      <c r="U216" s="19"/>
      <c r="V216" s="19"/>
      <c r="W216" s="19"/>
      <c r="X216" s="19"/>
      <c r="Y216" s="19"/>
      <c r="Z216" s="19"/>
      <c r="AA216" s="19"/>
      <c r="AB216" s="19"/>
      <c r="AC216" s="19"/>
      <c r="AD216" s="19"/>
      <c r="AE216" s="19"/>
      <c r="AF216" s="19"/>
      <c r="AG216" s="19"/>
      <c r="AH216" s="19"/>
      <c r="AI216" s="19"/>
      <c r="AJ216" s="19"/>
      <c r="AK216" s="19"/>
      <c r="AL216" s="19"/>
      <c r="AM216" s="19"/>
      <c r="AN216" s="19"/>
      <c r="AO216" s="19"/>
      <c r="AP216" s="19"/>
      <c r="AQ216" s="19"/>
      <c r="AR216" s="19"/>
      <c r="AS216" s="19"/>
      <c r="AT216" s="19"/>
      <c r="AU216" s="19"/>
      <c r="AV216" s="19"/>
      <c r="AW216" s="19"/>
      <c r="AX216" s="19"/>
      <c r="AY216" s="19"/>
      <c r="AZ216" s="19"/>
      <c r="BA216" s="19"/>
      <c r="BB216" s="19"/>
      <c r="BC216" s="19"/>
      <c r="BD216" s="19"/>
      <c r="BE216" s="19"/>
      <c r="BF216" s="19"/>
      <c r="BG216" s="19"/>
      <c r="BH216" s="19"/>
      <c r="BI216" s="19"/>
      <c r="BJ216" s="19"/>
      <c r="BK216" s="19"/>
      <c r="BL216" s="19"/>
      <c r="BM216" s="19"/>
      <c r="BN216" s="530"/>
      <c r="BO216" s="19"/>
      <c r="BP216" s="19"/>
      <c r="BQ216" s="19"/>
      <c r="BR216" s="19"/>
      <c r="BS216" s="19"/>
      <c r="BT216" s="19"/>
      <c r="BU216" s="19"/>
      <c r="BV216" s="19"/>
      <c r="BW216" s="21"/>
      <c r="BX216" s="16"/>
      <c r="BY216" s="507" t="str">
        <f>IF(BZ216="","",MAX($BY$2:BY215)+1)</f>
        <v/>
      </c>
      <c r="BZ216" s="862"/>
      <c r="CA216" s="862"/>
      <c r="CB216" s="862"/>
      <c r="CC216" s="5"/>
      <c r="CH216" s="19"/>
      <c r="CI216" s="19"/>
      <c r="CJ216" s="19"/>
      <c r="CK216" s="19"/>
      <c r="CL216" s="19"/>
      <c r="CM216" s="19"/>
      <c r="CN216" s="19"/>
      <c r="CO216" s="19"/>
      <c r="CP216" s="19"/>
      <c r="CQ216" s="19"/>
      <c r="CR216" s="19"/>
      <c r="CS216" s="19"/>
      <c r="CT216" s="19"/>
      <c r="CU216" s="19"/>
      <c r="CV216" s="19"/>
      <c r="CW216" s="19"/>
    </row>
    <row r="217" spans="1:101" s="17" customFormat="1" ht="13.5" customHeight="1">
      <c r="A217" s="32"/>
      <c r="B217" s="35" t="s">
        <v>361</v>
      </c>
      <c r="C217" s="18"/>
      <c r="D217" s="19"/>
      <c r="E217" s="19"/>
      <c r="F217" s="19"/>
      <c r="G217" s="19"/>
      <c r="H217" s="19"/>
      <c r="I217" s="19"/>
      <c r="J217" s="19"/>
      <c r="K217" s="19"/>
      <c r="L217" s="418"/>
      <c r="M217" s="19"/>
      <c r="N217" s="19"/>
      <c r="O217" s="19" t="s">
        <v>544</v>
      </c>
      <c r="P217" s="19"/>
      <c r="Q217" s="19"/>
      <c r="R217" s="19"/>
      <c r="S217" s="19"/>
      <c r="T217" s="19"/>
      <c r="U217" s="19"/>
      <c r="V217" s="19"/>
      <c r="W217" s="19"/>
      <c r="X217" s="19"/>
      <c r="Y217" s="19"/>
      <c r="Z217" s="19"/>
      <c r="AA217" s="19"/>
      <c r="AB217" s="19"/>
      <c r="AC217" s="19"/>
      <c r="AD217" s="19"/>
      <c r="AE217" s="19"/>
      <c r="AF217" s="19"/>
      <c r="AG217" s="19"/>
      <c r="AH217" s="19"/>
      <c r="AI217" s="19"/>
      <c r="AJ217" s="19"/>
      <c r="AK217" s="19"/>
      <c r="AL217" s="19"/>
      <c r="AM217" s="19"/>
      <c r="AN217" s="19"/>
      <c r="AO217" s="19"/>
      <c r="AP217" s="19"/>
      <c r="AQ217" s="19"/>
      <c r="AR217" s="19"/>
      <c r="AS217" s="19"/>
      <c r="AT217" s="19"/>
      <c r="AU217" s="19"/>
      <c r="AV217" s="19"/>
      <c r="AW217" s="19"/>
      <c r="AX217" s="19"/>
      <c r="AY217" s="19"/>
      <c r="AZ217" s="19"/>
      <c r="BA217" s="19"/>
      <c r="BB217" s="19"/>
      <c r="BC217" s="19"/>
      <c r="BD217" s="19"/>
      <c r="BE217" s="19"/>
      <c r="BF217" s="19"/>
      <c r="BG217" s="19"/>
      <c r="BH217" s="19"/>
      <c r="BI217" s="19"/>
      <c r="BJ217" s="19"/>
      <c r="BK217" s="19"/>
      <c r="BL217" s="19"/>
      <c r="BM217" s="19"/>
      <c r="BN217" s="530"/>
      <c r="BO217" s="19"/>
      <c r="BP217" s="19"/>
      <c r="BQ217" s="19"/>
      <c r="BR217" s="19"/>
      <c r="BS217" s="19"/>
      <c r="BT217" s="19"/>
      <c r="BU217" s="19"/>
      <c r="BV217" s="19"/>
      <c r="BW217" s="21"/>
      <c r="BX217" s="16"/>
      <c r="BY217" s="507">
        <f>IF(BZ217="","",MAX($BY$2:BY216)+1)</f>
        <v>95</v>
      </c>
      <c r="BZ217" s="862" t="s">
        <v>81</v>
      </c>
      <c r="CA217" s="862" t="s">
        <v>9</v>
      </c>
      <c r="CB217" s="863">
        <v>45299</v>
      </c>
      <c r="CC217" s="5"/>
      <c r="CH217" s="19"/>
      <c r="CI217" s="19"/>
      <c r="CJ217" s="19"/>
      <c r="CK217" s="19"/>
      <c r="CL217" s="19"/>
      <c r="CM217" s="19"/>
      <c r="CN217" s="19"/>
      <c r="CO217" s="19"/>
      <c r="CP217" s="19"/>
      <c r="CQ217" s="19"/>
      <c r="CR217" s="19"/>
      <c r="CS217" s="19"/>
      <c r="CT217" s="19"/>
      <c r="CU217" s="19"/>
      <c r="CV217" s="19"/>
      <c r="CW217" s="19"/>
    </row>
    <row r="218" spans="1:101" s="17" customFormat="1" ht="13.5" customHeight="1">
      <c r="A218" s="32"/>
      <c r="B218" s="35"/>
      <c r="C218" s="18"/>
      <c r="D218" s="19"/>
      <c r="E218" s="19"/>
      <c r="F218" s="19"/>
      <c r="G218" s="19"/>
      <c r="H218" s="19"/>
      <c r="I218" s="19"/>
      <c r="J218" s="19"/>
      <c r="K218" s="19"/>
      <c r="L218" s="418"/>
      <c r="M218" s="19"/>
      <c r="N218" s="19"/>
      <c r="O218" s="19"/>
      <c r="P218" s="19"/>
      <c r="Q218" s="19"/>
      <c r="R218" s="19"/>
      <c r="S218" s="19"/>
      <c r="T218" s="19"/>
      <c r="U218" s="19"/>
      <c r="V218" s="19"/>
      <c r="W218" s="19"/>
      <c r="X218" s="19"/>
      <c r="Y218" s="19"/>
      <c r="Z218" s="19"/>
      <c r="AA218" s="19"/>
      <c r="AB218" s="19"/>
      <c r="AC218" s="19"/>
      <c r="AD218" s="19"/>
      <c r="AE218" s="19"/>
      <c r="AF218" s="19"/>
      <c r="AG218" s="19"/>
      <c r="AH218" s="19"/>
      <c r="AI218" s="19"/>
      <c r="AJ218" s="19"/>
      <c r="AK218" s="19"/>
      <c r="AL218" s="19"/>
      <c r="AM218" s="19"/>
      <c r="AN218" s="19"/>
      <c r="AO218" s="19"/>
      <c r="AP218" s="19"/>
      <c r="AQ218" s="19"/>
      <c r="AR218" s="19"/>
      <c r="AS218" s="19"/>
      <c r="AT218" s="19"/>
      <c r="AU218" s="19"/>
      <c r="AV218" s="19"/>
      <c r="AW218" s="19"/>
      <c r="AX218" s="19"/>
      <c r="AY218" s="19"/>
      <c r="AZ218" s="19"/>
      <c r="BA218" s="19"/>
      <c r="BB218" s="19"/>
      <c r="BC218" s="19"/>
      <c r="BD218" s="19"/>
      <c r="BE218" s="19"/>
      <c r="BF218" s="19"/>
      <c r="BG218" s="19"/>
      <c r="BH218" s="19"/>
      <c r="BI218" s="19"/>
      <c r="BJ218" s="19"/>
      <c r="BK218" s="19"/>
      <c r="BL218" s="19"/>
      <c r="BM218" s="19"/>
      <c r="BN218" s="530"/>
      <c r="BO218" s="19"/>
      <c r="BP218" s="19"/>
      <c r="BQ218" s="19"/>
      <c r="BR218" s="19"/>
      <c r="BS218" s="19"/>
      <c r="BT218" s="19"/>
      <c r="BU218" s="19"/>
      <c r="BV218" s="19"/>
      <c r="BW218" s="21"/>
      <c r="BX218" s="16"/>
      <c r="BY218" s="507" t="str">
        <f>IF(BZ218="","",MAX($BY$2:BY217)+1)</f>
        <v/>
      </c>
      <c r="BZ218" s="862"/>
      <c r="CA218" s="862"/>
      <c r="CB218" s="862"/>
      <c r="CC218" s="5"/>
      <c r="CH218" s="19"/>
      <c r="CI218" s="19"/>
      <c r="CJ218" s="19"/>
      <c r="CK218" s="19"/>
      <c r="CL218" s="19"/>
      <c r="CM218" s="19"/>
      <c r="CN218" s="19"/>
      <c r="CO218" s="19"/>
      <c r="CP218" s="19"/>
      <c r="CQ218" s="19"/>
      <c r="CR218" s="19"/>
      <c r="CS218" s="19"/>
      <c r="CT218" s="19"/>
      <c r="CU218" s="19"/>
      <c r="CV218" s="19"/>
      <c r="CW218" s="19"/>
    </row>
    <row r="219" spans="1:101" s="17" customFormat="1" ht="13.5" customHeight="1">
      <c r="A219" s="32"/>
      <c r="B219" s="35"/>
      <c r="C219" s="18"/>
      <c r="D219" s="19"/>
      <c r="E219" s="19"/>
      <c r="F219" s="19"/>
      <c r="G219" s="19"/>
      <c r="H219" s="19"/>
      <c r="I219" s="19"/>
      <c r="J219" s="19"/>
      <c r="K219" s="19"/>
      <c r="L219" s="418"/>
      <c r="M219" s="19"/>
      <c r="N219" s="19"/>
      <c r="O219" s="19"/>
      <c r="P219" s="19"/>
      <c r="Q219" s="19"/>
      <c r="R219" s="19"/>
      <c r="S219" s="19"/>
      <c r="T219" s="19"/>
      <c r="U219" s="19"/>
      <c r="V219" s="19"/>
      <c r="W219" s="19"/>
      <c r="X219" s="19"/>
      <c r="Y219" s="19"/>
      <c r="Z219" s="19"/>
      <c r="AA219" s="19"/>
      <c r="AB219" s="19"/>
      <c r="AC219" s="19"/>
      <c r="AD219" s="19"/>
      <c r="AE219" s="19"/>
      <c r="AF219" s="19"/>
      <c r="AG219" s="19"/>
      <c r="AH219" s="19"/>
      <c r="AI219" s="19"/>
      <c r="AJ219" s="19"/>
      <c r="AK219" s="19"/>
      <c r="AL219" s="19"/>
      <c r="AM219" s="19"/>
      <c r="AN219" s="19"/>
      <c r="AO219" s="19"/>
      <c r="AP219" s="19"/>
      <c r="AQ219" s="19"/>
      <c r="AR219" s="19"/>
      <c r="AS219" s="19"/>
      <c r="AT219" s="19"/>
      <c r="AU219" s="19"/>
      <c r="AV219" s="19"/>
      <c r="AW219" s="19"/>
      <c r="AX219" s="19"/>
      <c r="AY219" s="19"/>
      <c r="AZ219" s="19"/>
      <c r="BA219" s="19"/>
      <c r="BB219" s="19"/>
      <c r="BC219" s="19"/>
      <c r="BD219" s="19"/>
      <c r="BE219" s="19"/>
      <c r="BF219" s="19"/>
      <c r="BG219" s="19"/>
      <c r="BH219" s="19"/>
      <c r="BI219" s="19"/>
      <c r="BJ219" s="19"/>
      <c r="BK219" s="19"/>
      <c r="BL219" s="19"/>
      <c r="BM219" s="19"/>
      <c r="BN219" s="530"/>
      <c r="BO219" s="19"/>
      <c r="BP219" s="19"/>
      <c r="BQ219" s="19"/>
      <c r="BR219" s="19"/>
      <c r="BS219" s="19"/>
      <c r="BT219" s="19"/>
      <c r="BU219" s="19"/>
      <c r="BV219" s="19"/>
      <c r="BW219" s="21"/>
      <c r="BX219" s="16"/>
      <c r="BY219" s="507" t="str">
        <f>IF(BZ219="","",MAX($BY$2:BY218)+1)</f>
        <v/>
      </c>
      <c r="BZ219" s="862"/>
      <c r="CA219" s="862"/>
      <c r="CB219" s="862"/>
      <c r="CC219" s="5"/>
      <c r="CH219" s="19"/>
      <c r="CI219" s="19"/>
      <c r="CJ219" s="19"/>
      <c r="CK219" s="19"/>
      <c r="CL219" s="19"/>
      <c r="CM219" s="19"/>
      <c r="CN219" s="19"/>
      <c r="CO219" s="19"/>
      <c r="CP219" s="19"/>
      <c r="CQ219" s="19"/>
      <c r="CR219" s="19"/>
      <c r="CS219" s="19"/>
      <c r="CT219" s="19"/>
      <c r="CU219" s="19"/>
      <c r="CV219" s="19"/>
      <c r="CW219" s="19"/>
    </row>
    <row r="220" spans="1:101" s="17" customFormat="1" ht="13.5" customHeight="1">
      <c r="A220" s="32"/>
      <c r="B220" s="35"/>
      <c r="C220" s="18"/>
      <c r="D220" s="19"/>
      <c r="E220" s="19"/>
      <c r="F220" s="19"/>
      <c r="G220" s="19"/>
      <c r="H220" s="19"/>
      <c r="I220" s="19"/>
      <c r="J220" s="19"/>
      <c r="K220" s="19"/>
      <c r="L220" s="418"/>
      <c r="M220" s="19"/>
      <c r="N220" s="19"/>
      <c r="O220" s="19"/>
      <c r="P220" s="19"/>
      <c r="Q220" s="19"/>
      <c r="R220" s="19"/>
      <c r="S220" s="19"/>
      <c r="T220" s="19"/>
      <c r="U220" s="19"/>
      <c r="V220" s="19"/>
      <c r="W220" s="19"/>
      <c r="X220" s="19"/>
      <c r="Y220" s="19"/>
      <c r="Z220" s="19"/>
      <c r="AA220" s="19"/>
      <c r="AB220" s="19"/>
      <c r="AC220" s="19"/>
      <c r="AD220" s="19"/>
      <c r="AE220" s="19"/>
      <c r="AF220" s="19"/>
      <c r="AG220" s="19"/>
      <c r="AH220" s="19"/>
      <c r="AI220" s="19"/>
      <c r="AJ220" s="19"/>
      <c r="AK220" s="19"/>
      <c r="AL220" s="19"/>
      <c r="AM220" s="19"/>
      <c r="AN220" s="19"/>
      <c r="AO220" s="19"/>
      <c r="AP220" s="19"/>
      <c r="AQ220" s="19"/>
      <c r="AR220" s="19"/>
      <c r="AS220" s="19"/>
      <c r="AT220" s="19"/>
      <c r="AU220" s="19"/>
      <c r="AV220" s="19"/>
      <c r="AW220" s="19"/>
      <c r="AX220" s="19"/>
      <c r="AY220" s="19"/>
      <c r="AZ220" s="19"/>
      <c r="BA220" s="19"/>
      <c r="BB220" s="19"/>
      <c r="BC220" s="19"/>
      <c r="BD220" s="19"/>
      <c r="BE220" s="19"/>
      <c r="BF220" s="19"/>
      <c r="BG220" s="19"/>
      <c r="BH220" s="19"/>
      <c r="BI220" s="19"/>
      <c r="BJ220" s="19"/>
      <c r="BK220" s="19"/>
      <c r="BL220" s="19"/>
      <c r="BM220" s="19"/>
      <c r="BN220" s="530"/>
      <c r="BO220" s="19"/>
      <c r="BP220" s="19"/>
      <c r="BQ220" s="19"/>
      <c r="BR220" s="19"/>
      <c r="BS220" s="19"/>
      <c r="BT220" s="19"/>
      <c r="BU220" s="19"/>
      <c r="BV220" s="19"/>
      <c r="BW220" s="21"/>
      <c r="BX220" s="16"/>
      <c r="BY220" s="507" t="str">
        <f>IF(BZ220="","",MAX($BY$2:BY219)+1)</f>
        <v/>
      </c>
      <c r="BZ220" s="862"/>
      <c r="CA220" s="862"/>
      <c r="CB220" s="862"/>
      <c r="CC220" s="5"/>
      <c r="CH220" s="19"/>
      <c r="CI220" s="19"/>
      <c r="CJ220" s="19"/>
      <c r="CK220" s="19"/>
      <c r="CL220" s="19"/>
      <c r="CM220" s="19"/>
      <c r="CN220" s="19"/>
      <c r="CO220" s="19"/>
      <c r="CP220" s="19"/>
      <c r="CQ220" s="19"/>
      <c r="CR220" s="19"/>
      <c r="CS220" s="19"/>
      <c r="CT220" s="19"/>
      <c r="CU220" s="19"/>
      <c r="CV220" s="19"/>
      <c r="CW220" s="19"/>
    </row>
    <row r="221" spans="1:101" s="17" customFormat="1" ht="13.5" customHeight="1">
      <c r="A221" s="32"/>
      <c r="B221" s="35"/>
      <c r="C221" s="18"/>
      <c r="D221" s="19"/>
      <c r="E221" s="19"/>
      <c r="F221" s="19"/>
      <c r="G221" s="19"/>
      <c r="H221" s="19"/>
      <c r="I221" s="19"/>
      <c r="J221" s="19"/>
      <c r="K221" s="19"/>
      <c r="L221" s="418"/>
      <c r="M221" s="19"/>
      <c r="N221" s="19"/>
      <c r="O221" s="19"/>
      <c r="P221" s="19"/>
      <c r="Q221" s="19"/>
      <c r="R221" s="19"/>
      <c r="S221" s="19"/>
      <c r="T221" s="19"/>
      <c r="U221" s="19"/>
      <c r="V221" s="19"/>
      <c r="W221" s="19"/>
      <c r="X221" s="19"/>
      <c r="Y221" s="19"/>
      <c r="Z221" s="19"/>
      <c r="AA221" s="19"/>
      <c r="AB221" s="19"/>
      <c r="AC221" s="19"/>
      <c r="AD221" s="19"/>
      <c r="AE221" s="19"/>
      <c r="AF221" s="19"/>
      <c r="AG221" s="19"/>
      <c r="AH221" s="19"/>
      <c r="AI221" s="19"/>
      <c r="AJ221" s="19"/>
      <c r="AK221" s="19"/>
      <c r="AL221" s="19"/>
      <c r="AM221" s="19"/>
      <c r="AN221" s="19"/>
      <c r="AO221" s="19"/>
      <c r="AP221" s="19"/>
      <c r="AQ221" s="19"/>
      <c r="AR221" s="19"/>
      <c r="AS221" s="19"/>
      <c r="AT221" s="19"/>
      <c r="AU221" s="19"/>
      <c r="AV221" s="19"/>
      <c r="AW221" s="19"/>
      <c r="AX221" s="19"/>
      <c r="AY221" s="19"/>
      <c r="AZ221" s="19"/>
      <c r="BA221" s="19"/>
      <c r="BB221" s="19"/>
      <c r="BC221" s="19"/>
      <c r="BD221" s="19"/>
      <c r="BE221" s="19"/>
      <c r="BF221" s="19"/>
      <c r="BG221" s="19"/>
      <c r="BH221" s="19"/>
      <c r="BI221" s="19"/>
      <c r="BJ221" s="19"/>
      <c r="BK221" s="19"/>
      <c r="BL221" s="19"/>
      <c r="BM221" s="19"/>
      <c r="BN221" s="530"/>
      <c r="BO221" s="19"/>
      <c r="BP221" s="19"/>
      <c r="BQ221" s="19"/>
      <c r="BR221" s="19"/>
      <c r="BS221" s="19"/>
      <c r="BT221" s="19"/>
      <c r="BU221" s="19"/>
      <c r="BV221" s="19"/>
      <c r="BW221" s="21"/>
      <c r="BX221" s="16"/>
      <c r="BY221" s="507" t="str">
        <f>IF(BZ221="","",MAX($BY$2:BY220)+1)</f>
        <v/>
      </c>
      <c r="BZ221" s="862"/>
      <c r="CA221" s="862"/>
      <c r="CB221" s="862"/>
      <c r="CC221" s="5"/>
      <c r="CH221" s="19"/>
      <c r="CI221" s="19"/>
      <c r="CJ221" s="19"/>
      <c r="CK221" s="19"/>
      <c r="CL221" s="19"/>
      <c r="CM221" s="19"/>
      <c r="CN221" s="19"/>
      <c r="CO221" s="19"/>
      <c r="CP221" s="19"/>
      <c r="CQ221" s="19"/>
      <c r="CR221" s="19"/>
      <c r="CS221" s="19"/>
      <c r="CT221" s="19"/>
      <c r="CU221" s="19"/>
      <c r="CV221" s="19"/>
      <c r="CW221" s="19"/>
    </row>
    <row r="222" spans="1:101" s="17" customFormat="1" ht="13.5" customHeight="1">
      <c r="A222" s="32"/>
      <c r="B222" s="35"/>
      <c r="C222" s="18"/>
      <c r="D222" s="19"/>
      <c r="E222" s="19"/>
      <c r="F222" s="19"/>
      <c r="G222" s="19"/>
      <c r="H222" s="19"/>
      <c r="I222" s="19"/>
      <c r="J222" s="19"/>
      <c r="K222" s="19"/>
      <c r="L222" s="418"/>
      <c r="M222" s="19"/>
      <c r="N222" s="31"/>
      <c r="O222" s="19"/>
      <c r="P222" s="19"/>
      <c r="Q222" s="19"/>
      <c r="R222" s="19"/>
      <c r="S222" s="19"/>
      <c r="T222" s="19"/>
      <c r="U222" s="19"/>
      <c r="V222" s="19"/>
      <c r="W222" s="19"/>
      <c r="X222" s="19"/>
      <c r="Y222" s="19"/>
      <c r="Z222" s="19"/>
      <c r="AA222" s="19"/>
      <c r="AB222" s="19"/>
      <c r="AC222" s="19"/>
      <c r="AD222" s="19"/>
      <c r="AE222" s="19"/>
      <c r="AF222" s="369"/>
      <c r="AG222" s="19"/>
      <c r="AH222" s="19"/>
      <c r="AI222" s="19"/>
      <c r="AJ222" s="19"/>
      <c r="AK222" s="19"/>
      <c r="AL222" s="19"/>
      <c r="AM222" s="19"/>
      <c r="AN222" s="19"/>
      <c r="AO222" s="19"/>
      <c r="AP222" s="19"/>
      <c r="AQ222" s="19"/>
      <c r="AR222" s="19"/>
      <c r="AS222" s="19"/>
      <c r="AT222" s="19"/>
      <c r="AU222" s="19"/>
      <c r="AV222" s="19"/>
      <c r="AW222" s="19"/>
      <c r="AX222" s="19"/>
      <c r="AY222" s="19"/>
      <c r="AZ222" s="19"/>
      <c r="BA222" s="19"/>
      <c r="BB222" s="19"/>
      <c r="BC222" s="19"/>
      <c r="BD222" s="19"/>
      <c r="BE222" s="19"/>
      <c r="BF222" s="19"/>
      <c r="BG222" s="19"/>
      <c r="BH222" s="19"/>
      <c r="BI222" s="19"/>
      <c r="BJ222" s="19"/>
      <c r="BK222" s="19"/>
      <c r="BL222" s="19"/>
      <c r="BM222" s="19"/>
      <c r="BN222" s="530"/>
      <c r="BO222" s="19"/>
      <c r="BP222" s="19"/>
      <c r="BQ222" s="19"/>
      <c r="BR222" s="19"/>
      <c r="BS222" s="19"/>
      <c r="BT222" s="19"/>
      <c r="BU222" s="19"/>
      <c r="BV222" s="19"/>
      <c r="BW222" s="21"/>
      <c r="BX222" s="16"/>
      <c r="BY222" s="507" t="str">
        <f>IF(BZ222="","",MAX($BY$2:BY221)+1)</f>
        <v/>
      </c>
      <c r="BZ222" s="862"/>
      <c r="CA222" s="862"/>
      <c r="CB222" s="862"/>
      <c r="CC222" s="5"/>
      <c r="CH222" s="19"/>
      <c r="CI222" s="19"/>
      <c r="CJ222" s="19"/>
      <c r="CK222" s="19"/>
      <c r="CL222" s="19"/>
      <c r="CM222" s="19"/>
      <c r="CN222" s="19"/>
      <c r="CO222" s="19"/>
      <c r="CP222" s="19"/>
      <c r="CQ222" s="19"/>
      <c r="CR222" s="19"/>
      <c r="CS222" s="19"/>
      <c r="CT222" s="19"/>
      <c r="CU222" s="19"/>
      <c r="CV222" s="19"/>
      <c r="CW222" s="19"/>
    </row>
    <row r="223" spans="1:101" s="17" customFormat="1" ht="13.5" customHeight="1">
      <c r="A223" s="32"/>
      <c r="B223" s="35"/>
      <c r="C223" s="1058"/>
      <c r="D223" s="1037"/>
      <c r="E223" s="1037"/>
      <c r="F223" s="1037"/>
      <c r="G223" s="1037"/>
      <c r="H223" s="1037"/>
      <c r="I223" s="1037"/>
      <c r="J223" s="1037"/>
      <c r="K223" s="1037"/>
      <c r="L223" s="1038"/>
      <c r="M223" s="1037"/>
      <c r="N223" s="1037"/>
      <c r="O223" s="1037"/>
      <c r="P223" s="1037"/>
      <c r="Q223" s="1037"/>
      <c r="R223" s="1037"/>
      <c r="S223" s="1037"/>
      <c r="T223" s="1037"/>
      <c r="U223" s="1037"/>
      <c r="V223" s="1037"/>
      <c r="W223" s="1037"/>
      <c r="X223" s="1037"/>
      <c r="Y223" s="1037"/>
      <c r="Z223" s="1037"/>
      <c r="AA223" s="1037"/>
      <c r="AB223" s="1037"/>
      <c r="AC223" s="1037"/>
      <c r="AD223" s="1037"/>
      <c r="AE223" s="1037"/>
      <c r="AF223" s="1037"/>
      <c r="AG223" s="1037"/>
      <c r="AH223" s="1037"/>
      <c r="AI223" s="1037"/>
      <c r="AJ223" s="1037"/>
      <c r="AK223" s="1037"/>
      <c r="AL223" s="1037"/>
      <c r="AM223" s="1037"/>
      <c r="AN223" s="1037"/>
      <c r="AO223" s="1037"/>
      <c r="AP223" s="1037"/>
      <c r="AQ223" s="1037"/>
      <c r="AR223" s="1037"/>
      <c r="AS223" s="1037"/>
      <c r="AT223" s="1037"/>
      <c r="AU223" s="1037"/>
      <c r="AV223" s="1037"/>
      <c r="AW223" s="1037"/>
      <c r="AX223" s="1037"/>
      <c r="AY223" s="1037"/>
      <c r="AZ223" s="1037"/>
      <c r="BA223" s="1037"/>
      <c r="BB223" s="1037"/>
      <c r="BC223" s="1037"/>
      <c r="BD223" s="1037"/>
      <c r="BE223" s="1037"/>
      <c r="BF223" s="1037"/>
      <c r="BG223" s="1037"/>
      <c r="BH223" s="1037"/>
      <c r="BI223" s="1037"/>
      <c r="BJ223" s="1037"/>
      <c r="BK223" s="1037"/>
      <c r="BL223" s="1037"/>
      <c r="BM223" s="1037"/>
      <c r="BN223" s="1036"/>
      <c r="BO223" s="1037"/>
      <c r="BP223" s="1037"/>
      <c r="BQ223" s="1037"/>
      <c r="BR223" s="1037"/>
      <c r="BS223" s="1037"/>
      <c r="BT223" s="1037"/>
      <c r="BU223" s="1037"/>
      <c r="BV223" s="1037"/>
      <c r="BW223" s="1060"/>
      <c r="BX223" s="16"/>
      <c r="BY223" s="507" t="str">
        <f>IF(BZ223="","",MAX($BY$2:BY222)+1)</f>
        <v/>
      </c>
      <c r="BZ223" s="862"/>
      <c r="CA223" s="862"/>
      <c r="CB223" s="862"/>
      <c r="CC223" s="5"/>
      <c r="CH223" s="19"/>
      <c r="CI223" s="19"/>
      <c r="CJ223" s="19"/>
      <c r="CK223" s="19"/>
      <c r="CL223" s="19"/>
      <c r="CM223" s="19"/>
      <c r="CN223" s="19"/>
      <c r="CO223" s="19"/>
      <c r="CP223" s="19"/>
      <c r="CQ223" s="19"/>
      <c r="CR223" s="19"/>
      <c r="CS223" s="19"/>
      <c r="CT223" s="19"/>
      <c r="CU223" s="19"/>
      <c r="CV223" s="19"/>
      <c r="CW223" s="19"/>
    </row>
    <row r="224" spans="1:101" s="17" customFormat="1" ht="13.5" customHeight="1">
      <c r="A224" s="32"/>
      <c r="B224" s="35"/>
      <c r="C224" s="18"/>
      <c r="D224" s="19"/>
      <c r="E224" s="19"/>
      <c r="F224" s="19"/>
      <c r="G224" s="19"/>
      <c r="H224" s="19"/>
      <c r="I224" s="19"/>
      <c r="J224" s="19"/>
      <c r="K224" s="19"/>
      <c r="L224" s="418"/>
      <c r="M224" s="19"/>
      <c r="N224" s="31" t="s">
        <v>328</v>
      </c>
      <c r="O224" s="19"/>
      <c r="P224" s="19"/>
      <c r="Q224" s="19"/>
      <c r="R224" s="19"/>
      <c r="S224" s="19"/>
      <c r="T224" s="19"/>
      <c r="U224" s="19"/>
      <c r="V224" s="19"/>
      <c r="W224" s="19"/>
      <c r="X224" s="19"/>
      <c r="Y224" s="19"/>
      <c r="Z224" s="19"/>
      <c r="AA224" s="19"/>
      <c r="AB224" s="19"/>
      <c r="AC224" s="19"/>
      <c r="AD224" s="19"/>
      <c r="AE224" s="19"/>
      <c r="AF224" s="19"/>
      <c r="AG224" s="19"/>
      <c r="AH224" s="19"/>
      <c r="AI224" s="19"/>
      <c r="AJ224" s="19"/>
      <c r="AK224" s="19"/>
      <c r="AL224" s="19"/>
      <c r="AM224" s="19"/>
      <c r="AN224" s="19"/>
      <c r="AO224" s="19"/>
      <c r="AP224" s="19"/>
      <c r="AQ224" s="19"/>
      <c r="AR224" s="19"/>
      <c r="AS224" s="19"/>
      <c r="AT224" s="19"/>
      <c r="AU224" s="19"/>
      <c r="AV224" s="19"/>
      <c r="AW224" s="19"/>
      <c r="AX224" s="19"/>
      <c r="AY224" s="19"/>
      <c r="AZ224" s="19"/>
      <c r="BA224" s="19"/>
      <c r="BB224" s="19"/>
      <c r="BC224" s="19"/>
      <c r="BD224" s="19"/>
      <c r="BE224" s="19"/>
      <c r="BF224" s="19"/>
      <c r="BG224" s="19"/>
      <c r="BH224" s="19"/>
      <c r="BI224" s="19"/>
      <c r="BJ224" s="19"/>
      <c r="BK224" s="19"/>
      <c r="BL224" s="19"/>
      <c r="BM224" s="19"/>
      <c r="BN224" s="530"/>
      <c r="BO224" s="19"/>
      <c r="BP224" s="19"/>
      <c r="BQ224" s="19"/>
      <c r="BR224" s="19"/>
      <c r="BS224" s="19"/>
      <c r="BT224" s="19"/>
      <c r="BU224" s="19"/>
      <c r="BV224" s="19"/>
      <c r="BW224" s="21"/>
      <c r="BX224" s="16"/>
      <c r="BY224" s="507" t="str">
        <f>IF(BZ224="","",MAX($BY$2:BY223)+1)</f>
        <v/>
      </c>
      <c r="BZ224" s="862"/>
      <c r="CA224" s="862"/>
      <c r="CB224" s="862"/>
      <c r="CC224" s="5"/>
      <c r="CH224" s="19"/>
      <c r="CI224" s="19"/>
      <c r="CJ224" s="19"/>
      <c r="CK224" s="19"/>
      <c r="CL224" s="19"/>
      <c r="CM224" s="19"/>
      <c r="CN224" s="19"/>
      <c r="CO224" s="19"/>
      <c r="CP224" s="19"/>
      <c r="CQ224" s="19"/>
      <c r="CR224" s="19"/>
      <c r="CS224" s="19"/>
      <c r="CT224" s="19"/>
      <c r="CU224" s="19"/>
      <c r="CV224" s="19"/>
      <c r="CW224" s="19"/>
    </row>
    <row r="225" spans="1:101" s="17" customFormat="1" ht="13.5" customHeight="1">
      <c r="A225" s="32"/>
      <c r="B225" s="35"/>
      <c r="C225" s="18"/>
      <c r="D225" s="19"/>
      <c r="E225" s="19"/>
      <c r="F225" s="19"/>
      <c r="G225" s="19"/>
      <c r="H225" s="19"/>
      <c r="I225" s="19"/>
      <c r="J225" s="19"/>
      <c r="K225" s="19"/>
      <c r="L225" s="418"/>
      <c r="M225" s="19"/>
      <c r="N225" s="31"/>
      <c r="O225" s="19" t="s">
        <v>545</v>
      </c>
      <c r="P225" s="19"/>
      <c r="Q225" s="19"/>
      <c r="R225" s="19"/>
      <c r="S225" s="19"/>
      <c r="T225" s="19"/>
      <c r="U225" s="19"/>
      <c r="V225" s="19"/>
      <c r="W225" s="19"/>
      <c r="X225" s="19"/>
      <c r="Y225" s="19"/>
      <c r="Z225" s="19"/>
      <c r="AA225" s="19"/>
      <c r="AB225" s="19"/>
      <c r="AC225" s="19"/>
      <c r="AD225" s="19"/>
      <c r="AE225" s="19"/>
      <c r="AF225" s="19"/>
      <c r="AG225" s="19"/>
      <c r="AH225" s="19"/>
      <c r="AI225" s="19"/>
      <c r="AJ225" s="19"/>
      <c r="AK225" s="19"/>
      <c r="AL225" s="19"/>
      <c r="AM225" s="19"/>
      <c r="AN225" s="19"/>
      <c r="AO225" s="19"/>
      <c r="AP225" s="19"/>
      <c r="AQ225" s="19"/>
      <c r="AR225" s="19"/>
      <c r="AS225" s="19"/>
      <c r="AT225" s="19"/>
      <c r="AU225" s="19"/>
      <c r="AV225" s="19"/>
      <c r="AW225" s="19"/>
      <c r="AX225" s="19"/>
      <c r="AY225" s="19"/>
      <c r="AZ225" s="19"/>
      <c r="BA225" s="19"/>
      <c r="BB225" s="19"/>
      <c r="BC225" s="19"/>
      <c r="BD225" s="19"/>
      <c r="BE225" s="19"/>
      <c r="BF225" s="19"/>
      <c r="BG225" s="19"/>
      <c r="BH225" s="19"/>
      <c r="BI225" s="19"/>
      <c r="BJ225" s="19"/>
      <c r="BK225" s="19"/>
      <c r="BL225" s="19"/>
      <c r="BM225" s="19"/>
      <c r="BN225" s="530"/>
      <c r="BO225" s="369"/>
      <c r="BP225" s="19"/>
      <c r="BQ225" s="19"/>
      <c r="BR225" s="19"/>
      <c r="BS225" s="19"/>
      <c r="BT225" s="19"/>
      <c r="BU225" s="19"/>
      <c r="BV225" s="19"/>
      <c r="BW225" s="21"/>
      <c r="BX225" s="16"/>
      <c r="BY225" s="507" t="str">
        <f>IF(BZ225="","",MAX($BY$2:BY224)+1)</f>
        <v/>
      </c>
      <c r="BZ225" s="862"/>
      <c r="CA225" s="862"/>
      <c r="CB225" s="862"/>
      <c r="CC225" s="5"/>
      <c r="CH225" s="19"/>
      <c r="CI225" s="19"/>
      <c r="CJ225" s="19"/>
      <c r="CK225" s="19"/>
      <c r="CL225" s="19"/>
      <c r="CM225" s="19"/>
      <c r="CN225" s="19"/>
      <c r="CO225" s="19"/>
      <c r="CP225" s="19"/>
      <c r="CQ225" s="19"/>
      <c r="CR225" s="19"/>
      <c r="CS225" s="19"/>
      <c r="CT225" s="19"/>
      <c r="CU225" s="19"/>
      <c r="CV225" s="19"/>
      <c r="CW225" s="19"/>
    </row>
    <row r="226" spans="1:101" s="17" customFormat="1" ht="13.5" customHeight="1">
      <c r="A226" s="32"/>
      <c r="B226" s="35" t="s">
        <v>361</v>
      </c>
      <c r="C226" s="18"/>
      <c r="D226" s="19"/>
      <c r="E226" s="19"/>
      <c r="F226" s="19"/>
      <c r="G226" s="19"/>
      <c r="H226" s="19"/>
      <c r="I226" s="19"/>
      <c r="J226" s="19"/>
      <c r="K226" s="19"/>
      <c r="L226" s="418"/>
      <c r="M226" s="19"/>
      <c r="N226" s="31"/>
      <c r="O226" s="19"/>
      <c r="P226" s="19" t="s">
        <v>546</v>
      </c>
      <c r="Q226" s="19"/>
      <c r="R226" s="19"/>
      <c r="S226" s="19"/>
      <c r="T226" s="19"/>
      <c r="U226" s="19"/>
      <c r="V226" s="19"/>
      <c r="W226" s="19"/>
      <c r="X226" s="19"/>
      <c r="Y226" s="19"/>
      <c r="Z226" s="19"/>
      <c r="AA226" s="19"/>
      <c r="AB226" s="19"/>
      <c r="AC226" s="19"/>
      <c r="AD226" s="19"/>
      <c r="AE226" s="19"/>
      <c r="AF226" s="369"/>
      <c r="AG226" s="19"/>
      <c r="AH226" s="19"/>
      <c r="AI226" s="19"/>
      <c r="AJ226" s="19"/>
      <c r="AK226" s="19"/>
      <c r="AL226" s="19"/>
      <c r="AM226" s="19"/>
      <c r="AN226" s="19"/>
      <c r="AO226" s="19"/>
      <c r="AP226" s="19"/>
      <c r="AQ226" s="19"/>
      <c r="AR226" s="19"/>
      <c r="AS226" s="19"/>
      <c r="AT226" s="19"/>
      <c r="AU226" s="19"/>
      <c r="AV226" s="19"/>
      <c r="AW226" s="19"/>
      <c r="AX226" s="19"/>
      <c r="AY226" s="19"/>
      <c r="AZ226" s="19"/>
      <c r="BA226" s="19"/>
      <c r="BB226" s="19"/>
      <c r="BC226" s="19"/>
      <c r="BD226" s="19"/>
      <c r="BE226" s="19"/>
      <c r="BF226" s="19"/>
      <c r="BG226" s="19"/>
      <c r="BH226" s="19"/>
      <c r="BI226" s="19"/>
      <c r="BJ226" s="19"/>
      <c r="BK226" s="19"/>
      <c r="BL226" s="19"/>
      <c r="BM226" s="19"/>
      <c r="BN226" s="530"/>
      <c r="BO226" s="19"/>
      <c r="BP226" s="19"/>
      <c r="BQ226" s="19"/>
      <c r="BR226" s="19"/>
      <c r="BS226" s="19"/>
      <c r="BT226" s="19"/>
      <c r="BU226" s="19"/>
      <c r="BV226" s="19"/>
      <c r="BW226" s="21"/>
      <c r="BX226" s="16"/>
      <c r="BY226" s="507" t="str">
        <f>IF(BZ226="","",MAX($BY$2:BY225)+1)</f>
        <v/>
      </c>
      <c r="BZ226" s="862"/>
      <c r="CA226" s="862"/>
      <c r="CB226" s="862"/>
      <c r="CC226" s="5"/>
      <c r="CH226" s="19"/>
      <c r="CI226" s="19"/>
      <c r="CJ226" s="19"/>
      <c r="CK226" s="19"/>
      <c r="CL226" s="19"/>
      <c r="CM226" s="19"/>
      <c r="CN226" s="19"/>
      <c r="CO226" s="19"/>
      <c r="CP226" s="19"/>
      <c r="CQ226" s="19"/>
      <c r="CR226" s="19"/>
      <c r="CS226" s="19"/>
      <c r="CT226" s="19"/>
      <c r="CU226" s="19"/>
      <c r="CV226" s="19"/>
      <c r="CW226" s="19"/>
    </row>
    <row r="227" spans="1:101" s="17" customFormat="1" ht="13.5" customHeight="1">
      <c r="A227" s="32"/>
      <c r="B227" s="35" t="s">
        <v>361</v>
      </c>
      <c r="C227" s="18"/>
      <c r="D227" s="19"/>
      <c r="E227" s="19"/>
      <c r="F227" s="19"/>
      <c r="G227" s="19"/>
      <c r="H227" s="19"/>
      <c r="I227" s="19"/>
      <c r="J227" s="19"/>
      <c r="K227" s="19"/>
      <c r="L227" s="418"/>
      <c r="M227" s="19"/>
      <c r="N227" s="31"/>
      <c r="O227" s="19"/>
      <c r="P227" s="19"/>
      <c r="Q227" s="19" t="s">
        <v>547</v>
      </c>
      <c r="R227" s="19"/>
      <c r="S227" s="19"/>
      <c r="T227" s="19"/>
      <c r="U227" s="19"/>
      <c r="V227" s="19"/>
      <c r="W227" s="19"/>
      <c r="X227" s="19"/>
      <c r="Y227" s="19"/>
      <c r="Z227" s="19"/>
      <c r="AA227" s="19"/>
      <c r="AB227" s="19"/>
      <c r="AC227" s="19"/>
      <c r="AD227" s="19"/>
      <c r="AE227" s="19"/>
      <c r="AF227" s="369"/>
      <c r="AG227" s="19"/>
      <c r="AH227" s="19"/>
      <c r="AI227" s="19"/>
      <c r="AJ227" s="19"/>
      <c r="AK227" s="19"/>
      <c r="AL227" s="19"/>
      <c r="AM227" s="19"/>
      <c r="AN227" s="19"/>
      <c r="AO227" s="19"/>
      <c r="AP227" s="19"/>
      <c r="AQ227" s="19"/>
      <c r="AR227" s="19"/>
      <c r="AS227" s="19"/>
      <c r="AT227" s="19"/>
      <c r="AU227" s="19"/>
      <c r="AV227" s="19"/>
      <c r="AW227" s="19"/>
      <c r="AX227" s="19"/>
      <c r="AY227" s="19"/>
      <c r="AZ227" s="19"/>
      <c r="BA227" s="19"/>
      <c r="BB227" s="19"/>
      <c r="BC227" s="19"/>
      <c r="BD227" s="19"/>
      <c r="BE227" s="19"/>
      <c r="BF227" s="19"/>
      <c r="BG227" s="19"/>
      <c r="BH227" s="19"/>
      <c r="BI227" s="19"/>
      <c r="BJ227" s="19"/>
      <c r="BK227" s="19"/>
      <c r="BL227" s="19"/>
      <c r="BM227" s="19"/>
      <c r="BN227" s="530"/>
      <c r="BO227" s="19"/>
      <c r="BP227" s="19"/>
      <c r="BQ227" s="19"/>
      <c r="BR227" s="19"/>
      <c r="BS227" s="19"/>
      <c r="BT227" s="19"/>
      <c r="BU227" s="19"/>
      <c r="BV227" s="19"/>
      <c r="BW227" s="21"/>
      <c r="BX227" s="16"/>
      <c r="BY227" s="507">
        <f>IF(BZ227="","",MAX($BY$2:BY226)+1)</f>
        <v>96</v>
      </c>
      <c r="BZ227" s="862" t="s">
        <v>548</v>
      </c>
      <c r="CA227" s="862" t="s">
        <v>9</v>
      </c>
      <c r="CB227" s="863">
        <v>45299</v>
      </c>
      <c r="CC227" s="5"/>
      <c r="CH227" s="19"/>
      <c r="CI227" s="19"/>
      <c r="CJ227" s="19"/>
      <c r="CK227" s="19"/>
      <c r="CL227" s="19"/>
      <c r="CM227" s="19"/>
      <c r="CN227" s="19"/>
      <c r="CO227" s="19"/>
      <c r="CP227" s="19"/>
      <c r="CQ227" s="19"/>
      <c r="CR227" s="19"/>
      <c r="CS227" s="19"/>
      <c r="CT227" s="19"/>
      <c r="CU227" s="19"/>
      <c r="CV227" s="19"/>
      <c r="CW227" s="19"/>
    </row>
    <row r="228" spans="1:101" s="17" customFormat="1" ht="13.5" customHeight="1">
      <c r="A228" s="32"/>
      <c r="B228" s="35" t="s">
        <v>361</v>
      </c>
      <c r="C228" s="18"/>
      <c r="D228" s="19"/>
      <c r="E228" s="19"/>
      <c r="F228" s="19"/>
      <c r="G228" s="19"/>
      <c r="H228" s="19"/>
      <c r="I228" s="19"/>
      <c r="J228" s="19"/>
      <c r="K228" s="19"/>
      <c r="L228" s="418"/>
      <c r="M228" s="19"/>
      <c r="N228" s="31"/>
      <c r="O228" s="19"/>
      <c r="P228" s="19"/>
      <c r="Q228" s="19"/>
      <c r="R228" s="1071" t="s">
        <v>308</v>
      </c>
      <c r="S228" s="1072"/>
      <c r="T228" s="1073" t="s">
        <v>549</v>
      </c>
      <c r="U228" s="1074"/>
      <c r="V228" s="1074"/>
      <c r="W228" s="1074"/>
      <c r="X228" s="1074"/>
      <c r="Y228" s="1074"/>
      <c r="Z228" s="1074"/>
      <c r="AA228" s="1074"/>
      <c r="AB228" s="1074"/>
      <c r="AC228" s="1074"/>
      <c r="AD228" s="1074"/>
      <c r="AE228" s="1074"/>
      <c r="AF228" s="1074"/>
      <c r="AG228" s="1074"/>
      <c r="AH228" s="1075"/>
      <c r="AI228" s="1073" t="s">
        <v>550</v>
      </c>
      <c r="AJ228" s="1074"/>
      <c r="AK228" s="1074"/>
      <c r="AL228" s="1074"/>
      <c r="AM228" s="1074"/>
      <c r="AN228" s="1074"/>
      <c r="AO228" s="1074"/>
      <c r="AP228" s="1074"/>
      <c r="AQ228" s="1074"/>
      <c r="AR228" s="1074"/>
      <c r="AS228" s="1074"/>
      <c r="AT228" s="1074"/>
      <c r="AU228" s="1074"/>
      <c r="AV228" s="1074"/>
      <c r="AW228" s="1075"/>
      <c r="AX228" s="19"/>
      <c r="AY228" s="19"/>
      <c r="AZ228" s="19"/>
      <c r="BA228" s="19"/>
      <c r="BB228" s="19"/>
      <c r="BC228" s="19"/>
      <c r="BD228" s="19"/>
      <c r="BE228" s="19"/>
      <c r="BF228" s="19"/>
      <c r="BG228" s="19"/>
      <c r="BH228" s="19"/>
      <c r="BI228" s="19"/>
      <c r="BJ228" s="19"/>
      <c r="BK228" s="19"/>
      <c r="BL228" s="19"/>
      <c r="BM228" s="19"/>
      <c r="BN228" s="530"/>
      <c r="BO228" s="19"/>
      <c r="BP228" s="19"/>
      <c r="BQ228" s="19"/>
      <c r="BR228" s="19"/>
      <c r="BS228" s="19"/>
      <c r="BT228" s="19"/>
      <c r="BU228" s="19"/>
      <c r="BV228" s="19"/>
      <c r="BW228" s="21"/>
      <c r="BX228" s="16"/>
      <c r="BY228" s="507" t="str">
        <f>IF(BZ228="","",MAX($BY$2:BY227)+1)</f>
        <v/>
      </c>
      <c r="BZ228" s="862"/>
      <c r="CA228" s="862"/>
      <c r="CB228" s="862"/>
      <c r="CC228" s="5"/>
      <c r="CH228" s="19"/>
      <c r="CI228" s="19"/>
      <c r="CJ228" s="19"/>
      <c r="CK228" s="19"/>
      <c r="CL228" s="19"/>
      <c r="CM228" s="19"/>
      <c r="CN228" s="19"/>
      <c r="CO228" s="19"/>
      <c r="CP228" s="19"/>
      <c r="CQ228" s="19"/>
      <c r="CR228" s="19"/>
      <c r="CS228" s="19"/>
      <c r="CT228" s="19"/>
      <c r="CU228" s="19"/>
      <c r="CV228" s="19"/>
      <c r="CW228" s="19"/>
    </row>
    <row r="229" spans="1:101" s="17" customFormat="1" ht="13.5" customHeight="1">
      <c r="A229" s="32"/>
      <c r="B229" s="35" t="s">
        <v>361</v>
      </c>
      <c r="C229" s="18"/>
      <c r="D229" s="19"/>
      <c r="E229" s="19"/>
      <c r="F229" s="19"/>
      <c r="G229" s="19"/>
      <c r="H229" s="19"/>
      <c r="I229" s="19"/>
      <c r="J229" s="19"/>
      <c r="K229" s="19"/>
      <c r="L229" s="418"/>
      <c r="M229" s="19"/>
      <c r="N229" s="31"/>
      <c r="O229" s="19"/>
      <c r="P229" s="19"/>
      <c r="Q229" s="19"/>
      <c r="R229" s="1096">
        <v>1</v>
      </c>
      <c r="S229" s="1097"/>
      <c r="T229" s="1022" t="s">
        <v>551</v>
      </c>
      <c r="U229" s="526"/>
      <c r="V229" s="526"/>
      <c r="W229" s="526"/>
      <c r="X229" s="526"/>
      <c r="Y229" s="526"/>
      <c r="Z229" s="526"/>
      <c r="AA229" s="526"/>
      <c r="AB229" s="526"/>
      <c r="AC229" s="526"/>
      <c r="AD229" s="526"/>
      <c r="AE229" s="526"/>
      <c r="AF229" s="526"/>
      <c r="AG229" s="526"/>
      <c r="AH229" s="1023"/>
      <c r="AI229" s="1098" t="s">
        <v>552</v>
      </c>
      <c r="AJ229" s="526"/>
      <c r="AK229" s="526"/>
      <c r="AL229" s="526"/>
      <c r="AM229" s="526"/>
      <c r="AN229" s="526"/>
      <c r="AO229" s="526"/>
      <c r="AP229" s="526"/>
      <c r="AQ229" s="526"/>
      <c r="AR229" s="526"/>
      <c r="AS229" s="526"/>
      <c r="AT229" s="526"/>
      <c r="AU229" s="526"/>
      <c r="AV229" s="526"/>
      <c r="AW229" s="1023"/>
      <c r="AX229" s="19"/>
      <c r="AY229" s="19"/>
      <c r="AZ229" s="19"/>
      <c r="BA229" s="19"/>
      <c r="BB229" s="19"/>
      <c r="BC229" s="19"/>
      <c r="BD229" s="19"/>
      <c r="BE229" s="19"/>
      <c r="BF229" s="19"/>
      <c r="BG229" s="19"/>
      <c r="BH229" s="19"/>
      <c r="BI229" s="19"/>
      <c r="BJ229" s="19"/>
      <c r="BK229" s="19"/>
      <c r="BL229" s="19"/>
      <c r="BM229" s="19"/>
      <c r="BN229" s="530"/>
      <c r="BO229" s="19"/>
      <c r="BP229" s="19"/>
      <c r="BQ229" s="19"/>
      <c r="BR229" s="19"/>
      <c r="BS229" s="19"/>
      <c r="BT229" s="19"/>
      <c r="BU229" s="19"/>
      <c r="BV229" s="19"/>
      <c r="BW229" s="21"/>
      <c r="BX229" s="16"/>
      <c r="BY229" s="507">
        <f>IF(BZ229="","",MAX($BY$2:BY228)+1)</f>
        <v>97</v>
      </c>
      <c r="BZ229" s="862" t="s">
        <v>548</v>
      </c>
      <c r="CA229" s="862" t="s">
        <v>9</v>
      </c>
      <c r="CB229" s="863">
        <v>45299</v>
      </c>
      <c r="CC229" s="5"/>
      <c r="CH229" s="19"/>
      <c r="CI229" s="19"/>
      <c r="CJ229" s="19"/>
      <c r="CK229" s="19"/>
      <c r="CL229" s="19"/>
      <c r="CM229" s="19"/>
      <c r="CN229" s="19"/>
      <c r="CO229" s="19"/>
      <c r="CP229" s="19"/>
      <c r="CQ229" s="19"/>
      <c r="CR229" s="19"/>
      <c r="CS229" s="19"/>
      <c r="CT229" s="19"/>
      <c r="CU229" s="19"/>
      <c r="CV229" s="19"/>
      <c r="CW229" s="19"/>
    </row>
    <row r="230" spans="1:101" s="17" customFormat="1" ht="13.5" customHeight="1">
      <c r="A230" s="32"/>
      <c r="B230" s="35" t="s">
        <v>361</v>
      </c>
      <c r="C230" s="18"/>
      <c r="D230" s="19"/>
      <c r="E230" s="19"/>
      <c r="F230" s="19"/>
      <c r="G230" s="19"/>
      <c r="H230" s="19"/>
      <c r="I230" s="19"/>
      <c r="J230" s="19"/>
      <c r="K230" s="19"/>
      <c r="L230" s="418"/>
      <c r="M230" s="19"/>
      <c r="N230" s="31"/>
      <c r="O230" s="19"/>
      <c r="P230" s="19"/>
      <c r="Q230" s="19"/>
      <c r="R230" s="1096">
        <v>2</v>
      </c>
      <c r="S230" s="1097"/>
      <c r="T230" s="1022" t="s">
        <v>553</v>
      </c>
      <c r="U230" s="526"/>
      <c r="V230" s="526"/>
      <c r="W230" s="526"/>
      <c r="X230" s="526"/>
      <c r="Y230" s="526"/>
      <c r="Z230" s="526"/>
      <c r="AA230" s="526"/>
      <c r="AB230" s="526"/>
      <c r="AC230" s="526"/>
      <c r="AD230" s="526"/>
      <c r="AE230" s="526"/>
      <c r="AF230" s="526"/>
      <c r="AG230" s="526"/>
      <c r="AH230" s="1023"/>
      <c r="AI230" s="1098" t="s">
        <v>554</v>
      </c>
      <c r="AJ230" s="526"/>
      <c r="AK230" s="526"/>
      <c r="AL230" s="526"/>
      <c r="AM230" s="526"/>
      <c r="AN230" s="526"/>
      <c r="AO230" s="526"/>
      <c r="AP230" s="526"/>
      <c r="AQ230" s="526"/>
      <c r="AR230" s="526"/>
      <c r="AS230" s="526"/>
      <c r="AT230" s="526"/>
      <c r="AU230" s="526"/>
      <c r="AV230" s="526"/>
      <c r="AW230" s="1023"/>
      <c r="AX230" s="19"/>
      <c r="AY230" s="19"/>
      <c r="AZ230" s="19"/>
      <c r="BA230" s="19"/>
      <c r="BB230" s="19"/>
      <c r="BC230" s="19"/>
      <c r="BD230" s="19"/>
      <c r="BE230" s="19"/>
      <c r="BF230" s="19"/>
      <c r="BG230" s="19"/>
      <c r="BH230" s="19"/>
      <c r="BI230" s="19"/>
      <c r="BJ230" s="19"/>
      <c r="BK230" s="19"/>
      <c r="BL230" s="19"/>
      <c r="BM230" s="19"/>
      <c r="BN230" s="530"/>
      <c r="BO230" s="19"/>
      <c r="BP230" s="19"/>
      <c r="BQ230" s="19"/>
      <c r="BR230" s="19"/>
      <c r="BS230" s="19"/>
      <c r="BT230" s="19"/>
      <c r="BU230" s="19"/>
      <c r="BV230" s="19"/>
      <c r="BW230" s="21"/>
      <c r="BX230" s="16"/>
      <c r="BY230" s="507">
        <f>IF(BZ230="","",MAX($BY$2:BY229)+1)</f>
        <v>98</v>
      </c>
      <c r="BZ230" s="862" t="s">
        <v>548</v>
      </c>
      <c r="CA230" s="862" t="s">
        <v>9</v>
      </c>
      <c r="CB230" s="863">
        <v>45299</v>
      </c>
      <c r="CC230" s="5"/>
      <c r="CH230" s="19"/>
      <c r="CI230" s="19"/>
      <c r="CJ230" s="19"/>
      <c r="CK230" s="19"/>
      <c r="CL230" s="19"/>
      <c r="CM230" s="19"/>
      <c r="CN230" s="19"/>
      <c r="CO230" s="19"/>
      <c r="CP230" s="19"/>
      <c r="CQ230" s="19"/>
      <c r="CR230" s="19"/>
      <c r="CS230" s="19"/>
      <c r="CT230" s="19"/>
      <c r="CU230" s="19"/>
      <c r="CV230" s="19"/>
      <c r="CW230" s="19"/>
    </row>
    <row r="231" spans="1:101" s="17" customFormat="1" ht="13.5" customHeight="1">
      <c r="A231" s="32"/>
      <c r="B231" s="35" t="s">
        <v>361</v>
      </c>
      <c r="C231" s="18"/>
      <c r="D231" s="19"/>
      <c r="E231" s="19"/>
      <c r="F231" s="19"/>
      <c r="G231" s="19"/>
      <c r="H231" s="19"/>
      <c r="I231" s="19"/>
      <c r="J231" s="19"/>
      <c r="K231" s="19"/>
      <c r="L231" s="418"/>
      <c r="M231" s="19"/>
      <c r="N231" s="31"/>
      <c r="O231" s="19"/>
      <c r="P231" s="19"/>
      <c r="Q231" s="19"/>
      <c r="R231" s="1096">
        <v>3</v>
      </c>
      <c r="S231" s="1097"/>
      <c r="T231" s="1022" t="s">
        <v>555</v>
      </c>
      <c r="U231" s="526"/>
      <c r="V231" s="526"/>
      <c r="W231" s="526"/>
      <c r="X231" s="526"/>
      <c r="Y231" s="526"/>
      <c r="Z231" s="526"/>
      <c r="AA231" s="526"/>
      <c r="AB231" s="526"/>
      <c r="AC231" s="526"/>
      <c r="AD231" s="526"/>
      <c r="AE231" s="526"/>
      <c r="AF231" s="526"/>
      <c r="AG231" s="526"/>
      <c r="AH231" s="1023"/>
      <c r="AI231" s="1098" t="s">
        <v>556</v>
      </c>
      <c r="AJ231" s="526"/>
      <c r="AK231" s="526"/>
      <c r="AL231" s="526"/>
      <c r="AM231" s="526"/>
      <c r="AN231" s="526"/>
      <c r="AO231" s="526"/>
      <c r="AP231" s="526"/>
      <c r="AQ231" s="526"/>
      <c r="AR231" s="526"/>
      <c r="AS231" s="526"/>
      <c r="AT231" s="526"/>
      <c r="AU231" s="526"/>
      <c r="AV231" s="526"/>
      <c r="AW231" s="1023"/>
      <c r="AX231" s="19"/>
      <c r="AY231" s="19"/>
      <c r="AZ231" s="19"/>
      <c r="BA231" s="19"/>
      <c r="BB231" s="19"/>
      <c r="BC231" s="19"/>
      <c r="BD231" s="19"/>
      <c r="BE231" s="19"/>
      <c r="BF231" s="19"/>
      <c r="BG231" s="19"/>
      <c r="BH231" s="19"/>
      <c r="BI231" s="19"/>
      <c r="BJ231" s="19"/>
      <c r="BK231" s="19"/>
      <c r="BL231" s="19"/>
      <c r="BM231" s="19"/>
      <c r="BN231" s="530"/>
      <c r="BO231" s="19"/>
      <c r="BP231" s="19"/>
      <c r="BQ231" s="19"/>
      <c r="BR231" s="19"/>
      <c r="BS231" s="19"/>
      <c r="BT231" s="19"/>
      <c r="BU231" s="19"/>
      <c r="BV231" s="19"/>
      <c r="BW231" s="21"/>
      <c r="BX231" s="16"/>
      <c r="BY231" s="507">
        <f>IF(BZ231="","",MAX($BY$2:BY230)+1)</f>
        <v>99</v>
      </c>
      <c r="BZ231" s="862" t="s">
        <v>548</v>
      </c>
      <c r="CA231" s="862" t="s">
        <v>9</v>
      </c>
      <c r="CB231" s="863">
        <v>45299</v>
      </c>
      <c r="CC231" s="5"/>
      <c r="CH231" s="19"/>
      <c r="CI231" s="19"/>
      <c r="CJ231" s="19"/>
      <c r="CK231" s="19"/>
      <c r="CL231" s="19"/>
      <c r="CM231" s="19"/>
      <c r="CN231" s="19"/>
      <c r="CO231" s="19"/>
      <c r="CP231" s="19"/>
      <c r="CQ231" s="19"/>
      <c r="CR231" s="19"/>
      <c r="CS231" s="19"/>
      <c r="CT231" s="19"/>
      <c r="CU231" s="19"/>
      <c r="CV231" s="19"/>
      <c r="CW231" s="19"/>
    </row>
    <row r="232" spans="1:101" s="17" customFormat="1" ht="13.5" customHeight="1">
      <c r="A232" s="32"/>
      <c r="B232" s="35"/>
      <c r="C232" s="18"/>
      <c r="D232" s="19"/>
      <c r="E232" s="19"/>
      <c r="F232" s="19"/>
      <c r="G232" s="19"/>
      <c r="H232" s="19"/>
      <c r="I232" s="19"/>
      <c r="J232" s="19"/>
      <c r="K232" s="19"/>
      <c r="L232" s="418"/>
      <c r="M232" s="19"/>
      <c r="N232" s="31"/>
      <c r="O232" s="19"/>
      <c r="P232" s="19"/>
      <c r="Q232" s="19"/>
      <c r="R232" s="19"/>
      <c r="S232" s="19"/>
      <c r="T232" s="19"/>
      <c r="U232" s="19"/>
      <c r="V232" s="19"/>
      <c r="W232" s="19"/>
      <c r="X232" s="19"/>
      <c r="Y232" s="19"/>
      <c r="Z232" s="19"/>
      <c r="AA232" s="19"/>
      <c r="AB232" s="19"/>
      <c r="AC232" s="19"/>
      <c r="AD232" s="19"/>
      <c r="AE232" s="19"/>
      <c r="AF232" s="369"/>
      <c r="AG232" s="19"/>
      <c r="AH232" s="19"/>
      <c r="AI232" s="19"/>
      <c r="AJ232" s="19"/>
      <c r="AK232" s="19"/>
      <c r="AL232" s="19"/>
      <c r="AM232" s="19"/>
      <c r="AN232" s="19"/>
      <c r="AO232" s="19"/>
      <c r="AP232" s="19"/>
      <c r="AQ232" s="19"/>
      <c r="AR232" s="19"/>
      <c r="AS232" s="19"/>
      <c r="AT232" s="19"/>
      <c r="AU232" s="19"/>
      <c r="AV232" s="19"/>
      <c r="AW232" s="19"/>
      <c r="AX232" s="19"/>
      <c r="AY232" s="19"/>
      <c r="AZ232" s="19"/>
      <c r="BA232" s="19"/>
      <c r="BB232" s="19"/>
      <c r="BC232" s="19"/>
      <c r="BD232" s="19"/>
      <c r="BE232" s="19"/>
      <c r="BF232" s="19"/>
      <c r="BG232" s="19"/>
      <c r="BH232" s="19"/>
      <c r="BI232" s="19"/>
      <c r="BJ232" s="19"/>
      <c r="BK232" s="19"/>
      <c r="BL232" s="19"/>
      <c r="BM232" s="19"/>
      <c r="BN232" s="530"/>
      <c r="BO232" s="19"/>
      <c r="BP232" s="19"/>
      <c r="BQ232" s="19"/>
      <c r="BR232" s="19"/>
      <c r="BS232" s="19"/>
      <c r="BT232" s="19"/>
      <c r="BU232" s="19"/>
      <c r="BV232" s="19"/>
      <c r="BW232" s="21"/>
      <c r="BX232" s="16"/>
      <c r="BY232" s="507" t="str">
        <f>IF(BZ232="","",MAX($BY$2:BY231)+1)</f>
        <v/>
      </c>
      <c r="BZ232" s="862"/>
      <c r="CA232" s="862"/>
      <c r="CB232" s="862"/>
      <c r="CC232" s="5"/>
      <c r="CH232" s="19"/>
      <c r="CI232" s="19"/>
      <c r="CJ232" s="19"/>
      <c r="CK232" s="19"/>
      <c r="CL232" s="19"/>
      <c r="CM232" s="19"/>
      <c r="CN232" s="19"/>
      <c r="CO232" s="19"/>
      <c r="CP232" s="19"/>
      <c r="CQ232" s="19"/>
      <c r="CR232" s="19"/>
      <c r="CS232" s="19"/>
      <c r="CT232" s="19"/>
      <c r="CU232" s="19"/>
      <c r="CV232" s="19"/>
      <c r="CW232" s="19"/>
    </row>
    <row r="233" spans="1:101" s="17" customFormat="1" ht="13.5" customHeight="1">
      <c r="A233" s="32"/>
      <c r="B233" s="35"/>
      <c r="C233" s="1058"/>
      <c r="D233" s="1037"/>
      <c r="E233" s="1037"/>
      <c r="F233" s="1037"/>
      <c r="G233" s="1037"/>
      <c r="H233" s="1037"/>
      <c r="I233" s="1037"/>
      <c r="J233" s="1037"/>
      <c r="K233" s="1037"/>
      <c r="L233" s="1038"/>
      <c r="M233" s="1037"/>
      <c r="N233" s="1037"/>
      <c r="O233" s="1037"/>
      <c r="P233" s="1037"/>
      <c r="Q233" s="1037"/>
      <c r="R233" s="1037"/>
      <c r="S233" s="1037"/>
      <c r="T233" s="1037"/>
      <c r="U233" s="1037"/>
      <c r="V233" s="1037"/>
      <c r="W233" s="1037"/>
      <c r="X233" s="1037"/>
      <c r="Y233" s="1037"/>
      <c r="Z233" s="1037"/>
      <c r="AA233" s="1037"/>
      <c r="AB233" s="1037"/>
      <c r="AC233" s="1037"/>
      <c r="AD233" s="1037"/>
      <c r="AE233" s="1037"/>
      <c r="AF233" s="1037"/>
      <c r="AG233" s="1037"/>
      <c r="AH233" s="1037"/>
      <c r="AI233" s="1037"/>
      <c r="AJ233" s="1037"/>
      <c r="AK233" s="1037"/>
      <c r="AL233" s="1037"/>
      <c r="AM233" s="1037"/>
      <c r="AN233" s="1037"/>
      <c r="AO233" s="1037"/>
      <c r="AP233" s="1037"/>
      <c r="AQ233" s="1037"/>
      <c r="AR233" s="1037"/>
      <c r="AS233" s="1037"/>
      <c r="AT233" s="1037"/>
      <c r="AU233" s="1037"/>
      <c r="AV233" s="1037"/>
      <c r="AW233" s="1037"/>
      <c r="AX233" s="1037"/>
      <c r="AY233" s="1037"/>
      <c r="AZ233" s="1037"/>
      <c r="BA233" s="1037"/>
      <c r="BB233" s="1037"/>
      <c r="BC233" s="1037"/>
      <c r="BD233" s="1037"/>
      <c r="BE233" s="1037"/>
      <c r="BF233" s="1037"/>
      <c r="BG233" s="1037"/>
      <c r="BH233" s="1037"/>
      <c r="BI233" s="1037"/>
      <c r="BJ233" s="1037"/>
      <c r="BK233" s="1037"/>
      <c r="BL233" s="1037"/>
      <c r="BM233" s="1037"/>
      <c r="BN233" s="1036"/>
      <c r="BO233" s="1037"/>
      <c r="BP233" s="1037"/>
      <c r="BQ233" s="1037"/>
      <c r="BR233" s="1037"/>
      <c r="BS233" s="1037"/>
      <c r="BT233" s="1037"/>
      <c r="BU233" s="1037"/>
      <c r="BV233" s="1037"/>
      <c r="BW233" s="1060"/>
      <c r="BX233" s="16"/>
      <c r="BY233" s="507" t="str">
        <f>IF(BZ233="","",MAX($BY$2:BY232)+1)</f>
        <v/>
      </c>
      <c r="BZ233" s="862"/>
      <c r="CA233" s="862"/>
      <c r="CB233" s="862"/>
      <c r="CC233" s="5"/>
      <c r="CH233" s="19"/>
      <c r="CI233" s="19"/>
      <c r="CJ233" s="19"/>
      <c r="CK233" s="19"/>
      <c r="CL233" s="19"/>
      <c r="CM233" s="19"/>
      <c r="CN233" s="19"/>
      <c r="CO233" s="19"/>
      <c r="CP233" s="19"/>
      <c r="CQ233" s="19"/>
      <c r="CR233" s="19"/>
      <c r="CS233" s="19"/>
      <c r="CT233" s="19"/>
      <c r="CU233" s="19"/>
      <c r="CV233" s="19"/>
      <c r="CW233" s="19"/>
    </row>
    <row r="234" spans="1:101" s="17" customFormat="1" ht="13.5" customHeight="1">
      <c r="A234" s="32"/>
      <c r="B234" s="35"/>
      <c r="C234" s="18"/>
      <c r="D234" s="19"/>
      <c r="E234" s="19"/>
      <c r="F234" s="19"/>
      <c r="G234" s="19"/>
      <c r="H234" s="19"/>
      <c r="I234" s="19"/>
      <c r="J234" s="19"/>
      <c r="K234" s="19"/>
      <c r="L234" s="418"/>
      <c r="M234" s="19"/>
      <c r="N234" s="31" t="s">
        <v>334</v>
      </c>
      <c r="O234" s="19"/>
      <c r="P234" s="19"/>
      <c r="Q234" s="19"/>
      <c r="R234" s="19"/>
      <c r="S234" s="19"/>
      <c r="T234" s="19"/>
      <c r="U234" s="19"/>
      <c r="V234" s="19"/>
      <c r="W234" s="19"/>
      <c r="X234" s="19"/>
      <c r="Y234" s="19"/>
      <c r="Z234" s="19"/>
      <c r="AA234" s="19"/>
      <c r="AB234" s="19"/>
      <c r="AC234" s="19"/>
      <c r="AD234" s="19"/>
      <c r="AE234" s="19"/>
      <c r="AF234" s="19"/>
      <c r="AG234" s="19"/>
      <c r="AH234" s="19"/>
      <c r="AI234" s="19"/>
      <c r="AJ234" s="19"/>
      <c r="AK234" s="19"/>
      <c r="AL234" s="19"/>
      <c r="AM234" s="19"/>
      <c r="AN234" s="19"/>
      <c r="AO234" s="19"/>
      <c r="AP234" s="19"/>
      <c r="AQ234" s="19"/>
      <c r="AR234" s="19"/>
      <c r="AS234" s="19"/>
      <c r="AT234" s="19"/>
      <c r="AU234" s="19"/>
      <c r="AV234" s="19"/>
      <c r="AW234" s="19"/>
      <c r="AX234" s="19"/>
      <c r="AY234" s="19"/>
      <c r="AZ234" s="19"/>
      <c r="BA234" s="19"/>
      <c r="BB234" s="19"/>
      <c r="BC234" s="19"/>
      <c r="BD234" s="19"/>
      <c r="BE234" s="19"/>
      <c r="BF234" s="19"/>
      <c r="BG234" s="19"/>
      <c r="BH234" s="19"/>
      <c r="BI234" s="19"/>
      <c r="BJ234" s="19"/>
      <c r="BK234" s="19"/>
      <c r="BL234" s="19"/>
      <c r="BM234" s="19"/>
      <c r="BN234" s="530"/>
      <c r="BO234" s="19"/>
      <c r="BP234" s="19"/>
      <c r="BQ234" s="19"/>
      <c r="BR234" s="19"/>
      <c r="BS234" s="19"/>
      <c r="BT234" s="19"/>
      <c r="BU234" s="19"/>
      <c r="BV234" s="19"/>
      <c r="BW234" s="21"/>
      <c r="BX234" s="16"/>
      <c r="BY234" s="507" t="str">
        <f>IF(BZ234="","",MAX($BY$2:BY233)+1)</f>
        <v/>
      </c>
      <c r="BZ234" s="862"/>
      <c r="CA234" s="862"/>
      <c r="CB234" s="862"/>
      <c r="CC234" s="5"/>
      <c r="CH234" s="19"/>
      <c r="CI234" s="19"/>
      <c r="CJ234" s="19"/>
      <c r="CK234" s="19"/>
      <c r="CL234" s="19"/>
      <c r="CM234" s="19"/>
      <c r="CN234" s="19"/>
      <c r="CO234" s="19"/>
      <c r="CP234" s="19"/>
      <c r="CQ234" s="19"/>
      <c r="CR234" s="19"/>
      <c r="CS234" s="19"/>
      <c r="CT234" s="19"/>
      <c r="CU234" s="19"/>
      <c r="CV234" s="19"/>
      <c r="CW234" s="19"/>
    </row>
    <row r="235" spans="1:101" s="17" customFormat="1" ht="13.5" customHeight="1">
      <c r="A235" s="32"/>
      <c r="B235" s="35"/>
      <c r="C235" s="18"/>
      <c r="D235" s="19"/>
      <c r="E235" s="19"/>
      <c r="F235" s="19"/>
      <c r="G235" s="19"/>
      <c r="H235" s="19"/>
      <c r="I235" s="19"/>
      <c r="J235" s="19"/>
      <c r="K235" s="19"/>
      <c r="L235" s="418"/>
      <c r="M235" s="19"/>
      <c r="N235" s="31"/>
      <c r="O235" s="19" t="s">
        <v>545</v>
      </c>
      <c r="P235" s="19"/>
      <c r="Q235" s="19"/>
      <c r="R235" s="19"/>
      <c r="S235" s="19"/>
      <c r="T235" s="19"/>
      <c r="U235" s="19"/>
      <c r="V235" s="19"/>
      <c r="W235" s="19"/>
      <c r="X235" s="19"/>
      <c r="Y235" s="19"/>
      <c r="Z235" s="19"/>
      <c r="AA235" s="19"/>
      <c r="AB235" s="19"/>
      <c r="AC235" s="19"/>
      <c r="AD235" s="19"/>
      <c r="AE235" s="19"/>
      <c r="AF235" s="19"/>
      <c r="AG235" s="19"/>
      <c r="AH235" s="19"/>
      <c r="AI235" s="19"/>
      <c r="AJ235" s="19"/>
      <c r="AK235" s="19"/>
      <c r="AL235" s="19"/>
      <c r="AM235" s="19"/>
      <c r="AN235" s="19"/>
      <c r="AO235" s="19"/>
      <c r="AP235" s="19"/>
      <c r="AQ235" s="19"/>
      <c r="AR235" s="19"/>
      <c r="AS235" s="19"/>
      <c r="AT235" s="19"/>
      <c r="AU235" s="19"/>
      <c r="AV235" s="19"/>
      <c r="AW235" s="19"/>
      <c r="AX235" s="19"/>
      <c r="AY235" s="19"/>
      <c r="AZ235" s="19"/>
      <c r="BA235" s="19"/>
      <c r="BB235" s="19"/>
      <c r="BC235" s="19"/>
      <c r="BD235" s="19"/>
      <c r="BE235" s="19"/>
      <c r="BF235" s="19"/>
      <c r="BG235" s="19"/>
      <c r="BH235" s="19"/>
      <c r="BI235" s="19"/>
      <c r="BJ235" s="19"/>
      <c r="BK235" s="19"/>
      <c r="BL235" s="19"/>
      <c r="BM235" s="19"/>
      <c r="BN235" s="530"/>
      <c r="BO235" s="369"/>
      <c r="BP235" s="19"/>
      <c r="BQ235" s="19"/>
      <c r="BR235" s="19"/>
      <c r="BS235" s="19"/>
      <c r="BT235" s="19"/>
      <c r="BU235" s="19"/>
      <c r="BV235" s="19"/>
      <c r="BW235" s="21"/>
      <c r="BX235" s="16"/>
      <c r="BY235" s="507" t="str">
        <f>IF(BZ235="","",MAX($BY$2:BY234)+1)</f>
        <v/>
      </c>
      <c r="BZ235" s="862"/>
      <c r="CA235" s="862"/>
      <c r="CB235" s="862"/>
      <c r="CC235" s="5"/>
      <c r="CH235" s="19"/>
      <c r="CI235" s="19"/>
      <c r="CJ235" s="19"/>
      <c r="CK235" s="19"/>
      <c r="CL235" s="19"/>
      <c r="CM235" s="19"/>
      <c r="CN235" s="19"/>
      <c r="CO235" s="19"/>
      <c r="CP235" s="19"/>
      <c r="CQ235" s="19"/>
      <c r="CR235" s="19"/>
      <c r="CS235" s="19"/>
      <c r="CT235" s="19"/>
      <c r="CU235" s="19"/>
      <c r="CV235" s="19"/>
      <c r="CW235" s="19"/>
    </row>
    <row r="236" spans="1:101" s="17" customFormat="1" ht="13.5" customHeight="1">
      <c r="A236" s="32"/>
      <c r="B236" s="35" t="s">
        <v>361</v>
      </c>
      <c r="C236" s="18"/>
      <c r="D236" s="19"/>
      <c r="E236" s="19"/>
      <c r="F236" s="19"/>
      <c r="G236" s="19"/>
      <c r="H236" s="19"/>
      <c r="I236" s="19"/>
      <c r="J236" s="19"/>
      <c r="K236" s="19"/>
      <c r="L236" s="418"/>
      <c r="M236" s="19"/>
      <c r="N236" s="31"/>
      <c r="O236" s="19"/>
      <c r="P236" s="19" t="s">
        <v>546</v>
      </c>
      <c r="Q236" s="19"/>
      <c r="R236" s="19"/>
      <c r="S236" s="19"/>
      <c r="T236" s="19"/>
      <c r="U236" s="19"/>
      <c r="V236" s="19"/>
      <c r="W236" s="19"/>
      <c r="X236" s="19"/>
      <c r="Y236" s="19"/>
      <c r="Z236" s="19"/>
      <c r="AA236" s="19"/>
      <c r="AB236" s="19"/>
      <c r="AC236" s="19"/>
      <c r="AD236" s="19"/>
      <c r="AE236" s="19"/>
      <c r="AF236" s="369"/>
      <c r="AG236" s="19"/>
      <c r="AH236" s="19"/>
      <c r="AI236" s="19"/>
      <c r="AJ236" s="19"/>
      <c r="AK236" s="19"/>
      <c r="AL236" s="19"/>
      <c r="AM236" s="19"/>
      <c r="AN236" s="19"/>
      <c r="AO236" s="19"/>
      <c r="AP236" s="19"/>
      <c r="AQ236" s="19"/>
      <c r="AR236" s="19"/>
      <c r="AS236" s="19"/>
      <c r="AT236" s="19"/>
      <c r="AU236" s="19"/>
      <c r="AV236" s="19"/>
      <c r="AW236" s="19"/>
      <c r="AX236" s="19"/>
      <c r="AY236" s="19"/>
      <c r="AZ236" s="19"/>
      <c r="BA236" s="19"/>
      <c r="BB236" s="19"/>
      <c r="BC236" s="19"/>
      <c r="BD236" s="19"/>
      <c r="BE236" s="19"/>
      <c r="BF236" s="19"/>
      <c r="BG236" s="19"/>
      <c r="BH236" s="19"/>
      <c r="BI236" s="19"/>
      <c r="BJ236" s="19"/>
      <c r="BK236" s="19"/>
      <c r="BL236" s="19"/>
      <c r="BM236" s="19"/>
      <c r="BN236" s="530"/>
      <c r="BO236" s="19"/>
      <c r="BP236" s="19"/>
      <c r="BQ236" s="19"/>
      <c r="BR236" s="19"/>
      <c r="BS236" s="19"/>
      <c r="BT236" s="19"/>
      <c r="BU236" s="19"/>
      <c r="BV236" s="19"/>
      <c r="BW236" s="21"/>
      <c r="BX236" s="16"/>
      <c r="BY236" s="507" t="str">
        <f>IF(BZ236="","",MAX($BY$2:BY235)+1)</f>
        <v/>
      </c>
      <c r="BZ236" s="862"/>
      <c r="CA236" s="862"/>
      <c r="CB236" s="862"/>
      <c r="CC236" s="5"/>
      <c r="CH236" s="19"/>
      <c r="CI236" s="19"/>
      <c r="CJ236" s="19"/>
      <c r="CK236" s="19"/>
      <c r="CL236" s="19"/>
      <c r="CM236" s="19"/>
      <c r="CN236" s="19"/>
      <c r="CO236" s="19"/>
      <c r="CP236" s="19"/>
      <c r="CQ236" s="19"/>
      <c r="CR236" s="19"/>
      <c r="CS236" s="19"/>
      <c r="CT236" s="19"/>
      <c r="CU236" s="19"/>
      <c r="CV236" s="19"/>
      <c r="CW236" s="19"/>
    </row>
    <row r="237" spans="1:101" s="17" customFormat="1" ht="13.5" customHeight="1">
      <c r="A237" s="32"/>
      <c r="B237" s="35" t="s">
        <v>361</v>
      </c>
      <c r="C237" s="18"/>
      <c r="D237" s="19"/>
      <c r="E237" s="19"/>
      <c r="F237" s="19"/>
      <c r="G237" s="19"/>
      <c r="H237" s="19"/>
      <c r="I237" s="19"/>
      <c r="J237" s="19"/>
      <c r="K237" s="19"/>
      <c r="L237" s="418"/>
      <c r="M237" s="19"/>
      <c r="N237" s="31"/>
      <c r="O237" s="19"/>
      <c r="P237" s="19"/>
      <c r="Q237" s="19" t="s">
        <v>547</v>
      </c>
      <c r="R237" s="19"/>
      <c r="S237" s="19"/>
      <c r="T237" s="19"/>
      <c r="U237" s="19"/>
      <c r="V237" s="19"/>
      <c r="W237" s="19"/>
      <c r="X237" s="19"/>
      <c r="Y237" s="19"/>
      <c r="Z237" s="19"/>
      <c r="AA237" s="19"/>
      <c r="AB237" s="19"/>
      <c r="AC237" s="19"/>
      <c r="AD237" s="19"/>
      <c r="AE237" s="19"/>
      <c r="AF237" s="369"/>
      <c r="AG237" s="19"/>
      <c r="AH237" s="19"/>
      <c r="AI237" s="19"/>
      <c r="AJ237" s="19"/>
      <c r="AK237" s="19"/>
      <c r="AL237" s="19"/>
      <c r="AM237" s="19"/>
      <c r="AN237" s="19"/>
      <c r="AO237" s="19"/>
      <c r="AP237" s="19"/>
      <c r="AQ237" s="19"/>
      <c r="AR237" s="19"/>
      <c r="AS237" s="19"/>
      <c r="AT237" s="19"/>
      <c r="AU237" s="19"/>
      <c r="AV237" s="19"/>
      <c r="AW237" s="19"/>
      <c r="AX237" s="19"/>
      <c r="AY237" s="19"/>
      <c r="AZ237" s="19"/>
      <c r="BA237" s="19"/>
      <c r="BB237" s="19"/>
      <c r="BC237" s="19"/>
      <c r="BD237" s="19"/>
      <c r="BE237" s="19"/>
      <c r="BF237" s="19"/>
      <c r="BG237" s="19"/>
      <c r="BH237" s="19"/>
      <c r="BI237" s="19"/>
      <c r="BJ237" s="19"/>
      <c r="BK237" s="19"/>
      <c r="BL237" s="19"/>
      <c r="BM237" s="19"/>
      <c r="BN237" s="530"/>
      <c r="BO237" s="19"/>
      <c r="BP237" s="19"/>
      <c r="BQ237" s="19"/>
      <c r="BR237" s="19"/>
      <c r="BS237" s="19"/>
      <c r="BT237" s="19"/>
      <c r="BU237" s="19"/>
      <c r="BV237" s="19"/>
      <c r="BW237" s="21"/>
      <c r="BX237" s="16"/>
      <c r="BY237" s="507">
        <f>IF(BZ237="","",MAX($BY$2:BY236)+1)</f>
        <v>100</v>
      </c>
      <c r="BZ237" s="862" t="s">
        <v>548</v>
      </c>
      <c r="CA237" s="862" t="s">
        <v>9</v>
      </c>
      <c r="CB237" s="863">
        <v>45299</v>
      </c>
      <c r="CC237" s="5"/>
      <c r="CH237" s="19"/>
      <c r="CI237" s="19"/>
      <c r="CJ237" s="19"/>
      <c r="CK237" s="19"/>
      <c r="CL237" s="19"/>
      <c r="CM237" s="19"/>
      <c r="CN237" s="19"/>
      <c r="CO237" s="19"/>
      <c r="CP237" s="19"/>
      <c r="CQ237" s="19"/>
      <c r="CR237" s="19"/>
      <c r="CS237" s="19"/>
      <c r="CT237" s="19"/>
      <c r="CU237" s="19"/>
      <c r="CV237" s="19"/>
      <c r="CW237" s="19"/>
    </row>
    <row r="238" spans="1:101" s="17" customFormat="1" ht="13.5" customHeight="1">
      <c r="A238" s="32"/>
      <c r="B238" s="35" t="s">
        <v>361</v>
      </c>
      <c r="C238" s="18"/>
      <c r="D238" s="19"/>
      <c r="E238" s="19"/>
      <c r="F238" s="19"/>
      <c r="G238" s="19"/>
      <c r="H238" s="19"/>
      <c r="I238" s="19"/>
      <c r="J238" s="19"/>
      <c r="K238" s="19"/>
      <c r="L238" s="418"/>
      <c r="M238" s="19"/>
      <c r="N238" s="31"/>
      <c r="O238" s="19"/>
      <c r="P238" s="19"/>
      <c r="Q238" s="19"/>
      <c r="R238" s="1071" t="s">
        <v>308</v>
      </c>
      <c r="S238" s="1072"/>
      <c r="T238" s="1073" t="s">
        <v>549</v>
      </c>
      <c r="U238" s="1074"/>
      <c r="V238" s="1074"/>
      <c r="W238" s="1074"/>
      <c r="X238" s="1074"/>
      <c r="Y238" s="1074"/>
      <c r="Z238" s="1074"/>
      <c r="AA238" s="1074"/>
      <c r="AB238" s="1074"/>
      <c r="AC238" s="1074"/>
      <c r="AD238" s="1074"/>
      <c r="AE238" s="1074"/>
      <c r="AF238" s="1074"/>
      <c r="AG238" s="1074"/>
      <c r="AH238" s="1075"/>
      <c r="AI238" s="1073" t="s">
        <v>550</v>
      </c>
      <c r="AJ238" s="1074"/>
      <c r="AK238" s="1074"/>
      <c r="AL238" s="1074"/>
      <c r="AM238" s="1074"/>
      <c r="AN238" s="1074"/>
      <c r="AO238" s="1074"/>
      <c r="AP238" s="1074"/>
      <c r="AQ238" s="1074"/>
      <c r="AR238" s="1074"/>
      <c r="AS238" s="1074"/>
      <c r="AT238" s="1074"/>
      <c r="AU238" s="1074"/>
      <c r="AV238" s="1074"/>
      <c r="AW238" s="1075"/>
      <c r="AX238" s="19"/>
      <c r="AY238" s="19"/>
      <c r="AZ238" s="19"/>
      <c r="BA238" s="19"/>
      <c r="BB238" s="19"/>
      <c r="BC238" s="19"/>
      <c r="BD238" s="19"/>
      <c r="BE238" s="19"/>
      <c r="BF238" s="19"/>
      <c r="BG238" s="19"/>
      <c r="BH238" s="19"/>
      <c r="BI238" s="19"/>
      <c r="BJ238" s="19"/>
      <c r="BK238" s="19"/>
      <c r="BL238" s="19"/>
      <c r="BM238" s="19"/>
      <c r="BN238" s="530"/>
      <c r="BO238" s="19"/>
      <c r="BP238" s="19"/>
      <c r="BQ238" s="19"/>
      <c r="BR238" s="19"/>
      <c r="BS238" s="19"/>
      <c r="BT238" s="19"/>
      <c r="BU238" s="19"/>
      <c r="BV238" s="19"/>
      <c r="BW238" s="21"/>
      <c r="BX238" s="16"/>
      <c r="BY238" s="507" t="str">
        <f>IF(BZ238="","",MAX($BY$2:BY237)+1)</f>
        <v/>
      </c>
      <c r="BZ238" s="862"/>
      <c r="CA238" s="862"/>
      <c r="CB238" s="862"/>
      <c r="CC238" s="5"/>
      <c r="CH238" s="19"/>
      <c r="CI238" s="19"/>
      <c r="CJ238" s="19"/>
      <c r="CK238" s="19"/>
      <c r="CL238" s="19"/>
      <c r="CM238" s="19"/>
      <c r="CN238" s="19"/>
      <c r="CO238" s="19"/>
      <c r="CP238" s="19"/>
      <c r="CQ238" s="19"/>
      <c r="CR238" s="19"/>
      <c r="CS238" s="19"/>
      <c r="CT238" s="19"/>
      <c r="CU238" s="19"/>
      <c r="CV238" s="19"/>
      <c r="CW238" s="19"/>
    </row>
    <row r="239" spans="1:101" s="17" customFormat="1" ht="13.5" customHeight="1">
      <c r="A239" s="32"/>
      <c r="B239" s="35" t="s">
        <v>361</v>
      </c>
      <c r="C239" s="18"/>
      <c r="D239" s="19"/>
      <c r="E239" s="19"/>
      <c r="F239" s="19"/>
      <c r="G239" s="19"/>
      <c r="H239" s="19"/>
      <c r="I239" s="19"/>
      <c r="J239" s="19"/>
      <c r="K239" s="19"/>
      <c r="L239" s="418"/>
      <c r="M239" s="19"/>
      <c r="N239" s="31"/>
      <c r="O239" s="19"/>
      <c r="P239" s="19"/>
      <c r="Q239" s="19"/>
      <c r="R239" s="1096">
        <v>1</v>
      </c>
      <c r="S239" s="1097"/>
      <c r="T239" s="1022" t="s">
        <v>551</v>
      </c>
      <c r="U239" s="526"/>
      <c r="V239" s="526"/>
      <c r="W239" s="526"/>
      <c r="X239" s="526"/>
      <c r="Y239" s="526"/>
      <c r="Z239" s="526"/>
      <c r="AA239" s="526"/>
      <c r="AB239" s="526"/>
      <c r="AC239" s="526"/>
      <c r="AD239" s="526"/>
      <c r="AE239" s="526"/>
      <c r="AF239" s="526"/>
      <c r="AG239" s="526"/>
      <c r="AH239" s="1023"/>
      <c r="AI239" s="1098" t="s">
        <v>557</v>
      </c>
      <c r="AJ239" s="526"/>
      <c r="AK239" s="526"/>
      <c r="AL239" s="526"/>
      <c r="AM239" s="526"/>
      <c r="AN239" s="526"/>
      <c r="AO239" s="526"/>
      <c r="AP239" s="526"/>
      <c r="AQ239" s="526"/>
      <c r="AR239" s="526"/>
      <c r="AS239" s="526"/>
      <c r="AT239" s="526"/>
      <c r="AU239" s="526"/>
      <c r="AV239" s="526"/>
      <c r="AW239" s="1023"/>
      <c r="AX239" s="19"/>
      <c r="AY239" s="19"/>
      <c r="AZ239" s="19"/>
      <c r="BA239" s="19"/>
      <c r="BB239" s="19"/>
      <c r="BC239" s="19"/>
      <c r="BD239" s="19"/>
      <c r="BE239" s="19"/>
      <c r="BF239" s="19"/>
      <c r="BG239" s="19"/>
      <c r="BH239" s="19"/>
      <c r="BI239" s="19"/>
      <c r="BJ239" s="19"/>
      <c r="BK239" s="19"/>
      <c r="BL239" s="19"/>
      <c r="BM239" s="19"/>
      <c r="BN239" s="530"/>
      <c r="BO239" s="19"/>
      <c r="BP239" s="19"/>
      <c r="BQ239" s="19"/>
      <c r="BR239" s="19"/>
      <c r="BS239" s="19"/>
      <c r="BT239" s="19"/>
      <c r="BU239" s="19"/>
      <c r="BV239" s="19"/>
      <c r="BW239" s="21"/>
      <c r="BX239" s="16"/>
      <c r="BY239" s="507">
        <f>IF(BZ239="","",MAX($BY$2:BY238)+1)</f>
        <v>101</v>
      </c>
      <c r="BZ239" s="862" t="s">
        <v>548</v>
      </c>
      <c r="CA239" s="862" t="s">
        <v>9</v>
      </c>
      <c r="CB239" s="863">
        <v>45299</v>
      </c>
      <c r="CC239" s="5"/>
      <c r="CH239" s="19"/>
      <c r="CI239" s="19"/>
      <c r="CJ239" s="19"/>
      <c r="CK239" s="19"/>
      <c r="CL239" s="19"/>
      <c r="CM239" s="19"/>
      <c r="CN239" s="19"/>
      <c r="CO239" s="19"/>
      <c r="CP239" s="19"/>
      <c r="CQ239" s="19"/>
      <c r="CR239" s="19"/>
      <c r="CS239" s="19"/>
      <c r="CT239" s="19"/>
      <c r="CU239" s="19"/>
      <c r="CV239" s="19"/>
      <c r="CW239" s="19"/>
    </row>
    <row r="240" spans="1:101" s="17" customFormat="1" ht="13.5" customHeight="1">
      <c r="A240" s="32"/>
      <c r="B240" s="35"/>
      <c r="C240" s="18"/>
      <c r="D240" s="19"/>
      <c r="E240" s="19"/>
      <c r="F240" s="19"/>
      <c r="G240" s="19"/>
      <c r="H240" s="19"/>
      <c r="I240" s="19"/>
      <c r="J240" s="19"/>
      <c r="K240" s="19"/>
      <c r="L240" s="418"/>
      <c r="M240" s="19"/>
      <c r="N240" s="31"/>
      <c r="O240" s="19"/>
      <c r="P240" s="19"/>
      <c r="Q240" s="19"/>
      <c r="R240" s="19"/>
      <c r="S240" s="19"/>
      <c r="T240" s="19"/>
      <c r="U240" s="19"/>
      <c r="V240" s="19"/>
      <c r="W240" s="19"/>
      <c r="X240" s="19"/>
      <c r="Y240" s="19"/>
      <c r="Z240" s="19"/>
      <c r="AA240" s="19"/>
      <c r="AB240" s="19"/>
      <c r="AC240" s="19"/>
      <c r="AD240" s="19"/>
      <c r="AE240" s="19"/>
      <c r="AF240" s="369"/>
      <c r="AG240" s="19"/>
      <c r="AH240" s="19"/>
      <c r="AI240" s="19"/>
      <c r="AJ240" s="19"/>
      <c r="AK240" s="19"/>
      <c r="AL240" s="19"/>
      <c r="AM240" s="19"/>
      <c r="AN240" s="19"/>
      <c r="AO240" s="19"/>
      <c r="AP240" s="19"/>
      <c r="AQ240" s="19"/>
      <c r="AR240" s="19"/>
      <c r="AS240" s="19"/>
      <c r="AT240" s="19"/>
      <c r="AU240" s="19"/>
      <c r="AV240" s="19"/>
      <c r="AW240" s="19"/>
      <c r="AX240" s="19"/>
      <c r="AY240" s="19"/>
      <c r="AZ240" s="19"/>
      <c r="BA240" s="19"/>
      <c r="BB240" s="19"/>
      <c r="BC240" s="19"/>
      <c r="BD240" s="19"/>
      <c r="BE240" s="19"/>
      <c r="BF240" s="19"/>
      <c r="BG240" s="19"/>
      <c r="BH240" s="19"/>
      <c r="BI240" s="19"/>
      <c r="BJ240" s="19"/>
      <c r="BK240" s="19"/>
      <c r="BL240" s="19"/>
      <c r="BM240" s="19"/>
      <c r="BN240" s="530"/>
      <c r="BO240" s="19"/>
      <c r="BP240" s="19"/>
      <c r="BQ240" s="19"/>
      <c r="BR240" s="19"/>
      <c r="BS240" s="19"/>
      <c r="BT240" s="19"/>
      <c r="BU240" s="19"/>
      <c r="BV240" s="19"/>
      <c r="BW240" s="21"/>
      <c r="BX240" s="16"/>
      <c r="BY240" s="507" t="str">
        <f>IF(BZ240="","",MAX($BY$2:BY239)+1)</f>
        <v/>
      </c>
      <c r="BZ240" s="862"/>
      <c r="CA240" s="862"/>
      <c r="CB240" s="862"/>
      <c r="CC240" s="5"/>
      <c r="CH240" s="19"/>
      <c r="CI240" s="19"/>
      <c r="CJ240" s="19"/>
      <c r="CK240" s="19"/>
      <c r="CL240" s="19"/>
      <c r="CM240" s="19"/>
      <c r="CN240" s="19"/>
      <c r="CO240" s="19"/>
      <c r="CP240" s="19"/>
      <c r="CQ240" s="19"/>
      <c r="CR240" s="19"/>
      <c r="CS240" s="19"/>
      <c r="CT240" s="19"/>
      <c r="CU240" s="19"/>
      <c r="CV240" s="19"/>
      <c r="CW240" s="19"/>
    </row>
    <row r="241" spans="1:119" s="17" customFormat="1" ht="13.5" customHeight="1">
      <c r="A241" s="32"/>
      <c r="B241" s="35"/>
      <c r="C241" s="1058"/>
      <c r="D241" s="1037"/>
      <c r="E241" s="1037"/>
      <c r="F241" s="1037"/>
      <c r="G241" s="1037"/>
      <c r="H241" s="1037"/>
      <c r="I241" s="1037"/>
      <c r="J241" s="1037"/>
      <c r="K241" s="1037"/>
      <c r="L241" s="1038"/>
      <c r="M241" s="1037"/>
      <c r="N241" s="1037"/>
      <c r="O241" s="1037"/>
      <c r="P241" s="1037"/>
      <c r="Q241" s="1037"/>
      <c r="R241" s="1037"/>
      <c r="S241" s="1037"/>
      <c r="T241" s="1037"/>
      <c r="U241" s="1037"/>
      <c r="V241" s="1037"/>
      <c r="W241" s="1037"/>
      <c r="X241" s="1037"/>
      <c r="Y241" s="1037"/>
      <c r="Z241" s="1037"/>
      <c r="AA241" s="1037"/>
      <c r="AB241" s="1037"/>
      <c r="AC241" s="1037"/>
      <c r="AD241" s="1037"/>
      <c r="AE241" s="1037"/>
      <c r="AF241" s="1037"/>
      <c r="AG241" s="1037"/>
      <c r="AH241" s="1037"/>
      <c r="AI241" s="1037"/>
      <c r="AJ241" s="1037"/>
      <c r="AK241" s="1037"/>
      <c r="AL241" s="1037"/>
      <c r="AM241" s="1037"/>
      <c r="AN241" s="1037"/>
      <c r="AO241" s="1037"/>
      <c r="AP241" s="1037"/>
      <c r="AQ241" s="1037"/>
      <c r="AR241" s="1037"/>
      <c r="AS241" s="1037"/>
      <c r="AT241" s="1037"/>
      <c r="AU241" s="1037"/>
      <c r="AV241" s="1037"/>
      <c r="AW241" s="1037"/>
      <c r="AX241" s="1037"/>
      <c r="AY241" s="1037"/>
      <c r="AZ241" s="1037"/>
      <c r="BA241" s="1037"/>
      <c r="BB241" s="1037"/>
      <c r="BC241" s="1037"/>
      <c r="BD241" s="1037"/>
      <c r="BE241" s="1037"/>
      <c r="BF241" s="1037"/>
      <c r="BG241" s="1037"/>
      <c r="BH241" s="1037"/>
      <c r="BI241" s="1037"/>
      <c r="BJ241" s="1037"/>
      <c r="BK241" s="1037"/>
      <c r="BL241" s="1037"/>
      <c r="BM241" s="1037"/>
      <c r="BN241" s="1036"/>
      <c r="BO241" s="1037"/>
      <c r="BP241" s="1037"/>
      <c r="BQ241" s="1037"/>
      <c r="BR241" s="1037"/>
      <c r="BS241" s="1037"/>
      <c r="BT241" s="1037"/>
      <c r="BU241" s="1037"/>
      <c r="BV241" s="1037"/>
      <c r="BW241" s="1060"/>
      <c r="BX241" s="16"/>
      <c r="BY241" s="507" t="str">
        <f>IF(BZ241="","",MAX($BY$2:BY240)+1)</f>
        <v/>
      </c>
      <c r="BZ241" s="862"/>
      <c r="CA241" s="862"/>
      <c r="CB241" s="862"/>
      <c r="CC241" s="5"/>
      <c r="CH241" s="19"/>
      <c r="CI241" s="19"/>
      <c r="CJ241" s="19"/>
      <c r="CK241" s="19"/>
      <c r="CL241" s="19"/>
      <c r="CM241" s="19"/>
      <c r="CN241" s="19"/>
      <c r="CO241" s="19"/>
      <c r="CP241" s="19"/>
      <c r="CQ241" s="19"/>
      <c r="CR241" s="19"/>
      <c r="CS241" s="19"/>
      <c r="CT241" s="19"/>
      <c r="CU241" s="19"/>
      <c r="CV241" s="19"/>
      <c r="CW241" s="19"/>
    </row>
    <row r="242" spans="1:119" s="17" customFormat="1" ht="13.5" customHeight="1">
      <c r="A242" s="32"/>
      <c r="B242" s="35"/>
      <c r="C242" s="18"/>
      <c r="D242" s="19"/>
      <c r="E242" s="19"/>
      <c r="F242" s="19"/>
      <c r="G242" s="19"/>
      <c r="H242" s="19"/>
      <c r="I242" s="19"/>
      <c r="J242" s="19"/>
      <c r="K242" s="19"/>
      <c r="L242" s="418"/>
      <c r="M242" s="19"/>
      <c r="N242" s="31" t="s">
        <v>339</v>
      </c>
      <c r="O242" s="19"/>
      <c r="P242" s="19"/>
      <c r="Q242" s="19"/>
      <c r="R242" s="19"/>
      <c r="S242" s="19"/>
      <c r="T242" s="19"/>
      <c r="U242" s="19"/>
      <c r="V242" s="19"/>
      <c r="W242" s="19"/>
      <c r="X242" s="19"/>
      <c r="Y242" s="19"/>
      <c r="Z242" s="19"/>
      <c r="AA242" s="19"/>
      <c r="AB242" s="19"/>
      <c r="AC242" s="19"/>
      <c r="AD242" s="19"/>
      <c r="AE242" s="19"/>
      <c r="AF242" s="19"/>
      <c r="AG242" s="19"/>
      <c r="AH242" s="19"/>
      <c r="AI242" s="19"/>
      <c r="AJ242" s="19"/>
      <c r="AK242" s="19"/>
      <c r="AL242" s="19"/>
      <c r="AM242" s="19"/>
      <c r="AN242" s="19"/>
      <c r="AO242" s="19"/>
      <c r="AP242" s="19"/>
      <c r="AQ242" s="19"/>
      <c r="AR242" s="19"/>
      <c r="AS242" s="19"/>
      <c r="AT242" s="19"/>
      <c r="AU242" s="19"/>
      <c r="AV242" s="19"/>
      <c r="AW242" s="19"/>
      <c r="AX242" s="19"/>
      <c r="AY242" s="19"/>
      <c r="AZ242" s="19"/>
      <c r="BA242" s="19"/>
      <c r="BB242" s="19"/>
      <c r="BC242" s="19"/>
      <c r="BD242" s="19"/>
      <c r="BE242" s="19"/>
      <c r="BF242" s="19"/>
      <c r="BG242" s="19"/>
      <c r="BH242" s="19"/>
      <c r="BI242" s="19"/>
      <c r="BJ242" s="19"/>
      <c r="BK242" s="19"/>
      <c r="BL242" s="19"/>
      <c r="BM242" s="19"/>
      <c r="BN242" s="530"/>
      <c r="BO242" s="19"/>
      <c r="BP242" s="19"/>
      <c r="BQ242" s="19"/>
      <c r="BR242" s="19"/>
      <c r="BS242" s="19"/>
      <c r="BT242" s="19"/>
      <c r="BU242" s="19"/>
      <c r="BV242" s="19"/>
      <c r="BW242" s="21"/>
      <c r="BX242" s="16"/>
      <c r="BY242" s="507" t="str">
        <f>IF(BZ242="","",MAX($BY$2:BY241)+1)</f>
        <v/>
      </c>
      <c r="BZ242" s="862"/>
      <c r="CA242" s="862"/>
      <c r="CB242" s="862"/>
      <c r="CC242" s="5"/>
      <c r="CH242" s="19"/>
      <c r="CI242" s="19"/>
      <c r="CJ242" s="19"/>
      <c r="CK242" s="19"/>
      <c r="CL242" s="19"/>
      <c r="CM242" s="19"/>
      <c r="CN242" s="19"/>
      <c r="CO242" s="19"/>
      <c r="CP242" s="19"/>
      <c r="CQ242" s="19"/>
      <c r="CR242" s="19"/>
      <c r="CS242" s="19"/>
      <c r="CT242" s="19"/>
      <c r="CU242" s="19"/>
      <c r="CV242" s="19"/>
      <c r="CW242" s="19"/>
    </row>
    <row r="243" spans="1:119" s="17" customFormat="1" ht="13.5" customHeight="1">
      <c r="A243" s="32"/>
      <c r="B243" s="35"/>
      <c r="C243" s="18"/>
      <c r="D243" s="19"/>
      <c r="E243" s="19"/>
      <c r="F243" s="19"/>
      <c r="G243" s="19"/>
      <c r="H243" s="19"/>
      <c r="I243" s="19"/>
      <c r="J243" s="19"/>
      <c r="K243" s="19"/>
      <c r="L243" s="418"/>
      <c r="M243" s="19"/>
      <c r="N243" s="31"/>
      <c r="O243" s="19" t="s">
        <v>545</v>
      </c>
      <c r="P243" s="19"/>
      <c r="Q243" s="19"/>
      <c r="R243" s="19"/>
      <c r="S243" s="19"/>
      <c r="T243" s="19"/>
      <c r="U243" s="19"/>
      <c r="V243" s="19"/>
      <c r="W243" s="19"/>
      <c r="X243" s="19"/>
      <c r="Y243" s="19"/>
      <c r="Z243" s="19"/>
      <c r="AA243" s="19"/>
      <c r="AB243" s="19"/>
      <c r="AC243" s="19"/>
      <c r="AD243" s="19"/>
      <c r="AE243" s="19"/>
      <c r="AF243" s="19"/>
      <c r="AG243" s="19"/>
      <c r="AH243" s="19"/>
      <c r="AI243" s="19"/>
      <c r="AJ243" s="19"/>
      <c r="AK243" s="19"/>
      <c r="AL243" s="19"/>
      <c r="AM243" s="19"/>
      <c r="AN243" s="19"/>
      <c r="AO243" s="19"/>
      <c r="AP243" s="19"/>
      <c r="AQ243" s="19"/>
      <c r="AR243" s="19"/>
      <c r="AS243" s="19"/>
      <c r="AT243" s="19"/>
      <c r="AU243" s="19"/>
      <c r="AV243" s="19"/>
      <c r="AW243" s="19"/>
      <c r="AX243" s="19"/>
      <c r="AY243" s="19"/>
      <c r="AZ243" s="19"/>
      <c r="BA243" s="19"/>
      <c r="BB243" s="19"/>
      <c r="BC243" s="19"/>
      <c r="BD243" s="19"/>
      <c r="BE243" s="19"/>
      <c r="BF243" s="19"/>
      <c r="BG243" s="19"/>
      <c r="BH243" s="19"/>
      <c r="BI243" s="19"/>
      <c r="BJ243" s="19"/>
      <c r="BK243" s="19"/>
      <c r="BL243" s="19"/>
      <c r="BM243" s="19"/>
      <c r="BN243" s="530"/>
      <c r="BO243" s="369"/>
      <c r="BP243" s="19"/>
      <c r="BQ243" s="19"/>
      <c r="BR243" s="19"/>
      <c r="BS243" s="19"/>
      <c r="BT243" s="19"/>
      <c r="BU243" s="19"/>
      <c r="BV243" s="19"/>
      <c r="BW243" s="21"/>
      <c r="BX243" s="16"/>
      <c r="BY243" s="507" t="str">
        <f>IF(BZ243="","",MAX($BY$2:BY242)+1)</f>
        <v/>
      </c>
      <c r="BZ243" s="862"/>
      <c r="CA243" s="862"/>
      <c r="CB243" s="862"/>
      <c r="CC243" s="5"/>
      <c r="CH243" s="19"/>
      <c r="CI243" s="19"/>
      <c r="CJ243" s="19"/>
      <c r="CK243" s="19"/>
      <c r="CL243" s="19"/>
      <c r="CM243" s="19"/>
      <c r="CN243" s="19"/>
      <c r="CO243" s="19"/>
      <c r="CP243" s="19"/>
      <c r="CQ243" s="19"/>
      <c r="CR243" s="19"/>
      <c r="CS243" s="19"/>
      <c r="CT243" s="19"/>
      <c r="CU243" s="19"/>
      <c r="CV243" s="19"/>
      <c r="CW243" s="19"/>
    </row>
    <row r="244" spans="1:119" s="17" customFormat="1" ht="13.5" customHeight="1">
      <c r="A244" s="32"/>
      <c r="B244" s="35" t="s">
        <v>361</v>
      </c>
      <c r="C244" s="18"/>
      <c r="D244" s="19"/>
      <c r="E244" s="19"/>
      <c r="F244" s="19"/>
      <c r="G244" s="19"/>
      <c r="H244" s="19"/>
      <c r="I244" s="19"/>
      <c r="J244" s="19"/>
      <c r="K244" s="19"/>
      <c r="L244" s="418"/>
      <c r="M244" s="19"/>
      <c r="N244" s="31"/>
      <c r="O244" s="19"/>
      <c r="P244" s="19" t="s">
        <v>546</v>
      </c>
      <c r="Q244" s="19"/>
      <c r="R244" s="19"/>
      <c r="S244" s="19"/>
      <c r="T244" s="19"/>
      <c r="U244" s="19"/>
      <c r="V244" s="19"/>
      <c r="W244" s="19"/>
      <c r="X244" s="19"/>
      <c r="Y244" s="19"/>
      <c r="Z244" s="19"/>
      <c r="AA244" s="19"/>
      <c r="AB244" s="19"/>
      <c r="AC244" s="19"/>
      <c r="AD244" s="19"/>
      <c r="AE244" s="19"/>
      <c r="AF244" s="369"/>
      <c r="AG244" s="19"/>
      <c r="AH244" s="19"/>
      <c r="AI244" s="19"/>
      <c r="AJ244" s="19"/>
      <c r="AK244" s="19"/>
      <c r="AL244" s="19"/>
      <c r="AM244" s="19"/>
      <c r="AN244" s="19"/>
      <c r="AO244" s="19"/>
      <c r="AP244" s="19"/>
      <c r="AQ244" s="19"/>
      <c r="AR244" s="19"/>
      <c r="AS244" s="19"/>
      <c r="AT244" s="19"/>
      <c r="AU244" s="19"/>
      <c r="AV244" s="19"/>
      <c r="AW244" s="19"/>
      <c r="AX244" s="19"/>
      <c r="AY244" s="19"/>
      <c r="AZ244" s="19"/>
      <c r="BA244" s="19"/>
      <c r="BB244" s="19"/>
      <c r="BC244" s="19"/>
      <c r="BD244" s="19"/>
      <c r="BE244" s="19"/>
      <c r="BF244" s="19"/>
      <c r="BG244" s="19"/>
      <c r="BH244" s="19"/>
      <c r="BI244" s="19"/>
      <c r="BJ244" s="19"/>
      <c r="BK244" s="19"/>
      <c r="BL244" s="19"/>
      <c r="BM244" s="19"/>
      <c r="BN244" s="530"/>
      <c r="BO244" s="19"/>
      <c r="BP244" s="19"/>
      <c r="BQ244" s="19"/>
      <c r="BR244" s="19"/>
      <c r="BS244" s="19"/>
      <c r="BT244" s="19"/>
      <c r="BU244" s="19"/>
      <c r="BV244" s="19"/>
      <c r="BW244" s="21"/>
      <c r="BX244" s="16"/>
      <c r="BY244" s="507" t="str">
        <f>IF(BZ244="","",MAX($BY$2:BY243)+1)</f>
        <v/>
      </c>
      <c r="BZ244" s="862"/>
      <c r="CA244" s="862"/>
      <c r="CB244" s="862"/>
      <c r="CC244" s="5"/>
      <c r="CH244" s="19"/>
      <c r="CI244" s="19"/>
      <c r="CJ244" s="19"/>
      <c r="CK244" s="19"/>
      <c r="CL244" s="19"/>
      <c r="CM244" s="19"/>
      <c r="CN244" s="19"/>
      <c r="CO244" s="19"/>
      <c r="CP244" s="19"/>
      <c r="CQ244" s="19"/>
      <c r="CR244" s="19"/>
      <c r="CS244" s="19"/>
      <c r="CT244" s="19"/>
      <c r="CU244" s="19"/>
      <c r="CV244" s="19"/>
      <c r="CW244" s="19"/>
    </row>
    <row r="245" spans="1:119" s="17" customFormat="1" ht="13.5" customHeight="1">
      <c r="A245" s="32"/>
      <c r="B245" s="35" t="s">
        <v>361</v>
      </c>
      <c r="C245" s="18"/>
      <c r="D245" s="19"/>
      <c r="E245" s="19"/>
      <c r="F245" s="19"/>
      <c r="G245" s="19"/>
      <c r="H245" s="19"/>
      <c r="I245" s="19"/>
      <c r="J245" s="19"/>
      <c r="K245" s="19"/>
      <c r="L245" s="418"/>
      <c r="M245" s="19"/>
      <c r="N245" s="31"/>
      <c r="O245" s="19"/>
      <c r="P245" s="19"/>
      <c r="Q245" s="19" t="s">
        <v>547</v>
      </c>
      <c r="R245" s="19"/>
      <c r="S245" s="19"/>
      <c r="T245" s="19"/>
      <c r="U245" s="19"/>
      <c r="V245" s="19"/>
      <c r="W245" s="19"/>
      <c r="X245" s="19"/>
      <c r="Y245" s="19"/>
      <c r="Z245" s="19"/>
      <c r="AA245" s="19"/>
      <c r="AB245" s="19"/>
      <c r="AC245" s="19"/>
      <c r="AD245" s="19"/>
      <c r="AE245" s="19"/>
      <c r="AF245" s="369"/>
      <c r="AG245" s="19"/>
      <c r="AH245" s="19"/>
      <c r="AI245" s="19"/>
      <c r="AJ245" s="19"/>
      <c r="AK245" s="19"/>
      <c r="AL245" s="19"/>
      <c r="AM245" s="19"/>
      <c r="AN245" s="19"/>
      <c r="AO245" s="19"/>
      <c r="AP245" s="19"/>
      <c r="AQ245" s="19"/>
      <c r="AR245" s="19"/>
      <c r="AS245" s="19"/>
      <c r="AT245" s="19"/>
      <c r="AU245" s="19"/>
      <c r="AV245" s="19"/>
      <c r="AW245" s="19"/>
      <c r="AX245" s="19"/>
      <c r="AY245" s="19"/>
      <c r="AZ245" s="19"/>
      <c r="BA245" s="19"/>
      <c r="BB245" s="19"/>
      <c r="BC245" s="19"/>
      <c r="BD245" s="19"/>
      <c r="BE245" s="19"/>
      <c r="BF245" s="19"/>
      <c r="BG245" s="19"/>
      <c r="BH245" s="19"/>
      <c r="BI245" s="19"/>
      <c r="BJ245" s="19"/>
      <c r="BK245" s="19"/>
      <c r="BL245" s="19"/>
      <c r="BM245" s="19"/>
      <c r="BN245" s="530"/>
      <c r="BO245" s="19"/>
      <c r="BP245" s="19"/>
      <c r="BQ245" s="19"/>
      <c r="BR245" s="19"/>
      <c r="BS245" s="19"/>
      <c r="BT245" s="19"/>
      <c r="BU245" s="19"/>
      <c r="BV245" s="19"/>
      <c r="BW245" s="21"/>
      <c r="BX245" s="16"/>
      <c r="BY245" s="507">
        <f>IF(BZ245="","",MAX($BY$2:BY244)+1)</f>
        <v>102</v>
      </c>
      <c r="BZ245" s="862" t="s">
        <v>548</v>
      </c>
      <c r="CA245" s="862" t="s">
        <v>9</v>
      </c>
      <c r="CB245" s="863">
        <v>45299</v>
      </c>
      <c r="CC245" s="5"/>
      <c r="CH245" s="19"/>
      <c r="CI245" s="19"/>
      <c r="CJ245" s="19"/>
      <c r="CK245" s="19"/>
      <c r="CL245" s="19"/>
      <c r="CM245" s="19"/>
      <c r="CN245" s="19"/>
      <c r="CO245" s="19"/>
      <c r="CP245" s="19"/>
      <c r="CQ245" s="19"/>
      <c r="CR245" s="19"/>
      <c r="CS245" s="19"/>
      <c r="CT245" s="19"/>
      <c r="CU245" s="19"/>
      <c r="CV245" s="19"/>
      <c r="CW245" s="19"/>
    </row>
    <row r="246" spans="1:119" s="17" customFormat="1" ht="13.5" customHeight="1">
      <c r="A246" s="32"/>
      <c r="B246" s="35" t="s">
        <v>361</v>
      </c>
      <c r="C246" s="18"/>
      <c r="D246" s="19"/>
      <c r="E246" s="19"/>
      <c r="F246" s="19"/>
      <c r="G246" s="19"/>
      <c r="H246" s="19"/>
      <c r="I246" s="19"/>
      <c r="J246" s="19"/>
      <c r="K246" s="19"/>
      <c r="L246" s="418"/>
      <c r="M246" s="19"/>
      <c r="N246" s="31"/>
      <c r="O246" s="19"/>
      <c r="P246" s="19"/>
      <c r="Q246" s="19"/>
      <c r="R246" s="1071" t="s">
        <v>308</v>
      </c>
      <c r="S246" s="1072"/>
      <c r="T246" s="1073" t="s">
        <v>549</v>
      </c>
      <c r="U246" s="1074"/>
      <c r="V246" s="1074"/>
      <c r="W246" s="1074"/>
      <c r="X246" s="1074"/>
      <c r="Y246" s="1074"/>
      <c r="Z246" s="1074"/>
      <c r="AA246" s="1074"/>
      <c r="AB246" s="1074"/>
      <c r="AC246" s="1074"/>
      <c r="AD246" s="1074"/>
      <c r="AE246" s="1074"/>
      <c r="AF246" s="1074"/>
      <c r="AG246" s="1074"/>
      <c r="AH246" s="1075"/>
      <c r="AI246" s="1073" t="s">
        <v>550</v>
      </c>
      <c r="AJ246" s="1074"/>
      <c r="AK246" s="1074"/>
      <c r="AL246" s="1074"/>
      <c r="AM246" s="1074"/>
      <c r="AN246" s="1074"/>
      <c r="AO246" s="1074"/>
      <c r="AP246" s="1074"/>
      <c r="AQ246" s="1074"/>
      <c r="AR246" s="1074"/>
      <c r="AS246" s="1074"/>
      <c r="AT246" s="1074"/>
      <c r="AU246" s="1074"/>
      <c r="AV246" s="1074"/>
      <c r="AW246" s="1075"/>
      <c r="AX246" s="19"/>
      <c r="AY246" s="19"/>
      <c r="AZ246" s="19"/>
      <c r="BA246" s="19"/>
      <c r="BB246" s="19"/>
      <c r="BC246" s="19"/>
      <c r="BD246" s="19"/>
      <c r="BE246" s="19"/>
      <c r="BF246" s="19"/>
      <c r="BG246" s="19"/>
      <c r="BH246" s="19"/>
      <c r="BI246" s="19"/>
      <c r="BJ246" s="19"/>
      <c r="BK246" s="19"/>
      <c r="BL246" s="19"/>
      <c r="BM246" s="19"/>
      <c r="BN246" s="530"/>
      <c r="BO246" s="19"/>
      <c r="BP246" s="19"/>
      <c r="BQ246" s="19"/>
      <c r="BR246" s="19"/>
      <c r="BS246" s="19"/>
      <c r="BT246" s="19"/>
      <c r="BU246" s="19"/>
      <c r="BV246" s="19"/>
      <c r="BW246" s="21"/>
      <c r="BX246" s="16"/>
      <c r="BY246" s="507" t="str">
        <f>IF(BZ246="","",MAX($BY$2:BY245)+1)</f>
        <v/>
      </c>
      <c r="BZ246" s="862"/>
      <c r="CA246" s="862"/>
      <c r="CB246" s="862"/>
      <c r="CC246" s="5"/>
      <c r="CH246" s="19"/>
      <c r="CI246" s="19"/>
      <c r="CJ246" s="19"/>
      <c r="CK246" s="19"/>
      <c r="CL246" s="19"/>
      <c r="CM246" s="19"/>
      <c r="CN246" s="19"/>
      <c r="CO246" s="19"/>
      <c r="CP246" s="19"/>
      <c r="CQ246" s="19"/>
      <c r="CR246" s="19"/>
      <c r="CS246" s="19"/>
      <c r="CT246" s="19"/>
      <c r="CU246" s="19"/>
      <c r="CV246" s="19"/>
      <c r="CW246" s="19"/>
    </row>
    <row r="247" spans="1:119" s="17" customFormat="1" ht="13.5" customHeight="1">
      <c r="A247" s="32"/>
      <c r="B247" s="35" t="s">
        <v>361</v>
      </c>
      <c r="C247" s="18"/>
      <c r="D247" s="19"/>
      <c r="E247" s="19"/>
      <c r="F247" s="19"/>
      <c r="G247" s="19"/>
      <c r="H247" s="19"/>
      <c r="I247" s="19"/>
      <c r="J247" s="19"/>
      <c r="K247" s="19"/>
      <c r="L247" s="418"/>
      <c r="M247" s="19"/>
      <c r="N247" s="31"/>
      <c r="O247" s="19"/>
      <c r="P247" s="19"/>
      <c r="Q247" s="19"/>
      <c r="R247" s="1096">
        <v>1</v>
      </c>
      <c r="S247" s="1097"/>
      <c r="T247" s="1022" t="s">
        <v>551</v>
      </c>
      <c r="U247" s="526"/>
      <c r="V247" s="526"/>
      <c r="W247" s="526"/>
      <c r="X247" s="526"/>
      <c r="Y247" s="526"/>
      <c r="Z247" s="526"/>
      <c r="AA247" s="526"/>
      <c r="AB247" s="526"/>
      <c r="AC247" s="526"/>
      <c r="AD247" s="526"/>
      <c r="AE247" s="526"/>
      <c r="AF247" s="526"/>
      <c r="AG247" s="526"/>
      <c r="AH247" s="1023"/>
      <c r="AI247" s="1098" t="s">
        <v>558</v>
      </c>
      <c r="AJ247" s="526"/>
      <c r="AK247" s="526"/>
      <c r="AL247" s="526"/>
      <c r="AM247" s="526"/>
      <c r="AN247" s="526"/>
      <c r="AO247" s="526"/>
      <c r="AP247" s="526"/>
      <c r="AQ247" s="526"/>
      <c r="AR247" s="526"/>
      <c r="AS247" s="526"/>
      <c r="AT247" s="526"/>
      <c r="AU247" s="526"/>
      <c r="AV247" s="526"/>
      <c r="AW247" s="1023"/>
      <c r="AX247" s="19"/>
      <c r="AY247" s="19"/>
      <c r="AZ247" s="19"/>
      <c r="BA247" s="19"/>
      <c r="BB247" s="19"/>
      <c r="BC247" s="19"/>
      <c r="BD247" s="19"/>
      <c r="BE247" s="19"/>
      <c r="BF247" s="19"/>
      <c r="BG247" s="19"/>
      <c r="BH247" s="19"/>
      <c r="BI247" s="19"/>
      <c r="BJ247" s="19"/>
      <c r="BK247" s="19"/>
      <c r="BL247" s="19"/>
      <c r="BM247" s="19"/>
      <c r="BN247" s="530"/>
      <c r="BO247" s="19"/>
      <c r="BP247" s="19"/>
      <c r="BQ247" s="19"/>
      <c r="BR247" s="19"/>
      <c r="BS247" s="19"/>
      <c r="BT247" s="19"/>
      <c r="BU247" s="19"/>
      <c r="BV247" s="19"/>
      <c r="BW247" s="21"/>
      <c r="BX247" s="16"/>
      <c r="BY247" s="507">
        <f>IF(BZ247="","",MAX($BY$2:BY246)+1)</f>
        <v>103</v>
      </c>
      <c r="BZ247" s="862" t="s">
        <v>548</v>
      </c>
      <c r="CA247" s="862" t="s">
        <v>9</v>
      </c>
      <c r="CB247" s="863">
        <v>45299</v>
      </c>
      <c r="CC247" s="5"/>
      <c r="CH247" s="19"/>
      <c r="CI247" s="19"/>
      <c r="CJ247" s="19"/>
      <c r="CK247" s="19"/>
      <c r="CL247" s="19"/>
      <c r="CM247" s="19"/>
      <c r="CN247" s="19"/>
      <c r="CO247" s="19"/>
      <c r="CP247" s="19"/>
      <c r="CQ247" s="19"/>
      <c r="CR247" s="19"/>
      <c r="CS247" s="19"/>
      <c r="CT247" s="19"/>
      <c r="CU247" s="19"/>
      <c r="CV247" s="19"/>
      <c r="CW247" s="19"/>
    </row>
    <row r="248" spans="1:119" s="17" customFormat="1" ht="13.5" customHeight="1">
      <c r="A248" s="32"/>
      <c r="B248" s="35" t="s">
        <v>361</v>
      </c>
      <c r="C248" s="18"/>
      <c r="D248" s="19"/>
      <c r="E248" s="19"/>
      <c r="F248" s="19"/>
      <c r="G248" s="19"/>
      <c r="H248" s="19"/>
      <c r="I248" s="19"/>
      <c r="J248" s="19"/>
      <c r="K248" s="19"/>
      <c r="L248" s="418"/>
      <c r="M248" s="19"/>
      <c r="N248" s="31"/>
      <c r="O248" s="19"/>
      <c r="P248" s="19"/>
      <c r="Q248" s="19"/>
      <c r="R248" s="1096">
        <v>2</v>
      </c>
      <c r="S248" s="1097"/>
      <c r="T248" s="1022" t="s">
        <v>553</v>
      </c>
      <c r="U248" s="526"/>
      <c r="V248" s="526"/>
      <c r="W248" s="526"/>
      <c r="X248" s="526"/>
      <c r="Y248" s="526"/>
      <c r="Z248" s="526"/>
      <c r="AA248" s="526"/>
      <c r="AB248" s="526"/>
      <c r="AC248" s="526"/>
      <c r="AD248" s="526"/>
      <c r="AE248" s="526"/>
      <c r="AF248" s="526"/>
      <c r="AG248" s="526"/>
      <c r="AH248" s="1023"/>
      <c r="AI248" s="1098" t="s">
        <v>554</v>
      </c>
      <c r="AJ248" s="526"/>
      <c r="AK248" s="526"/>
      <c r="AL248" s="526"/>
      <c r="AM248" s="526"/>
      <c r="AN248" s="526"/>
      <c r="AO248" s="526"/>
      <c r="AP248" s="526"/>
      <c r="AQ248" s="526"/>
      <c r="AR248" s="526"/>
      <c r="AS248" s="526"/>
      <c r="AT248" s="526"/>
      <c r="AU248" s="526"/>
      <c r="AV248" s="526"/>
      <c r="AW248" s="1023"/>
      <c r="AX248" s="19"/>
      <c r="AY248" s="19"/>
      <c r="AZ248" s="19"/>
      <c r="BA248" s="19"/>
      <c r="BB248" s="19"/>
      <c r="BC248" s="19"/>
      <c r="BD248" s="19"/>
      <c r="BE248" s="19"/>
      <c r="BF248" s="19"/>
      <c r="BG248" s="19"/>
      <c r="BH248" s="19"/>
      <c r="BI248" s="19"/>
      <c r="BJ248" s="19"/>
      <c r="BK248" s="19"/>
      <c r="BL248" s="19"/>
      <c r="BM248" s="19"/>
      <c r="BN248" s="530"/>
      <c r="BO248" s="19"/>
      <c r="BP248" s="19"/>
      <c r="BQ248" s="19"/>
      <c r="BR248" s="19"/>
      <c r="BS248" s="19"/>
      <c r="BT248" s="19"/>
      <c r="BU248" s="19"/>
      <c r="BV248" s="19"/>
      <c r="BW248" s="21"/>
      <c r="BX248" s="16"/>
      <c r="BY248" s="507">
        <f>IF(BZ248="","",MAX($BY$2:BY247)+1)</f>
        <v>104</v>
      </c>
      <c r="BZ248" s="862" t="s">
        <v>548</v>
      </c>
      <c r="CA248" s="862" t="s">
        <v>9</v>
      </c>
      <c r="CB248" s="863">
        <v>45299</v>
      </c>
      <c r="CC248" s="5"/>
      <c r="CH248" s="19"/>
      <c r="CI248" s="19"/>
      <c r="CJ248" s="19"/>
      <c r="CK248" s="19"/>
      <c r="CL248" s="19"/>
      <c r="CM248" s="19"/>
      <c r="CN248" s="19"/>
      <c r="CO248" s="19"/>
      <c r="CP248" s="19"/>
      <c r="CQ248" s="19"/>
      <c r="CR248" s="19"/>
      <c r="CS248" s="19"/>
      <c r="CT248" s="19"/>
      <c r="CU248" s="19"/>
      <c r="CV248" s="19"/>
      <c r="CW248" s="19"/>
    </row>
    <row r="249" spans="1:119" s="17" customFormat="1" ht="13.5" customHeight="1">
      <c r="A249" s="32"/>
      <c r="B249" s="35" t="s">
        <v>361</v>
      </c>
      <c r="C249" s="18"/>
      <c r="D249" s="19"/>
      <c r="E249" s="19"/>
      <c r="F249" s="19"/>
      <c r="G249" s="19"/>
      <c r="H249" s="19"/>
      <c r="I249" s="19"/>
      <c r="J249" s="19"/>
      <c r="K249" s="19"/>
      <c r="L249" s="418"/>
      <c r="M249" s="19"/>
      <c r="N249" s="31"/>
      <c r="O249" s="19"/>
      <c r="P249" s="19"/>
      <c r="Q249" s="19"/>
      <c r="R249" s="1096">
        <v>3</v>
      </c>
      <c r="S249" s="1097"/>
      <c r="T249" s="1022" t="s">
        <v>555</v>
      </c>
      <c r="U249" s="526"/>
      <c r="V249" s="526"/>
      <c r="W249" s="526"/>
      <c r="X249" s="526"/>
      <c r="Y249" s="526"/>
      <c r="Z249" s="526"/>
      <c r="AA249" s="526"/>
      <c r="AB249" s="526"/>
      <c r="AC249" s="526"/>
      <c r="AD249" s="526"/>
      <c r="AE249" s="526"/>
      <c r="AF249" s="526"/>
      <c r="AG249" s="526"/>
      <c r="AH249" s="1023"/>
      <c r="AI249" s="1098" t="s">
        <v>556</v>
      </c>
      <c r="AJ249" s="526"/>
      <c r="AK249" s="526"/>
      <c r="AL249" s="526"/>
      <c r="AM249" s="526"/>
      <c r="AN249" s="526"/>
      <c r="AO249" s="526"/>
      <c r="AP249" s="526"/>
      <c r="AQ249" s="526"/>
      <c r="AR249" s="526"/>
      <c r="AS249" s="526"/>
      <c r="AT249" s="526"/>
      <c r="AU249" s="526"/>
      <c r="AV249" s="526"/>
      <c r="AW249" s="1023"/>
      <c r="AX249" s="19"/>
      <c r="AY249" s="19"/>
      <c r="AZ249" s="19"/>
      <c r="BA249" s="19"/>
      <c r="BB249" s="19"/>
      <c r="BC249" s="19"/>
      <c r="BD249" s="19"/>
      <c r="BE249" s="19"/>
      <c r="BF249" s="19"/>
      <c r="BG249" s="19"/>
      <c r="BH249" s="19"/>
      <c r="BI249" s="19"/>
      <c r="BJ249" s="19"/>
      <c r="BK249" s="19"/>
      <c r="BL249" s="19"/>
      <c r="BM249" s="19"/>
      <c r="BN249" s="530"/>
      <c r="BO249" s="19"/>
      <c r="BP249" s="19"/>
      <c r="BQ249" s="19"/>
      <c r="BR249" s="19"/>
      <c r="BS249" s="19"/>
      <c r="BT249" s="19"/>
      <c r="BU249" s="19"/>
      <c r="BV249" s="19"/>
      <c r="BW249" s="21"/>
      <c r="BX249" s="16"/>
      <c r="BY249" s="507">
        <f>IF(BZ249="","",MAX($BY$2:BY248)+1)</f>
        <v>105</v>
      </c>
      <c r="BZ249" s="862" t="s">
        <v>548</v>
      </c>
      <c r="CA249" s="862" t="s">
        <v>9</v>
      </c>
      <c r="CB249" s="863">
        <v>45299</v>
      </c>
      <c r="CC249" s="5"/>
      <c r="CH249" s="19"/>
      <c r="CI249" s="19"/>
      <c r="CJ249" s="19"/>
      <c r="CK249" s="19"/>
      <c r="CL249" s="19"/>
      <c r="CM249" s="19"/>
      <c r="CN249" s="19"/>
      <c r="CO249" s="19"/>
      <c r="CP249" s="19"/>
      <c r="CQ249" s="19"/>
      <c r="CR249" s="19"/>
      <c r="CS249" s="19"/>
      <c r="CT249" s="19"/>
      <c r="CU249" s="19"/>
      <c r="CV249" s="19"/>
      <c r="CW249" s="19"/>
    </row>
    <row r="250" spans="1:119" s="17" customFormat="1" ht="13.5" customHeight="1" thickBot="1">
      <c r="A250" s="32"/>
      <c r="B250" s="45"/>
      <c r="C250" s="29"/>
      <c r="D250" s="14"/>
      <c r="E250" s="14"/>
      <c r="F250" s="14"/>
      <c r="G250" s="14"/>
      <c r="H250" s="14"/>
      <c r="I250" s="14"/>
      <c r="J250" s="14"/>
      <c r="K250" s="14"/>
      <c r="L250" s="46"/>
      <c r="M250" s="14"/>
      <c r="N250" s="14"/>
      <c r="O250" s="14"/>
      <c r="P250" s="14"/>
      <c r="Q250" s="14"/>
      <c r="R250" s="14"/>
      <c r="S250" s="14"/>
      <c r="T250" s="14"/>
      <c r="U250" s="14"/>
      <c r="V250" s="14"/>
      <c r="W250" s="14"/>
      <c r="X250" s="14"/>
      <c r="Y250" s="14"/>
      <c r="Z250" s="14"/>
      <c r="AA250" s="14"/>
      <c r="AB250" s="14"/>
      <c r="AC250" s="14"/>
      <c r="AD250" s="14"/>
      <c r="AE250" s="14"/>
      <c r="AF250" s="14"/>
      <c r="AG250" s="14"/>
      <c r="AH250" s="14"/>
      <c r="AI250" s="14"/>
      <c r="AJ250" s="14"/>
      <c r="AK250" s="14"/>
      <c r="AL250" s="14"/>
      <c r="AM250" s="14"/>
      <c r="AN250" s="14"/>
      <c r="AO250" s="14"/>
      <c r="AP250" s="14"/>
      <c r="AQ250" s="14"/>
      <c r="AR250" s="14"/>
      <c r="AS250" s="14"/>
      <c r="AT250" s="14"/>
      <c r="AU250" s="14"/>
      <c r="AV250" s="14"/>
      <c r="AW250" s="14"/>
      <c r="AX250" s="14"/>
      <c r="AY250" s="14"/>
      <c r="AZ250" s="14"/>
      <c r="BA250" s="14"/>
      <c r="BB250" s="14"/>
      <c r="BC250" s="14"/>
      <c r="BD250" s="14"/>
      <c r="BE250" s="14"/>
      <c r="BF250" s="14"/>
      <c r="BG250" s="14"/>
      <c r="BH250" s="14"/>
      <c r="BI250" s="14"/>
      <c r="BJ250" s="14"/>
      <c r="BK250" s="14"/>
      <c r="BL250" s="14"/>
      <c r="BM250" s="14"/>
      <c r="BN250" s="1099"/>
      <c r="BO250" s="14"/>
      <c r="BP250" s="14"/>
      <c r="BQ250" s="14"/>
      <c r="BR250" s="14"/>
      <c r="BS250" s="14"/>
      <c r="BT250" s="14"/>
      <c r="BU250" s="14"/>
      <c r="BV250" s="14"/>
      <c r="BW250" s="30"/>
      <c r="BX250" s="16"/>
      <c r="BY250" s="507" t="str">
        <f>IF(BZ250="","",MAX($BY$2:BY249)+1)</f>
        <v/>
      </c>
      <c r="BZ250" s="862"/>
      <c r="CA250" s="862"/>
      <c r="CB250" s="862"/>
      <c r="CC250" s="5"/>
      <c r="CH250" s="19"/>
      <c r="CI250" s="19"/>
      <c r="CJ250" s="19"/>
      <c r="CK250" s="19"/>
      <c r="CL250" s="19"/>
      <c r="CM250" s="19"/>
      <c r="CN250" s="19"/>
      <c r="CO250" s="19"/>
      <c r="CP250" s="19"/>
      <c r="CQ250" s="19"/>
      <c r="CR250" s="19"/>
      <c r="CS250" s="19"/>
      <c r="CT250" s="19"/>
      <c r="CU250" s="19"/>
      <c r="CV250" s="19"/>
      <c r="CW250" s="19"/>
      <c r="CY250" s="36"/>
      <c r="CZ250" s="36"/>
      <c r="DA250" s="36"/>
      <c r="DB250" s="36"/>
      <c r="DC250" s="36"/>
      <c r="DD250" s="36"/>
      <c r="DE250" s="36"/>
      <c r="DF250" s="36"/>
      <c r="DG250" s="36"/>
      <c r="DH250" s="36"/>
      <c r="DI250" s="36"/>
      <c r="DJ250" s="36"/>
      <c r="DK250" s="36"/>
      <c r="DL250" s="36"/>
      <c r="DM250" s="36"/>
      <c r="DN250" s="36"/>
      <c r="DO250" s="36"/>
    </row>
    <row r="251" spans="1:119" s="17" customFormat="1" ht="13.5" customHeight="1" thickBot="1">
      <c r="A251" s="47"/>
      <c r="B251" s="48"/>
      <c r="C251" s="25"/>
      <c r="D251" s="25"/>
      <c r="E251" s="25"/>
      <c r="F251" s="25"/>
      <c r="G251" s="25"/>
      <c r="H251" s="25"/>
      <c r="I251" s="25"/>
      <c r="J251" s="25"/>
      <c r="K251" s="25"/>
      <c r="L251" s="25"/>
      <c r="M251" s="25"/>
      <c r="N251" s="25"/>
      <c r="O251" s="25"/>
      <c r="P251" s="25"/>
      <c r="Q251" s="25"/>
      <c r="R251" s="25"/>
      <c r="S251" s="26"/>
      <c r="T251" s="26"/>
      <c r="U251" s="25"/>
      <c r="V251" s="25"/>
      <c r="W251" s="25"/>
      <c r="X251" s="25"/>
      <c r="Y251" s="25"/>
      <c r="Z251" s="25"/>
      <c r="AA251" s="25"/>
      <c r="AB251" s="25"/>
      <c r="AC251" s="25"/>
      <c r="AD251" s="25"/>
      <c r="AE251" s="25"/>
      <c r="AF251" s="25"/>
      <c r="AG251" s="25"/>
      <c r="AH251" s="25"/>
      <c r="AI251" s="25"/>
      <c r="AJ251" s="25"/>
      <c r="AK251" s="25"/>
      <c r="AL251" s="25"/>
      <c r="AM251" s="25"/>
      <c r="AN251" s="25"/>
      <c r="AO251" s="25"/>
      <c r="AP251" s="25"/>
      <c r="AQ251" s="25"/>
      <c r="AR251" s="25"/>
      <c r="AS251" s="25"/>
      <c r="AT251" s="25"/>
      <c r="AU251" s="25"/>
      <c r="AV251" s="25"/>
      <c r="AW251" s="25"/>
      <c r="AX251" s="25"/>
      <c r="AY251" s="25"/>
      <c r="AZ251" s="25"/>
      <c r="BA251" s="25"/>
      <c r="BB251" s="25"/>
      <c r="BC251" s="25"/>
      <c r="BD251" s="25"/>
      <c r="BE251" s="25"/>
      <c r="BF251" s="25"/>
      <c r="BG251" s="25"/>
      <c r="BH251" s="25"/>
      <c r="BI251" s="25"/>
      <c r="BJ251" s="25"/>
      <c r="BK251" s="25"/>
      <c r="BL251" s="25"/>
      <c r="BM251" s="25"/>
      <c r="BN251" s="25"/>
      <c r="BO251" s="25"/>
      <c r="BP251" s="25"/>
      <c r="BQ251" s="25"/>
      <c r="BR251" s="25"/>
      <c r="BS251" s="25"/>
      <c r="BT251" s="25"/>
      <c r="BU251" s="25"/>
      <c r="BV251" s="25"/>
      <c r="BW251" s="25"/>
      <c r="BX251" s="49"/>
      <c r="BY251" s="496" t="str">
        <f>IF(BZ251="","",MAX($BY$2:BY250)+1)</f>
        <v/>
      </c>
      <c r="BZ251" s="528"/>
      <c r="CA251" s="528"/>
      <c r="CB251" s="528"/>
      <c r="CH251" s="10"/>
      <c r="CI251" s="10"/>
      <c r="CJ251" s="10"/>
      <c r="CK251" s="10"/>
      <c r="CL251" s="10"/>
      <c r="CM251" s="10"/>
      <c r="CN251" s="10"/>
      <c r="CO251" s="10"/>
      <c r="CP251" s="10"/>
      <c r="CQ251" s="10"/>
      <c r="CR251" s="10"/>
      <c r="CS251" s="10"/>
      <c r="CT251" s="10"/>
      <c r="CU251" s="10"/>
      <c r="CV251" s="10"/>
      <c r="CW251" s="10"/>
      <c r="CY251" s="36"/>
      <c r="CZ251" s="36"/>
      <c r="DA251" s="36"/>
      <c r="DB251" s="36"/>
      <c r="DC251" s="36"/>
      <c r="DD251" s="36"/>
      <c r="DE251" s="36"/>
      <c r="DF251" s="36"/>
      <c r="DG251" s="36"/>
      <c r="DH251" s="36"/>
      <c r="DI251" s="36"/>
      <c r="DJ251" s="36"/>
      <c r="DK251" s="36"/>
      <c r="DL251" s="36"/>
      <c r="DM251" s="36"/>
      <c r="DN251" s="36"/>
      <c r="DO251" s="36"/>
    </row>
    <row r="252" spans="1:119" ht="13.5" customHeight="1" thickTop="1">
      <c r="CC252" s="17"/>
      <c r="CD252" s="36"/>
      <c r="CE252" s="36"/>
      <c r="CF252" s="36"/>
      <c r="CG252" s="36"/>
    </row>
  </sheetData>
  <autoFilter ref="B6:B250" xr:uid="{00000000-0009-0000-0000-000008000000}"/>
  <dataConsolidate link="1"/>
  <mergeCells count="47">
    <mergeCell ref="N13:O13"/>
    <mergeCell ref="P11:W13"/>
    <mergeCell ref="B1:H1"/>
    <mergeCell ref="I1:AJ1"/>
    <mergeCell ref="N12:O12"/>
    <mergeCell ref="B2:H2"/>
    <mergeCell ref="I2:AJ2"/>
    <mergeCell ref="N10:O10"/>
    <mergeCell ref="N9:O9"/>
    <mergeCell ref="I3:AJ3"/>
    <mergeCell ref="B3:H3"/>
    <mergeCell ref="N11:O11"/>
    <mergeCell ref="Q60:R60"/>
    <mergeCell ref="Q61:R61"/>
    <mergeCell ref="Q63:R63"/>
    <mergeCell ref="Q31:R31"/>
    <mergeCell ref="Q25:R25"/>
    <mergeCell ref="Q32:R32"/>
    <mergeCell ref="Q26:R26"/>
    <mergeCell ref="AK1:AR1"/>
    <mergeCell ref="AK2:AR2"/>
    <mergeCell ref="AS2:BF2"/>
    <mergeCell ref="AS3:BW3"/>
    <mergeCell ref="AK3:AR3"/>
    <mergeCell ref="BO1:BW1"/>
    <mergeCell ref="BG1:BN1"/>
    <mergeCell ref="AS1:BF1"/>
    <mergeCell ref="BG2:BN2"/>
    <mergeCell ref="BO2:BW2"/>
    <mergeCell ref="S86:T86"/>
    <mergeCell ref="S87:T87"/>
    <mergeCell ref="Q203:R203"/>
    <mergeCell ref="S119:T119"/>
    <mergeCell ref="R229:S229"/>
    <mergeCell ref="R228:S228"/>
    <mergeCell ref="R231:S231"/>
    <mergeCell ref="S186:T186"/>
    <mergeCell ref="S116:T116"/>
    <mergeCell ref="S117:T117"/>
    <mergeCell ref="S185:T185"/>
    <mergeCell ref="R230:S230"/>
    <mergeCell ref="R247:S247"/>
    <mergeCell ref="R248:S248"/>
    <mergeCell ref="R249:S249"/>
    <mergeCell ref="R238:S238"/>
    <mergeCell ref="R239:S239"/>
    <mergeCell ref="R246:S246"/>
  </mergeCells>
  <phoneticPr fontId="7"/>
  <dataValidations count="1">
    <dataValidation type="list" allowBlank="1" showInputMessage="1" showErrorMessage="1" sqref="B7:B88 B90:B250" xr:uid="{96DAD337-D65B-4B66-B99F-39F83018820B}">
      <formula1>"C,S"</formula1>
    </dataValidation>
  </dataValidations>
  <printOptions horizontalCentered="1"/>
  <pageMargins left="0.59055118110236227" right="0.59055118110236227" top="0.59055118110236227" bottom="0.59055118110236227" header="0.31496062992125984" footer="0.31496062992125984"/>
  <pageSetup paperSize="9" scale="56" fitToHeight="0" orientation="portrait" r:id="rId1"/>
  <headerFooter scaleWithDoc="0" alignWithMargins="0">
    <oddHeader>&amp;L&amp;"Meiryo UI,標準"&amp;F</oddHeader>
    <oddFooter>&amp;L&amp;"Meiryo UI,標準"Business Innovation Project&amp;C&amp;"Meiryo UI,標準"&amp;P/&amp;N</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outlinePr summaryBelow="0" summaryRight="0"/>
    <pageSetUpPr fitToPage="1"/>
  </sheetPr>
  <dimension ref="A1:CK49"/>
  <sheetViews>
    <sheetView showGridLines="0" view="pageBreakPreview" zoomScale="70" zoomScaleNormal="70" zoomScaleSheetLayoutView="70" zoomScalePageLayoutView="55" workbookViewId="0">
      <selection activeCell="BN38" sqref="BN38"/>
    </sheetView>
  </sheetViews>
  <sheetFormatPr defaultColWidth="2.125" defaultRowHeight="13.5" customHeight="1"/>
  <cols>
    <col min="1" max="15" width="2.125" style="10"/>
    <col min="16" max="17" width="2.125" style="28"/>
    <col min="18" max="76" width="2.125" style="10"/>
    <col min="77" max="77" width="7.25" style="10" bestFit="1" customWidth="1"/>
    <col min="78" max="80" width="6.125" style="10" customWidth="1"/>
    <col min="81" max="81" width="7.25" style="10" bestFit="1" customWidth="1"/>
    <col min="82" max="85" width="6.125" style="10" customWidth="1"/>
    <col min="86" max="86" width="3.75" style="10" bestFit="1" customWidth="1"/>
    <col min="87" max="89" width="3.75" style="10" customWidth="1"/>
    <col min="90" max="16384" width="2.125" style="10"/>
  </cols>
  <sheetData>
    <row r="1" spans="1:89" ht="13.5" customHeight="1" thickTop="1">
      <c r="A1" s="8"/>
      <c r="B1" s="997" t="s">
        <v>59</v>
      </c>
      <c r="C1" s="997"/>
      <c r="D1" s="997"/>
      <c r="E1" s="997"/>
      <c r="F1" s="997"/>
      <c r="G1" s="997"/>
      <c r="H1" s="997"/>
      <c r="I1" s="742" t="str">
        <f>ヘッダ!$I$2</f>
        <v>流通系システム群再構築プロジェクト</v>
      </c>
      <c r="J1" s="742"/>
      <c r="K1" s="742"/>
      <c r="L1" s="742"/>
      <c r="M1" s="742"/>
      <c r="N1" s="742"/>
      <c r="O1" s="742"/>
      <c r="P1" s="742"/>
      <c r="Q1" s="742"/>
      <c r="R1" s="742"/>
      <c r="S1" s="742"/>
      <c r="T1" s="742"/>
      <c r="U1" s="742"/>
      <c r="V1" s="742"/>
      <c r="W1" s="742"/>
      <c r="X1" s="742"/>
      <c r="Y1" s="742"/>
      <c r="Z1" s="742"/>
      <c r="AA1" s="742"/>
      <c r="AB1" s="742"/>
      <c r="AC1" s="742"/>
      <c r="AD1" s="742"/>
      <c r="AE1" s="742"/>
      <c r="AF1" s="742"/>
      <c r="AG1" s="742"/>
      <c r="AH1" s="742"/>
      <c r="AI1" s="742"/>
      <c r="AJ1" s="742"/>
      <c r="AK1" s="997" t="s">
        <v>61</v>
      </c>
      <c r="AL1" s="997"/>
      <c r="AM1" s="997"/>
      <c r="AN1" s="997"/>
      <c r="AO1" s="997"/>
      <c r="AP1" s="997"/>
      <c r="AQ1" s="997"/>
      <c r="AR1" s="997"/>
      <c r="AS1" s="998" t="str">
        <f>ヘッダ!$AS$2</f>
        <v>詳細設計</v>
      </c>
      <c r="AT1" s="999"/>
      <c r="AU1" s="999"/>
      <c r="AV1" s="999"/>
      <c r="AW1" s="999"/>
      <c r="AX1" s="999"/>
      <c r="AY1" s="999"/>
      <c r="AZ1" s="999"/>
      <c r="BA1" s="999"/>
      <c r="BB1" s="999"/>
      <c r="BC1" s="999"/>
      <c r="BD1" s="999"/>
      <c r="BE1" s="999"/>
      <c r="BF1" s="999"/>
      <c r="BG1" s="997" t="s">
        <v>63</v>
      </c>
      <c r="BH1" s="997"/>
      <c r="BI1" s="997"/>
      <c r="BJ1" s="997"/>
      <c r="BK1" s="997"/>
      <c r="BL1" s="997"/>
      <c r="BM1" s="997"/>
      <c r="BN1" s="997"/>
      <c r="BO1" s="999" t="str">
        <f>IF(ヘッダ!$BO$2="","",ヘッダ!$BO$2)</f>
        <v/>
      </c>
      <c r="BP1" s="999"/>
      <c r="BQ1" s="999"/>
      <c r="BR1" s="999"/>
      <c r="BS1" s="999"/>
      <c r="BT1" s="999"/>
      <c r="BU1" s="999"/>
      <c r="BV1" s="999"/>
      <c r="BW1" s="999"/>
      <c r="BX1" s="9"/>
      <c r="BY1" s="859" t="s">
        <v>72</v>
      </c>
      <c r="BZ1" s="860"/>
      <c r="CA1" s="860"/>
      <c r="CB1" s="861"/>
      <c r="CC1" s="859" t="s">
        <v>72</v>
      </c>
      <c r="CD1" s="860"/>
      <c r="CE1" s="860"/>
      <c r="CF1" s="861"/>
      <c r="CH1" s="10" t="s">
        <v>73</v>
      </c>
      <c r="CI1" s="10" t="s">
        <v>74</v>
      </c>
      <c r="CJ1" s="10" t="s">
        <v>75</v>
      </c>
      <c r="CK1" s="10" t="s">
        <v>76</v>
      </c>
    </row>
    <row r="2" spans="1:89" ht="13.5" customHeight="1" thickBot="1">
      <c r="A2" s="11"/>
      <c r="B2" s="854" t="s">
        <v>64</v>
      </c>
      <c r="C2" s="854"/>
      <c r="D2" s="854"/>
      <c r="E2" s="854"/>
      <c r="F2" s="854"/>
      <c r="G2" s="854"/>
      <c r="H2" s="854"/>
      <c r="I2" s="1000" t="str">
        <f>ヘッダ!$I$3</f>
        <v>DSR_詳細設計書_KGL060106_特約店マスタメンテナンス(一覧)</v>
      </c>
      <c r="J2" s="1000"/>
      <c r="K2" s="1000"/>
      <c r="L2" s="1000"/>
      <c r="M2" s="1000"/>
      <c r="N2" s="1000"/>
      <c r="O2" s="1000"/>
      <c r="P2" s="1000"/>
      <c r="Q2" s="1000"/>
      <c r="R2" s="1000"/>
      <c r="S2" s="1000"/>
      <c r="T2" s="1000"/>
      <c r="U2" s="1000"/>
      <c r="V2" s="1000"/>
      <c r="W2" s="1000"/>
      <c r="X2" s="1000"/>
      <c r="Y2" s="1000"/>
      <c r="Z2" s="1000"/>
      <c r="AA2" s="1000"/>
      <c r="AB2" s="1000"/>
      <c r="AC2" s="1000"/>
      <c r="AD2" s="1000"/>
      <c r="AE2" s="1000"/>
      <c r="AF2" s="1000"/>
      <c r="AG2" s="1000"/>
      <c r="AH2" s="1000"/>
      <c r="AI2" s="1000"/>
      <c r="AJ2" s="1000"/>
      <c r="AK2" s="856" t="s">
        <v>65</v>
      </c>
      <c r="AL2" s="856"/>
      <c r="AM2" s="856"/>
      <c r="AN2" s="856"/>
      <c r="AO2" s="856"/>
      <c r="AP2" s="856"/>
      <c r="AQ2" s="856"/>
      <c r="AR2" s="856"/>
      <c r="AS2" s="858" t="str">
        <f>ヘッダ!$AS$3</f>
        <v>WMS</v>
      </c>
      <c r="AT2" s="858"/>
      <c r="AU2" s="858"/>
      <c r="AV2" s="858"/>
      <c r="AW2" s="858"/>
      <c r="AX2" s="858"/>
      <c r="AY2" s="858"/>
      <c r="AZ2" s="858"/>
      <c r="BA2" s="858"/>
      <c r="BB2" s="858"/>
      <c r="BC2" s="858"/>
      <c r="BD2" s="858"/>
      <c r="BE2" s="858"/>
      <c r="BF2" s="858"/>
      <c r="BG2" s="856" t="s">
        <v>67</v>
      </c>
      <c r="BH2" s="856"/>
      <c r="BI2" s="856"/>
      <c r="BJ2" s="856"/>
      <c r="BK2" s="856"/>
      <c r="BL2" s="856"/>
      <c r="BM2" s="856"/>
      <c r="BN2" s="856"/>
      <c r="BO2" s="858" t="str">
        <f>IF(ヘッダ!$BO$3="","",ヘッダ!$BO$3)</f>
        <v/>
      </c>
      <c r="BP2" s="858"/>
      <c r="BQ2" s="858"/>
      <c r="BR2" s="858"/>
      <c r="BS2" s="858"/>
      <c r="BT2" s="858"/>
      <c r="BU2" s="858"/>
      <c r="BV2" s="858"/>
      <c r="BW2" s="858"/>
      <c r="BX2" s="12"/>
      <c r="BY2" s="56" t="s">
        <v>77</v>
      </c>
      <c r="BZ2" s="57" t="s">
        <v>78</v>
      </c>
      <c r="CA2" s="57" t="s">
        <v>79</v>
      </c>
      <c r="CB2" s="58" t="s">
        <v>80</v>
      </c>
      <c r="CC2" s="56" t="s">
        <v>77</v>
      </c>
      <c r="CD2" s="57" t="s">
        <v>78</v>
      </c>
      <c r="CE2" s="57" t="s">
        <v>79</v>
      </c>
      <c r="CF2" s="58" t="s">
        <v>80</v>
      </c>
      <c r="CH2" s="314">
        <f>COUNTIF($BZ$3:$BZ48,CH1)+COUNTIF($CD$3:$CD48,CH1)</f>
        <v>0</v>
      </c>
      <c r="CI2" s="10">
        <f>COUNTIF($BZ$3:$BZ48,CI1)+COUNTIF($CD$3:$CD48,CI1)</f>
        <v>0</v>
      </c>
      <c r="CJ2" s="10">
        <f>COUNTIF($BZ$3:$BZ48,CJ1)+COUNTIF($CD$3:$CD48,CJ1)</f>
        <v>0</v>
      </c>
      <c r="CK2" s="10">
        <f>COUNTIF($BZ$3:$BZ48,CK1)+COUNTIF($CD$3:$CD48,CK1)</f>
        <v>0</v>
      </c>
    </row>
    <row r="3" spans="1:89" ht="13.5" customHeight="1">
      <c r="A3" s="11"/>
      <c r="B3" s="856" t="s">
        <v>68</v>
      </c>
      <c r="C3" s="856"/>
      <c r="D3" s="856"/>
      <c r="E3" s="856"/>
      <c r="F3" s="856"/>
      <c r="G3" s="856"/>
      <c r="H3" s="856"/>
      <c r="I3" s="849" t="str">
        <f>ヘッダ!$I$4</f>
        <v>特約店マスタメンテナンス(一覧)</v>
      </c>
      <c r="J3" s="849"/>
      <c r="K3" s="849"/>
      <c r="L3" s="849"/>
      <c r="M3" s="849"/>
      <c r="N3" s="849"/>
      <c r="O3" s="849"/>
      <c r="P3" s="849"/>
      <c r="Q3" s="849"/>
      <c r="R3" s="849"/>
      <c r="S3" s="849"/>
      <c r="T3" s="849"/>
      <c r="U3" s="849"/>
      <c r="V3" s="849"/>
      <c r="W3" s="849"/>
      <c r="X3" s="849"/>
      <c r="Y3" s="849"/>
      <c r="Z3" s="849"/>
      <c r="AA3" s="849"/>
      <c r="AB3" s="849"/>
      <c r="AC3" s="849"/>
      <c r="AD3" s="849"/>
      <c r="AE3" s="849"/>
      <c r="AF3" s="849"/>
      <c r="AG3" s="849"/>
      <c r="AH3" s="849"/>
      <c r="AI3" s="849"/>
      <c r="AJ3" s="849"/>
      <c r="AK3" s="856" t="s">
        <v>70</v>
      </c>
      <c r="AL3" s="856"/>
      <c r="AM3" s="856"/>
      <c r="AN3" s="856"/>
      <c r="AO3" s="856"/>
      <c r="AP3" s="856"/>
      <c r="AQ3" s="856"/>
      <c r="AR3" s="856"/>
      <c r="AS3" s="850" t="str">
        <f>ヘッダ!$AS$4</f>
        <v>KGL060106</v>
      </c>
      <c r="AT3" s="1001"/>
      <c r="AU3" s="1001"/>
      <c r="AV3" s="1001"/>
      <c r="AW3" s="1001"/>
      <c r="AX3" s="1001"/>
      <c r="AY3" s="1001"/>
      <c r="AZ3" s="1001"/>
      <c r="BA3" s="1001"/>
      <c r="BB3" s="1001"/>
      <c r="BC3" s="1001"/>
      <c r="BD3" s="1001"/>
      <c r="BE3" s="1001"/>
      <c r="BF3" s="1001"/>
      <c r="BG3" s="1001"/>
      <c r="BH3" s="1001"/>
      <c r="BI3" s="1001"/>
      <c r="BJ3" s="1001"/>
      <c r="BK3" s="1001"/>
      <c r="BL3" s="1001"/>
      <c r="BM3" s="1001"/>
      <c r="BN3" s="1001"/>
      <c r="BO3" s="1001"/>
      <c r="BP3" s="1001"/>
      <c r="BQ3" s="1001"/>
      <c r="BR3" s="1001"/>
      <c r="BS3" s="1001"/>
      <c r="BT3" s="1001"/>
      <c r="BU3" s="1001"/>
      <c r="BV3" s="1001"/>
      <c r="BW3" s="1002"/>
      <c r="BX3" s="12"/>
      <c r="BY3" s="326" t="str">
        <f>IF(BZ3="","",MAX($BY$2:BY2)+1)</f>
        <v/>
      </c>
      <c r="BZ3" s="59"/>
      <c r="CA3" s="59"/>
      <c r="CB3" s="59"/>
      <c r="CC3" s="326" t="str">
        <f>IF(CD3="","",MAX(MAX($BY$2:$BY$48),MAX($CC$2:CC2))+1)</f>
        <v/>
      </c>
      <c r="CD3" s="59"/>
      <c r="CE3" s="59"/>
      <c r="CF3" s="59"/>
    </row>
    <row r="4" spans="1:89" s="17" customFormat="1" ht="13.5" customHeight="1" thickBot="1">
      <c r="A4" s="13"/>
      <c r="B4" s="14"/>
      <c r="C4" s="14"/>
      <c r="D4" s="14"/>
      <c r="E4" s="14"/>
      <c r="F4" s="14"/>
      <c r="G4" s="14"/>
      <c r="H4" s="14"/>
      <c r="I4" s="14"/>
      <c r="J4" s="14"/>
      <c r="K4" s="14"/>
      <c r="L4" s="14"/>
      <c r="M4" s="14"/>
      <c r="N4" s="14"/>
      <c r="O4" s="14"/>
      <c r="P4" s="15"/>
      <c r="Q4" s="15"/>
      <c r="R4" s="14"/>
      <c r="S4" s="14"/>
      <c r="T4" s="14"/>
      <c r="U4" s="14"/>
      <c r="V4" s="14"/>
      <c r="W4" s="14"/>
      <c r="X4" s="14"/>
      <c r="Y4" s="14"/>
      <c r="Z4" s="14"/>
      <c r="AA4" s="14"/>
      <c r="AB4" s="14"/>
      <c r="AC4" s="14"/>
      <c r="AD4" s="14"/>
      <c r="AE4" s="14"/>
      <c r="AF4" s="14"/>
      <c r="AG4" s="14"/>
      <c r="AH4" s="14"/>
      <c r="AI4" s="14"/>
      <c r="AJ4" s="14"/>
      <c r="AK4" s="14"/>
      <c r="AL4" s="14"/>
      <c r="AM4" s="14"/>
      <c r="AN4" s="14"/>
      <c r="AO4" s="14"/>
      <c r="AP4" s="14"/>
      <c r="AQ4" s="14"/>
      <c r="AR4" s="14"/>
      <c r="AS4" s="14"/>
      <c r="AT4" s="14"/>
      <c r="AU4" s="14"/>
      <c r="AV4" s="14"/>
      <c r="AW4" s="14"/>
      <c r="AX4" s="14"/>
      <c r="AY4" s="14"/>
      <c r="AZ4" s="14"/>
      <c r="BA4" s="14"/>
      <c r="BB4" s="14"/>
      <c r="BC4" s="14"/>
      <c r="BD4" s="14"/>
      <c r="BE4" s="14"/>
      <c r="BF4" s="14"/>
      <c r="BG4" s="14"/>
      <c r="BH4" s="14"/>
      <c r="BI4" s="14"/>
      <c r="BJ4" s="14"/>
      <c r="BK4" s="14"/>
      <c r="BL4" s="14"/>
      <c r="BM4" s="14"/>
      <c r="BN4" s="14"/>
      <c r="BO4" s="14"/>
      <c r="BP4" s="14"/>
      <c r="BQ4" s="14"/>
      <c r="BR4" s="14"/>
      <c r="BS4" s="14"/>
      <c r="BT4" s="14"/>
      <c r="BU4" s="14"/>
      <c r="BV4" s="14"/>
      <c r="BW4" s="14"/>
      <c r="BX4" s="16"/>
      <c r="BY4" s="327" t="str">
        <f>IF(BZ4="","",MAX($BY$2:BY3)+1)</f>
        <v/>
      </c>
      <c r="BZ4" s="862"/>
      <c r="CA4" s="862"/>
      <c r="CB4" s="862"/>
      <c r="CC4" s="327" t="str">
        <f>IF(CD4="","",MAX(MAX($BY$2:$BY$48),MAX($CC$2:CC3))+1)</f>
        <v/>
      </c>
      <c r="CD4" s="862"/>
      <c r="CE4" s="862"/>
      <c r="CF4" s="862"/>
    </row>
    <row r="5" spans="1:89" s="17" customFormat="1" ht="13.5" customHeight="1">
      <c r="A5" s="13"/>
      <c r="B5" s="1100" t="s">
        <v>559</v>
      </c>
      <c r="C5" s="1005"/>
      <c r="D5" s="1005"/>
      <c r="E5" s="1005"/>
      <c r="F5" s="1005"/>
      <c r="G5" s="1005"/>
      <c r="H5" s="1005"/>
      <c r="I5" s="1005"/>
      <c r="J5" s="1005"/>
      <c r="K5" s="1005"/>
      <c r="L5" s="1005"/>
      <c r="M5" s="1005"/>
      <c r="N5" s="1005"/>
      <c r="O5" s="1005"/>
      <c r="P5" s="1005"/>
      <c r="Q5" s="1005"/>
      <c r="R5" s="1005"/>
      <c r="S5" s="1005"/>
      <c r="T5" s="1005"/>
      <c r="U5" s="1005"/>
      <c r="V5" s="1005"/>
      <c r="W5" s="1005"/>
      <c r="X5" s="1005"/>
      <c r="Y5" s="1005"/>
      <c r="Z5" s="1005"/>
      <c r="AA5" s="1005"/>
      <c r="AB5" s="1005"/>
      <c r="AC5" s="1005"/>
      <c r="AD5" s="1005"/>
      <c r="AE5" s="1005"/>
      <c r="AF5" s="1005"/>
      <c r="AG5" s="1005"/>
      <c r="AH5" s="1005"/>
      <c r="AI5" s="1005"/>
      <c r="AJ5" s="1005"/>
      <c r="AK5" s="1005"/>
      <c r="AL5" s="1005"/>
      <c r="AM5" s="1005"/>
      <c r="AN5" s="1005"/>
      <c r="AO5" s="1005"/>
      <c r="AP5" s="1005"/>
      <c r="AQ5" s="1005"/>
      <c r="AR5" s="1005"/>
      <c r="AS5" s="1005"/>
      <c r="AT5" s="1005"/>
      <c r="AU5" s="1005"/>
      <c r="AV5" s="1005"/>
      <c r="AW5" s="1005"/>
      <c r="AX5" s="1005"/>
      <c r="AY5" s="1005"/>
      <c r="AZ5" s="1005"/>
      <c r="BA5" s="1005"/>
      <c r="BB5" s="1005"/>
      <c r="BC5" s="1005"/>
      <c r="BD5" s="1005"/>
      <c r="BE5" s="1005"/>
      <c r="BF5" s="1005"/>
      <c r="BG5" s="1005"/>
      <c r="BH5" s="1005"/>
      <c r="BI5" s="1005"/>
      <c r="BJ5" s="1005"/>
      <c r="BK5" s="1006"/>
      <c r="BL5" s="1006"/>
      <c r="BM5" s="1006"/>
      <c r="BN5" s="1006"/>
      <c r="BO5" s="1006"/>
      <c r="BP5" s="1006"/>
      <c r="BQ5" s="1006"/>
      <c r="BR5" s="1006"/>
      <c r="BS5" s="1006"/>
      <c r="BT5" s="1006"/>
      <c r="BU5" s="1006"/>
      <c r="BV5" s="1006"/>
      <c r="BW5" s="1101"/>
      <c r="BX5" s="16"/>
      <c r="BY5" s="327" t="str">
        <f>IF(BZ5="","",MAX($BY$2:BY4)+1)</f>
        <v/>
      </c>
      <c r="BZ5" s="862"/>
      <c r="CA5" s="862"/>
      <c r="CB5" s="862"/>
      <c r="CC5" s="327" t="str">
        <f>IF(CD5="","",MAX(MAX($BY$2:$BY$48),MAX($CC$2:CC4))+1)</f>
        <v/>
      </c>
      <c r="CD5" s="862"/>
      <c r="CE5" s="862"/>
      <c r="CF5" s="862"/>
    </row>
    <row r="6" spans="1:89" s="17" customFormat="1" ht="13.5" customHeight="1">
      <c r="A6" s="13"/>
      <c r="B6" s="18"/>
      <c r="C6" s="19"/>
      <c r="D6" s="19"/>
      <c r="E6" s="19"/>
      <c r="F6" s="19"/>
      <c r="G6" s="19"/>
      <c r="H6" s="19"/>
      <c r="I6" s="19"/>
      <c r="J6" s="19"/>
      <c r="K6" s="19"/>
      <c r="L6" s="19"/>
      <c r="M6" s="19"/>
      <c r="N6" s="19"/>
      <c r="O6" s="19"/>
      <c r="P6" s="19"/>
      <c r="Q6" s="19"/>
      <c r="R6" s="19"/>
      <c r="S6" s="19"/>
      <c r="T6" s="19"/>
      <c r="U6" s="19"/>
      <c r="V6" s="19"/>
      <c r="W6" s="19"/>
      <c r="X6" s="19"/>
      <c r="Y6" s="19"/>
      <c r="Z6" s="19"/>
      <c r="AA6" s="19"/>
      <c r="AB6" s="19"/>
      <c r="AC6" s="19"/>
      <c r="AD6" s="19"/>
      <c r="AE6" s="19"/>
      <c r="AF6" s="19"/>
      <c r="AG6" s="19"/>
      <c r="AH6" s="19"/>
      <c r="AI6" s="19"/>
      <c r="AJ6" s="19"/>
      <c r="AK6" s="19"/>
      <c r="AL6" s="19"/>
      <c r="AM6" s="19"/>
      <c r="AN6" s="19"/>
      <c r="AO6" s="19"/>
      <c r="AP6" s="19"/>
      <c r="AQ6" s="19"/>
      <c r="AR6" s="19"/>
      <c r="AS6" s="19"/>
      <c r="AT6" s="19"/>
      <c r="AU6" s="19"/>
      <c r="AV6" s="19"/>
      <c r="AW6" s="19"/>
      <c r="AX6" s="19"/>
      <c r="AY6" s="19"/>
      <c r="AZ6" s="19"/>
      <c r="BA6" s="19"/>
      <c r="BB6" s="19"/>
      <c r="BC6" s="19"/>
      <c r="BD6" s="19"/>
      <c r="BE6" s="19"/>
      <c r="BF6" s="19"/>
      <c r="BG6" s="19"/>
      <c r="BH6" s="19"/>
      <c r="BI6" s="19"/>
      <c r="BJ6" s="19"/>
      <c r="BK6" s="19"/>
      <c r="BL6" s="19"/>
      <c r="BM6" s="19"/>
      <c r="BN6" s="19"/>
      <c r="BO6" s="19"/>
      <c r="BP6" s="19"/>
      <c r="BQ6" s="19"/>
      <c r="BR6" s="19"/>
      <c r="BS6" s="19"/>
      <c r="BT6" s="19"/>
      <c r="BU6" s="19"/>
      <c r="BV6" s="19"/>
      <c r="BW6" s="21"/>
      <c r="BX6" s="16"/>
      <c r="BY6" s="327" t="str">
        <f>IF(BZ6="","",MAX($BY$2:BY5)+1)</f>
        <v/>
      </c>
      <c r="BZ6" s="862"/>
      <c r="CA6" s="862"/>
      <c r="CB6" s="862"/>
      <c r="CC6" s="327" t="str">
        <f>IF(CD6="","",MAX(MAX($BY$2:$BY$48),MAX($CC$2:CC5))+1)</f>
        <v/>
      </c>
      <c r="CD6" s="862"/>
      <c r="CE6" s="862"/>
      <c r="CF6" s="862"/>
    </row>
    <row r="7" spans="1:89" s="17" customFormat="1" ht="13.5" customHeight="1">
      <c r="A7" s="13"/>
      <c r="B7" s="18"/>
      <c r="C7" s="19" t="s">
        <v>560</v>
      </c>
      <c r="D7" s="19"/>
      <c r="E7" s="19"/>
      <c r="F7" s="19"/>
      <c r="G7" s="19"/>
      <c r="H7" s="19"/>
      <c r="I7" s="19"/>
      <c r="J7" s="19"/>
      <c r="K7" s="19"/>
      <c r="L7" s="19"/>
      <c r="M7" s="19"/>
      <c r="N7" s="19"/>
      <c r="O7" s="19"/>
      <c r="P7" s="20"/>
      <c r="Q7" s="20"/>
      <c r="R7" s="19"/>
      <c r="S7" s="19"/>
      <c r="T7" s="19"/>
      <c r="U7" s="19"/>
      <c r="V7" s="19"/>
      <c r="W7" s="19"/>
      <c r="X7" s="19"/>
      <c r="Y7" s="19"/>
      <c r="Z7" s="19"/>
      <c r="AA7" s="19"/>
      <c r="AB7" s="19"/>
      <c r="AC7" s="19"/>
      <c r="AD7" s="19"/>
      <c r="AE7" s="19"/>
      <c r="AF7" s="19"/>
      <c r="AG7" s="19"/>
      <c r="AH7" s="19"/>
      <c r="AI7" s="19"/>
      <c r="AJ7" s="19"/>
      <c r="AK7" s="19"/>
      <c r="AL7" s="19"/>
      <c r="AM7" s="19"/>
      <c r="AN7" s="19"/>
      <c r="AO7" s="19"/>
      <c r="AP7" s="19"/>
      <c r="AQ7" s="19"/>
      <c r="AR7" s="19"/>
      <c r="AS7" s="19"/>
      <c r="AT7" s="19"/>
      <c r="AU7" s="19"/>
      <c r="AV7" s="19"/>
      <c r="AW7" s="19"/>
      <c r="AX7" s="19"/>
      <c r="AY7" s="19"/>
      <c r="AZ7" s="19"/>
      <c r="BA7" s="19"/>
      <c r="BB7" s="19"/>
      <c r="BC7" s="19"/>
      <c r="BD7" s="19"/>
      <c r="BE7" s="19"/>
      <c r="BF7" s="19"/>
      <c r="BG7" s="19"/>
      <c r="BH7" s="19"/>
      <c r="BI7" s="19"/>
      <c r="BJ7" s="19"/>
      <c r="BK7" s="19"/>
      <c r="BL7" s="19"/>
      <c r="BM7" s="19"/>
      <c r="BN7" s="19"/>
      <c r="BO7" s="19"/>
      <c r="BP7" s="19"/>
      <c r="BQ7" s="19"/>
      <c r="BR7" s="19"/>
      <c r="BS7" s="19"/>
      <c r="BT7" s="19"/>
      <c r="BU7" s="19"/>
      <c r="BV7" s="19"/>
      <c r="BW7" s="21"/>
      <c r="BX7" s="16"/>
      <c r="BY7" s="327" t="str">
        <f>IF(BZ7="","",MAX($BY$2:BY6)+1)</f>
        <v/>
      </c>
      <c r="BZ7" s="862"/>
      <c r="CA7" s="862"/>
      <c r="CB7" s="862"/>
      <c r="CC7" s="327" t="str">
        <f>IF(CD7="","",MAX(MAX($BY$2:$BY$48),MAX($CC$2:CC6))+1)</f>
        <v/>
      </c>
      <c r="CD7" s="862"/>
      <c r="CE7" s="862"/>
      <c r="CF7" s="862"/>
    </row>
    <row r="8" spans="1:89" s="17" customFormat="1" ht="13.5" customHeight="1">
      <c r="A8" s="13"/>
      <c r="B8" s="18"/>
      <c r="C8" s="19"/>
      <c r="D8" s="1102"/>
      <c r="E8" s="1103"/>
      <c r="F8" s="1104" t="s">
        <v>90</v>
      </c>
      <c r="G8" s="1105"/>
      <c r="H8" s="1105"/>
      <c r="I8" s="1105"/>
      <c r="J8" s="1105"/>
      <c r="K8" s="1105"/>
      <c r="L8" s="1105"/>
      <c r="M8" s="1105"/>
      <c r="N8" s="1105"/>
      <c r="O8" s="1105"/>
      <c r="P8" s="1105"/>
      <c r="Q8" s="1106"/>
      <c r="R8" s="1104" t="s">
        <v>561</v>
      </c>
      <c r="S8" s="1107"/>
      <c r="T8" s="1107"/>
      <c r="U8" s="1107"/>
      <c r="V8" s="1107"/>
      <c r="W8" s="1107"/>
      <c r="X8" s="1107"/>
      <c r="Y8" s="1107"/>
      <c r="Z8" s="1107"/>
      <c r="AA8" s="1107"/>
      <c r="AB8" s="1107"/>
      <c r="AC8" s="1107"/>
      <c r="AD8" s="1107"/>
      <c r="AE8" s="1107"/>
      <c r="AF8" s="1107"/>
      <c r="AG8" s="1107"/>
      <c r="AH8" s="1107"/>
      <c r="AI8" s="1107"/>
      <c r="AJ8" s="1107"/>
      <c r="AK8" s="1107"/>
      <c r="AL8" s="1107"/>
      <c r="AM8" s="1107"/>
      <c r="AN8" s="1107"/>
      <c r="AO8" s="1108"/>
      <c r="AP8" s="1104" t="s">
        <v>562</v>
      </c>
      <c r="AQ8" s="1107"/>
      <c r="AR8" s="1107"/>
      <c r="AS8" s="1107"/>
      <c r="AT8" s="1107"/>
      <c r="AU8" s="1107"/>
      <c r="AV8" s="1107"/>
      <c r="AW8" s="1107"/>
      <c r="AX8" s="1107"/>
      <c r="AY8" s="1107"/>
      <c r="AZ8" s="1107"/>
      <c r="BA8" s="1107"/>
      <c r="BB8" s="1107"/>
      <c r="BC8" s="1107"/>
      <c r="BD8" s="1107"/>
      <c r="BE8" s="1107"/>
      <c r="BF8" s="1107"/>
      <c r="BG8" s="1107"/>
      <c r="BH8" s="1107"/>
      <c r="BI8" s="1107"/>
      <c r="BJ8" s="1107"/>
      <c r="BK8" s="1107"/>
      <c r="BL8" s="1107"/>
      <c r="BM8" s="1108"/>
      <c r="BN8" s="19"/>
      <c r="BO8" s="19"/>
      <c r="BP8" s="19"/>
      <c r="BQ8" s="19"/>
      <c r="BR8" s="19"/>
      <c r="BS8" s="19"/>
      <c r="BT8" s="19"/>
      <c r="BU8" s="19"/>
      <c r="BV8" s="19"/>
      <c r="BW8" s="21"/>
      <c r="BX8" s="16"/>
      <c r="BY8" s="327" t="str">
        <f>IF(BZ8="","",MAX($BY$2:BY7)+1)</f>
        <v/>
      </c>
      <c r="BZ8" s="862"/>
      <c r="CA8" s="862"/>
      <c r="CB8" s="862"/>
      <c r="CC8" s="327" t="str">
        <f>IF(CD8="","",MAX(MAX($BY$2:$BY$48),MAX($CC$2:CC7))+1)</f>
        <v/>
      </c>
      <c r="CD8" s="862"/>
      <c r="CE8" s="862"/>
      <c r="CF8" s="862"/>
    </row>
    <row r="9" spans="1:89" s="17" customFormat="1" ht="13.5" customHeight="1">
      <c r="A9" s="13"/>
      <c r="B9" s="18"/>
      <c r="C9" s="19"/>
      <c r="D9" s="1104">
        <v>1</v>
      </c>
      <c r="E9" s="1109"/>
      <c r="F9" s="620"/>
      <c r="G9" s="1110"/>
      <c r="H9" s="1110"/>
      <c r="I9" s="1110"/>
      <c r="J9" s="1110"/>
      <c r="K9" s="1110"/>
      <c r="L9" s="1110"/>
      <c r="M9" s="1110"/>
      <c r="N9" s="1110"/>
      <c r="O9" s="1110"/>
      <c r="P9" s="1110"/>
      <c r="Q9" s="1111"/>
      <c r="R9" s="1112"/>
      <c r="S9" s="1112"/>
      <c r="T9" s="1112"/>
      <c r="U9" s="1112"/>
      <c r="V9" s="1112"/>
      <c r="W9" s="1112"/>
      <c r="X9" s="1112"/>
      <c r="Y9" s="1112"/>
      <c r="Z9" s="1112"/>
      <c r="AA9" s="1112"/>
      <c r="AB9" s="1112"/>
      <c r="AC9" s="1112"/>
      <c r="AD9" s="1112"/>
      <c r="AE9" s="1112"/>
      <c r="AF9" s="1112"/>
      <c r="AG9" s="1112"/>
      <c r="AH9" s="1112"/>
      <c r="AI9" s="1112"/>
      <c r="AJ9" s="1112"/>
      <c r="AK9" s="1112"/>
      <c r="AL9" s="1112"/>
      <c r="AM9" s="1112"/>
      <c r="AN9" s="1112"/>
      <c r="AO9" s="610"/>
      <c r="AP9" s="1112"/>
      <c r="AQ9" s="1112"/>
      <c r="AR9" s="1112"/>
      <c r="AS9" s="1112"/>
      <c r="AT9" s="1112"/>
      <c r="AU9" s="1112"/>
      <c r="AV9" s="1112"/>
      <c r="AW9" s="1112"/>
      <c r="AX9" s="1112"/>
      <c r="AY9" s="1112"/>
      <c r="AZ9" s="1112"/>
      <c r="BA9" s="1112"/>
      <c r="BB9" s="1112"/>
      <c r="BC9" s="1112"/>
      <c r="BD9" s="1112"/>
      <c r="BE9" s="1112"/>
      <c r="BF9" s="1112"/>
      <c r="BG9" s="1112"/>
      <c r="BH9" s="1112"/>
      <c r="BI9" s="1112"/>
      <c r="BJ9" s="1112"/>
      <c r="BK9" s="1112"/>
      <c r="BL9" s="1112"/>
      <c r="BM9" s="610"/>
      <c r="BN9" s="19"/>
      <c r="BO9" s="19"/>
      <c r="BP9" s="19"/>
      <c r="BQ9" s="19"/>
      <c r="BR9" s="19"/>
      <c r="BS9" s="19"/>
      <c r="BT9" s="19"/>
      <c r="BU9" s="19"/>
      <c r="BV9" s="19"/>
      <c r="BW9" s="21"/>
      <c r="BX9" s="16"/>
      <c r="BY9" s="327" t="str">
        <f>IF(BZ9="","",MAX($BY$2:BY8)+1)</f>
        <v/>
      </c>
      <c r="BZ9" s="862"/>
      <c r="CA9" s="862"/>
      <c r="CB9" s="862"/>
      <c r="CC9" s="327" t="str">
        <f>IF(CD9="","",MAX(MAX($BY$2:$BY$48),MAX($CC$2:CC8))+1)</f>
        <v/>
      </c>
      <c r="CD9" s="862"/>
      <c r="CE9" s="862"/>
      <c r="CF9" s="862"/>
    </row>
    <row r="10" spans="1:89" s="17" customFormat="1" ht="13.5" customHeight="1">
      <c r="A10" s="13"/>
      <c r="B10" s="18"/>
      <c r="C10" s="19"/>
      <c r="D10" s="1104">
        <v>2</v>
      </c>
      <c r="E10" s="1109"/>
      <c r="F10" s="620"/>
      <c r="G10" s="1110"/>
      <c r="H10" s="1110"/>
      <c r="I10" s="1110"/>
      <c r="J10" s="1110"/>
      <c r="K10" s="1110"/>
      <c r="L10" s="1110"/>
      <c r="M10" s="1110"/>
      <c r="N10" s="1110"/>
      <c r="O10" s="1110"/>
      <c r="P10" s="1110"/>
      <c r="Q10" s="1111"/>
      <c r="R10" s="1112"/>
      <c r="S10" s="1112"/>
      <c r="T10" s="1112"/>
      <c r="U10" s="1112"/>
      <c r="V10" s="1112"/>
      <c r="W10" s="1112"/>
      <c r="X10" s="1112"/>
      <c r="Y10" s="1112"/>
      <c r="Z10" s="1112"/>
      <c r="AA10" s="1112"/>
      <c r="AB10" s="1112"/>
      <c r="AC10" s="1112"/>
      <c r="AD10" s="1112"/>
      <c r="AE10" s="1112"/>
      <c r="AF10" s="1112"/>
      <c r="AG10" s="1112"/>
      <c r="AH10" s="1112"/>
      <c r="AI10" s="1112"/>
      <c r="AJ10" s="1112"/>
      <c r="AK10" s="1112"/>
      <c r="AL10" s="1112"/>
      <c r="AM10" s="1112"/>
      <c r="AN10" s="1112"/>
      <c r="AO10" s="610"/>
      <c r="AP10" s="1112"/>
      <c r="AQ10" s="1112"/>
      <c r="AR10" s="1112"/>
      <c r="AS10" s="1112"/>
      <c r="AT10" s="1112"/>
      <c r="AU10" s="1112"/>
      <c r="AV10" s="1112"/>
      <c r="AW10" s="1112"/>
      <c r="AX10" s="1112"/>
      <c r="AY10" s="1112"/>
      <c r="AZ10" s="1112"/>
      <c r="BA10" s="1112"/>
      <c r="BB10" s="1112"/>
      <c r="BC10" s="1112"/>
      <c r="BD10" s="1112"/>
      <c r="BE10" s="1112"/>
      <c r="BF10" s="1112"/>
      <c r="BG10" s="1112"/>
      <c r="BH10" s="1112"/>
      <c r="BI10" s="1112"/>
      <c r="BJ10" s="1112"/>
      <c r="BK10" s="1112"/>
      <c r="BL10" s="1112"/>
      <c r="BM10" s="610"/>
      <c r="BN10" s="19"/>
      <c r="BO10" s="19"/>
      <c r="BP10" s="19"/>
      <c r="BQ10" s="19"/>
      <c r="BR10" s="19"/>
      <c r="BS10" s="19"/>
      <c r="BT10" s="19"/>
      <c r="BU10" s="19"/>
      <c r="BV10" s="19"/>
      <c r="BW10" s="21"/>
      <c r="BX10" s="16"/>
      <c r="BY10" s="327" t="str">
        <f>IF(BZ10="","",MAX($BY$2:BY9)+1)</f>
        <v/>
      </c>
      <c r="BZ10" s="862"/>
      <c r="CA10" s="862"/>
      <c r="CB10" s="862"/>
      <c r="CC10" s="327" t="str">
        <f>IF(CD10="","",MAX(MAX($BY$2:$BY$48),MAX($CC$2:CC9))+1)</f>
        <v/>
      </c>
      <c r="CD10" s="862"/>
      <c r="CE10" s="862"/>
      <c r="CF10" s="862"/>
    </row>
    <row r="11" spans="1:89" s="17" customFormat="1" ht="13.5" customHeight="1">
      <c r="A11" s="13"/>
      <c r="B11" s="18"/>
      <c r="C11" s="19"/>
      <c r="D11" s="1104">
        <v>3</v>
      </c>
      <c r="E11" s="1109"/>
      <c r="F11" s="620"/>
      <c r="G11" s="1110"/>
      <c r="H11" s="1110"/>
      <c r="I11" s="1110"/>
      <c r="J11" s="1110"/>
      <c r="K11" s="1110"/>
      <c r="L11" s="1110"/>
      <c r="M11" s="1110"/>
      <c r="N11" s="1110"/>
      <c r="O11" s="1110"/>
      <c r="P11" s="1110"/>
      <c r="Q11" s="1111"/>
      <c r="R11" s="1112"/>
      <c r="S11" s="1112"/>
      <c r="T11" s="1112"/>
      <c r="U11" s="1112"/>
      <c r="V11" s="1112"/>
      <c r="W11" s="1112"/>
      <c r="X11" s="1112"/>
      <c r="Y11" s="1112"/>
      <c r="Z11" s="1112"/>
      <c r="AA11" s="1112"/>
      <c r="AB11" s="1112"/>
      <c r="AC11" s="1112"/>
      <c r="AD11" s="1112"/>
      <c r="AE11" s="1112"/>
      <c r="AF11" s="1112"/>
      <c r="AG11" s="1112"/>
      <c r="AH11" s="1112"/>
      <c r="AI11" s="1112"/>
      <c r="AJ11" s="1112"/>
      <c r="AK11" s="1112"/>
      <c r="AL11" s="1112"/>
      <c r="AM11" s="1112"/>
      <c r="AN11" s="1112"/>
      <c r="AO11" s="610"/>
      <c r="AP11" s="1112"/>
      <c r="AQ11" s="1112"/>
      <c r="AR11" s="1112"/>
      <c r="AS11" s="1112"/>
      <c r="AT11" s="1112"/>
      <c r="AU11" s="1112"/>
      <c r="AV11" s="1112"/>
      <c r="AW11" s="1112"/>
      <c r="AX11" s="1112"/>
      <c r="AY11" s="1112"/>
      <c r="AZ11" s="1112"/>
      <c r="BA11" s="1112"/>
      <c r="BB11" s="1112"/>
      <c r="BC11" s="1112"/>
      <c r="BD11" s="1112"/>
      <c r="BE11" s="1112"/>
      <c r="BF11" s="1112"/>
      <c r="BG11" s="1112"/>
      <c r="BH11" s="1112"/>
      <c r="BI11" s="1112"/>
      <c r="BJ11" s="1112"/>
      <c r="BK11" s="1112"/>
      <c r="BL11" s="1112"/>
      <c r="BM11" s="610"/>
      <c r="BN11" s="19"/>
      <c r="BO11" s="19"/>
      <c r="BP11" s="19"/>
      <c r="BQ11" s="19"/>
      <c r="BR11" s="19"/>
      <c r="BS11" s="19"/>
      <c r="BT11" s="19"/>
      <c r="BU11" s="19"/>
      <c r="BV11" s="19"/>
      <c r="BW11" s="21"/>
      <c r="BX11" s="16"/>
      <c r="BY11" s="327" t="str">
        <f>IF(BZ11="","",MAX($BY$2:BY10)+1)</f>
        <v/>
      </c>
      <c r="BZ11" s="862"/>
      <c r="CA11" s="862"/>
      <c r="CB11" s="862"/>
      <c r="CC11" s="327" t="str">
        <f>IF(CD11="","",MAX(MAX($BY$2:$BY$48),MAX($CC$2:CC10))+1)</f>
        <v/>
      </c>
      <c r="CD11" s="862"/>
      <c r="CE11" s="862"/>
      <c r="CF11" s="862"/>
      <c r="CH11" s="36"/>
      <c r="CI11" s="36"/>
      <c r="CJ11" s="36"/>
      <c r="CK11" s="36"/>
    </row>
    <row r="12" spans="1:89" s="17" customFormat="1" ht="13.5" customHeight="1">
      <c r="A12" s="13"/>
      <c r="B12" s="18"/>
      <c r="C12" s="19"/>
      <c r="D12" s="1104">
        <v>4</v>
      </c>
      <c r="E12" s="1109"/>
      <c r="F12" s="620"/>
      <c r="G12" s="1110"/>
      <c r="H12" s="1110"/>
      <c r="I12" s="1110"/>
      <c r="J12" s="1110"/>
      <c r="K12" s="1110"/>
      <c r="L12" s="1110"/>
      <c r="M12" s="1110"/>
      <c r="N12" s="1110"/>
      <c r="O12" s="1110"/>
      <c r="P12" s="1110"/>
      <c r="Q12" s="1111"/>
      <c r="R12" s="1112"/>
      <c r="S12" s="1112"/>
      <c r="T12" s="1112"/>
      <c r="U12" s="1112"/>
      <c r="V12" s="1112"/>
      <c r="W12" s="1112"/>
      <c r="X12" s="1112"/>
      <c r="Y12" s="1112"/>
      <c r="Z12" s="1112"/>
      <c r="AA12" s="1112"/>
      <c r="AB12" s="1112"/>
      <c r="AC12" s="1112"/>
      <c r="AD12" s="1112"/>
      <c r="AE12" s="1112"/>
      <c r="AF12" s="1112"/>
      <c r="AG12" s="1112"/>
      <c r="AH12" s="1112"/>
      <c r="AI12" s="1112"/>
      <c r="AJ12" s="1112"/>
      <c r="AK12" s="1112"/>
      <c r="AL12" s="1112"/>
      <c r="AM12" s="1112"/>
      <c r="AN12" s="1112"/>
      <c r="AO12" s="610"/>
      <c r="AP12" s="1112"/>
      <c r="AQ12" s="1112"/>
      <c r="AR12" s="1112"/>
      <c r="AS12" s="1112"/>
      <c r="AT12" s="1112"/>
      <c r="AU12" s="1112"/>
      <c r="AV12" s="1112"/>
      <c r="AW12" s="1112"/>
      <c r="AX12" s="1112"/>
      <c r="AY12" s="1112"/>
      <c r="AZ12" s="1112"/>
      <c r="BA12" s="1112"/>
      <c r="BB12" s="1112"/>
      <c r="BC12" s="1112"/>
      <c r="BD12" s="1112"/>
      <c r="BE12" s="1112"/>
      <c r="BF12" s="1112"/>
      <c r="BG12" s="1112"/>
      <c r="BH12" s="1112"/>
      <c r="BI12" s="1112"/>
      <c r="BJ12" s="1112"/>
      <c r="BK12" s="1112"/>
      <c r="BL12" s="1112"/>
      <c r="BM12" s="610"/>
      <c r="BN12" s="19"/>
      <c r="BO12" s="19"/>
      <c r="BP12" s="19"/>
      <c r="BQ12" s="19"/>
      <c r="BR12" s="19"/>
      <c r="BS12" s="19"/>
      <c r="BT12" s="19"/>
      <c r="BU12" s="19"/>
      <c r="BV12" s="19"/>
      <c r="BW12" s="21"/>
      <c r="BX12" s="16"/>
      <c r="BY12" s="327" t="str">
        <f>IF(BZ12="","",MAX($BY$2:BY11)+1)</f>
        <v/>
      </c>
      <c r="BZ12" s="862"/>
      <c r="CA12" s="862"/>
      <c r="CB12" s="862"/>
      <c r="CC12" s="327" t="str">
        <f>IF(CD12="","",MAX(MAX($BY$2:$BY$48),MAX($CC$2:CC11))+1)</f>
        <v/>
      </c>
      <c r="CD12" s="862"/>
      <c r="CE12" s="862"/>
      <c r="CF12" s="862"/>
    </row>
    <row r="13" spans="1:89" s="17" customFormat="1" ht="13.5" customHeight="1">
      <c r="A13" s="13"/>
      <c r="B13" s="18"/>
      <c r="C13" s="19"/>
      <c r="D13" s="1104">
        <v>5</v>
      </c>
      <c r="E13" s="1109"/>
      <c r="F13" s="620"/>
      <c r="G13" s="1110"/>
      <c r="H13" s="1110"/>
      <c r="I13" s="1110"/>
      <c r="J13" s="1110"/>
      <c r="K13" s="1110"/>
      <c r="L13" s="1110"/>
      <c r="M13" s="1110"/>
      <c r="N13" s="1110"/>
      <c r="O13" s="1110"/>
      <c r="P13" s="1110"/>
      <c r="Q13" s="1111"/>
      <c r="R13" s="1112"/>
      <c r="S13" s="1112"/>
      <c r="T13" s="1112"/>
      <c r="U13" s="1112"/>
      <c r="V13" s="1112"/>
      <c r="W13" s="1112"/>
      <c r="X13" s="1112"/>
      <c r="Y13" s="1112"/>
      <c r="Z13" s="1112"/>
      <c r="AA13" s="1112"/>
      <c r="AB13" s="1112"/>
      <c r="AC13" s="1112"/>
      <c r="AD13" s="1112"/>
      <c r="AE13" s="1112"/>
      <c r="AF13" s="1112"/>
      <c r="AG13" s="1112"/>
      <c r="AH13" s="1112"/>
      <c r="AI13" s="1112"/>
      <c r="AJ13" s="1112"/>
      <c r="AK13" s="1112"/>
      <c r="AL13" s="1112"/>
      <c r="AM13" s="1112"/>
      <c r="AN13" s="1112"/>
      <c r="AO13" s="610"/>
      <c r="AP13" s="1112"/>
      <c r="AQ13" s="1112"/>
      <c r="AR13" s="1112"/>
      <c r="AS13" s="1112"/>
      <c r="AT13" s="1112"/>
      <c r="AU13" s="1112"/>
      <c r="AV13" s="1112"/>
      <c r="AW13" s="1112"/>
      <c r="AX13" s="1112"/>
      <c r="AY13" s="1112"/>
      <c r="AZ13" s="1112"/>
      <c r="BA13" s="1112"/>
      <c r="BB13" s="1112"/>
      <c r="BC13" s="1112"/>
      <c r="BD13" s="1112"/>
      <c r="BE13" s="1112"/>
      <c r="BF13" s="1112"/>
      <c r="BG13" s="1112"/>
      <c r="BH13" s="1112"/>
      <c r="BI13" s="1112"/>
      <c r="BJ13" s="1112"/>
      <c r="BK13" s="1112"/>
      <c r="BL13" s="1112"/>
      <c r="BM13" s="610"/>
      <c r="BN13" s="19"/>
      <c r="BO13" s="19"/>
      <c r="BP13" s="19"/>
      <c r="BQ13" s="19"/>
      <c r="BR13" s="19"/>
      <c r="BS13" s="19"/>
      <c r="BT13" s="19"/>
      <c r="BU13" s="19"/>
      <c r="BV13" s="19"/>
      <c r="BW13" s="21"/>
      <c r="BX13" s="16"/>
      <c r="BY13" s="327" t="str">
        <f>IF(BZ13="","",MAX($BY$2:BY12)+1)</f>
        <v/>
      </c>
      <c r="BZ13" s="862"/>
      <c r="CA13" s="862"/>
      <c r="CB13" s="862"/>
      <c r="CC13" s="327" t="str">
        <f>IF(CD13="","",MAX(MAX($BY$2:$BY$48),MAX($CC$2:CC12))+1)</f>
        <v/>
      </c>
      <c r="CD13" s="862"/>
      <c r="CE13" s="862"/>
      <c r="CF13" s="862"/>
    </row>
    <row r="14" spans="1:89" s="17" customFormat="1" ht="13.5" customHeight="1">
      <c r="A14" s="13"/>
      <c r="B14" s="18"/>
      <c r="C14" s="19"/>
      <c r="D14" s="1104">
        <v>6</v>
      </c>
      <c r="E14" s="1109"/>
      <c r="F14" s="620"/>
      <c r="G14" s="1110"/>
      <c r="H14" s="1110"/>
      <c r="I14" s="1110"/>
      <c r="J14" s="1110"/>
      <c r="K14" s="1110"/>
      <c r="L14" s="1110"/>
      <c r="M14" s="1110"/>
      <c r="N14" s="1110"/>
      <c r="O14" s="1110"/>
      <c r="P14" s="1110"/>
      <c r="Q14" s="1111"/>
      <c r="R14" s="1112"/>
      <c r="S14" s="1112"/>
      <c r="T14" s="1112"/>
      <c r="U14" s="1112"/>
      <c r="V14" s="1112"/>
      <c r="W14" s="1112"/>
      <c r="X14" s="1112"/>
      <c r="Y14" s="1112"/>
      <c r="Z14" s="1112"/>
      <c r="AA14" s="1112"/>
      <c r="AB14" s="1112"/>
      <c r="AC14" s="1112"/>
      <c r="AD14" s="1112"/>
      <c r="AE14" s="1112"/>
      <c r="AF14" s="1112"/>
      <c r="AG14" s="1112"/>
      <c r="AH14" s="1112"/>
      <c r="AI14" s="1112"/>
      <c r="AJ14" s="1112"/>
      <c r="AK14" s="1112"/>
      <c r="AL14" s="1112"/>
      <c r="AM14" s="1112"/>
      <c r="AN14" s="1112"/>
      <c r="AO14" s="610"/>
      <c r="AP14" s="1112"/>
      <c r="AQ14" s="1112"/>
      <c r="AR14" s="1112"/>
      <c r="AS14" s="1112"/>
      <c r="AT14" s="1112"/>
      <c r="AU14" s="1112"/>
      <c r="AV14" s="1112"/>
      <c r="AW14" s="1112"/>
      <c r="AX14" s="1112"/>
      <c r="AY14" s="1112"/>
      <c r="AZ14" s="1112"/>
      <c r="BA14" s="1112"/>
      <c r="BB14" s="1112"/>
      <c r="BC14" s="1112"/>
      <c r="BD14" s="1112"/>
      <c r="BE14" s="1112"/>
      <c r="BF14" s="1112"/>
      <c r="BG14" s="1112"/>
      <c r="BH14" s="1112"/>
      <c r="BI14" s="1112"/>
      <c r="BJ14" s="1112"/>
      <c r="BK14" s="1112"/>
      <c r="BL14" s="1112"/>
      <c r="BM14" s="610"/>
      <c r="BN14" s="19"/>
      <c r="BO14" s="19"/>
      <c r="BP14" s="19"/>
      <c r="BQ14" s="19"/>
      <c r="BR14" s="19"/>
      <c r="BS14" s="19"/>
      <c r="BT14" s="19"/>
      <c r="BU14" s="19"/>
      <c r="BV14" s="19"/>
      <c r="BW14" s="21"/>
      <c r="BX14" s="16"/>
      <c r="BY14" s="327" t="str">
        <f>IF(BZ14="","",MAX($BY$2:BY13)+1)</f>
        <v/>
      </c>
      <c r="BZ14" s="862"/>
      <c r="CA14" s="862"/>
      <c r="CB14" s="862"/>
      <c r="CC14" s="327" t="str">
        <f>IF(CD14="","",MAX(MAX($BY$2:$BY$48),MAX($CC$2:CC13))+1)</f>
        <v/>
      </c>
      <c r="CD14" s="862"/>
      <c r="CE14" s="862"/>
      <c r="CF14" s="862"/>
    </row>
    <row r="15" spans="1:89" s="17" customFormat="1" ht="13.5" customHeight="1">
      <c r="A15" s="13"/>
      <c r="B15" s="18"/>
      <c r="C15" s="19"/>
      <c r="D15" s="19"/>
      <c r="E15" s="19"/>
      <c r="F15" s="19"/>
      <c r="G15" s="19"/>
      <c r="H15" s="19"/>
      <c r="I15" s="19"/>
      <c r="J15" s="19"/>
      <c r="K15" s="19"/>
      <c r="L15" s="19"/>
      <c r="M15" s="19"/>
      <c r="N15" s="19"/>
      <c r="O15" s="19"/>
      <c r="P15" s="19"/>
      <c r="Q15" s="19"/>
      <c r="R15" s="19"/>
      <c r="S15" s="19"/>
      <c r="T15" s="19"/>
      <c r="U15" s="19"/>
      <c r="V15" s="19"/>
      <c r="W15" s="19"/>
      <c r="X15" s="19"/>
      <c r="Y15" s="19"/>
      <c r="Z15" s="19"/>
      <c r="AA15" s="19"/>
      <c r="AB15" s="19"/>
      <c r="AC15" s="19"/>
      <c r="AD15" s="19"/>
      <c r="AE15" s="19"/>
      <c r="AF15" s="19"/>
      <c r="AG15" s="19"/>
      <c r="AH15" s="19"/>
      <c r="AI15" s="19"/>
      <c r="AJ15" s="19"/>
      <c r="AK15" s="19"/>
      <c r="AL15" s="19"/>
      <c r="AM15" s="19"/>
      <c r="AN15" s="19"/>
      <c r="AO15" s="19"/>
      <c r="AP15" s="19"/>
      <c r="AQ15" s="19"/>
      <c r="AR15" s="19"/>
      <c r="AS15" s="19"/>
      <c r="AT15" s="19"/>
      <c r="AU15" s="19"/>
      <c r="AV15" s="19"/>
      <c r="AW15" s="19"/>
      <c r="AX15" s="19"/>
      <c r="AY15" s="19"/>
      <c r="AZ15" s="19"/>
      <c r="BA15" s="19"/>
      <c r="BB15" s="19"/>
      <c r="BC15" s="19"/>
      <c r="BD15" s="19"/>
      <c r="BE15" s="19"/>
      <c r="BF15" s="19"/>
      <c r="BG15" s="19"/>
      <c r="BH15" s="19"/>
      <c r="BI15" s="19"/>
      <c r="BJ15" s="19"/>
      <c r="BK15" s="19"/>
      <c r="BL15" s="19"/>
      <c r="BM15" s="19"/>
      <c r="BN15" s="19"/>
      <c r="BO15" s="19"/>
      <c r="BP15" s="19"/>
      <c r="BQ15" s="19"/>
      <c r="BR15" s="19"/>
      <c r="BS15" s="19"/>
      <c r="BT15" s="19"/>
      <c r="BU15" s="19"/>
      <c r="BV15" s="19"/>
      <c r="BW15" s="21"/>
      <c r="BX15" s="16"/>
      <c r="BY15" s="327" t="str">
        <f>IF(BZ15="","",MAX($BY$2:BY14)+1)</f>
        <v/>
      </c>
      <c r="BZ15" s="862"/>
      <c r="CA15" s="862"/>
      <c r="CB15" s="862"/>
      <c r="CC15" s="327" t="str">
        <f>IF(CD15="","",MAX(MAX($BY$2:$BY$48),MAX($CC$2:CC14))+1)</f>
        <v/>
      </c>
      <c r="CD15" s="862"/>
      <c r="CE15" s="862"/>
      <c r="CF15" s="862"/>
    </row>
    <row r="16" spans="1:89" s="17" customFormat="1" ht="13.5" customHeight="1">
      <c r="A16" s="13"/>
      <c r="B16" s="18"/>
      <c r="C16" s="19"/>
      <c r="D16" s="19"/>
      <c r="E16" s="19"/>
      <c r="F16" s="19"/>
      <c r="G16" s="19"/>
      <c r="H16" s="19"/>
      <c r="I16" s="19"/>
      <c r="J16" s="19"/>
      <c r="K16" s="19"/>
      <c r="L16" s="19"/>
      <c r="M16" s="19"/>
      <c r="N16" s="19"/>
      <c r="O16" s="19"/>
      <c r="P16" s="19"/>
      <c r="Q16" s="19"/>
      <c r="R16" s="19"/>
      <c r="S16" s="19"/>
      <c r="T16" s="19"/>
      <c r="U16" s="19"/>
      <c r="V16" s="19"/>
      <c r="W16" s="19"/>
      <c r="X16" s="19"/>
      <c r="Y16" s="19"/>
      <c r="Z16" s="19"/>
      <c r="AA16" s="19"/>
      <c r="AB16" s="19"/>
      <c r="AC16" s="19"/>
      <c r="AD16" s="19"/>
      <c r="AE16" s="19"/>
      <c r="AF16" s="19"/>
      <c r="AG16" s="19"/>
      <c r="AH16" s="19"/>
      <c r="AI16" s="19"/>
      <c r="AJ16" s="19"/>
      <c r="AK16" s="19"/>
      <c r="AL16" s="19"/>
      <c r="AM16" s="19"/>
      <c r="AN16" s="19"/>
      <c r="AO16" s="19"/>
      <c r="AP16" s="19"/>
      <c r="AQ16" s="19"/>
      <c r="AR16" s="19"/>
      <c r="AS16" s="19"/>
      <c r="AT16" s="19"/>
      <c r="AU16" s="19"/>
      <c r="AV16" s="19"/>
      <c r="AW16" s="19"/>
      <c r="AX16" s="19"/>
      <c r="AY16" s="19"/>
      <c r="AZ16" s="19"/>
      <c r="BA16" s="19"/>
      <c r="BB16" s="19"/>
      <c r="BC16" s="19"/>
      <c r="BD16" s="19"/>
      <c r="BE16" s="19"/>
      <c r="BF16" s="19"/>
      <c r="BG16" s="19"/>
      <c r="BH16" s="19"/>
      <c r="BI16" s="19"/>
      <c r="BJ16" s="19"/>
      <c r="BK16" s="19"/>
      <c r="BL16" s="19"/>
      <c r="BM16" s="19"/>
      <c r="BN16" s="19"/>
      <c r="BO16" s="19"/>
      <c r="BP16" s="19"/>
      <c r="BQ16" s="19"/>
      <c r="BR16" s="19"/>
      <c r="BS16" s="19"/>
      <c r="BT16" s="19"/>
      <c r="BU16" s="19"/>
      <c r="BV16" s="19"/>
      <c r="BW16" s="21"/>
      <c r="BX16" s="16"/>
      <c r="BY16" s="327" t="str">
        <f>IF(BZ16="","",MAX($BY$2:BY15)+1)</f>
        <v/>
      </c>
      <c r="BZ16" s="862"/>
      <c r="CA16" s="862"/>
      <c r="CB16" s="862"/>
      <c r="CC16" s="327" t="str">
        <f>IF(CD16="","",MAX(MAX($BY$2:$BY$48),MAX($CC$2:CC15))+1)</f>
        <v/>
      </c>
      <c r="CD16" s="862"/>
      <c r="CE16" s="862"/>
      <c r="CF16" s="862"/>
    </row>
    <row r="17" spans="1:84" s="17" customFormat="1" ht="13.5" customHeight="1">
      <c r="A17" s="13"/>
      <c r="B17" s="18"/>
      <c r="C17" s="19"/>
      <c r="D17" s="19"/>
      <c r="E17" s="19"/>
      <c r="F17" s="19"/>
      <c r="G17" s="19"/>
      <c r="H17" s="19"/>
      <c r="I17" s="19"/>
      <c r="J17" s="19"/>
      <c r="K17" s="19"/>
      <c r="L17" s="19"/>
      <c r="M17" s="19"/>
      <c r="N17" s="19"/>
      <c r="O17" s="19"/>
      <c r="P17" s="19"/>
      <c r="Q17" s="19"/>
      <c r="R17" s="19"/>
      <c r="S17" s="19"/>
      <c r="T17" s="19"/>
      <c r="U17" s="19"/>
      <c r="V17" s="19"/>
      <c r="W17" s="19"/>
      <c r="X17" s="19"/>
      <c r="Y17" s="19"/>
      <c r="Z17" s="19"/>
      <c r="AA17" s="19"/>
      <c r="AB17" s="19"/>
      <c r="AC17" s="19"/>
      <c r="AD17" s="19"/>
      <c r="AE17" s="19"/>
      <c r="AF17" s="19"/>
      <c r="AG17" s="19"/>
      <c r="AH17" s="19"/>
      <c r="AI17" s="19"/>
      <c r="AJ17" s="19"/>
      <c r="AK17" s="19"/>
      <c r="AL17" s="19"/>
      <c r="AM17" s="19"/>
      <c r="AN17" s="19"/>
      <c r="AO17" s="19"/>
      <c r="AP17" s="19"/>
      <c r="AQ17" s="19"/>
      <c r="AR17" s="19"/>
      <c r="AS17" s="19"/>
      <c r="AT17" s="19"/>
      <c r="AU17" s="19"/>
      <c r="AV17" s="19"/>
      <c r="AW17" s="19"/>
      <c r="AX17" s="19"/>
      <c r="AY17" s="19"/>
      <c r="AZ17" s="19"/>
      <c r="BA17" s="19"/>
      <c r="BB17" s="19"/>
      <c r="BC17" s="19"/>
      <c r="BD17" s="19"/>
      <c r="BE17" s="19"/>
      <c r="BF17" s="19"/>
      <c r="BG17" s="19"/>
      <c r="BH17" s="19"/>
      <c r="BI17" s="19"/>
      <c r="BJ17" s="19"/>
      <c r="BK17" s="19"/>
      <c r="BL17" s="19"/>
      <c r="BM17" s="19"/>
      <c r="BN17" s="19"/>
      <c r="BO17" s="19"/>
      <c r="BP17" s="19"/>
      <c r="BQ17" s="19"/>
      <c r="BR17" s="19"/>
      <c r="BS17" s="19"/>
      <c r="BT17" s="19"/>
      <c r="BU17" s="19"/>
      <c r="BV17" s="19"/>
      <c r="BW17" s="21"/>
      <c r="BX17" s="16"/>
      <c r="BY17" s="327" t="str">
        <f>IF(BZ17="","",MAX($BY$2:BY16)+1)</f>
        <v/>
      </c>
      <c r="BZ17" s="862"/>
      <c r="CA17" s="862"/>
      <c r="CB17" s="862"/>
      <c r="CC17" s="327" t="str">
        <f>IF(CD17="","",MAX(MAX($BY$2:$BY$48),MAX($CC$2:CC16))+1)</f>
        <v/>
      </c>
      <c r="CD17" s="862"/>
      <c r="CE17" s="862"/>
      <c r="CF17" s="862"/>
    </row>
    <row r="18" spans="1:84" s="17" customFormat="1" ht="13.5" customHeight="1">
      <c r="A18" s="13"/>
      <c r="B18" s="18"/>
      <c r="C18" s="19"/>
      <c r="D18" s="19"/>
      <c r="E18" s="19"/>
      <c r="F18" s="19"/>
      <c r="G18" s="19"/>
      <c r="H18" s="19"/>
      <c r="I18" s="19"/>
      <c r="J18" s="19"/>
      <c r="K18" s="19"/>
      <c r="L18" s="19"/>
      <c r="M18" s="19"/>
      <c r="N18" s="19"/>
      <c r="O18" s="19"/>
      <c r="P18" s="19"/>
      <c r="Q18" s="19"/>
      <c r="R18" s="19"/>
      <c r="S18" s="19"/>
      <c r="T18" s="19"/>
      <c r="U18" s="19"/>
      <c r="V18" s="19"/>
      <c r="W18" s="19"/>
      <c r="X18" s="19"/>
      <c r="Y18" s="19"/>
      <c r="Z18" s="19"/>
      <c r="AA18" s="19"/>
      <c r="AB18" s="19"/>
      <c r="AC18" s="19"/>
      <c r="AD18" s="19"/>
      <c r="AE18" s="19"/>
      <c r="AF18" s="19"/>
      <c r="AG18" s="19"/>
      <c r="AH18" s="19"/>
      <c r="AI18" s="19"/>
      <c r="AJ18" s="19"/>
      <c r="AK18" s="19"/>
      <c r="AL18" s="19"/>
      <c r="AM18" s="19"/>
      <c r="AN18" s="19"/>
      <c r="AO18" s="19"/>
      <c r="AP18" s="19"/>
      <c r="AQ18" s="19"/>
      <c r="AR18" s="19"/>
      <c r="AS18" s="19"/>
      <c r="AT18" s="19"/>
      <c r="AU18" s="19"/>
      <c r="AV18" s="19"/>
      <c r="AW18" s="19"/>
      <c r="AX18" s="19"/>
      <c r="AY18" s="19"/>
      <c r="AZ18" s="19"/>
      <c r="BA18" s="19"/>
      <c r="BB18" s="19"/>
      <c r="BC18" s="19"/>
      <c r="BD18" s="19"/>
      <c r="BE18" s="19"/>
      <c r="BF18" s="19"/>
      <c r="BG18" s="19"/>
      <c r="BH18" s="19"/>
      <c r="BI18" s="19"/>
      <c r="BJ18" s="19"/>
      <c r="BK18" s="19"/>
      <c r="BL18" s="19"/>
      <c r="BM18" s="19"/>
      <c r="BN18" s="19"/>
      <c r="BO18" s="19"/>
      <c r="BP18" s="19"/>
      <c r="BQ18" s="19"/>
      <c r="BR18" s="19"/>
      <c r="BS18" s="19"/>
      <c r="BT18" s="19"/>
      <c r="BU18" s="19"/>
      <c r="BV18" s="19"/>
      <c r="BW18" s="21"/>
      <c r="BX18" s="16"/>
      <c r="BY18" s="327" t="str">
        <f>IF(BZ18="","",MAX($BY$2:BY17)+1)</f>
        <v/>
      </c>
      <c r="BZ18" s="862"/>
      <c r="CA18" s="862"/>
      <c r="CB18" s="862"/>
      <c r="CC18" s="327" t="str">
        <f>IF(CD18="","",MAX(MAX($BY$2:$BY$48),MAX($CC$2:CC17))+1)</f>
        <v/>
      </c>
      <c r="CD18" s="862"/>
      <c r="CE18" s="862"/>
      <c r="CF18" s="862"/>
    </row>
    <row r="19" spans="1:84" s="17" customFormat="1" ht="13.5" customHeight="1">
      <c r="A19" s="13"/>
      <c r="B19" s="18"/>
      <c r="C19" s="19"/>
      <c r="D19" s="19"/>
      <c r="E19" s="19"/>
      <c r="F19" s="19"/>
      <c r="G19" s="19"/>
      <c r="H19" s="19"/>
      <c r="I19" s="19"/>
      <c r="J19" s="19"/>
      <c r="K19" s="19"/>
      <c r="L19" s="19"/>
      <c r="M19" s="19"/>
      <c r="N19" s="19"/>
      <c r="O19" s="19"/>
      <c r="P19" s="19"/>
      <c r="Q19" s="19"/>
      <c r="R19" s="19"/>
      <c r="S19" s="19"/>
      <c r="T19" s="19"/>
      <c r="U19" s="19"/>
      <c r="V19" s="19"/>
      <c r="W19" s="19"/>
      <c r="X19" s="19"/>
      <c r="Y19" s="19"/>
      <c r="Z19" s="19"/>
      <c r="AA19" s="19"/>
      <c r="AB19" s="19"/>
      <c r="AC19" s="19"/>
      <c r="AD19" s="19"/>
      <c r="AE19" s="19"/>
      <c r="AF19" s="19"/>
      <c r="AG19" s="19"/>
      <c r="AH19" s="19"/>
      <c r="AI19" s="19"/>
      <c r="AJ19" s="19"/>
      <c r="AK19" s="19"/>
      <c r="AL19" s="19"/>
      <c r="AM19" s="19"/>
      <c r="AN19" s="19"/>
      <c r="AO19" s="19"/>
      <c r="AP19" s="19"/>
      <c r="AQ19" s="19"/>
      <c r="AR19" s="19"/>
      <c r="AS19" s="19"/>
      <c r="AT19" s="19"/>
      <c r="AU19" s="19"/>
      <c r="AV19" s="19"/>
      <c r="AW19" s="19"/>
      <c r="AX19" s="19"/>
      <c r="AY19" s="19"/>
      <c r="AZ19" s="19"/>
      <c r="BA19" s="19"/>
      <c r="BB19" s="19"/>
      <c r="BC19" s="19"/>
      <c r="BD19" s="19"/>
      <c r="BE19" s="19"/>
      <c r="BF19" s="19"/>
      <c r="BG19" s="19"/>
      <c r="BH19" s="19"/>
      <c r="BI19" s="19"/>
      <c r="BJ19" s="19"/>
      <c r="BK19" s="19"/>
      <c r="BL19" s="19"/>
      <c r="BM19" s="19"/>
      <c r="BN19" s="19"/>
      <c r="BO19" s="19"/>
      <c r="BP19" s="19"/>
      <c r="BQ19" s="19"/>
      <c r="BR19" s="19"/>
      <c r="BS19" s="19"/>
      <c r="BT19" s="19"/>
      <c r="BU19" s="19"/>
      <c r="BV19" s="19"/>
      <c r="BW19" s="21"/>
      <c r="BX19" s="16"/>
      <c r="BY19" s="327" t="str">
        <f>IF(BZ19="","",MAX($BY$2:BY18)+1)</f>
        <v/>
      </c>
      <c r="BZ19" s="862"/>
      <c r="CA19" s="862"/>
      <c r="CB19" s="862"/>
      <c r="CC19" s="327" t="str">
        <f>IF(CD19="","",MAX(MAX($BY$2:$BY$48),MAX($CC$2:CC18))+1)</f>
        <v/>
      </c>
      <c r="CD19" s="862"/>
      <c r="CE19" s="862"/>
      <c r="CF19" s="862"/>
    </row>
    <row r="20" spans="1:84" s="17" customFormat="1" ht="13.5" customHeight="1">
      <c r="A20" s="13"/>
      <c r="B20" s="18"/>
      <c r="C20" s="19"/>
      <c r="D20" s="19"/>
      <c r="E20" s="19"/>
      <c r="F20" s="19"/>
      <c r="G20" s="19"/>
      <c r="H20" s="19"/>
      <c r="I20" s="19"/>
      <c r="J20" s="19"/>
      <c r="K20" s="19"/>
      <c r="L20" s="19"/>
      <c r="M20" s="19"/>
      <c r="N20" s="19"/>
      <c r="O20" s="19"/>
      <c r="P20" s="19"/>
      <c r="Q20" s="19"/>
      <c r="R20" s="19"/>
      <c r="S20" s="19"/>
      <c r="T20" s="19"/>
      <c r="U20" s="19"/>
      <c r="V20" s="19"/>
      <c r="W20" s="19"/>
      <c r="X20" s="19"/>
      <c r="Y20" s="19"/>
      <c r="Z20" s="19"/>
      <c r="AA20" s="19"/>
      <c r="AB20" s="19"/>
      <c r="AC20" s="19"/>
      <c r="AD20" s="19"/>
      <c r="AE20" s="19"/>
      <c r="AF20" s="19"/>
      <c r="AG20" s="19"/>
      <c r="AH20" s="19"/>
      <c r="AI20" s="19"/>
      <c r="AJ20" s="19"/>
      <c r="AK20" s="19"/>
      <c r="AL20" s="19"/>
      <c r="AM20" s="19"/>
      <c r="AN20" s="19"/>
      <c r="AO20" s="19"/>
      <c r="AP20" s="19"/>
      <c r="AQ20" s="19"/>
      <c r="AR20" s="19"/>
      <c r="AS20" s="19"/>
      <c r="AT20" s="19"/>
      <c r="AU20" s="19"/>
      <c r="AV20" s="19"/>
      <c r="AW20" s="19"/>
      <c r="AX20" s="19"/>
      <c r="AY20" s="19"/>
      <c r="AZ20" s="19"/>
      <c r="BA20" s="19"/>
      <c r="BB20" s="19"/>
      <c r="BC20" s="19"/>
      <c r="BD20" s="19"/>
      <c r="BE20" s="19"/>
      <c r="BF20" s="19"/>
      <c r="BG20" s="19"/>
      <c r="BH20" s="19"/>
      <c r="BI20" s="19"/>
      <c r="BJ20" s="19"/>
      <c r="BK20" s="19"/>
      <c r="BL20" s="19"/>
      <c r="BM20" s="19"/>
      <c r="BN20" s="19"/>
      <c r="BO20" s="19"/>
      <c r="BP20" s="19"/>
      <c r="BQ20" s="19"/>
      <c r="BR20" s="19"/>
      <c r="BS20" s="19"/>
      <c r="BT20" s="19"/>
      <c r="BU20" s="19"/>
      <c r="BV20" s="19"/>
      <c r="BW20" s="21"/>
      <c r="BX20" s="16"/>
      <c r="BY20" s="327" t="str">
        <f>IF(BZ20="","",MAX($BY$2:BY19)+1)</f>
        <v/>
      </c>
      <c r="BZ20" s="862"/>
      <c r="CA20" s="862"/>
      <c r="CB20" s="862"/>
      <c r="CC20" s="327" t="str">
        <f>IF(CD20="","",MAX(MAX($BY$2:$BY$48),MAX($CC$2:CC19))+1)</f>
        <v/>
      </c>
      <c r="CD20" s="862"/>
      <c r="CE20" s="862"/>
      <c r="CF20" s="862"/>
    </row>
    <row r="21" spans="1:84" s="17" customFormat="1" ht="13.5" customHeight="1">
      <c r="A21" s="13"/>
      <c r="B21" s="18"/>
      <c r="C21" s="19"/>
      <c r="D21" s="19"/>
      <c r="E21" s="19"/>
      <c r="F21" s="19"/>
      <c r="G21" s="19"/>
      <c r="H21" s="19"/>
      <c r="I21" s="19"/>
      <c r="J21" s="19"/>
      <c r="K21" s="19"/>
      <c r="L21" s="19"/>
      <c r="M21" s="19"/>
      <c r="N21" s="19"/>
      <c r="O21" s="19"/>
      <c r="P21" s="19"/>
      <c r="Q21" s="19"/>
      <c r="R21" s="19"/>
      <c r="S21" s="19"/>
      <c r="T21" s="19"/>
      <c r="U21" s="19"/>
      <c r="V21" s="19"/>
      <c r="W21" s="19"/>
      <c r="X21" s="19"/>
      <c r="Y21" s="19"/>
      <c r="Z21" s="19"/>
      <c r="AA21" s="19"/>
      <c r="AB21" s="19"/>
      <c r="AC21" s="19"/>
      <c r="AD21" s="19"/>
      <c r="AE21" s="19"/>
      <c r="AF21" s="19"/>
      <c r="AG21" s="19"/>
      <c r="AH21" s="19"/>
      <c r="AI21" s="19"/>
      <c r="AJ21" s="19"/>
      <c r="AK21" s="19"/>
      <c r="AL21" s="19"/>
      <c r="AM21" s="19"/>
      <c r="AN21" s="19"/>
      <c r="AO21" s="19"/>
      <c r="AP21" s="19"/>
      <c r="AQ21" s="19"/>
      <c r="AR21" s="19"/>
      <c r="AS21" s="19"/>
      <c r="AT21" s="19"/>
      <c r="AU21" s="19"/>
      <c r="AV21" s="19"/>
      <c r="AW21" s="19"/>
      <c r="AX21" s="19"/>
      <c r="AY21" s="19"/>
      <c r="AZ21" s="19"/>
      <c r="BA21" s="19"/>
      <c r="BB21" s="19"/>
      <c r="BC21" s="19"/>
      <c r="BD21" s="19"/>
      <c r="BE21" s="19"/>
      <c r="BF21" s="19"/>
      <c r="BG21" s="19"/>
      <c r="BH21" s="19"/>
      <c r="BI21" s="19"/>
      <c r="BJ21" s="19"/>
      <c r="BK21" s="19"/>
      <c r="BL21" s="19"/>
      <c r="BM21" s="19"/>
      <c r="BN21" s="19"/>
      <c r="BO21" s="19"/>
      <c r="BP21" s="19"/>
      <c r="BQ21" s="19"/>
      <c r="BR21" s="19"/>
      <c r="BS21" s="19"/>
      <c r="BT21" s="19"/>
      <c r="BU21" s="19"/>
      <c r="BV21" s="19"/>
      <c r="BW21" s="21"/>
      <c r="BX21" s="16"/>
      <c r="BY21" s="327" t="str">
        <f>IF(BZ21="","",MAX($BY$2:BY20)+1)</f>
        <v/>
      </c>
      <c r="BZ21" s="862"/>
      <c r="CA21" s="862"/>
      <c r="CB21" s="862"/>
      <c r="CC21" s="327" t="str">
        <f>IF(CD21="","",MAX(MAX($BY$2:$BY$48),MAX($CC$2:CC20))+1)</f>
        <v/>
      </c>
      <c r="CD21" s="862"/>
      <c r="CE21" s="862"/>
      <c r="CF21" s="862"/>
    </row>
    <row r="22" spans="1:84" s="17" customFormat="1" ht="13.5" customHeight="1">
      <c r="A22" s="13"/>
      <c r="B22" s="18"/>
      <c r="C22" s="19"/>
      <c r="D22" s="19"/>
      <c r="E22" s="19"/>
      <c r="F22" s="19"/>
      <c r="G22" s="19"/>
      <c r="H22" s="19"/>
      <c r="I22" s="19"/>
      <c r="J22" s="19"/>
      <c r="K22" s="19"/>
      <c r="L22" s="19"/>
      <c r="M22" s="19"/>
      <c r="N22" s="19"/>
      <c r="O22" s="19"/>
      <c r="P22" s="19"/>
      <c r="Q22" s="19"/>
      <c r="R22" s="19"/>
      <c r="S22" s="19"/>
      <c r="T22" s="19"/>
      <c r="U22" s="19"/>
      <c r="V22" s="19"/>
      <c r="W22" s="19"/>
      <c r="X22" s="19"/>
      <c r="Y22" s="19"/>
      <c r="Z22" s="19"/>
      <c r="AA22" s="19"/>
      <c r="AB22" s="19"/>
      <c r="AC22" s="19"/>
      <c r="AD22" s="19"/>
      <c r="AE22" s="19"/>
      <c r="AF22" s="19"/>
      <c r="AG22" s="19"/>
      <c r="AH22" s="19"/>
      <c r="AI22" s="19"/>
      <c r="AJ22" s="19"/>
      <c r="AK22" s="19"/>
      <c r="AL22" s="19"/>
      <c r="AM22" s="19"/>
      <c r="AN22" s="19"/>
      <c r="AO22" s="19"/>
      <c r="AP22" s="19"/>
      <c r="AQ22" s="19"/>
      <c r="AR22" s="19"/>
      <c r="AS22" s="19"/>
      <c r="AT22" s="19"/>
      <c r="AU22" s="19"/>
      <c r="AV22" s="19"/>
      <c r="AW22" s="19"/>
      <c r="AX22" s="19"/>
      <c r="AY22" s="19"/>
      <c r="AZ22" s="19"/>
      <c r="BA22" s="19"/>
      <c r="BB22" s="19"/>
      <c r="BC22" s="19"/>
      <c r="BD22" s="19"/>
      <c r="BE22" s="19"/>
      <c r="BF22" s="19"/>
      <c r="BG22" s="19"/>
      <c r="BH22" s="19"/>
      <c r="BI22" s="19"/>
      <c r="BJ22" s="19"/>
      <c r="BK22" s="19"/>
      <c r="BL22" s="19"/>
      <c r="BM22" s="19"/>
      <c r="BN22" s="19"/>
      <c r="BO22" s="19"/>
      <c r="BP22" s="19"/>
      <c r="BQ22" s="19"/>
      <c r="BR22" s="19"/>
      <c r="BS22" s="19"/>
      <c r="BT22" s="19"/>
      <c r="BU22" s="19"/>
      <c r="BV22" s="19"/>
      <c r="BW22" s="21"/>
      <c r="BX22" s="16"/>
      <c r="BY22" s="327" t="str">
        <f>IF(BZ22="","",MAX($BY$2:BY21)+1)</f>
        <v/>
      </c>
      <c r="BZ22" s="862"/>
      <c r="CA22" s="862"/>
      <c r="CB22" s="862"/>
      <c r="CC22" s="327" t="str">
        <f>IF(CD22="","",MAX(MAX($BY$2:$BY$48),MAX($CC$2:CC21))+1)</f>
        <v/>
      </c>
      <c r="CD22" s="862"/>
      <c r="CE22" s="862"/>
      <c r="CF22" s="862"/>
    </row>
    <row r="23" spans="1:84" s="17" customFormat="1" ht="13.5" customHeight="1">
      <c r="A23" s="13"/>
      <c r="B23" s="18"/>
      <c r="C23" s="19"/>
      <c r="D23" s="19"/>
      <c r="E23" s="19"/>
      <c r="F23" s="19"/>
      <c r="G23" s="19"/>
      <c r="H23" s="19"/>
      <c r="I23" s="19"/>
      <c r="J23" s="19"/>
      <c r="K23" s="19"/>
      <c r="L23" s="19"/>
      <c r="M23" s="19"/>
      <c r="N23" s="19"/>
      <c r="O23" s="19"/>
      <c r="P23" s="19"/>
      <c r="Q23" s="19"/>
      <c r="R23" s="19"/>
      <c r="S23" s="19"/>
      <c r="T23" s="19"/>
      <c r="U23" s="19"/>
      <c r="V23" s="19"/>
      <c r="W23" s="19"/>
      <c r="X23" s="19"/>
      <c r="Y23" s="19"/>
      <c r="Z23" s="19"/>
      <c r="AA23" s="19"/>
      <c r="AB23" s="19"/>
      <c r="AC23" s="19"/>
      <c r="AD23" s="19"/>
      <c r="AE23" s="19"/>
      <c r="AF23" s="19"/>
      <c r="AG23" s="19"/>
      <c r="AH23" s="19"/>
      <c r="AI23" s="19"/>
      <c r="AJ23" s="19"/>
      <c r="AK23" s="19"/>
      <c r="AL23" s="19"/>
      <c r="AM23" s="19"/>
      <c r="AN23" s="19"/>
      <c r="AO23" s="19"/>
      <c r="AP23" s="19"/>
      <c r="AQ23" s="19"/>
      <c r="AR23" s="19"/>
      <c r="AS23" s="19"/>
      <c r="AT23" s="19"/>
      <c r="AU23" s="19"/>
      <c r="AV23" s="19"/>
      <c r="AW23" s="19"/>
      <c r="AX23" s="19"/>
      <c r="AY23" s="19"/>
      <c r="AZ23" s="19"/>
      <c r="BA23" s="19"/>
      <c r="BB23" s="19"/>
      <c r="BC23" s="19"/>
      <c r="BD23" s="19"/>
      <c r="BE23" s="19"/>
      <c r="BF23" s="19"/>
      <c r="BG23" s="19"/>
      <c r="BH23" s="19"/>
      <c r="BI23" s="19"/>
      <c r="BJ23" s="19"/>
      <c r="BK23" s="19"/>
      <c r="BL23" s="19"/>
      <c r="BM23" s="19"/>
      <c r="BN23" s="19"/>
      <c r="BO23" s="19"/>
      <c r="BP23" s="19"/>
      <c r="BQ23" s="19"/>
      <c r="BR23" s="19"/>
      <c r="BS23" s="19"/>
      <c r="BT23" s="19"/>
      <c r="BU23" s="19"/>
      <c r="BV23" s="19"/>
      <c r="BW23" s="21"/>
      <c r="BX23" s="16"/>
      <c r="BY23" s="327" t="str">
        <f>IF(BZ23="","",MAX($BY$2:BY22)+1)</f>
        <v/>
      </c>
      <c r="BZ23" s="862"/>
      <c r="CA23" s="862"/>
      <c r="CB23" s="862"/>
      <c r="CC23" s="327" t="str">
        <f>IF(CD23="","",MAX(MAX($BY$2:$BY$48),MAX($CC$2:CC22))+1)</f>
        <v/>
      </c>
      <c r="CD23" s="862"/>
      <c r="CE23" s="862"/>
      <c r="CF23" s="862"/>
    </row>
    <row r="24" spans="1:84" s="17" customFormat="1" ht="13.5" customHeight="1">
      <c r="A24" s="13"/>
      <c r="B24" s="18"/>
      <c r="C24" s="19"/>
      <c r="D24" s="19"/>
      <c r="E24" s="19"/>
      <c r="F24" s="19"/>
      <c r="G24" s="19"/>
      <c r="H24" s="19"/>
      <c r="I24" s="19"/>
      <c r="J24" s="19"/>
      <c r="K24" s="19"/>
      <c r="L24" s="19"/>
      <c r="M24" s="19"/>
      <c r="N24" s="19"/>
      <c r="O24" s="19"/>
      <c r="P24" s="19"/>
      <c r="Q24" s="19"/>
      <c r="R24" s="19"/>
      <c r="S24" s="19"/>
      <c r="T24" s="19"/>
      <c r="U24" s="19"/>
      <c r="V24" s="19"/>
      <c r="W24" s="19"/>
      <c r="X24" s="19"/>
      <c r="Y24" s="19"/>
      <c r="Z24" s="19"/>
      <c r="AA24" s="19"/>
      <c r="AB24" s="19"/>
      <c r="AC24" s="19"/>
      <c r="AD24" s="19"/>
      <c r="AE24" s="19"/>
      <c r="AF24" s="19"/>
      <c r="AG24" s="19"/>
      <c r="AH24" s="19"/>
      <c r="AI24" s="19"/>
      <c r="AJ24" s="19"/>
      <c r="AK24" s="19"/>
      <c r="AL24" s="19"/>
      <c r="AM24" s="19"/>
      <c r="AN24" s="19"/>
      <c r="AO24" s="19"/>
      <c r="AP24" s="19"/>
      <c r="AQ24" s="19"/>
      <c r="AR24" s="19"/>
      <c r="AS24" s="19"/>
      <c r="AT24" s="19"/>
      <c r="AU24" s="19"/>
      <c r="AV24" s="19"/>
      <c r="AW24" s="19"/>
      <c r="AX24" s="19"/>
      <c r="AY24" s="19"/>
      <c r="AZ24" s="19"/>
      <c r="BA24" s="19"/>
      <c r="BB24" s="19"/>
      <c r="BC24" s="19"/>
      <c r="BD24" s="19"/>
      <c r="BE24" s="19"/>
      <c r="BF24" s="19"/>
      <c r="BG24" s="19"/>
      <c r="BH24" s="19"/>
      <c r="BI24" s="19"/>
      <c r="BJ24" s="19"/>
      <c r="BK24" s="19"/>
      <c r="BL24" s="19"/>
      <c r="BM24" s="19"/>
      <c r="BN24" s="19"/>
      <c r="BO24" s="19"/>
      <c r="BP24" s="19"/>
      <c r="BQ24" s="19"/>
      <c r="BR24" s="19"/>
      <c r="BS24" s="19"/>
      <c r="BT24" s="19"/>
      <c r="BU24" s="19"/>
      <c r="BV24" s="19"/>
      <c r="BW24" s="21"/>
      <c r="BX24" s="16"/>
      <c r="BY24" s="327" t="str">
        <f>IF(BZ24="","",MAX($BY$2:BY23)+1)</f>
        <v/>
      </c>
      <c r="BZ24" s="862"/>
      <c r="CA24" s="862"/>
      <c r="CB24" s="862"/>
      <c r="CC24" s="327" t="str">
        <f>IF(CD24="","",MAX(MAX($BY$2:$BY$48),MAX($CC$2:CC23))+1)</f>
        <v/>
      </c>
      <c r="CD24" s="862"/>
      <c r="CE24" s="862"/>
      <c r="CF24" s="862"/>
    </row>
    <row r="25" spans="1:84" s="17" customFormat="1" ht="13.5" customHeight="1">
      <c r="A25" s="13"/>
      <c r="B25" s="18"/>
      <c r="C25" s="19"/>
      <c r="D25" s="19"/>
      <c r="E25" s="19"/>
      <c r="F25" s="19"/>
      <c r="G25" s="19"/>
      <c r="H25" s="19"/>
      <c r="I25" s="19"/>
      <c r="J25" s="19"/>
      <c r="K25" s="19"/>
      <c r="L25" s="19"/>
      <c r="M25" s="19"/>
      <c r="N25" s="19"/>
      <c r="O25" s="19"/>
      <c r="P25" s="19"/>
      <c r="Q25" s="19"/>
      <c r="R25" s="19"/>
      <c r="S25" s="19"/>
      <c r="T25" s="19"/>
      <c r="U25" s="19"/>
      <c r="V25" s="19"/>
      <c r="W25" s="19"/>
      <c r="X25" s="19"/>
      <c r="Y25" s="19"/>
      <c r="Z25" s="19"/>
      <c r="AA25" s="19"/>
      <c r="AB25" s="19"/>
      <c r="AC25" s="19"/>
      <c r="AD25" s="19"/>
      <c r="AE25" s="19"/>
      <c r="AF25" s="19"/>
      <c r="AG25" s="19"/>
      <c r="AH25" s="19"/>
      <c r="AI25" s="19"/>
      <c r="AJ25" s="19"/>
      <c r="AK25" s="19"/>
      <c r="AL25" s="19"/>
      <c r="AM25" s="19"/>
      <c r="AN25" s="19"/>
      <c r="AO25" s="19"/>
      <c r="AP25" s="19"/>
      <c r="AQ25" s="19"/>
      <c r="AR25" s="19"/>
      <c r="AS25" s="19"/>
      <c r="AT25" s="19"/>
      <c r="AU25" s="19"/>
      <c r="AV25" s="19"/>
      <c r="AW25" s="19"/>
      <c r="AX25" s="19"/>
      <c r="AY25" s="19"/>
      <c r="AZ25" s="19"/>
      <c r="BA25" s="19"/>
      <c r="BB25" s="19"/>
      <c r="BC25" s="19"/>
      <c r="BD25" s="19"/>
      <c r="BE25" s="19"/>
      <c r="BF25" s="19"/>
      <c r="BG25" s="19"/>
      <c r="BH25" s="19"/>
      <c r="BI25" s="19"/>
      <c r="BJ25" s="19"/>
      <c r="BK25" s="19"/>
      <c r="BL25" s="19"/>
      <c r="BM25" s="19"/>
      <c r="BN25" s="19"/>
      <c r="BO25" s="19"/>
      <c r="BP25" s="19"/>
      <c r="BQ25" s="19"/>
      <c r="BR25" s="19"/>
      <c r="BS25" s="19"/>
      <c r="BT25" s="19"/>
      <c r="BU25" s="19"/>
      <c r="BV25" s="19"/>
      <c r="BW25" s="21"/>
      <c r="BX25" s="16"/>
      <c r="BY25" s="327" t="str">
        <f>IF(BZ25="","",MAX($BY$2:BY24)+1)</f>
        <v/>
      </c>
      <c r="BZ25" s="862"/>
      <c r="CA25" s="862"/>
      <c r="CB25" s="862"/>
      <c r="CC25" s="327" t="str">
        <f>IF(CD25="","",MAX(MAX($BY$2:$BY$48),MAX($CC$2:CC24))+1)</f>
        <v/>
      </c>
      <c r="CD25" s="862"/>
      <c r="CE25" s="862"/>
      <c r="CF25" s="862"/>
    </row>
    <row r="26" spans="1:84" s="17" customFormat="1" ht="13.5" customHeight="1">
      <c r="A26" s="13"/>
      <c r="B26" s="18"/>
      <c r="C26" s="19"/>
      <c r="D26" s="19"/>
      <c r="E26" s="19"/>
      <c r="F26" s="19"/>
      <c r="G26" s="19"/>
      <c r="H26" s="19"/>
      <c r="I26" s="19"/>
      <c r="J26" s="19"/>
      <c r="K26" s="19"/>
      <c r="L26" s="19"/>
      <c r="M26" s="19"/>
      <c r="N26" s="19"/>
      <c r="O26" s="19"/>
      <c r="P26" s="19"/>
      <c r="Q26" s="19"/>
      <c r="R26" s="19"/>
      <c r="S26" s="19"/>
      <c r="T26" s="19"/>
      <c r="U26" s="19"/>
      <c r="V26" s="19"/>
      <c r="W26" s="19"/>
      <c r="X26" s="19"/>
      <c r="Y26" s="19"/>
      <c r="Z26" s="19"/>
      <c r="AA26" s="19"/>
      <c r="AB26" s="19"/>
      <c r="AC26" s="19"/>
      <c r="AD26" s="19"/>
      <c r="AE26" s="19"/>
      <c r="AF26" s="19"/>
      <c r="AG26" s="19"/>
      <c r="AH26" s="19"/>
      <c r="AI26" s="19"/>
      <c r="AJ26" s="19"/>
      <c r="AK26" s="19"/>
      <c r="AL26" s="19"/>
      <c r="AM26" s="19"/>
      <c r="AN26" s="19"/>
      <c r="AO26" s="19"/>
      <c r="AP26" s="19"/>
      <c r="AQ26" s="19"/>
      <c r="AR26" s="19"/>
      <c r="AS26" s="19"/>
      <c r="AT26" s="19"/>
      <c r="AU26" s="19"/>
      <c r="AV26" s="19"/>
      <c r="AW26" s="19"/>
      <c r="AX26" s="19"/>
      <c r="AY26" s="19"/>
      <c r="AZ26" s="19"/>
      <c r="BA26" s="19"/>
      <c r="BB26" s="19"/>
      <c r="BC26" s="19"/>
      <c r="BD26" s="19"/>
      <c r="BE26" s="19"/>
      <c r="BF26" s="19"/>
      <c r="BG26" s="19"/>
      <c r="BH26" s="19"/>
      <c r="BI26" s="19"/>
      <c r="BJ26" s="19"/>
      <c r="BK26" s="19"/>
      <c r="BL26" s="19"/>
      <c r="BM26" s="19"/>
      <c r="BN26" s="19"/>
      <c r="BO26" s="19"/>
      <c r="BP26" s="19"/>
      <c r="BQ26" s="19"/>
      <c r="BR26" s="19"/>
      <c r="BS26" s="19"/>
      <c r="BT26" s="19"/>
      <c r="BU26" s="19"/>
      <c r="BV26" s="19"/>
      <c r="BW26" s="21"/>
      <c r="BX26" s="16"/>
      <c r="BY26" s="327" t="str">
        <f>IF(BZ26="","",MAX($BY$2:BY25)+1)</f>
        <v/>
      </c>
      <c r="BZ26" s="862"/>
      <c r="CA26" s="862"/>
      <c r="CB26" s="862"/>
      <c r="CC26" s="327" t="str">
        <f>IF(CD26="","",MAX(MAX($BY$2:$BY$48),MAX($CC$2:CC25))+1)</f>
        <v/>
      </c>
      <c r="CD26" s="862"/>
      <c r="CE26" s="862"/>
      <c r="CF26" s="862"/>
    </row>
    <row r="27" spans="1:84" s="17" customFormat="1" ht="13.5" customHeight="1">
      <c r="A27" s="13"/>
      <c r="B27" s="18"/>
      <c r="C27" s="19"/>
      <c r="D27" s="19"/>
      <c r="E27" s="19"/>
      <c r="F27" s="19"/>
      <c r="G27" s="19"/>
      <c r="H27" s="19"/>
      <c r="I27" s="19"/>
      <c r="J27" s="19"/>
      <c r="K27" s="19"/>
      <c r="L27" s="19"/>
      <c r="M27" s="19"/>
      <c r="N27" s="19"/>
      <c r="O27" s="19"/>
      <c r="P27" s="19"/>
      <c r="Q27" s="19"/>
      <c r="R27" s="19"/>
      <c r="S27" s="19"/>
      <c r="T27" s="19"/>
      <c r="U27" s="19"/>
      <c r="V27" s="19"/>
      <c r="W27" s="19"/>
      <c r="X27" s="19"/>
      <c r="Y27" s="19"/>
      <c r="Z27" s="19"/>
      <c r="AA27" s="19"/>
      <c r="AB27" s="19"/>
      <c r="AC27" s="19"/>
      <c r="AD27" s="19"/>
      <c r="AE27" s="19"/>
      <c r="AF27" s="19"/>
      <c r="AG27" s="19"/>
      <c r="AH27" s="19"/>
      <c r="AI27" s="19"/>
      <c r="AJ27" s="19"/>
      <c r="AK27" s="19"/>
      <c r="AL27" s="19"/>
      <c r="AM27" s="19"/>
      <c r="AN27" s="19"/>
      <c r="AO27" s="19"/>
      <c r="AP27" s="19"/>
      <c r="AQ27" s="19"/>
      <c r="AR27" s="19"/>
      <c r="AS27" s="19"/>
      <c r="AT27" s="19"/>
      <c r="AU27" s="19"/>
      <c r="AV27" s="19"/>
      <c r="AW27" s="19"/>
      <c r="AX27" s="19"/>
      <c r="AY27" s="19"/>
      <c r="AZ27" s="19"/>
      <c r="BA27" s="19"/>
      <c r="BB27" s="19"/>
      <c r="BC27" s="19"/>
      <c r="BD27" s="19"/>
      <c r="BE27" s="19"/>
      <c r="BF27" s="19"/>
      <c r="BG27" s="19"/>
      <c r="BH27" s="19"/>
      <c r="BI27" s="19"/>
      <c r="BJ27" s="19"/>
      <c r="BK27" s="19"/>
      <c r="BL27" s="19"/>
      <c r="BM27" s="19"/>
      <c r="BN27" s="19"/>
      <c r="BO27" s="19"/>
      <c r="BP27" s="19"/>
      <c r="BQ27" s="19"/>
      <c r="BR27" s="19"/>
      <c r="BS27" s="19"/>
      <c r="BT27" s="19"/>
      <c r="BU27" s="19"/>
      <c r="BV27" s="19"/>
      <c r="BW27" s="21"/>
      <c r="BX27" s="16"/>
      <c r="BY27" s="327" t="str">
        <f>IF(BZ27="","",MAX($BY$2:BY26)+1)</f>
        <v/>
      </c>
      <c r="BZ27" s="862"/>
      <c r="CA27" s="862"/>
      <c r="CB27" s="862"/>
      <c r="CC27" s="327" t="str">
        <f>IF(CD27="","",MAX(MAX($BY$2:$BY$48),MAX($CC$2:CC26))+1)</f>
        <v/>
      </c>
      <c r="CD27" s="862"/>
      <c r="CE27" s="862"/>
      <c r="CF27" s="862"/>
    </row>
    <row r="28" spans="1:84" s="17" customFormat="1" ht="13.5" customHeight="1">
      <c r="A28" s="13"/>
      <c r="B28" s="18"/>
      <c r="C28" s="19"/>
      <c r="D28" s="19"/>
      <c r="E28" s="19"/>
      <c r="F28" s="19"/>
      <c r="G28" s="19"/>
      <c r="H28" s="19"/>
      <c r="I28" s="19"/>
      <c r="J28" s="19"/>
      <c r="K28" s="19"/>
      <c r="L28" s="19"/>
      <c r="M28" s="19"/>
      <c r="N28" s="19"/>
      <c r="O28" s="19"/>
      <c r="P28" s="19"/>
      <c r="Q28" s="19"/>
      <c r="R28" s="19"/>
      <c r="S28" s="19"/>
      <c r="T28" s="19"/>
      <c r="U28" s="19"/>
      <c r="V28" s="19"/>
      <c r="W28" s="19"/>
      <c r="X28" s="19"/>
      <c r="Y28" s="19"/>
      <c r="Z28" s="19"/>
      <c r="AA28" s="19"/>
      <c r="AB28" s="19"/>
      <c r="AC28" s="19"/>
      <c r="AD28" s="19"/>
      <c r="AE28" s="19"/>
      <c r="AF28" s="19"/>
      <c r="AG28" s="19"/>
      <c r="AH28" s="19"/>
      <c r="AI28" s="19"/>
      <c r="AJ28" s="19"/>
      <c r="AK28" s="19"/>
      <c r="AL28" s="19"/>
      <c r="AM28" s="19"/>
      <c r="AN28" s="19"/>
      <c r="AO28" s="19"/>
      <c r="AP28" s="19"/>
      <c r="AQ28" s="19"/>
      <c r="AR28" s="19"/>
      <c r="AS28" s="19"/>
      <c r="AT28" s="19"/>
      <c r="AU28" s="19"/>
      <c r="AV28" s="19"/>
      <c r="AW28" s="19"/>
      <c r="AX28" s="19"/>
      <c r="AY28" s="19"/>
      <c r="AZ28" s="19"/>
      <c r="BA28" s="19"/>
      <c r="BB28" s="19"/>
      <c r="BC28" s="19"/>
      <c r="BD28" s="19"/>
      <c r="BE28" s="19"/>
      <c r="BF28" s="19"/>
      <c r="BG28" s="19"/>
      <c r="BH28" s="19"/>
      <c r="BI28" s="19"/>
      <c r="BJ28" s="19"/>
      <c r="BK28" s="19"/>
      <c r="BL28" s="19"/>
      <c r="BM28" s="19"/>
      <c r="BN28" s="19"/>
      <c r="BO28" s="19"/>
      <c r="BP28" s="19"/>
      <c r="BQ28" s="19"/>
      <c r="BR28" s="19"/>
      <c r="BS28" s="19"/>
      <c r="BT28" s="19"/>
      <c r="BU28" s="19"/>
      <c r="BV28" s="19"/>
      <c r="BW28" s="21"/>
      <c r="BX28" s="16"/>
      <c r="BY28" s="327" t="str">
        <f>IF(BZ28="","",MAX($BY$2:BY27)+1)</f>
        <v/>
      </c>
      <c r="BZ28" s="862"/>
      <c r="CA28" s="862"/>
      <c r="CB28" s="862"/>
      <c r="CC28" s="327" t="str">
        <f>IF(CD28="","",MAX(MAX($BY$2:$BY$48),MAX($CC$2:CC27))+1)</f>
        <v/>
      </c>
      <c r="CD28" s="862"/>
      <c r="CE28" s="862"/>
      <c r="CF28" s="862"/>
    </row>
    <row r="29" spans="1:84" s="17" customFormat="1" ht="13.5" customHeight="1">
      <c r="A29" s="13"/>
      <c r="B29" s="18"/>
      <c r="C29" s="19"/>
      <c r="D29" s="19"/>
      <c r="E29" s="19"/>
      <c r="F29" s="19"/>
      <c r="G29" s="19"/>
      <c r="H29" s="19"/>
      <c r="I29" s="19"/>
      <c r="J29" s="19"/>
      <c r="K29" s="19"/>
      <c r="L29" s="19"/>
      <c r="M29" s="19"/>
      <c r="N29" s="19"/>
      <c r="O29" s="19"/>
      <c r="P29" s="19"/>
      <c r="Q29" s="19"/>
      <c r="R29" s="19"/>
      <c r="S29" s="19"/>
      <c r="T29" s="19"/>
      <c r="U29" s="19"/>
      <c r="V29" s="19"/>
      <c r="W29" s="19"/>
      <c r="X29" s="19"/>
      <c r="Y29" s="19"/>
      <c r="Z29" s="19"/>
      <c r="AA29" s="19"/>
      <c r="AB29" s="19"/>
      <c r="AC29" s="19"/>
      <c r="AD29" s="19"/>
      <c r="AE29" s="19"/>
      <c r="AF29" s="19"/>
      <c r="AG29" s="19"/>
      <c r="AH29" s="19"/>
      <c r="AI29" s="19"/>
      <c r="AJ29" s="19"/>
      <c r="AK29" s="19"/>
      <c r="AL29" s="19"/>
      <c r="AM29" s="19"/>
      <c r="AN29" s="19"/>
      <c r="AO29" s="19"/>
      <c r="AP29" s="19"/>
      <c r="AQ29" s="19"/>
      <c r="AR29" s="19"/>
      <c r="AS29" s="19"/>
      <c r="AT29" s="19"/>
      <c r="AU29" s="19"/>
      <c r="AV29" s="19"/>
      <c r="AW29" s="19"/>
      <c r="AX29" s="19"/>
      <c r="AY29" s="19"/>
      <c r="AZ29" s="19"/>
      <c r="BA29" s="19"/>
      <c r="BB29" s="19"/>
      <c r="BC29" s="19"/>
      <c r="BD29" s="19"/>
      <c r="BE29" s="19"/>
      <c r="BF29" s="19"/>
      <c r="BG29" s="19"/>
      <c r="BH29" s="19"/>
      <c r="BI29" s="19"/>
      <c r="BJ29" s="19"/>
      <c r="BK29" s="19"/>
      <c r="BL29" s="19"/>
      <c r="BM29" s="19"/>
      <c r="BN29" s="19"/>
      <c r="BO29" s="19"/>
      <c r="BP29" s="19"/>
      <c r="BQ29" s="19"/>
      <c r="BR29" s="19"/>
      <c r="BS29" s="19"/>
      <c r="BT29" s="19"/>
      <c r="BU29" s="19"/>
      <c r="BV29" s="19"/>
      <c r="BW29" s="21"/>
      <c r="BX29" s="16"/>
      <c r="BY29" s="327" t="str">
        <f>IF(BZ29="","",MAX($BY$2:BY28)+1)</f>
        <v/>
      </c>
      <c r="BZ29" s="862"/>
      <c r="CA29" s="862"/>
      <c r="CB29" s="862"/>
      <c r="CC29" s="327" t="str">
        <f>IF(CD29="","",MAX(MAX($BY$2:$BY$48),MAX($CC$2:CC28))+1)</f>
        <v/>
      </c>
      <c r="CD29" s="862"/>
      <c r="CE29" s="862"/>
      <c r="CF29" s="862"/>
    </row>
    <row r="30" spans="1:84" s="17" customFormat="1" ht="13.5" customHeight="1">
      <c r="A30" s="13"/>
      <c r="B30" s="18"/>
      <c r="C30" s="19"/>
      <c r="D30" s="19"/>
      <c r="E30" s="19"/>
      <c r="F30" s="19"/>
      <c r="G30" s="19"/>
      <c r="H30" s="19"/>
      <c r="I30" s="19"/>
      <c r="J30" s="19"/>
      <c r="K30" s="19"/>
      <c r="L30" s="19"/>
      <c r="M30" s="19"/>
      <c r="N30" s="19"/>
      <c r="O30" s="19"/>
      <c r="P30" s="19"/>
      <c r="Q30" s="19"/>
      <c r="R30" s="19"/>
      <c r="S30" s="19"/>
      <c r="T30" s="19"/>
      <c r="U30" s="19"/>
      <c r="V30" s="19"/>
      <c r="W30" s="19"/>
      <c r="X30" s="19"/>
      <c r="Y30" s="19"/>
      <c r="Z30" s="19"/>
      <c r="AA30" s="19"/>
      <c r="AB30" s="19"/>
      <c r="AC30" s="19"/>
      <c r="AD30" s="19"/>
      <c r="AE30" s="19"/>
      <c r="AF30" s="19"/>
      <c r="AG30" s="19"/>
      <c r="AH30" s="19"/>
      <c r="AI30" s="19"/>
      <c r="AJ30" s="19"/>
      <c r="AK30" s="19"/>
      <c r="AL30" s="19"/>
      <c r="AM30" s="19"/>
      <c r="AN30" s="19"/>
      <c r="AO30" s="19"/>
      <c r="AP30" s="19"/>
      <c r="AQ30" s="19"/>
      <c r="AR30" s="19"/>
      <c r="AS30" s="19"/>
      <c r="AT30" s="19"/>
      <c r="AU30" s="19"/>
      <c r="AV30" s="19"/>
      <c r="AW30" s="19"/>
      <c r="AX30" s="19"/>
      <c r="AY30" s="19"/>
      <c r="AZ30" s="19"/>
      <c r="BA30" s="19"/>
      <c r="BB30" s="19"/>
      <c r="BC30" s="19"/>
      <c r="BD30" s="19"/>
      <c r="BE30" s="19"/>
      <c r="BF30" s="19"/>
      <c r="BG30" s="19"/>
      <c r="BH30" s="19"/>
      <c r="BI30" s="19"/>
      <c r="BJ30" s="19"/>
      <c r="BK30" s="19"/>
      <c r="BL30" s="19"/>
      <c r="BM30" s="19"/>
      <c r="BN30" s="19"/>
      <c r="BO30" s="19"/>
      <c r="BP30" s="19"/>
      <c r="BQ30" s="19"/>
      <c r="BR30" s="19"/>
      <c r="BS30" s="19"/>
      <c r="BT30" s="19"/>
      <c r="BU30" s="19"/>
      <c r="BV30" s="19"/>
      <c r="BW30" s="21"/>
      <c r="BX30" s="16"/>
      <c r="BY30" s="327" t="str">
        <f>IF(BZ30="","",MAX($BY$2:BY29)+1)</f>
        <v/>
      </c>
      <c r="BZ30" s="862"/>
      <c r="CA30" s="862"/>
      <c r="CB30" s="862"/>
      <c r="CC30" s="327" t="str">
        <f>IF(CD30="","",MAX(MAX($BY$2:$BY$48),MAX($CC$2:CC29))+1)</f>
        <v/>
      </c>
      <c r="CD30" s="862"/>
      <c r="CE30" s="862"/>
      <c r="CF30" s="862"/>
    </row>
    <row r="31" spans="1:84" s="17" customFormat="1" ht="13.5" customHeight="1">
      <c r="A31" s="13"/>
      <c r="B31" s="18"/>
      <c r="C31" s="19"/>
      <c r="D31" s="19"/>
      <c r="E31" s="19"/>
      <c r="F31" s="19"/>
      <c r="G31" s="19"/>
      <c r="H31" s="19"/>
      <c r="I31" s="19"/>
      <c r="J31" s="19"/>
      <c r="K31" s="19"/>
      <c r="L31" s="19"/>
      <c r="M31" s="19"/>
      <c r="N31" s="19"/>
      <c r="O31" s="19"/>
      <c r="P31" s="19"/>
      <c r="Q31" s="19"/>
      <c r="R31" s="19"/>
      <c r="S31" s="19"/>
      <c r="T31" s="19"/>
      <c r="U31" s="19"/>
      <c r="V31" s="19"/>
      <c r="W31" s="19"/>
      <c r="X31" s="19"/>
      <c r="Y31" s="19"/>
      <c r="Z31" s="19"/>
      <c r="AA31" s="19"/>
      <c r="AB31" s="19"/>
      <c r="AC31" s="19"/>
      <c r="AD31" s="19"/>
      <c r="AE31" s="19"/>
      <c r="AF31" s="19"/>
      <c r="AG31" s="19"/>
      <c r="AH31" s="19"/>
      <c r="AI31" s="19"/>
      <c r="AJ31" s="19"/>
      <c r="AK31" s="19"/>
      <c r="AL31" s="19"/>
      <c r="AM31" s="19"/>
      <c r="AN31" s="19"/>
      <c r="AO31" s="19"/>
      <c r="AP31" s="19"/>
      <c r="AQ31" s="19"/>
      <c r="AR31" s="19"/>
      <c r="AS31" s="19"/>
      <c r="AT31" s="19"/>
      <c r="AU31" s="19"/>
      <c r="AV31" s="19"/>
      <c r="AW31" s="19"/>
      <c r="AX31" s="19"/>
      <c r="AY31" s="19"/>
      <c r="AZ31" s="19"/>
      <c r="BA31" s="19"/>
      <c r="BB31" s="19"/>
      <c r="BC31" s="19"/>
      <c r="BD31" s="19"/>
      <c r="BE31" s="19"/>
      <c r="BF31" s="19"/>
      <c r="BG31" s="19"/>
      <c r="BH31" s="19"/>
      <c r="BI31" s="19"/>
      <c r="BJ31" s="19"/>
      <c r="BK31" s="19"/>
      <c r="BL31" s="19"/>
      <c r="BM31" s="19"/>
      <c r="BN31" s="19"/>
      <c r="BO31" s="19"/>
      <c r="BP31" s="19"/>
      <c r="BQ31" s="19"/>
      <c r="BR31" s="19"/>
      <c r="BS31" s="19"/>
      <c r="BT31" s="19"/>
      <c r="BU31" s="19"/>
      <c r="BV31" s="19"/>
      <c r="BW31" s="21"/>
      <c r="BX31" s="16"/>
      <c r="BY31" s="327" t="str">
        <f>IF(BZ31="","",MAX($BY$2:BY30)+1)</f>
        <v/>
      </c>
      <c r="BZ31" s="862"/>
      <c r="CA31" s="862"/>
      <c r="CB31" s="862"/>
      <c r="CC31" s="327" t="str">
        <f>IF(CD31="","",MAX(MAX($BY$2:$BY$48),MAX($CC$2:CC30))+1)</f>
        <v/>
      </c>
      <c r="CD31" s="862"/>
      <c r="CE31" s="862"/>
      <c r="CF31" s="862"/>
    </row>
    <row r="32" spans="1:84" s="17" customFormat="1" ht="13.5" customHeight="1">
      <c r="A32" s="13"/>
      <c r="B32" s="18"/>
      <c r="C32" s="19"/>
      <c r="D32" s="19"/>
      <c r="E32" s="19"/>
      <c r="F32" s="19"/>
      <c r="G32" s="19"/>
      <c r="H32" s="19"/>
      <c r="I32" s="19"/>
      <c r="J32" s="19"/>
      <c r="K32" s="19"/>
      <c r="L32" s="19"/>
      <c r="M32" s="19"/>
      <c r="N32" s="19"/>
      <c r="O32" s="19"/>
      <c r="P32" s="19"/>
      <c r="Q32" s="19"/>
      <c r="R32" s="19"/>
      <c r="S32" s="19"/>
      <c r="T32" s="19"/>
      <c r="U32" s="19"/>
      <c r="V32" s="19"/>
      <c r="W32" s="19"/>
      <c r="X32" s="19"/>
      <c r="Y32" s="19"/>
      <c r="Z32" s="19"/>
      <c r="AA32" s="19"/>
      <c r="AB32" s="19"/>
      <c r="AC32" s="19"/>
      <c r="AD32" s="19"/>
      <c r="AE32" s="19"/>
      <c r="AF32" s="19"/>
      <c r="AG32" s="19"/>
      <c r="AH32" s="19"/>
      <c r="AI32" s="19"/>
      <c r="AJ32" s="19"/>
      <c r="AK32" s="19"/>
      <c r="AL32" s="19"/>
      <c r="AM32" s="19"/>
      <c r="AN32" s="19"/>
      <c r="AO32" s="19"/>
      <c r="AP32" s="19"/>
      <c r="AQ32" s="19"/>
      <c r="AR32" s="19"/>
      <c r="AS32" s="19"/>
      <c r="AT32" s="19"/>
      <c r="AU32" s="19"/>
      <c r="AV32" s="19"/>
      <c r="AW32" s="19"/>
      <c r="AX32" s="19"/>
      <c r="AY32" s="19"/>
      <c r="AZ32" s="19"/>
      <c r="BA32" s="19"/>
      <c r="BB32" s="19"/>
      <c r="BC32" s="19"/>
      <c r="BD32" s="19"/>
      <c r="BE32" s="19"/>
      <c r="BF32" s="19"/>
      <c r="BG32" s="19"/>
      <c r="BH32" s="19"/>
      <c r="BI32" s="19"/>
      <c r="BJ32" s="19"/>
      <c r="BK32" s="19"/>
      <c r="BL32" s="19"/>
      <c r="BM32" s="19"/>
      <c r="BN32" s="19"/>
      <c r="BO32" s="19"/>
      <c r="BP32" s="19"/>
      <c r="BQ32" s="19"/>
      <c r="BR32" s="19"/>
      <c r="BS32" s="19"/>
      <c r="BT32" s="19"/>
      <c r="BU32" s="19"/>
      <c r="BV32" s="19"/>
      <c r="BW32" s="21"/>
      <c r="BX32" s="16"/>
      <c r="BY32" s="327" t="str">
        <f>IF(BZ32="","",MAX($BY$2:BY31)+1)</f>
        <v/>
      </c>
      <c r="BZ32" s="862"/>
      <c r="CA32" s="862"/>
      <c r="CB32" s="862"/>
      <c r="CC32" s="327" t="str">
        <f>IF(CD32="","",MAX(MAX($BY$2:$BY$48),MAX($CC$2:CC31))+1)</f>
        <v/>
      </c>
      <c r="CD32" s="862"/>
      <c r="CE32" s="862"/>
      <c r="CF32" s="862"/>
    </row>
    <row r="33" spans="1:84" s="17" customFormat="1" ht="13.5" customHeight="1">
      <c r="A33" s="13"/>
      <c r="B33" s="18"/>
      <c r="C33" s="19"/>
      <c r="D33" s="19"/>
      <c r="E33" s="19"/>
      <c r="F33" s="19"/>
      <c r="G33" s="19"/>
      <c r="H33" s="19"/>
      <c r="I33" s="19"/>
      <c r="J33" s="19"/>
      <c r="K33" s="19"/>
      <c r="L33" s="19"/>
      <c r="M33" s="19"/>
      <c r="N33" s="19"/>
      <c r="O33" s="19"/>
      <c r="P33" s="19"/>
      <c r="Q33" s="19"/>
      <c r="R33" s="19"/>
      <c r="S33" s="19"/>
      <c r="T33" s="19"/>
      <c r="U33" s="19"/>
      <c r="V33" s="19"/>
      <c r="W33" s="19"/>
      <c r="X33" s="19"/>
      <c r="Y33" s="19"/>
      <c r="Z33" s="19"/>
      <c r="AA33" s="19"/>
      <c r="AB33" s="19"/>
      <c r="AC33" s="19"/>
      <c r="AD33" s="19"/>
      <c r="AE33" s="19"/>
      <c r="AF33" s="19"/>
      <c r="AG33" s="19"/>
      <c r="AH33" s="19"/>
      <c r="AI33" s="19"/>
      <c r="AJ33" s="19"/>
      <c r="AK33" s="19"/>
      <c r="AL33" s="19"/>
      <c r="AM33" s="19"/>
      <c r="AN33" s="19"/>
      <c r="AO33" s="19"/>
      <c r="AP33" s="19"/>
      <c r="AQ33" s="19"/>
      <c r="AR33" s="19"/>
      <c r="AS33" s="19"/>
      <c r="AT33" s="19"/>
      <c r="AU33" s="19"/>
      <c r="AV33" s="19"/>
      <c r="AW33" s="19"/>
      <c r="AX33" s="19"/>
      <c r="AY33" s="19"/>
      <c r="AZ33" s="19"/>
      <c r="BA33" s="19"/>
      <c r="BB33" s="19"/>
      <c r="BC33" s="19"/>
      <c r="BD33" s="19"/>
      <c r="BE33" s="19"/>
      <c r="BF33" s="19"/>
      <c r="BG33" s="19"/>
      <c r="BH33" s="19"/>
      <c r="BI33" s="19"/>
      <c r="BJ33" s="19"/>
      <c r="BK33" s="19"/>
      <c r="BL33" s="19"/>
      <c r="BM33" s="19"/>
      <c r="BN33" s="19"/>
      <c r="BO33" s="19"/>
      <c r="BP33" s="19"/>
      <c r="BQ33" s="19"/>
      <c r="BR33" s="19"/>
      <c r="BS33" s="19"/>
      <c r="BT33" s="19"/>
      <c r="BU33" s="19"/>
      <c r="BV33" s="19"/>
      <c r="BW33" s="21"/>
      <c r="BX33" s="16"/>
      <c r="BY33" s="327" t="str">
        <f>IF(BZ33="","",MAX($BY$2:BY32)+1)</f>
        <v/>
      </c>
      <c r="BZ33" s="862"/>
      <c r="CA33" s="862"/>
      <c r="CB33" s="862"/>
      <c r="CC33" s="327" t="str">
        <f>IF(CD33="","",MAX(MAX($BY$2:$BY$48),MAX($CC$2:CC32))+1)</f>
        <v/>
      </c>
      <c r="CD33" s="862"/>
      <c r="CE33" s="862"/>
      <c r="CF33" s="862"/>
    </row>
    <row r="34" spans="1:84" s="17" customFormat="1" ht="13.5" customHeight="1">
      <c r="A34" s="13"/>
      <c r="B34" s="18"/>
      <c r="C34" s="19"/>
      <c r="D34" s="19"/>
      <c r="E34" s="19"/>
      <c r="F34" s="19"/>
      <c r="G34" s="19"/>
      <c r="H34" s="19"/>
      <c r="I34" s="19"/>
      <c r="J34" s="19"/>
      <c r="K34" s="19"/>
      <c r="L34" s="19"/>
      <c r="M34" s="19"/>
      <c r="N34" s="19"/>
      <c r="O34" s="19"/>
      <c r="P34" s="19"/>
      <c r="Q34" s="19"/>
      <c r="R34" s="19"/>
      <c r="S34" s="19"/>
      <c r="T34" s="19"/>
      <c r="U34" s="19"/>
      <c r="V34" s="19"/>
      <c r="W34" s="19"/>
      <c r="X34" s="19"/>
      <c r="Y34" s="19"/>
      <c r="Z34" s="19"/>
      <c r="AA34" s="19"/>
      <c r="AB34" s="19"/>
      <c r="AC34" s="19"/>
      <c r="AD34" s="19"/>
      <c r="AE34" s="19"/>
      <c r="AF34" s="19"/>
      <c r="AG34" s="19"/>
      <c r="AH34" s="19"/>
      <c r="AI34" s="19"/>
      <c r="AJ34" s="19"/>
      <c r="AK34" s="19"/>
      <c r="AL34" s="19"/>
      <c r="AM34" s="19"/>
      <c r="AN34" s="19"/>
      <c r="AO34" s="19"/>
      <c r="AP34" s="19"/>
      <c r="AQ34" s="19"/>
      <c r="AR34" s="19"/>
      <c r="AS34" s="19"/>
      <c r="AT34" s="19"/>
      <c r="AU34" s="19"/>
      <c r="AV34" s="19"/>
      <c r="AW34" s="19"/>
      <c r="AX34" s="19"/>
      <c r="AY34" s="19"/>
      <c r="AZ34" s="19"/>
      <c r="BA34" s="19"/>
      <c r="BB34" s="19"/>
      <c r="BC34" s="19"/>
      <c r="BD34" s="19"/>
      <c r="BE34" s="19"/>
      <c r="BF34" s="19"/>
      <c r="BG34" s="19"/>
      <c r="BH34" s="19"/>
      <c r="BI34" s="19"/>
      <c r="BJ34" s="19"/>
      <c r="BK34" s="19"/>
      <c r="BL34" s="19"/>
      <c r="BM34" s="19"/>
      <c r="BN34" s="19"/>
      <c r="BO34" s="19"/>
      <c r="BP34" s="19"/>
      <c r="BQ34" s="19"/>
      <c r="BR34" s="19"/>
      <c r="BS34" s="19"/>
      <c r="BT34" s="19"/>
      <c r="BU34" s="19"/>
      <c r="BV34" s="19"/>
      <c r="BW34" s="21"/>
      <c r="BX34" s="16"/>
      <c r="BY34" s="327" t="str">
        <f>IF(BZ34="","",MAX($BY$2:BY33)+1)</f>
        <v/>
      </c>
      <c r="BZ34" s="862"/>
      <c r="CA34" s="862"/>
      <c r="CB34" s="862"/>
      <c r="CC34" s="327" t="str">
        <f>IF(CD34="","",MAX(MAX($BY$2:$BY$48),MAX($CC$2:CC33))+1)</f>
        <v/>
      </c>
      <c r="CD34" s="862"/>
      <c r="CE34" s="862"/>
      <c r="CF34" s="862"/>
    </row>
    <row r="35" spans="1:84" s="17" customFormat="1" ht="13.5" customHeight="1">
      <c r="A35" s="13"/>
      <c r="B35" s="18"/>
      <c r="C35" s="19"/>
      <c r="D35" s="19"/>
      <c r="E35" s="19"/>
      <c r="F35" s="19"/>
      <c r="G35" s="19"/>
      <c r="H35" s="19"/>
      <c r="I35" s="19"/>
      <c r="J35" s="19"/>
      <c r="K35" s="19"/>
      <c r="L35" s="19"/>
      <c r="M35" s="19"/>
      <c r="N35" s="19"/>
      <c r="O35" s="19"/>
      <c r="P35" s="19"/>
      <c r="Q35" s="19"/>
      <c r="R35" s="19"/>
      <c r="S35" s="19"/>
      <c r="T35" s="19"/>
      <c r="U35" s="19"/>
      <c r="V35" s="19"/>
      <c r="W35" s="19"/>
      <c r="X35" s="19"/>
      <c r="Y35" s="19"/>
      <c r="Z35" s="19"/>
      <c r="AA35" s="19"/>
      <c r="AB35" s="19"/>
      <c r="AC35" s="19"/>
      <c r="AD35" s="19"/>
      <c r="AE35" s="19"/>
      <c r="AF35" s="19"/>
      <c r="AG35" s="19"/>
      <c r="AH35" s="19"/>
      <c r="AI35" s="19"/>
      <c r="AJ35" s="19"/>
      <c r="AK35" s="19"/>
      <c r="AL35" s="19"/>
      <c r="AM35" s="19"/>
      <c r="AN35" s="19"/>
      <c r="AO35" s="19"/>
      <c r="AP35" s="19"/>
      <c r="AQ35" s="19"/>
      <c r="AR35" s="19"/>
      <c r="AS35" s="19"/>
      <c r="AT35" s="19"/>
      <c r="AU35" s="19"/>
      <c r="AV35" s="19"/>
      <c r="AW35" s="19"/>
      <c r="AX35" s="19"/>
      <c r="AY35" s="19"/>
      <c r="AZ35" s="19"/>
      <c r="BA35" s="19"/>
      <c r="BB35" s="19"/>
      <c r="BC35" s="19"/>
      <c r="BD35" s="19"/>
      <c r="BE35" s="19"/>
      <c r="BF35" s="19"/>
      <c r="BG35" s="19"/>
      <c r="BH35" s="19"/>
      <c r="BI35" s="19"/>
      <c r="BJ35" s="19"/>
      <c r="BK35" s="19"/>
      <c r="BL35" s="19"/>
      <c r="BM35" s="19"/>
      <c r="BN35" s="19"/>
      <c r="BO35" s="19"/>
      <c r="BP35" s="19"/>
      <c r="BQ35" s="19"/>
      <c r="BR35" s="19"/>
      <c r="BS35" s="19"/>
      <c r="BT35" s="19"/>
      <c r="BU35" s="19"/>
      <c r="BV35" s="19"/>
      <c r="BW35" s="21"/>
      <c r="BX35" s="16"/>
      <c r="BY35" s="327" t="str">
        <f>IF(BZ35="","",MAX($BY$2:BY34)+1)</f>
        <v/>
      </c>
      <c r="BZ35" s="862"/>
      <c r="CA35" s="862"/>
      <c r="CB35" s="862"/>
      <c r="CC35" s="327" t="str">
        <f>IF(CD35="","",MAX(MAX($BY$2:$BY$48),MAX($CC$2:CC34))+1)</f>
        <v/>
      </c>
      <c r="CD35" s="862"/>
      <c r="CE35" s="862"/>
      <c r="CF35" s="862"/>
    </row>
    <row r="36" spans="1:84" s="17" customFormat="1" ht="13.5" customHeight="1">
      <c r="A36" s="13"/>
      <c r="B36" s="18"/>
      <c r="C36" s="19"/>
      <c r="D36" s="19"/>
      <c r="E36" s="19"/>
      <c r="F36" s="19"/>
      <c r="G36" s="19"/>
      <c r="H36" s="19"/>
      <c r="I36" s="19"/>
      <c r="J36" s="19"/>
      <c r="K36" s="19"/>
      <c r="L36" s="19"/>
      <c r="M36" s="19"/>
      <c r="N36" s="19"/>
      <c r="O36" s="19"/>
      <c r="P36" s="19"/>
      <c r="Q36" s="19"/>
      <c r="R36" s="19"/>
      <c r="S36" s="19"/>
      <c r="T36" s="19"/>
      <c r="U36" s="19"/>
      <c r="V36" s="19"/>
      <c r="W36" s="19"/>
      <c r="X36" s="19"/>
      <c r="Y36" s="19"/>
      <c r="Z36" s="19"/>
      <c r="AA36" s="19"/>
      <c r="AB36" s="19"/>
      <c r="AC36" s="19"/>
      <c r="AD36" s="19"/>
      <c r="AE36" s="19"/>
      <c r="AF36" s="19"/>
      <c r="AG36" s="19"/>
      <c r="AH36" s="19"/>
      <c r="AI36" s="19"/>
      <c r="AJ36" s="19"/>
      <c r="AK36" s="19"/>
      <c r="AL36" s="19"/>
      <c r="AM36" s="19"/>
      <c r="AN36" s="19"/>
      <c r="AO36" s="19"/>
      <c r="AP36" s="19"/>
      <c r="AQ36" s="19"/>
      <c r="AR36" s="19"/>
      <c r="AS36" s="19"/>
      <c r="AT36" s="19"/>
      <c r="AU36" s="19"/>
      <c r="AV36" s="19"/>
      <c r="AW36" s="19"/>
      <c r="AX36" s="19"/>
      <c r="AY36" s="19"/>
      <c r="AZ36" s="19"/>
      <c r="BA36" s="19"/>
      <c r="BB36" s="19"/>
      <c r="BC36" s="19"/>
      <c r="BD36" s="19"/>
      <c r="BE36" s="19"/>
      <c r="BF36" s="19"/>
      <c r="BG36" s="19"/>
      <c r="BH36" s="19"/>
      <c r="BI36" s="19"/>
      <c r="BJ36" s="19"/>
      <c r="BK36" s="19"/>
      <c r="BL36" s="19"/>
      <c r="BM36" s="19"/>
      <c r="BN36" s="19"/>
      <c r="BO36" s="19"/>
      <c r="BP36" s="19"/>
      <c r="BQ36" s="19"/>
      <c r="BR36" s="19"/>
      <c r="BS36" s="19"/>
      <c r="BT36" s="19"/>
      <c r="BU36" s="19"/>
      <c r="BV36" s="19"/>
      <c r="BW36" s="21"/>
      <c r="BX36" s="16"/>
      <c r="BY36" s="327" t="str">
        <f>IF(BZ36="","",MAX($BY$2:BY35)+1)</f>
        <v/>
      </c>
      <c r="BZ36" s="862"/>
      <c r="CA36" s="862"/>
      <c r="CB36" s="862"/>
      <c r="CC36" s="327" t="str">
        <f>IF(CD36="","",MAX(MAX($BY$2:$BY$48),MAX($CC$2:CC35))+1)</f>
        <v/>
      </c>
      <c r="CD36" s="862"/>
      <c r="CE36" s="862"/>
      <c r="CF36" s="862"/>
    </row>
    <row r="37" spans="1:84" s="17" customFormat="1" ht="13.5" customHeight="1">
      <c r="A37" s="13"/>
      <c r="B37" s="18"/>
      <c r="C37" s="19"/>
      <c r="D37" s="19"/>
      <c r="E37" s="19"/>
      <c r="F37" s="19"/>
      <c r="G37" s="19"/>
      <c r="H37" s="19"/>
      <c r="I37" s="19"/>
      <c r="J37" s="19"/>
      <c r="K37" s="19"/>
      <c r="L37" s="19"/>
      <c r="M37" s="19"/>
      <c r="N37" s="19"/>
      <c r="O37" s="19"/>
      <c r="P37" s="19"/>
      <c r="Q37" s="19"/>
      <c r="R37" s="19"/>
      <c r="S37" s="19"/>
      <c r="T37" s="19"/>
      <c r="U37" s="19"/>
      <c r="V37" s="19"/>
      <c r="W37" s="19"/>
      <c r="X37" s="19"/>
      <c r="Y37" s="19"/>
      <c r="Z37" s="19"/>
      <c r="AA37" s="19"/>
      <c r="AB37" s="19"/>
      <c r="AC37" s="19"/>
      <c r="AD37" s="19"/>
      <c r="AE37" s="19"/>
      <c r="AF37" s="19"/>
      <c r="AG37" s="19"/>
      <c r="AH37" s="19"/>
      <c r="AI37" s="19"/>
      <c r="AJ37" s="19"/>
      <c r="AK37" s="19"/>
      <c r="AL37" s="19"/>
      <c r="AM37" s="19"/>
      <c r="AN37" s="19"/>
      <c r="AO37" s="19"/>
      <c r="AP37" s="19"/>
      <c r="AQ37" s="19"/>
      <c r="AR37" s="19"/>
      <c r="AS37" s="19"/>
      <c r="AT37" s="19"/>
      <c r="AU37" s="19"/>
      <c r="AV37" s="19"/>
      <c r="AW37" s="19"/>
      <c r="AX37" s="19"/>
      <c r="AY37" s="19"/>
      <c r="AZ37" s="19"/>
      <c r="BA37" s="19"/>
      <c r="BB37" s="19"/>
      <c r="BC37" s="19"/>
      <c r="BD37" s="19"/>
      <c r="BE37" s="19"/>
      <c r="BF37" s="19"/>
      <c r="BG37" s="19"/>
      <c r="BH37" s="19"/>
      <c r="BI37" s="19"/>
      <c r="BJ37" s="19"/>
      <c r="BK37" s="19"/>
      <c r="BL37" s="19"/>
      <c r="BM37" s="19"/>
      <c r="BN37" s="19"/>
      <c r="BO37" s="19"/>
      <c r="BP37" s="19"/>
      <c r="BQ37" s="19"/>
      <c r="BR37" s="19"/>
      <c r="BS37" s="19"/>
      <c r="BT37" s="19"/>
      <c r="BU37" s="19"/>
      <c r="BV37" s="19"/>
      <c r="BW37" s="21"/>
      <c r="BX37" s="16"/>
      <c r="BY37" s="327" t="str">
        <f>IF(BZ37="","",MAX($BY$2:BY36)+1)</f>
        <v/>
      </c>
      <c r="BZ37" s="862"/>
      <c r="CA37" s="862"/>
      <c r="CB37" s="862"/>
      <c r="CC37" s="327" t="str">
        <f>IF(CD37="","",MAX(MAX($BY$2:$BY$48),MAX($CC$2:CC36))+1)</f>
        <v/>
      </c>
      <c r="CD37" s="862"/>
      <c r="CE37" s="862"/>
      <c r="CF37" s="862"/>
    </row>
    <row r="38" spans="1:84" s="17" customFormat="1" ht="13.5" customHeight="1">
      <c r="A38" s="13"/>
      <c r="B38" s="18"/>
      <c r="C38" s="19"/>
      <c r="D38" s="19"/>
      <c r="E38" s="19"/>
      <c r="F38" s="19"/>
      <c r="G38" s="19"/>
      <c r="H38" s="19"/>
      <c r="I38" s="19"/>
      <c r="J38" s="19"/>
      <c r="K38" s="19"/>
      <c r="L38" s="19"/>
      <c r="M38" s="19"/>
      <c r="N38" s="19"/>
      <c r="O38" s="19"/>
      <c r="P38" s="19"/>
      <c r="Q38" s="19"/>
      <c r="R38" s="19"/>
      <c r="S38" s="19"/>
      <c r="T38" s="19"/>
      <c r="U38" s="19"/>
      <c r="V38" s="19"/>
      <c r="W38" s="19"/>
      <c r="X38" s="19"/>
      <c r="Y38" s="19"/>
      <c r="Z38" s="19"/>
      <c r="AA38" s="19"/>
      <c r="AB38" s="19"/>
      <c r="AC38" s="19"/>
      <c r="AD38" s="19"/>
      <c r="AE38" s="19"/>
      <c r="AF38" s="19"/>
      <c r="AG38" s="19"/>
      <c r="AH38" s="19"/>
      <c r="AI38" s="19"/>
      <c r="AJ38" s="19"/>
      <c r="AK38" s="19"/>
      <c r="AL38" s="19"/>
      <c r="AM38" s="19"/>
      <c r="AN38" s="19"/>
      <c r="AO38" s="19"/>
      <c r="AP38" s="19"/>
      <c r="AQ38" s="19"/>
      <c r="AR38" s="19"/>
      <c r="AS38" s="19"/>
      <c r="AT38" s="19"/>
      <c r="AU38" s="19"/>
      <c r="AV38" s="19"/>
      <c r="AW38" s="19"/>
      <c r="AX38" s="19"/>
      <c r="AY38" s="19"/>
      <c r="AZ38" s="19"/>
      <c r="BA38" s="19"/>
      <c r="BB38" s="19"/>
      <c r="BC38" s="19"/>
      <c r="BD38" s="19"/>
      <c r="BE38" s="19"/>
      <c r="BF38" s="19"/>
      <c r="BG38" s="19"/>
      <c r="BH38" s="19"/>
      <c r="BI38" s="19"/>
      <c r="BJ38" s="19"/>
      <c r="BK38" s="19"/>
      <c r="BL38" s="19"/>
      <c r="BM38" s="19"/>
      <c r="BN38" s="19"/>
      <c r="BO38" s="19"/>
      <c r="BP38" s="19"/>
      <c r="BQ38" s="19"/>
      <c r="BR38" s="19"/>
      <c r="BS38" s="19"/>
      <c r="BT38" s="19"/>
      <c r="BU38" s="19"/>
      <c r="BV38" s="19"/>
      <c r="BW38" s="21"/>
      <c r="BX38" s="16"/>
      <c r="BY38" s="327" t="str">
        <f>IF(BZ38="","",MAX($BY$2:BY37)+1)</f>
        <v/>
      </c>
      <c r="BZ38" s="862"/>
      <c r="CA38" s="862"/>
      <c r="CB38" s="862"/>
      <c r="CC38" s="327" t="str">
        <f>IF(CD38="","",MAX(MAX($BY$2:$BY$48),MAX($CC$2:CC37))+1)</f>
        <v/>
      </c>
      <c r="CD38" s="862"/>
      <c r="CE38" s="862"/>
      <c r="CF38" s="862"/>
    </row>
    <row r="39" spans="1:84" s="17" customFormat="1" ht="13.5" customHeight="1">
      <c r="A39" s="13"/>
      <c r="B39" s="18"/>
      <c r="C39" s="19"/>
      <c r="D39" s="19"/>
      <c r="E39" s="19"/>
      <c r="F39" s="19"/>
      <c r="G39" s="19"/>
      <c r="H39" s="19"/>
      <c r="I39" s="19"/>
      <c r="J39" s="19"/>
      <c r="K39" s="19"/>
      <c r="L39" s="19"/>
      <c r="M39" s="19"/>
      <c r="N39" s="19"/>
      <c r="O39" s="19"/>
      <c r="P39" s="20"/>
      <c r="Q39" s="20"/>
      <c r="R39" s="19"/>
      <c r="S39" s="19"/>
      <c r="T39" s="19"/>
      <c r="U39" s="19"/>
      <c r="V39" s="19"/>
      <c r="W39" s="19"/>
      <c r="X39" s="19"/>
      <c r="Y39" s="19"/>
      <c r="Z39" s="19"/>
      <c r="AA39" s="19"/>
      <c r="AB39" s="19"/>
      <c r="AC39" s="19"/>
      <c r="AD39" s="19"/>
      <c r="AE39" s="19"/>
      <c r="AF39" s="19"/>
      <c r="AG39" s="19"/>
      <c r="AH39" s="19"/>
      <c r="AI39" s="19"/>
      <c r="AJ39" s="19"/>
      <c r="AK39" s="19"/>
      <c r="AL39" s="19"/>
      <c r="AM39" s="19"/>
      <c r="AN39" s="19"/>
      <c r="AO39" s="19"/>
      <c r="AP39" s="19"/>
      <c r="AQ39" s="19"/>
      <c r="AR39" s="19"/>
      <c r="AS39" s="19"/>
      <c r="AT39" s="19"/>
      <c r="AU39" s="19"/>
      <c r="AV39" s="19"/>
      <c r="AW39" s="19"/>
      <c r="AX39" s="19"/>
      <c r="AY39" s="19"/>
      <c r="AZ39" s="19"/>
      <c r="BA39" s="19"/>
      <c r="BB39" s="19"/>
      <c r="BC39" s="19"/>
      <c r="BD39" s="19"/>
      <c r="BE39" s="19"/>
      <c r="BF39" s="19"/>
      <c r="BG39" s="19"/>
      <c r="BH39" s="19"/>
      <c r="BI39" s="19"/>
      <c r="BJ39" s="19"/>
      <c r="BK39" s="19"/>
      <c r="BL39" s="19"/>
      <c r="BM39" s="19"/>
      <c r="BN39" s="19"/>
      <c r="BO39" s="19"/>
      <c r="BP39" s="19"/>
      <c r="BQ39" s="19"/>
      <c r="BR39" s="19"/>
      <c r="BS39" s="19"/>
      <c r="BT39" s="19"/>
      <c r="BU39" s="19"/>
      <c r="BV39" s="19"/>
      <c r="BW39" s="21"/>
      <c r="BX39" s="16"/>
      <c r="BY39" s="327" t="str">
        <f>IF(BZ39="","",MAX($BY$2:BY38)+1)</f>
        <v/>
      </c>
      <c r="BZ39" s="862"/>
      <c r="CA39" s="862"/>
      <c r="CB39" s="862"/>
      <c r="CC39" s="327" t="str">
        <f>IF(CD39="","",MAX(MAX($BY$2:$BY$48),MAX($CC$2:CC38))+1)</f>
        <v/>
      </c>
      <c r="CD39" s="862"/>
      <c r="CE39" s="862"/>
      <c r="CF39" s="862"/>
    </row>
    <row r="40" spans="1:84" s="17" customFormat="1" ht="13.5" customHeight="1">
      <c r="A40" s="13"/>
      <c r="B40" s="18"/>
      <c r="C40" s="19"/>
      <c r="D40" s="19"/>
      <c r="E40" s="19"/>
      <c r="F40" s="19"/>
      <c r="G40" s="19"/>
      <c r="H40" s="19"/>
      <c r="I40" s="19"/>
      <c r="J40" s="19"/>
      <c r="K40" s="19"/>
      <c r="L40" s="19"/>
      <c r="M40" s="19"/>
      <c r="N40" s="19"/>
      <c r="O40" s="19"/>
      <c r="P40" s="19"/>
      <c r="Q40" s="19"/>
      <c r="R40" s="19"/>
      <c r="S40" s="19"/>
      <c r="T40" s="19"/>
      <c r="U40" s="19"/>
      <c r="V40" s="19"/>
      <c r="W40" s="19"/>
      <c r="X40" s="19"/>
      <c r="Y40" s="19"/>
      <c r="Z40" s="19"/>
      <c r="AA40" s="19"/>
      <c r="AB40" s="19"/>
      <c r="AC40" s="19"/>
      <c r="AD40" s="19"/>
      <c r="AE40" s="19"/>
      <c r="AF40" s="19"/>
      <c r="AG40" s="19"/>
      <c r="AH40" s="19"/>
      <c r="AI40" s="19"/>
      <c r="AJ40" s="19"/>
      <c r="AK40" s="19"/>
      <c r="AL40" s="19"/>
      <c r="AM40" s="19"/>
      <c r="AN40" s="19"/>
      <c r="AO40" s="19"/>
      <c r="AP40" s="19"/>
      <c r="AQ40" s="19"/>
      <c r="AR40" s="19"/>
      <c r="AS40" s="19"/>
      <c r="AT40" s="19"/>
      <c r="AU40" s="19"/>
      <c r="AV40" s="19"/>
      <c r="AW40" s="19"/>
      <c r="AX40" s="19"/>
      <c r="AY40" s="19"/>
      <c r="AZ40" s="19"/>
      <c r="BA40" s="19"/>
      <c r="BB40" s="19"/>
      <c r="BC40" s="19"/>
      <c r="BD40" s="19"/>
      <c r="BE40" s="19"/>
      <c r="BF40" s="19"/>
      <c r="BG40" s="19"/>
      <c r="BH40" s="19"/>
      <c r="BI40" s="19"/>
      <c r="BJ40" s="19"/>
      <c r="BK40" s="19"/>
      <c r="BL40" s="19"/>
      <c r="BM40" s="19"/>
      <c r="BN40" s="19"/>
      <c r="BO40" s="19"/>
      <c r="BP40" s="19"/>
      <c r="BQ40" s="19"/>
      <c r="BR40" s="19"/>
      <c r="BS40" s="19"/>
      <c r="BT40" s="19"/>
      <c r="BU40" s="19"/>
      <c r="BV40" s="19"/>
      <c r="BW40" s="21"/>
      <c r="BX40" s="16"/>
      <c r="BY40" s="327" t="str">
        <f>IF(BZ40="","",MAX($BY$2:BY39)+1)</f>
        <v/>
      </c>
      <c r="BZ40" s="862"/>
      <c r="CA40" s="862"/>
      <c r="CB40" s="862"/>
      <c r="CC40" s="327" t="str">
        <f>IF(CD40="","",MAX(MAX($BY$2:$BY$48),MAX($CC$2:CC39))+1)</f>
        <v/>
      </c>
      <c r="CD40" s="862"/>
      <c r="CE40" s="862"/>
      <c r="CF40" s="862"/>
    </row>
    <row r="41" spans="1:84" s="17" customFormat="1" ht="13.5" customHeight="1">
      <c r="A41" s="13"/>
      <c r="B41" s="18"/>
      <c r="C41" s="19"/>
      <c r="D41" s="19"/>
      <c r="E41" s="19"/>
      <c r="F41" s="19"/>
      <c r="G41" s="19"/>
      <c r="H41" s="19"/>
      <c r="I41" s="19"/>
      <c r="J41" s="19"/>
      <c r="K41" s="19"/>
      <c r="L41" s="19"/>
      <c r="M41" s="19"/>
      <c r="N41" s="19"/>
      <c r="O41" s="19"/>
      <c r="P41" s="20"/>
      <c r="Q41" s="20"/>
      <c r="R41" s="19"/>
      <c r="S41" s="19"/>
      <c r="T41" s="19"/>
      <c r="U41" s="19"/>
      <c r="V41" s="19"/>
      <c r="W41" s="19"/>
      <c r="X41" s="19"/>
      <c r="Y41" s="19"/>
      <c r="Z41" s="19"/>
      <c r="AA41" s="19"/>
      <c r="AB41" s="19"/>
      <c r="AC41" s="19"/>
      <c r="AD41" s="19"/>
      <c r="AE41" s="19"/>
      <c r="AF41" s="19"/>
      <c r="AG41" s="19"/>
      <c r="AH41" s="19"/>
      <c r="AI41" s="19"/>
      <c r="AJ41" s="19"/>
      <c r="AK41" s="19"/>
      <c r="AL41" s="19"/>
      <c r="AM41" s="19"/>
      <c r="AN41" s="19"/>
      <c r="AO41" s="19"/>
      <c r="AP41" s="19"/>
      <c r="AQ41" s="19"/>
      <c r="AR41" s="19"/>
      <c r="AS41" s="19"/>
      <c r="AT41" s="19"/>
      <c r="AU41" s="19"/>
      <c r="AV41" s="19"/>
      <c r="AW41" s="19"/>
      <c r="AX41" s="19"/>
      <c r="AY41" s="19"/>
      <c r="AZ41" s="19"/>
      <c r="BA41" s="19"/>
      <c r="BB41" s="19"/>
      <c r="BC41" s="19"/>
      <c r="BD41" s="19"/>
      <c r="BE41" s="19"/>
      <c r="BF41" s="19"/>
      <c r="BG41" s="19"/>
      <c r="BH41" s="19"/>
      <c r="BI41" s="19"/>
      <c r="BJ41" s="19"/>
      <c r="BK41" s="19"/>
      <c r="BL41" s="19"/>
      <c r="BM41" s="19"/>
      <c r="BN41" s="19"/>
      <c r="BO41" s="19"/>
      <c r="BP41" s="19"/>
      <c r="BQ41" s="19"/>
      <c r="BR41" s="19"/>
      <c r="BS41" s="19"/>
      <c r="BT41" s="19"/>
      <c r="BU41" s="19"/>
      <c r="BV41" s="19"/>
      <c r="BW41" s="21"/>
      <c r="BX41" s="16"/>
      <c r="BY41" s="327" t="str">
        <f>IF(BZ41="","",MAX($BY$2:BY40)+1)</f>
        <v/>
      </c>
      <c r="BZ41" s="862"/>
      <c r="CA41" s="862"/>
      <c r="CB41" s="862"/>
      <c r="CC41" s="327" t="str">
        <f>IF(CD41="","",MAX(MAX($BY$2:$BY$48),MAX($CC$2:CC40))+1)</f>
        <v/>
      </c>
      <c r="CD41" s="862"/>
      <c r="CE41" s="862"/>
      <c r="CF41" s="862"/>
    </row>
    <row r="42" spans="1:84" s="17" customFormat="1" ht="13.5" customHeight="1">
      <c r="A42" s="13"/>
      <c r="B42" s="18"/>
      <c r="C42" s="19"/>
      <c r="D42" s="19"/>
      <c r="E42" s="19"/>
      <c r="F42" s="19"/>
      <c r="G42" s="19"/>
      <c r="H42" s="19"/>
      <c r="I42" s="19"/>
      <c r="J42" s="19"/>
      <c r="K42" s="19"/>
      <c r="L42" s="19"/>
      <c r="M42" s="19"/>
      <c r="N42" s="19"/>
      <c r="O42" s="19"/>
      <c r="P42" s="19"/>
      <c r="Q42" s="19"/>
      <c r="R42" s="19"/>
      <c r="S42" s="19"/>
      <c r="T42" s="19"/>
      <c r="U42" s="19"/>
      <c r="V42" s="19"/>
      <c r="W42" s="19"/>
      <c r="X42" s="19"/>
      <c r="Y42" s="19"/>
      <c r="Z42" s="19"/>
      <c r="AA42" s="19"/>
      <c r="AB42" s="19"/>
      <c r="AC42" s="19"/>
      <c r="AD42" s="19"/>
      <c r="AE42" s="19"/>
      <c r="AF42" s="19"/>
      <c r="AG42" s="19"/>
      <c r="AH42" s="19"/>
      <c r="AI42" s="19"/>
      <c r="AJ42" s="19"/>
      <c r="AK42" s="19"/>
      <c r="AL42" s="19"/>
      <c r="AM42" s="19"/>
      <c r="AN42" s="19"/>
      <c r="AO42" s="19"/>
      <c r="AP42" s="19"/>
      <c r="AQ42" s="19"/>
      <c r="AR42" s="19"/>
      <c r="AS42" s="19"/>
      <c r="AT42" s="19"/>
      <c r="AU42" s="19"/>
      <c r="AV42" s="19"/>
      <c r="AW42" s="19"/>
      <c r="AX42" s="19"/>
      <c r="AY42" s="19"/>
      <c r="AZ42" s="19"/>
      <c r="BA42" s="19"/>
      <c r="BB42" s="19"/>
      <c r="BC42" s="19"/>
      <c r="BD42" s="19"/>
      <c r="BE42" s="19"/>
      <c r="BF42" s="19"/>
      <c r="BG42" s="19"/>
      <c r="BH42" s="19"/>
      <c r="BI42" s="19"/>
      <c r="BJ42" s="19"/>
      <c r="BK42" s="19"/>
      <c r="BL42" s="19"/>
      <c r="BM42" s="19"/>
      <c r="BN42" s="19"/>
      <c r="BO42" s="19"/>
      <c r="BP42" s="19"/>
      <c r="BQ42" s="19"/>
      <c r="BR42" s="19"/>
      <c r="BS42" s="19"/>
      <c r="BT42" s="19"/>
      <c r="BU42" s="19"/>
      <c r="BV42" s="19"/>
      <c r="BW42" s="21"/>
      <c r="BX42" s="16"/>
      <c r="BY42" s="327" t="str">
        <f>IF(BZ42="","",MAX($BY$2:BY41)+1)</f>
        <v/>
      </c>
      <c r="BZ42" s="862"/>
      <c r="CA42" s="862"/>
      <c r="CB42" s="862"/>
      <c r="CC42" s="327" t="str">
        <f>IF(CD42="","",MAX(MAX($BY$2:$BY$48),MAX($CC$2:CC41))+1)</f>
        <v/>
      </c>
      <c r="CD42" s="862"/>
      <c r="CE42" s="862"/>
      <c r="CF42" s="862"/>
    </row>
    <row r="43" spans="1:84" s="17" customFormat="1" ht="13.5" customHeight="1">
      <c r="A43" s="13"/>
      <c r="B43" s="18"/>
      <c r="C43" s="19"/>
      <c r="D43" s="19"/>
      <c r="E43" s="19"/>
      <c r="F43" s="19"/>
      <c r="G43" s="19"/>
      <c r="H43" s="19"/>
      <c r="I43" s="19"/>
      <c r="J43" s="19"/>
      <c r="K43" s="19"/>
      <c r="L43" s="19"/>
      <c r="M43" s="19"/>
      <c r="N43" s="19"/>
      <c r="O43" s="19"/>
      <c r="P43" s="20"/>
      <c r="Q43" s="20"/>
      <c r="R43" s="19"/>
      <c r="S43" s="19"/>
      <c r="T43" s="19"/>
      <c r="U43" s="19"/>
      <c r="V43" s="19"/>
      <c r="W43" s="19"/>
      <c r="X43" s="19"/>
      <c r="Y43" s="19"/>
      <c r="Z43" s="19"/>
      <c r="AA43" s="19"/>
      <c r="AB43" s="19"/>
      <c r="AC43" s="19"/>
      <c r="AD43" s="19"/>
      <c r="AE43" s="19"/>
      <c r="AF43" s="19"/>
      <c r="AG43" s="19"/>
      <c r="AH43" s="19"/>
      <c r="AI43" s="19"/>
      <c r="AJ43" s="19"/>
      <c r="AK43" s="19"/>
      <c r="AL43" s="19"/>
      <c r="AM43" s="19"/>
      <c r="AN43" s="19"/>
      <c r="AO43" s="19"/>
      <c r="AP43" s="19"/>
      <c r="AQ43" s="19"/>
      <c r="AR43" s="19"/>
      <c r="AS43" s="19"/>
      <c r="AT43" s="19"/>
      <c r="AU43" s="19"/>
      <c r="AV43" s="19"/>
      <c r="AW43" s="19"/>
      <c r="AX43" s="19"/>
      <c r="AY43" s="19"/>
      <c r="AZ43" s="19"/>
      <c r="BA43" s="19"/>
      <c r="BB43" s="19"/>
      <c r="BC43" s="19"/>
      <c r="BD43" s="19"/>
      <c r="BE43" s="19"/>
      <c r="BF43" s="19"/>
      <c r="BG43" s="19"/>
      <c r="BH43" s="19"/>
      <c r="BI43" s="19"/>
      <c r="BJ43" s="19"/>
      <c r="BK43" s="19"/>
      <c r="BL43" s="19"/>
      <c r="BM43" s="19"/>
      <c r="BN43" s="19"/>
      <c r="BO43" s="19"/>
      <c r="BP43" s="19"/>
      <c r="BQ43" s="19"/>
      <c r="BR43" s="19"/>
      <c r="BS43" s="19"/>
      <c r="BT43" s="19"/>
      <c r="BU43" s="19"/>
      <c r="BV43" s="19"/>
      <c r="BW43" s="21"/>
      <c r="BX43" s="16"/>
      <c r="BY43" s="327" t="str">
        <f>IF(BZ43="","",MAX($BY$2:BY42)+1)</f>
        <v/>
      </c>
      <c r="BZ43" s="862"/>
      <c r="CA43" s="862"/>
      <c r="CB43" s="862"/>
      <c r="CC43" s="327" t="str">
        <f>IF(CD43="","",MAX(MAX($BY$2:$BY$48),MAX($CC$2:CC42))+1)</f>
        <v/>
      </c>
      <c r="CD43" s="862"/>
      <c r="CE43" s="862"/>
      <c r="CF43" s="862"/>
    </row>
    <row r="44" spans="1:84" s="17" customFormat="1" ht="13.5" customHeight="1">
      <c r="A44" s="13"/>
      <c r="B44" s="18"/>
      <c r="C44" s="19"/>
      <c r="D44" s="19"/>
      <c r="E44" s="19"/>
      <c r="F44" s="19"/>
      <c r="G44" s="19"/>
      <c r="H44" s="19"/>
      <c r="I44" s="19"/>
      <c r="J44" s="19"/>
      <c r="K44" s="19"/>
      <c r="L44" s="19"/>
      <c r="M44" s="19"/>
      <c r="N44" s="19"/>
      <c r="O44" s="19"/>
      <c r="P44" s="20"/>
      <c r="Q44" s="20"/>
      <c r="R44" s="19"/>
      <c r="S44" s="19"/>
      <c r="T44" s="19"/>
      <c r="U44" s="19"/>
      <c r="V44" s="19"/>
      <c r="W44" s="19"/>
      <c r="X44" s="19"/>
      <c r="Y44" s="19"/>
      <c r="Z44" s="19"/>
      <c r="AA44" s="19"/>
      <c r="AB44" s="19"/>
      <c r="AC44" s="19"/>
      <c r="AD44" s="19"/>
      <c r="AE44" s="19"/>
      <c r="AF44" s="19"/>
      <c r="AG44" s="19"/>
      <c r="AH44" s="19"/>
      <c r="AI44" s="19"/>
      <c r="AJ44" s="19"/>
      <c r="AK44" s="19"/>
      <c r="AL44" s="19"/>
      <c r="AM44" s="19"/>
      <c r="AN44" s="19"/>
      <c r="AO44" s="19"/>
      <c r="AP44" s="19"/>
      <c r="AQ44" s="19"/>
      <c r="AR44" s="19"/>
      <c r="AS44" s="19"/>
      <c r="AT44" s="19"/>
      <c r="AU44" s="19"/>
      <c r="AV44" s="19"/>
      <c r="AW44" s="19"/>
      <c r="AX44" s="19"/>
      <c r="AY44" s="19"/>
      <c r="AZ44" s="19"/>
      <c r="BA44" s="19"/>
      <c r="BB44" s="19"/>
      <c r="BC44" s="19"/>
      <c r="BD44" s="19"/>
      <c r="BE44" s="19"/>
      <c r="BF44" s="19"/>
      <c r="BG44" s="19"/>
      <c r="BH44" s="19"/>
      <c r="BI44" s="19"/>
      <c r="BJ44" s="19"/>
      <c r="BK44" s="19"/>
      <c r="BL44" s="19"/>
      <c r="BM44" s="19"/>
      <c r="BN44" s="19"/>
      <c r="BO44" s="19"/>
      <c r="BP44" s="19"/>
      <c r="BQ44" s="19"/>
      <c r="BR44" s="19"/>
      <c r="BS44" s="19"/>
      <c r="BT44" s="19"/>
      <c r="BU44" s="19"/>
      <c r="BV44" s="19"/>
      <c r="BW44" s="21"/>
      <c r="BX44" s="16"/>
      <c r="BY44" s="327" t="str">
        <f>IF(BZ44="","",MAX($BY$2:BY43)+1)</f>
        <v/>
      </c>
      <c r="BZ44" s="862"/>
      <c r="CA44" s="862"/>
      <c r="CB44" s="862"/>
      <c r="CC44" s="327" t="str">
        <f>IF(CD44="","",MAX(MAX($BY$2:$BY$48),MAX($CC$2:CC43))+1)</f>
        <v/>
      </c>
      <c r="CD44" s="862"/>
      <c r="CE44" s="862"/>
      <c r="CF44" s="862"/>
    </row>
    <row r="45" spans="1:84" s="17" customFormat="1" ht="13.5" customHeight="1">
      <c r="A45" s="13"/>
      <c r="B45" s="18"/>
      <c r="C45" s="19"/>
      <c r="D45" s="19"/>
      <c r="E45" s="19"/>
      <c r="F45" s="19"/>
      <c r="G45" s="19"/>
      <c r="H45" s="19"/>
      <c r="I45" s="19"/>
      <c r="J45" s="19"/>
      <c r="K45" s="19"/>
      <c r="L45" s="19"/>
      <c r="M45" s="19"/>
      <c r="N45" s="19"/>
      <c r="O45" s="19"/>
      <c r="P45" s="19"/>
      <c r="Q45" s="19"/>
      <c r="R45" s="19"/>
      <c r="S45" s="19"/>
      <c r="T45" s="19"/>
      <c r="U45" s="19"/>
      <c r="V45" s="19"/>
      <c r="W45" s="19"/>
      <c r="X45" s="19"/>
      <c r="Y45" s="19"/>
      <c r="Z45" s="19"/>
      <c r="AA45" s="19"/>
      <c r="AB45" s="19"/>
      <c r="AC45" s="19"/>
      <c r="AD45" s="19"/>
      <c r="AE45" s="19"/>
      <c r="AF45" s="19"/>
      <c r="AG45" s="19"/>
      <c r="AH45" s="19"/>
      <c r="AI45" s="19"/>
      <c r="AJ45" s="19"/>
      <c r="AK45" s="19"/>
      <c r="AL45" s="19"/>
      <c r="AM45" s="19"/>
      <c r="AN45" s="19"/>
      <c r="AO45" s="19"/>
      <c r="AP45" s="19"/>
      <c r="AQ45" s="19"/>
      <c r="AR45" s="19"/>
      <c r="AS45" s="19"/>
      <c r="AT45" s="19"/>
      <c r="AU45" s="19"/>
      <c r="AV45" s="19"/>
      <c r="AW45" s="19"/>
      <c r="AX45" s="19"/>
      <c r="AY45" s="19"/>
      <c r="AZ45" s="19"/>
      <c r="BA45" s="19"/>
      <c r="BB45" s="19"/>
      <c r="BC45" s="19"/>
      <c r="BD45" s="19"/>
      <c r="BE45" s="19"/>
      <c r="BF45" s="19"/>
      <c r="BG45" s="19"/>
      <c r="BH45" s="19"/>
      <c r="BI45" s="19"/>
      <c r="BJ45" s="19"/>
      <c r="BK45" s="19"/>
      <c r="BL45" s="19"/>
      <c r="BM45" s="19"/>
      <c r="BN45" s="19"/>
      <c r="BO45" s="19"/>
      <c r="BP45" s="19"/>
      <c r="BQ45" s="19"/>
      <c r="BR45" s="19"/>
      <c r="BS45" s="19"/>
      <c r="BT45" s="19"/>
      <c r="BU45" s="19"/>
      <c r="BV45" s="19"/>
      <c r="BW45" s="21"/>
      <c r="BX45" s="16"/>
      <c r="BY45" s="327" t="str">
        <f>IF(BZ45="","",MAX($BY$2:BY44)+1)</f>
        <v/>
      </c>
      <c r="BZ45" s="862"/>
      <c r="CA45" s="862"/>
      <c r="CB45" s="862"/>
      <c r="CC45" s="327" t="str">
        <f>IF(CD45="","",MAX(MAX($BY$2:$BY$48),MAX($CC$2:CC44))+1)</f>
        <v/>
      </c>
      <c r="CD45" s="862"/>
      <c r="CE45" s="862"/>
      <c r="CF45" s="862"/>
    </row>
    <row r="46" spans="1:84" s="17" customFormat="1" ht="13.5" customHeight="1">
      <c r="A46" s="13"/>
      <c r="B46" s="18"/>
      <c r="C46" s="19"/>
      <c r="D46" s="19"/>
      <c r="E46" s="19"/>
      <c r="F46" s="19"/>
      <c r="G46" s="19"/>
      <c r="H46" s="19"/>
      <c r="I46" s="19"/>
      <c r="J46" s="19"/>
      <c r="K46" s="19"/>
      <c r="L46" s="19"/>
      <c r="M46" s="19"/>
      <c r="N46" s="19"/>
      <c r="O46" s="19"/>
      <c r="P46" s="19"/>
      <c r="Q46" s="19"/>
      <c r="R46" s="19"/>
      <c r="S46" s="19"/>
      <c r="T46" s="19"/>
      <c r="U46" s="19"/>
      <c r="V46" s="19"/>
      <c r="W46" s="19"/>
      <c r="X46" s="19"/>
      <c r="Y46" s="19"/>
      <c r="Z46" s="19"/>
      <c r="AA46" s="19"/>
      <c r="AB46" s="19"/>
      <c r="AC46" s="19"/>
      <c r="AD46" s="19"/>
      <c r="AE46" s="19"/>
      <c r="AF46" s="19"/>
      <c r="AG46" s="19"/>
      <c r="AH46" s="19"/>
      <c r="AI46" s="19"/>
      <c r="AJ46" s="19"/>
      <c r="AK46" s="19"/>
      <c r="AL46" s="19"/>
      <c r="AM46" s="19"/>
      <c r="AN46" s="19"/>
      <c r="AO46" s="19"/>
      <c r="AP46" s="19"/>
      <c r="AQ46" s="19"/>
      <c r="AR46" s="19"/>
      <c r="AS46" s="19"/>
      <c r="AT46" s="19"/>
      <c r="AU46" s="19"/>
      <c r="AV46" s="19"/>
      <c r="AW46" s="19"/>
      <c r="AX46" s="19"/>
      <c r="AY46" s="19"/>
      <c r="AZ46" s="19"/>
      <c r="BA46" s="19"/>
      <c r="BB46" s="19"/>
      <c r="BC46" s="19"/>
      <c r="BD46" s="19"/>
      <c r="BE46" s="19"/>
      <c r="BF46" s="19"/>
      <c r="BG46" s="19"/>
      <c r="BH46" s="19"/>
      <c r="BI46" s="19"/>
      <c r="BJ46" s="19"/>
      <c r="BK46" s="19"/>
      <c r="BL46" s="19"/>
      <c r="BM46" s="19"/>
      <c r="BN46" s="19"/>
      <c r="BO46" s="19"/>
      <c r="BP46" s="19"/>
      <c r="BQ46" s="19"/>
      <c r="BR46" s="19"/>
      <c r="BS46" s="19"/>
      <c r="BT46" s="19"/>
      <c r="BU46" s="19"/>
      <c r="BV46" s="19"/>
      <c r="BW46" s="21"/>
      <c r="BX46" s="16"/>
      <c r="BY46" s="327" t="str">
        <f>IF(BZ46="","",MAX($BY$2:BY45)+1)</f>
        <v/>
      </c>
      <c r="BZ46" s="862"/>
      <c r="CA46" s="862"/>
      <c r="CB46" s="862"/>
      <c r="CC46" s="327" t="str">
        <f>IF(CD46="","",MAX(MAX($BY$2:$BY$48),MAX($CC$2:CC45))+1)</f>
        <v/>
      </c>
      <c r="CD46" s="862"/>
      <c r="CE46" s="862"/>
      <c r="CF46" s="862"/>
    </row>
    <row r="47" spans="1:84" s="17" customFormat="1" ht="13.5" customHeight="1" thickBot="1">
      <c r="A47" s="13"/>
      <c r="B47" s="29"/>
      <c r="C47" s="14"/>
      <c r="D47" s="14"/>
      <c r="E47" s="14"/>
      <c r="F47" s="14"/>
      <c r="G47" s="14"/>
      <c r="H47" s="14"/>
      <c r="I47" s="14"/>
      <c r="J47" s="14"/>
      <c r="K47" s="14"/>
      <c r="L47" s="14"/>
      <c r="M47" s="14"/>
      <c r="N47" s="14"/>
      <c r="O47" s="14"/>
      <c r="P47" s="15"/>
      <c r="Q47" s="15"/>
      <c r="R47" s="14"/>
      <c r="S47" s="14"/>
      <c r="T47" s="14"/>
      <c r="U47" s="14"/>
      <c r="V47" s="14"/>
      <c r="W47" s="14"/>
      <c r="X47" s="14"/>
      <c r="Y47" s="14"/>
      <c r="Z47" s="14"/>
      <c r="AA47" s="14"/>
      <c r="AB47" s="14"/>
      <c r="AC47" s="14"/>
      <c r="AD47" s="14"/>
      <c r="AE47" s="14"/>
      <c r="AF47" s="14"/>
      <c r="AG47" s="14"/>
      <c r="AH47" s="14"/>
      <c r="AI47" s="14"/>
      <c r="AJ47" s="14"/>
      <c r="AK47" s="14"/>
      <c r="AL47" s="14"/>
      <c r="AM47" s="14"/>
      <c r="AN47" s="14"/>
      <c r="AO47" s="14"/>
      <c r="AP47" s="14"/>
      <c r="AQ47" s="14"/>
      <c r="AR47" s="14"/>
      <c r="AS47" s="14"/>
      <c r="AT47" s="14"/>
      <c r="AU47" s="14"/>
      <c r="AV47" s="14"/>
      <c r="AW47" s="14"/>
      <c r="AX47" s="14"/>
      <c r="AY47" s="14"/>
      <c r="AZ47" s="14"/>
      <c r="BA47" s="14"/>
      <c r="BB47" s="14"/>
      <c r="BC47" s="14"/>
      <c r="BD47" s="14"/>
      <c r="BE47" s="14"/>
      <c r="BF47" s="14"/>
      <c r="BG47" s="14"/>
      <c r="BH47" s="14"/>
      <c r="BI47" s="14"/>
      <c r="BJ47" s="14"/>
      <c r="BK47" s="14"/>
      <c r="BL47" s="14"/>
      <c r="BM47" s="14"/>
      <c r="BN47" s="14"/>
      <c r="BO47" s="14"/>
      <c r="BP47" s="14"/>
      <c r="BQ47" s="14"/>
      <c r="BR47" s="14"/>
      <c r="BS47" s="14"/>
      <c r="BT47" s="14"/>
      <c r="BU47" s="14"/>
      <c r="BV47" s="14"/>
      <c r="BW47" s="30"/>
      <c r="BX47" s="16"/>
      <c r="BY47" s="327" t="str">
        <f>IF(BZ47="","",MAX($BY$2:BY46)+1)</f>
        <v/>
      </c>
      <c r="BZ47" s="862"/>
      <c r="CA47" s="862"/>
      <c r="CB47" s="862"/>
      <c r="CC47" s="327" t="str">
        <f>IF(CD47="","",MAX(MAX($BY$2:$BY$48),MAX($CC$2:CC46))+1)</f>
        <v/>
      </c>
      <c r="CD47" s="862"/>
      <c r="CE47" s="862"/>
      <c r="CF47" s="862"/>
    </row>
    <row r="48" spans="1:84" s="17" customFormat="1" ht="13.5" customHeight="1" thickBot="1">
      <c r="A48" s="24"/>
      <c r="B48" s="25"/>
      <c r="C48" s="25"/>
      <c r="D48" s="25"/>
      <c r="E48" s="25"/>
      <c r="F48" s="25"/>
      <c r="G48" s="25"/>
      <c r="H48" s="25"/>
      <c r="I48" s="25"/>
      <c r="J48" s="25"/>
      <c r="K48" s="25"/>
      <c r="L48" s="25"/>
      <c r="M48" s="25"/>
      <c r="N48" s="25"/>
      <c r="O48" s="25"/>
      <c r="P48" s="26"/>
      <c r="Q48" s="26"/>
      <c r="R48" s="25"/>
      <c r="S48" s="25"/>
      <c r="T48" s="25"/>
      <c r="U48" s="25"/>
      <c r="V48" s="25"/>
      <c r="W48" s="25"/>
      <c r="X48" s="25"/>
      <c r="Y48" s="25"/>
      <c r="Z48" s="25"/>
      <c r="AA48" s="25"/>
      <c r="AB48" s="25"/>
      <c r="AC48" s="25"/>
      <c r="AD48" s="25"/>
      <c r="AE48" s="25"/>
      <c r="AF48" s="25"/>
      <c r="AG48" s="25"/>
      <c r="AH48" s="25"/>
      <c r="AI48" s="25"/>
      <c r="AJ48" s="25"/>
      <c r="AK48" s="25"/>
      <c r="AL48" s="25"/>
      <c r="AM48" s="25"/>
      <c r="AN48" s="25"/>
      <c r="AO48" s="25"/>
      <c r="AP48" s="25"/>
      <c r="AQ48" s="25"/>
      <c r="AR48" s="25"/>
      <c r="AS48" s="25"/>
      <c r="AT48" s="25"/>
      <c r="AU48" s="25"/>
      <c r="AV48" s="25"/>
      <c r="AW48" s="25"/>
      <c r="AX48" s="25"/>
      <c r="AY48" s="25"/>
      <c r="AZ48" s="25"/>
      <c r="BA48" s="25"/>
      <c r="BB48" s="25"/>
      <c r="BC48" s="25"/>
      <c r="BD48" s="25"/>
      <c r="BE48" s="25"/>
      <c r="BF48" s="25"/>
      <c r="BG48" s="25"/>
      <c r="BH48" s="25"/>
      <c r="BI48" s="25"/>
      <c r="BJ48" s="25"/>
      <c r="BK48" s="25"/>
      <c r="BL48" s="25"/>
      <c r="BM48" s="25"/>
      <c r="BN48" s="25"/>
      <c r="BO48" s="25"/>
      <c r="BP48" s="25"/>
      <c r="BQ48" s="25"/>
      <c r="BR48" s="25"/>
      <c r="BS48" s="25"/>
      <c r="BT48" s="25"/>
      <c r="BU48" s="25"/>
      <c r="BV48" s="25"/>
      <c r="BW48" s="25"/>
      <c r="BX48" s="27"/>
      <c r="BY48" s="328" t="str">
        <f>IF(BZ48="","",MAX($BY$2:BY47)+1)</f>
        <v/>
      </c>
      <c r="BZ48" s="528"/>
      <c r="CA48" s="528"/>
      <c r="CB48" s="528"/>
      <c r="CC48" s="328" t="str">
        <f>IF(CD48="","",MAX(MAX($BY$2:$BY$48),MAX($CC$2:CC47))+1)</f>
        <v/>
      </c>
      <c r="CD48" s="528"/>
      <c r="CE48" s="528"/>
      <c r="CF48" s="528"/>
    </row>
    <row r="49" spans="85:89" ht="13.5" customHeight="1" thickTop="1">
      <c r="CG49" s="17"/>
      <c r="CH49" s="17"/>
      <c r="CI49" s="17"/>
      <c r="CJ49" s="17"/>
      <c r="CK49" s="17"/>
    </row>
  </sheetData>
  <dataConsolidate link="1"/>
  <mergeCells count="26">
    <mergeCell ref="B3:H3"/>
    <mergeCell ref="I3:AJ3"/>
    <mergeCell ref="AK3:AR3"/>
    <mergeCell ref="AS3:BW3"/>
    <mergeCell ref="AK1:AR1"/>
    <mergeCell ref="AS1:BF1"/>
    <mergeCell ref="BG1:BN1"/>
    <mergeCell ref="BO1:BW1"/>
    <mergeCell ref="B2:H2"/>
    <mergeCell ref="I2:AJ2"/>
    <mergeCell ref="AK2:AR2"/>
    <mergeCell ref="AS2:BF2"/>
    <mergeCell ref="BG2:BN2"/>
    <mergeCell ref="BO2:BW2"/>
    <mergeCell ref="B1:H1"/>
    <mergeCell ref="I1:AJ1"/>
    <mergeCell ref="AP8:BM8"/>
    <mergeCell ref="D12:E12"/>
    <mergeCell ref="D13:E13"/>
    <mergeCell ref="D14:E14"/>
    <mergeCell ref="D8:E8"/>
    <mergeCell ref="D9:E9"/>
    <mergeCell ref="D10:E10"/>
    <mergeCell ref="D11:E11"/>
    <mergeCell ref="F8:Q8"/>
    <mergeCell ref="R8:AO8"/>
  </mergeCells>
  <phoneticPr fontId="7"/>
  <printOptions horizontalCentered="1"/>
  <pageMargins left="0.59055118110236227" right="0.59055118110236227" top="0.59055118110236227" bottom="0.59055118110236227" header="0.31496062992125984" footer="0.31496062992125984"/>
  <pageSetup paperSize="9" scale="84" fitToHeight="0" orientation="landscape" r:id="rId1"/>
  <headerFooter scaleWithDoc="0" alignWithMargins="0">
    <oddHeader>&amp;L&amp;"Meiryo UI,標準"&amp;F</oddHeader>
    <oddFooter>&amp;L&amp;"Meiryo UI,標準"Business Innovation Project&amp;C&amp;"Meiryo UI,標準"&amp;P/&amp;N</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caabdae7-b0e4-4b26-b094-6189c2c4ea6d">
      <Terms xmlns="http://schemas.microsoft.com/office/infopath/2007/PartnerControls"/>
    </lcf76f155ced4ddcb4097134ff3c332f>
    <TaxCatchAll xmlns="b6427eb6-70cc-4e2d-8f6d-873232e84b8e" xsi:nil="true"/>
  </documentManagement>
</p:properties>
</file>

<file path=customXml/item2.xml><?xml version="1.0" encoding="utf-8"?>
<ct:contentTypeSchema xmlns:ct="http://schemas.microsoft.com/office/2006/metadata/contentType" xmlns:ma="http://schemas.microsoft.com/office/2006/metadata/properties/metaAttributes" ct:_="" ma:_="" ma:contentTypeName="ドキュメント" ma:contentTypeID="0x010100216E5AF58202EA4792BF21ABBC61FF63" ma:contentTypeVersion="14" ma:contentTypeDescription="新しいドキュメントを作成します。" ma:contentTypeScope="" ma:versionID="39b6d3ef98ed168b5f8c3cb5bd3345bb">
  <xsd:schema xmlns:xsd="http://www.w3.org/2001/XMLSchema" xmlns:xs="http://www.w3.org/2001/XMLSchema" xmlns:p="http://schemas.microsoft.com/office/2006/metadata/properties" xmlns:ns2="caabdae7-b0e4-4b26-b094-6189c2c4ea6d" xmlns:ns3="b6427eb6-70cc-4e2d-8f6d-873232e84b8e" targetNamespace="http://schemas.microsoft.com/office/2006/metadata/properties" ma:root="true" ma:fieldsID="487dbdb2eba4c7d29d414982e452f29c" ns2:_="" ns3:_="">
    <xsd:import namespace="caabdae7-b0e4-4b26-b094-6189c2c4ea6d"/>
    <xsd:import namespace="b6427eb6-70cc-4e2d-8f6d-873232e84b8e"/>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element ref="ns3:SharedWithUsers" minOccurs="0"/>
                <xsd:element ref="ns3:SharedWithDetails" minOccurs="0"/>
                <xsd:element ref="ns2:MediaLengthInSecond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aabdae7-b0e4-4b26-b094-6189c2c4ea6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画像タグ" ma:readOnly="false" ma:fieldId="{5cf76f15-5ced-4ddc-b409-7134ff3c332f}" ma:taxonomyMulti="true" ma:sspId="ba790509-2825-4ed0-816a-5a59f9ebfe63" ma:termSetId="09814cd3-568e-fe90-9814-8d621ff8fb84" ma:anchorId="fba54fb3-c3e1-fe81-a776-ca4b69148c4d" ma:open="true" ma:isKeyword="false">
      <xsd:complexType>
        <xsd:sequence>
          <xsd:element ref="pc:Terms" minOccurs="0" maxOccurs="1"/>
        </xsd:sequence>
      </xsd:complexType>
    </xsd:element>
    <xsd:element name="MediaServiceDateTaken" ma:index="13" nillable="true" ma:displayName="MediaServiceDateTaken" ma:hidden="true" ma:indexed="true" ma:internalName="MediaServiceDateTaken"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element name="MediaServiceSearchProperties" ma:index="21"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b6427eb6-70cc-4e2d-8f6d-873232e84b8e"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de1789ce-ac87-41e1-bd30-93022df54eea}" ma:internalName="TaxCatchAll" ma:showField="CatchAllData" ma:web="b6427eb6-70cc-4e2d-8f6d-873232e84b8e">
      <xsd:complexType>
        <xsd:complexContent>
          <xsd:extension base="dms:MultiChoiceLookup">
            <xsd:sequence>
              <xsd:element name="Value" type="dms:Lookup" maxOccurs="unbounded" minOccurs="0" nillable="true"/>
            </xsd:sequence>
          </xsd:extension>
        </xsd:complexContent>
      </xsd:complexType>
    </xsd:element>
    <xsd:element name="SharedWithUsers" ma:index="17" nillable="true" ma:displayName="共有相手"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共有相手の詳細情報"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76A2109-1C7E-4059-A520-DE78B53D259B}"/>
</file>

<file path=customXml/itemProps2.xml><?xml version="1.0" encoding="utf-8"?>
<ds:datastoreItem xmlns:ds="http://schemas.openxmlformats.org/officeDocument/2006/customXml" ds:itemID="{A61B13FC-993B-456E-A82D-309F8B7977EC}"/>
</file>

<file path=customXml/itemProps3.xml><?xml version="1.0" encoding="utf-8"?>
<ds:datastoreItem xmlns:ds="http://schemas.openxmlformats.org/officeDocument/2006/customXml" ds:itemID="{558B90D0-9D88-4663-B1BE-B9ACEDD53916}"/>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磯部　隆春</dc:creator>
  <cp:keywords/>
  <dc:description/>
  <cp:lastModifiedBy>浦手誠晴 / URATE，MASAHARU</cp:lastModifiedBy>
  <cp:revision/>
  <dcterms:created xsi:type="dcterms:W3CDTF">2006-10-13T02:46:20Z</dcterms:created>
  <dcterms:modified xsi:type="dcterms:W3CDTF">2024-04-03T01:41:32Z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0x010100216E5AF58202EA4792BF21ABBC61FF63</vt:lpwstr>
  </property>
  <property fmtid="{D5CDD505-2E9C-101B-9397-08002B2CF9AE}" pid="3" name="MediaServiceImageTags">
    <vt:lpwstr/>
  </property>
  <property fmtid="{D5CDD505-2E9C-101B-9397-08002B2CF9AE}" pid="4" name="WorkbookGuid">
    <vt:lpwstr>3163886c-1d5d-4ebb-817d-2b05289f9d3c</vt:lpwstr>
  </property>
</Properties>
</file>