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  <c r="D17"/>
  <c r="D16"/>
  <c r="D15"/>
  <c r="D14"/>
  <c r="B18"/>
  <c r="B17"/>
  <c r="B16"/>
  <c r="B15"/>
  <c r="B14"/>
  <c r="D9"/>
  <c r="D8"/>
  <c r="D7"/>
  <c r="D6"/>
  <c r="D5"/>
</calcChain>
</file>

<file path=xl/sharedStrings.xml><?xml version="1.0" encoding="utf-8"?>
<sst xmlns="http://schemas.openxmlformats.org/spreadsheetml/2006/main" count="47" uniqueCount="41">
  <si>
    <t xml:space="preserve">Alice Cup </t>
  </si>
  <si>
    <t>2014-Oct-18</t>
  </si>
  <si>
    <t>START</t>
  </si>
  <si>
    <t>Brg</t>
  </si>
  <si>
    <t>Dist</t>
  </si>
  <si>
    <t>Low Tide, Slack</t>
  </si>
  <si>
    <t>BP</t>
  </si>
  <si>
    <t>G 17</t>
  </si>
  <si>
    <t>R 2NE</t>
  </si>
  <si>
    <t>R 6</t>
  </si>
  <si>
    <t xml:space="preserve">Q FL W </t>
  </si>
  <si>
    <t>Observations</t>
  </si>
  <si>
    <t>W</t>
  </si>
  <si>
    <t>WNW</t>
  </si>
  <si>
    <t>Wind Angle</t>
  </si>
  <si>
    <t>Start Time</t>
  </si>
  <si>
    <t>10:34AM</t>
  </si>
  <si>
    <t>Tide Forecast</t>
  </si>
  <si>
    <t>Chs Harbor</t>
  </si>
  <si>
    <t>4:45PM</t>
  </si>
  <si>
    <t>11:08PM</t>
  </si>
  <si>
    <t>5:19AM</t>
  </si>
  <si>
    <t>11:26AM</t>
  </si>
  <si>
    <t>5:32PM</t>
  </si>
  <si>
    <t>High</t>
  </si>
  <si>
    <t xml:space="preserve">Low </t>
  </si>
  <si>
    <t>Start Warning</t>
  </si>
  <si>
    <t>R6</t>
  </si>
  <si>
    <t>R2NE</t>
  </si>
  <si>
    <t>G17</t>
  </si>
  <si>
    <t>YC</t>
  </si>
  <si>
    <t>Hdg</t>
  </si>
  <si>
    <t>Wind Angle T</t>
  </si>
  <si>
    <t>observations</t>
  </si>
  <si>
    <t>N</t>
  </si>
  <si>
    <t>N 20-25, Gust to 30</t>
  </si>
  <si>
    <t>4-5 Seas, diminishing</t>
  </si>
  <si>
    <t>Small Craft until 11AM</t>
  </si>
  <si>
    <t>In river</t>
  </si>
  <si>
    <t>Low</t>
  </si>
  <si>
    <t>NNE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</si>
</sst>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0" fillId="0" borderId="0" xfId="0" applyNumberFormat="1"/>
    <xf numFmtId="2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topLeftCell="A7" zoomScale="190" zoomScaleNormal="190" workbookViewId="0">
      <selection activeCell="D19" sqref="D19"/>
    </sheetView>
  </sheetViews>
  <sheetFormatPr defaultRowHeight="15"/>
  <cols>
    <col min="4" max="4" width="13.140625" customWidth="1"/>
    <col min="5" max="5" width="14.140625" customWidth="1"/>
    <col min="7" max="7" width="6" customWidth="1"/>
    <col min="8" max="8" width="5.7109375" customWidth="1"/>
    <col min="9" max="9" width="6.85546875" customWidth="1"/>
    <col min="10" max="10" width="6.5703125" customWidth="1"/>
  </cols>
  <sheetData>
    <row r="1" spans="1:11">
      <c r="A1" t="s">
        <v>0</v>
      </c>
      <c r="B1" t="s">
        <v>1</v>
      </c>
      <c r="D1" s="5"/>
    </row>
    <row r="2" spans="1:11">
      <c r="A2" s="3">
        <v>0.44729166666666664</v>
      </c>
      <c r="B2" s="1" t="s">
        <v>15</v>
      </c>
      <c r="D2" s="4">
        <v>280</v>
      </c>
      <c r="E2" t="s">
        <v>17</v>
      </c>
      <c r="G2" t="s">
        <v>11</v>
      </c>
    </row>
    <row r="3" spans="1:11">
      <c r="B3" t="s">
        <v>3</v>
      </c>
      <c r="C3" t="s">
        <v>4</v>
      </c>
      <c r="D3" s="5" t="s">
        <v>14</v>
      </c>
      <c r="E3" t="s">
        <v>18</v>
      </c>
      <c r="G3">
        <v>800</v>
      </c>
      <c r="H3">
        <v>275</v>
      </c>
      <c r="I3" t="s">
        <v>12</v>
      </c>
      <c r="J3">
        <v>10.6</v>
      </c>
    </row>
    <row r="4" spans="1:11">
      <c r="A4" t="s">
        <v>2</v>
      </c>
      <c r="D4" s="5"/>
      <c r="E4" t="s">
        <v>5</v>
      </c>
      <c r="F4" t="s">
        <v>16</v>
      </c>
      <c r="G4">
        <v>815</v>
      </c>
      <c r="H4">
        <v>289</v>
      </c>
      <c r="I4" t="s">
        <v>13</v>
      </c>
      <c r="J4">
        <v>12.1</v>
      </c>
    </row>
    <row r="5" spans="1:11">
      <c r="A5" t="s">
        <v>6</v>
      </c>
      <c r="B5">
        <v>172</v>
      </c>
      <c r="C5">
        <v>0.8</v>
      </c>
      <c r="D5" s="4">
        <f>$D$2-B5</f>
        <v>108</v>
      </c>
      <c r="E5" t="s">
        <v>24</v>
      </c>
      <c r="F5" t="s">
        <v>19</v>
      </c>
    </row>
    <row r="6" spans="1:11">
      <c r="A6" t="s">
        <v>7</v>
      </c>
      <c r="B6">
        <v>121</v>
      </c>
      <c r="C6">
        <v>5.8</v>
      </c>
      <c r="D6" s="4">
        <f>$D$2-B6</f>
        <v>159</v>
      </c>
      <c r="E6" t="s">
        <v>25</v>
      </c>
      <c r="F6" t="s">
        <v>20</v>
      </c>
    </row>
    <row r="7" spans="1:11">
      <c r="A7" t="s">
        <v>8</v>
      </c>
      <c r="B7">
        <v>239</v>
      </c>
      <c r="C7">
        <v>19.3</v>
      </c>
      <c r="D7" s="4">
        <f>$D$2-B7</f>
        <v>41</v>
      </c>
    </row>
    <row r="8" spans="1:11">
      <c r="A8" t="s">
        <v>9</v>
      </c>
      <c r="B8">
        <v>294</v>
      </c>
      <c r="C8">
        <v>1</v>
      </c>
      <c r="D8" s="4">
        <f>$D$2-B8</f>
        <v>-14</v>
      </c>
      <c r="I8" t="s">
        <v>37</v>
      </c>
    </row>
    <row r="9" spans="1:11">
      <c r="A9" t="s">
        <v>10</v>
      </c>
      <c r="B9">
        <v>318</v>
      </c>
      <c r="C9">
        <v>4.9000000000000004</v>
      </c>
      <c r="D9" s="4">
        <f>$D$2-B9</f>
        <v>-38</v>
      </c>
      <c r="I9" t="s">
        <v>35</v>
      </c>
    </row>
    <row r="10" spans="1:11">
      <c r="D10" s="4"/>
      <c r="I10" t="s">
        <v>36</v>
      </c>
    </row>
    <row r="11" spans="1:11">
      <c r="D11" s="1">
        <v>20</v>
      </c>
      <c r="G11" t="s">
        <v>33</v>
      </c>
    </row>
    <row r="12" spans="1:11">
      <c r="A12" s="2">
        <v>0.41319444444444442</v>
      </c>
      <c r="B12" s="1" t="s">
        <v>26</v>
      </c>
      <c r="E12" s="1" t="s">
        <v>18</v>
      </c>
      <c r="G12">
        <v>920</v>
      </c>
      <c r="H12">
        <v>17</v>
      </c>
      <c r="I12" t="s">
        <v>34</v>
      </c>
      <c r="J12">
        <v>12.3</v>
      </c>
      <c r="K12" t="s">
        <v>38</v>
      </c>
    </row>
    <row r="13" spans="1:11">
      <c r="A13" t="s">
        <v>2</v>
      </c>
      <c r="B13" t="s">
        <v>31</v>
      </c>
      <c r="C13" t="s">
        <v>4</v>
      </c>
      <c r="D13" t="s">
        <v>32</v>
      </c>
      <c r="E13" t="s">
        <v>24</v>
      </c>
      <c r="F13" t="s">
        <v>21</v>
      </c>
      <c r="G13">
        <v>925</v>
      </c>
      <c r="H13">
        <v>26</v>
      </c>
      <c r="I13" t="s">
        <v>40</v>
      </c>
    </row>
    <row r="14" spans="1:11">
      <c r="A14" t="s">
        <v>27</v>
      </c>
      <c r="B14">
        <f>318-180</f>
        <v>138</v>
      </c>
      <c r="C14">
        <v>4.9000000000000004</v>
      </c>
      <c r="D14">
        <f>$D$11-B14</f>
        <v>-118</v>
      </c>
      <c r="E14" t="s">
        <v>39</v>
      </c>
      <c r="F14" t="s">
        <v>22</v>
      </c>
    </row>
    <row r="15" spans="1:11">
      <c r="A15" t="s">
        <v>28</v>
      </c>
      <c r="B15">
        <f>294-180</f>
        <v>114</v>
      </c>
      <c r="C15">
        <v>1</v>
      </c>
      <c r="D15">
        <f>$D$11-B15</f>
        <v>-94</v>
      </c>
      <c r="E15" t="s">
        <v>24</v>
      </c>
      <c r="F15" t="s">
        <v>23</v>
      </c>
    </row>
    <row r="16" spans="1:11">
      <c r="A16" t="s">
        <v>29</v>
      </c>
      <c r="B16">
        <f>239-180</f>
        <v>59</v>
      </c>
      <c r="C16">
        <v>19.3</v>
      </c>
      <c r="D16">
        <f>$D$11-B16</f>
        <v>-39</v>
      </c>
    </row>
    <row r="17" spans="1:4">
      <c r="A17" t="s">
        <v>6</v>
      </c>
      <c r="B17">
        <f>121+180</f>
        <v>301</v>
      </c>
      <c r="D17">
        <f>($D$11-B17+180)*-1</f>
        <v>101</v>
      </c>
    </row>
    <row r="18" spans="1:4">
      <c r="A18" t="s">
        <v>30</v>
      </c>
      <c r="B18">
        <f>172+180</f>
        <v>352</v>
      </c>
      <c r="D18">
        <f>($D$11-B18+180)*-1</f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2014-10-18T12:15:20Z</dcterms:created>
  <dcterms:modified xsi:type="dcterms:W3CDTF">2014-10-19T20:46:36Z</dcterms:modified>
</cp:coreProperties>
</file>