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tushar\Documents\Projects\MoneyControl\"/>
    </mc:Choice>
  </mc:AlternateContent>
  <bookViews>
    <workbookView xWindow="0" yWindow="0" windowWidth="23040" windowHeight="9192"/>
  </bookViews>
  <sheets>
    <sheet name="Salary Distribution" sheetId="1" r:id="rId1"/>
  </sheets>
  <calcPr calcId="162913"/>
</workbook>
</file>

<file path=xl/calcChain.xml><?xml version="1.0" encoding="utf-8"?>
<calcChain xmlns="http://schemas.openxmlformats.org/spreadsheetml/2006/main">
  <c r="H9" i="1" l="1"/>
  <c r="K9" i="1" s="1"/>
  <c r="G9" i="1"/>
  <c r="D9" i="1"/>
  <c r="C9" i="1"/>
  <c r="H8" i="1"/>
  <c r="J8" i="1" s="1"/>
  <c r="G8" i="1"/>
  <c r="F8" i="1"/>
  <c r="F9" i="1" s="1"/>
  <c r="C8" i="1"/>
  <c r="S4" i="1"/>
  <c r="M4" i="1"/>
  <c r="J4" i="1"/>
  <c r="F4" i="1"/>
  <c r="P8" i="1" l="1"/>
  <c r="N8" i="1"/>
  <c r="M8" i="1"/>
  <c r="O8" i="1"/>
  <c r="K8" i="1"/>
  <c r="J9" i="1"/>
  <c r="P9" i="1" l="1"/>
  <c r="O9" i="1"/>
  <c r="N9" i="1"/>
  <c r="M9" i="1"/>
</calcChain>
</file>

<file path=xl/sharedStrings.xml><?xml version="1.0" encoding="utf-8"?>
<sst xmlns="http://schemas.openxmlformats.org/spreadsheetml/2006/main" count="30" uniqueCount="19">
  <si>
    <t xml:space="preserve">
                                                                      Enter values to cell colored in --&gt;</t>
  </si>
  <si>
    <t>Split of Salary in (%)</t>
  </si>
  <si>
    <t>Split of Investment Amount in (%)</t>
  </si>
  <si>
    <t>Split of Equity Amount in (%)</t>
  </si>
  <si>
    <t>Increase in each after Salary change in (%)</t>
  </si>
  <si>
    <t>Expenses</t>
  </si>
  <si>
    <t>Wants</t>
  </si>
  <si>
    <t>Invest</t>
  </si>
  <si>
    <t>Equity</t>
  </si>
  <si>
    <t>Debt</t>
  </si>
  <si>
    <t>Index Fund</t>
  </si>
  <si>
    <t>Flexi Fund</t>
  </si>
  <si>
    <t>Mid Cap</t>
  </si>
  <si>
    <t>Small Cap</t>
  </si>
  <si>
    <t xml:space="preserve">Salary </t>
  </si>
  <si>
    <t>Date
(DD-MM-YY)</t>
  </si>
  <si>
    <t>Salary Increment</t>
  </si>
  <si>
    <t>% Increase</t>
  </si>
  <si>
    <t>Flexi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</si>
</sst>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3F3F3F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4" fillId="2" borderId="1"/>
    <xf numFmtId="0" fontId="5" fillId="3" borderId="2"/>
    <xf numFmtId="0" fontId="6" fillId="2" borderId="2"/>
    <xf numFmtId="0" fontId="8" fillId="4" borderId="0"/>
    <xf numFmtId="0" fontId="8" fillId="5" borderId="0"/>
  </cellStyleXfs>
  <cellXfs count="23">
    <xf numFmtId="0" fontId="0" fillId="0" borderId="0" xfId="0"/>
    <xf numFmtId="0" fontId="4" fillId="0" borderId="0" xfId="1" applyFill="1" applyBorder="1" applyAlignment="1">
      <alignment horizontal="center" vertical="center"/>
    </xf>
    <xf numFmtId="0" fontId="5" fillId="3" borderId="2" xfId="2" applyAlignment="1">
      <alignment horizontal="center" vertical="center"/>
    </xf>
    <xf numFmtId="0" fontId="7" fillId="4" borderId="3" xfId="4" applyFont="1" applyBorder="1" applyAlignment="1">
      <alignment horizontal="center"/>
    </xf>
    <xf numFmtId="0" fontId="9" fillId="3" borderId="3" xfId="2" applyFont="1" applyBorder="1" applyAlignment="1">
      <alignment horizontal="center"/>
    </xf>
    <xf numFmtId="0" fontId="5" fillId="3" borderId="2" xfId="2" applyAlignment="1">
      <alignment horizontal="center" vertical="center" wrapText="1"/>
    </xf>
    <xf numFmtId="0" fontId="6" fillId="2" borderId="2" xfId="3" applyAlignment="1">
      <alignment horizontal="center" vertical="center"/>
    </xf>
    <xf numFmtId="3" fontId="2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4" fillId="2" borderId="3" xfId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8" fillId="5" borderId="3" xfId="5" applyBorder="1" applyAlignment="1">
      <alignment horizontal="center" vertical="center" wrapText="1"/>
    </xf>
    <xf numFmtId="14" fontId="0" fillId="0" borderId="0" xfId="0" applyNumberFormat="1"/>
  </cellXfs>
  <cellStyles count="6">
    <cellStyle name="Accent4" xfId="4" builtinId="41"/>
    <cellStyle name="Accent5" xfId="5" builtinId="45"/>
    <cellStyle name="Calculation" xfId="3" builtinId="22"/>
    <cellStyle name="Input" xfId="2" builtinId="20"/>
    <cellStyle name="Normal" xfId="0" builtinId="0"/>
    <cellStyle name="Output" xfId="1" builtinId="21"/>
  </cellStyles>
  <dxfs count="2">
    <dxf>
      <fill>
        <patternFill>
          <fgColor rgb="FF92D050"/>
          <bgColor rgb="FF92D050"/>
        </patternFill>
      </fill>
    </dxf>
    <dxf>
      <font>
        <color theme="2"/>
      </font>
      <fill>
        <patternFill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tabSelected="1" workbookViewId="0">
      <selection activeCell="J21" sqref="J21"/>
    </sheetView>
  </sheetViews>
  <sheetFormatPr defaultColWidth="14.44140625" defaultRowHeight="14.4" x14ac:dyDescent="0.3"/>
  <cols>
    <col min="1" max="1" width="10.33203125" style="13" bestFit="1" customWidth="1"/>
    <col min="2" max="2" width="18.33203125" style="13" bestFit="1" customWidth="1"/>
    <col min="3" max="3" width="15.33203125" style="13" customWidth="1"/>
    <col min="4" max="4" width="9.88671875" style="13" customWidth="1"/>
    <col min="5" max="5" width="5.21875" style="13" customWidth="1"/>
    <col min="6" max="6" width="8.6640625" style="13" bestFit="1" customWidth="1"/>
    <col min="7" max="8" width="6.33203125" style="13" bestFit="1" customWidth="1"/>
    <col min="9" max="9" width="5.5546875" style="13" customWidth="1"/>
    <col min="10" max="11" width="7.44140625" style="13" customWidth="1"/>
    <col min="12" max="12" width="6.33203125" style="13" bestFit="1" customWidth="1"/>
    <col min="13" max="13" width="10.33203125" style="13" bestFit="1" customWidth="1"/>
    <col min="14" max="14" width="8.33203125" style="13" bestFit="1" customWidth="1"/>
    <col min="15" max="15" width="8" style="13" bestFit="1" customWidth="1"/>
    <col min="16" max="16" width="9.21875" style="13" customWidth="1"/>
    <col min="17" max="17" width="6.33203125" style="13" bestFit="1" customWidth="1"/>
    <col min="18" max="18" width="6.109375" style="13" bestFit="1" customWidth="1"/>
    <col min="19" max="19" width="8.6640625" style="13" bestFit="1" customWidth="1"/>
    <col min="20" max="20" width="6.33203125" style="13" bestFit="1" customWidth="1"/>
    <col min="21" max="21" width="6.109375" style="13" bestFit="1" customWidth="1"/>
    <col min="22" max="22" width="8.33203125" style="13" bestFit="1" customWidth="1"/>
    <col min="23" max="23" width="6.109375" style="13" bestFit="1" customWidth="1"/>
    <col min="24" max="24" width="12.88671875" style="13" bestFit="1" customWidth="1"/>
    <col min="25" max="31" width="8.6640625" style="13" customWidth="1"/>
    <col min="32" max="38" width="14.44140625" style="13" customWidth="1"/>
    <col min="39" max="16384" width="14.44140625" style="13"/>
  </cols>
  <sheetData>
    <row r="1" spans="1:25" s="12" customFormat="1" ht="45.6" customHeight="1" x14ac:dyDescent="0.3">
      <c r="A1" s="14" t="s">
        <v>0</v>
      </c>
      <c r="B1" s="15"/>
      <c r="C1" s="15"/>
      <c r="D1" s="15"/>
      <c r="E1" s="15"/>
      <c r="F1" s="21" t="s">
        <v>1</v>
      </c>
      <c r="G1" s="19"/>
      <c r="H1" s="20"/>
      <c r="I1" s="15"/>
      <c r="J1" s="21" t="s">
        <v>2</v>
      </c>
      <c r="K1" s="20"/>
      <c r="L1" s="15"/>
      <c r="M1" s="21" t="s">
        <v>3</v>
      </c>
      <c r="N1" s="19"/>
      <c r="O1" s="19"/>
      <c r="P1" s="20"/>
      <c r="Q1" s="15"/>
      <c r="R1" s="15"/>
      <c r="S1" s="21" t="s">
        <v>4</v>
      </c>
      <c r="T1" s="19"/>
      <c r="U1" s="20"/>
      <c r="V1" s="15"/>
      <c r="W1" s="15"/>
      <c r="X1" s="15"/>
      <c r="Y1" s="15"/>
    </row>
    <row r="2" spans="1:25" x14ac:dyDescent="0.3">
      <c r="A2" s="16"/>
      <c r="B2" s="16"/>
      <c r="C2" s="16"/>
      <c r="D2" s="16"/>
      <c r="E2" s="16"/>
      <c r="F2" s="3" t="s">
        <v>5</v>
      </c>
      <c r="G2" s="3" t="s">
        <v>6</v>
      </c>
      <c r="H2" s="3" t="s">
        <v>7</v>
      </c>
      <c r="I2" s="16"/>
      <c r="J2" s="3" t="s">
        <v>8</v>
      </c>
      <c r="K2" s="3" t="s">
        <v>9</v>
      </c>
      <c r="L2" s="16"/>
      <c r="M2" s="3" t="s">
        <v>10</v>
      </c>
      <c r="N2" s="3" t="s">
        <v>11</v>
      </c>
      <c r="O2" s="3" t="s">
        <v>12</v>
      </c>
      <c r="P2" s="3" t="s">
        <v>13</v>
      </c>
      <c r="Q2" s="16"/>
      <c r="R2" s="16"/>
      <c r="S2" s="3" t="s">
        <v>5</v>
      </c>
      <c r="T2" s="3" t="s">
        <v>6</v>
      </c>
      <c r="U2" s="3" t="s">
        <v>7</v>
      </c>
      <c r="V2" s="16"/>
      <c r="W2" s="16"/>
      <c r="X2" s="16"/>
      <c r="Y2" s="16"/>
    </row>
    <row r="3" spans="1:25" x14ac:dyDescent="0.3">
      <c r="A3" s="16"/>
      <c r="B3" s="16"/>
      <c r="C3" s="16"/>
      <c r="D3" s="16"/>
      <c r="E3" s="16"/>
      <c r="F3" s="4">
        <v>50</v>
      </c>
      <c r="G3" s="4">
        <v>30</v>
      </c>
      <c r="H3" s="4">
        <v>20</v>
      </c>
      <c r="I3" s="16"/>
      <c r="J3" s="4">
        <v>60</v>
      </c>
      <c r="K3" s="4">
        <v>40</v>
      </c>
      <c r="L3" s="16"/>
      <c r="M3" s="4">
        <v>40</v>
      </c>
      <c r="N3" s="4">
        <v>25</v>
      </c>
      <c r="O3" s="4">
        <v>20</v>
      </c>
      <c r="P3" s="4">
        <v>15</v>
      </c>
      <c r="Q3" s="16"/>
      <c r="R3" s="16"/>
      <c r="S3" s="4">
        <v>20</v>
      </c>
      <c r="T3" s="4">
        <v>30</v>
      </c>
      <c r="U3" s="4">
        <v>50</v>
      </c>
      <c r="V3" s="16"/>
      <c r="W3" s="16"/>
      <c r="X3" s="16"/>
      <c r="Y3" s="16"/>
    </row>
    <row r="4" spans="1:25" x14ac:dyDescent="0.3">
      <c r="A4" s="16"/>
      <c r="B4" s="16"/>
      <c r="C4" s="16"/>
      <c r="D4" s="16"/>
      <c r="E4" s="16"/>
      <c r="F4" s="18" t="str">
        <f>IF(SUM(F3:H3) = 100, "Split is Correct", "Split is Incorrect")</f>
        <v>Split is Correct</v>
      </c>
      <c r="G4" s="19"/>
      <c r="H4" s="20"/>
      <c r="I4" s="16"/>
      <c r="J4" s="18" t="str">
        <f>IF(SUM(J3:K3) = 100, "Split is Correct", "Split is Incorrect")</f>
        <v>Split is Correct</v>
      </c>
      <c r="K4" s="20"/>
      <c r="L4" s="16"/>
      <c r="M4" s="18" t="str">
        <f>IF(SUM(M3:P3) = 100, "Split is Correct", "Split is Incorrect")</f>
        <v>Split is Correct</v>
      </c>
      <c r="N4" s="19"/>
      <c r="O4" s="19"/>
      <c r="P4" s="20"/>
      <c r="Q4" s="16"/>
      <c r="R4" s="16"/>
      <c r="S4" s="18" t="str">
        <f>IF(SUM(S3:U3) = 100, "Split is Correct", "Split is Incorrect")</f>
        <v>Split is Correct</v>
      </c>
      <c r="T4" s="19"/>
      <c r="U4" s="20"/>
      <c r="V4" s="16"/>
      <c r="W4" s="16"/>
      <c r="X4" s="16"/>
      <c r="Y4" s="16"/>
    </row>
    <row r="5" spans="1:25" x14ac:dyDescent="0.3">
      <c r="A5" s="16"/>
      <c r="B5" s="16"/>
      <c r="C5" s="16"/>
      <c r="D5" s="16"/>
      <c r="E5" s="16"/>
      <c r="F5" s="17"/>
      <c r="G5" s="16"/>
      <c r="H5" s="16"/>
      <c r="I5" s="16"/>
      <c r="J5" s="17"/>
      <c r="K5" s="16"/>
      <c r="L5" s="16"/>
      <c r="M5" s="17"/>
      <c r="N5" s="16"/>
      <c r="O5" s="16"/>
      <c r="P5" s="16"/>
      <c r="Q5" s="16"/>
      <c r="R5" s="16"/>
      <c r="S5" s="17"/>
      <c r="T5" s="16"/>
      <c r="U5" s="16"/>
      <c r="V5" s="16"/>
      <c r="W5" s="16"/>
      <c r="X5" s="16"/>
      <c r="Y5" s="16"/>
    </row>
    <row r="6" spans="1:25" x14ac:dyDescent="0.3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 spans="1:25" ht="28.8" customHeight="1" x14ac:dyDescent="0.3">
      <c r="A7" s="2" t="s">
        <v>14</v>
      </c>
      <c r="B7" s="5" t="s">
        <v>15</v>
      </c>
      <c r="C7" s="6" t="s">
        <v>16</v>
      </c>
      <c r="D7" s="6" t="s">
        <v>17</v>
      </c>
      <c r="F7" s="6" t="s">
        <v>5</v>
      </c>
      <c r="G7" s="6" t="s">
        <v>6</v>
      </c>
      <c r="H7" s="6" t="s">
        <v>7</v>
      </c>
      <c r="J7" s="6" t="s">
        <v>8</v>
      </c>
      <c r="K7" s="6" t="s">
        <v>9</v>
      </c>
      <c r="M7" s="6" t="s">
        <v>10</v>
      </c>
      <c r="N7" s="6" t="s">
        <v>18</v>
      </c>
      <c r="O7" s="6" t="s">
        <v>12</v>
      </c>
      <c r="P7" s="6" t="s">
        <v>13</v>
      </c>
      <c r="Q7" s="1"/>
      <c r="R7" s="1"/>
    </row>
    <row r="8" spans="1:25" s="9" customFormat="1" x14ac:dyDescent="0.3">
      <c r="A8" s="7">
        <v>28844</v>
      </c>
      <c r="B8" s="8">
        <v>44734</v>
      </c>
      <c r="C8" s="7">
        <f>A8</f>
        <v>28844</v>
      </c>
      <c r="D8" s="7">
        <v>100</v>
      </c>
      <c r="F8" s="7">
        <f>(A8*(F3/100))</f>
        <v>14422</v>
      </c>
      <c r="G8" s="10">
        <f>(ROUNDDOWN((A8*G3/100),0))</f>
        <v>8653</v>
      </c>
      <c r="H8" s="10">
        <f>ROUNDUP((A8*H3/100),0)</f>
        <v>5769</v>
      </c>
      <c r="J8" s="10">
        <f>ROUNDUP(H8*J3/100,0)</f>
        <v>3462</v>
      </c>
      <c r="K8" s="10">
        <f>ROUNDDOWN(H8* K3/100,0)</f>
        <v>2307</v>
      </c>
      <c r="M8" s="10">
        <f>ROUNDUP(J8*M3/100,0)</f>
        <v>1385</v>
      </c>
      <c r="N8" s="10">
        <f>ROUNDUP(J8*N3/100,0)</f>
        <v>866</v>
      </c>
      <c r="O8" s="10">
        <f>ROUNDDOWN(J8* O3/100, 0)</f>
        <v>692</v>
      </c>
      <c r="P8" s="10">
        <f>ROUNDDOWN(J8* P3/100, 0)</f>
        <v>519</v>
      </c>
      <c r="Q8" s="10"/>
      <c r="R8" s="10"/>
      <c r="V8" s="11"/>
    </row>
    <row r="9" spans="1:25" x14ac:dyDescent="0.3">
      <c r="A9">
        <v>47811</v>
      </c>
      <c r="B9" s="22">
        <v>44877</v>
      </c>
      <c r="C9">
        <f>(A9-A8)</f>
        <v>18967</v>
      </c>
      <c r="D9">
        <f>ROUND((C9/A8)*100,0)</f>
        <v>66</v>
      </c>
      <c r="E9"/>
      <c r="F9">
        <f>ROUNDDOWN((F8+(C9*S3/100)),0)</f>
        <v>18215</v>
      </c>
      <c r="G9">
        <f>ROUNDDOWN((G8+(C9*T3/100)),0)</f>
        <v>14343</v>
      </c>
      <c r="H9">
        <f>ROUNDUP((H8+(C9*U3/100)),0)</f>
        <v>15253</v>
      </c>
      <c r="I9"/>
      <c r="J9">
        <f>ROUNDUP(H9*J3/100,0)</f>
        <v>9152</v>
      </c>
      <c r="K9">
        <f>ROUNDDOWN(H9*K3/100,0)</f>
        <v>6101</v>
      </c>
      <c r="L9"/>
      <c r="M9">
        <f>ROUNDUP(J9*M3/100,0)</f>
        <v>3661</v>
      </c>
      <c r="N9">
        <f>ROUNDUP(J9*N3/100,0)</f>
        <v>2288</v>
      </c>
      <c r="O9">
        <f>ROUNDDOWN(J9*O3/100,0)</f>
        <v>1830</v>
      </c>
      <c r="P9">
        <f>ROUNDDOWN(J9*P3/100,0)</f>
        <v>1372</v>
      </c>
    </row>
  </sheetData>
  <mergeCells count="17">
    <mergeCell ref="V1:Y6"/>
    <mergeCell ref="J5:K6"/>
    <mergeCell ref="M5:P6"/>
    <mergeCell ref="S5:U6"/>
    <mergeCell ref="S4:U4"/>
    <mergeCell ref="J1:K1"/>
    <mergeCell ref="S1:U1"/>
    <mergeCell ref="M4:P4"/>
    <mergeCell ref="M1:P1"/>
    <mergeCell ref="J4:K4"/>
    <mergeCell ref="A1:E6"/>
    <mergeCell ref="F5:H6"/>
    <mergeCell ref="I1:I6"/>
    <mergeCell ref="L1:L6"/>
    <mergeCell ref="Q1:R6"/>
    <mergeCell ref="F4:H4"/>
    <mergeCell ref="F1:H1"/>
  </mergeCells>
  <conditionalFormatting sqref="F4:H4 J4:K4 M4:P4 S4:U4">
    <cfRule type="containsText" dxfId="1" priority="1" operator="containsText" text="Incorrect">
      <formula>NOT(ISERROR(SEARCH("Incorrect",F4)))</formula>
    </cfRule>
    <cfRule type="containsText" dxfId="0" priority="2" operator="containsText" text="Correct">
      <formula>NOT(ISERROR(SEARCH("Correct",F4)))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 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2022-09-16T13:11:45Z</dcterms:created>
  <dcterms:modified xsi:type="dcterms:W3CDTF">2022-11-12T09:33:35Z</dcterms:modified>
</cp:coreProperties>
</file>