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电子技术书籍\SolderStation\Weller_Handle\"/>
    </mc:Choice>
  </mc:AlternateContent>
  <bookViews>
    <workbookView xWindow="0" yWindow="0" windowWidth="25600" windowHeight="11080" tabRatio="989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24" i="1" l="1"/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</calcChain>
</file>

<file path=xl/sharedStrings.xml><?xml version="1.0" encoding="utf-8"?>
<sst xmlns="http://schemas.openxmlformats.org/spreadsheetml/2006/main" count="15" uniqueCount="15">
  <si>
    <t>Weller WMRP / WMRT thermocouple voltage</t>
  </si>
  <si>
    <t>18.12.2019 jaka</t>
  </si>
  <si>
    <t>http://kair.us/</t>
  </si>
  <si>
    <t>Data originally based on D-type thermocouple voltage, source:  http://www.pentronic.se/media/51071/table-WRe3-25%28D%29.pdf</t>
  </si>
  <si>
    <t>Data here is  based on two calibration rounds with DIY Weller driver</t>
  </si>
  <si>
    <t>Used tools:</t>
  </si>
  <si>
    <t>Weller driver v1. Reference 2.067V, measured with Fluke 112 DVM.</t>
  </si>
  <si>
    <t>Weller K1101 calibration tip, Kane-May KM340 TC meter, genuine Weller WMRP handle</t>
  </si>
  <si>
    <t>difference [°C]</t>
  </si>
  <si>
    <t>fitted ADC</t>
  </si>
  <si>
    <t>TC voltage [mV]</t>
  </si>
  <si>
    <t>mv per c</t>
  </si>
  <si>
    <t>AdcInt</t>
  </si>
  <si>
    <t>opAmpGain</t>
  </si>
  <si>
    <t>opAmpOutputVoltage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</si>
</sst>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1" fillId="0" borderId="0" xfId="1" applyFont="1" applyBorder="1" applyAlignment="1" applyProtection="1"/>
    <xf numFmtId="164" fontId="0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Weller WMRP / WMRT tip thermocouple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038598811303891E-2"/>
          <c:y val="6.6196804968978631E-2"/>
          <c:w val="0.82261640881528619"/>
          <c:h val="0.7232478590425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TC voltage [mV]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Sheet1!$A$12:$A$62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Sheet1!$C$12:$C$62</c:f>
              <c:numCache>
                <c:formatCode>0.000</c:formatCode>
                <c:ptCount val="51"/>
                <c:pt idx="0">
                  <c:v>0</c:v>
                </c:pt>
                <c:pt idx="1">
                  <c:v>0.13006118318206392</c:v>
                </c:pt>
                <c:pt idx="2">
                  <c:v>0.26291390635737011</c:v>
                </c:pt>
                <c:pt idx="3">
                  <c:v>0.39846695587481673</c:v>
                </c:pt>
                <c:pt idx="4">
                  <c:v>0.53662911808330238</c:v>
                </c:pt>
                <c:pt idx="5">
                  <c:v>0.67730917933172519</c:v>
                </c:pt>
                <c:pt idx="6">
                  <c:v>0.82041592596898372</c:v>
                </c:pt>
                <c:pt idx="7">
                  <c:v>0.96585814434397599</c:v>
                </c:pt>
                <c:pt idx="8">
                  <c:v>1.1135446208056003</c:v>
                </c:pt>
                <c:pt idx="9">
                  <c:v>1.2633841417027556</c:v>
                </c:pt>
                <c:pt idx="10">
                  <c:v>1.41528549338434</c:v>
                </c:pt>
                <c:pt idx="11">
                  <c:v>1.5691574621992515</c:v>
                </c:pt>
                <c:pt idx="12">
                  <c:v>1.7249088344963885</c:v>
                </c:pt>
                <c:pt idx="13">
                  <c:v>1.8824483966246495</c:v>
                </c:pt>
                <c:pt idx="14">
                  <c:v>2.0416849349329325</c:v>
                </c:pt>
                <c:pt idx="15">
                  <c:v>2.2025272357701366</c:v>
                </c:pt>
                <c:pt idx="16">
                  <c:v>2.3648840854851603</c:v>
                </c:pt>
                <c:pt idx="17">
                  <c:v>2.5286642704268996</c:v>
                </c:pt>
                <c:pt idx="18">
                  <c:v>2.6937765769442565</c:v>
                </c:pt>
                <c:pt idx="19">
                  <c:v>2.8601297913861257</c:v>
                </c:pt>
                <c:pt idx="20">
                  <c:v>3.0276327001014081</c:v>
                </c:pt>
                <c:pt idx="21">
                  <c:v>3.1961940894390013</c:v>
                </c:pt>
                <c:pt idx="22">
                  <c:v>3.3657227457478029</c:v>
                </c:pt>
                <c:pt idx="23">
                  <c:v>3.5361274553767119</c:v>
                </c:pt>
                <c:pt idx="24">
                  <c:v>3.7073170046746275</c:v>
                </c:pt>
                <c:pt idx="25">
                  <c:v>3.8792001799904465</c:v>
                </c:pt>
                <c:pt idx="26">
                  <c:v>4.0516857676730673</c:v>
                </c:pt>
                <c:pt idx="27">
                  <c:v>4.2246825540713902</c:v>
                </c:pt>
                <c:pt idx="28">
                  <c:v>4.3980993255343108</c:v>
                </c:pt>
                <c:pt idx="29">
                  <c:v>4.5718448684107305</c:v>
                </c:pt>
                <c:pt idx="30">
                  <c:v>4.7458279690495448</c:v>
                </c:pt>
                <c:pt idx="31">
                  <c:v>4.9199574137996533</c:v>
                </c:pt>
                <c:pt idx="32">
                  <c:v>5.0941419890099544</c:v>
                </c:pt>
                <c:pt idx="33">
                  <c:v>5.2682904810293447</c:v>
                </c:pt>
                <c:pt idx="34">
                  <c:v>5.4423116762067272</c:v>
                </c:pt>
                <c:pt idx="35">
                  <c:v>5.6161143608909949</c:v>
                </c:pt>
                <c:pt idx="36">
                  <c:v>5.7896073214310499</c:v>
                </c:pt>
                <c:pt idx="37">
                  <c:v>5.9626993441757881</c:v>
                </c:pt>
                <c:pt idx="38">
                  <c:v>6.1352992154741086</c:v>
                </c:pt>
                <c:pt idx="39">
                  <c:v>6.3073157216749101</c:v>
                </c:pt>
                <c:pt idx="40">
                  <c:v>6.47865764912709</c:v>
                </c:pt>
                <c:pt idx="41">
                  <c:v>6.6492337841795486</c:v>
                </c:pt>
                <c:pt idx="42">
                  <c:v>6.8189529131811826</c:v>
                </c:pt>
                <c:pt idx="43">
                  <c:v>6.9877238224808904</c:v>
                </c:pt>
                <c:pt idx="44">
                  <c:v>7.1554552984275706</c:v>
                </c:pt>
                <c:pt idx="45">
                  <c:v>7.3220561273701223</c:v>
                </c:pt>
                <c:pt idx="46">
                  <c:v>7.4874350956574416</c:v>
                </c:pt>
                <c:pt idx="47">
                  <c:v>7.6515009896384303</c:v>
                </c:pt>
                <c:pt idx="48">
                  <c:v>7.8141625956619842</c:v>
                </c:pt>
                <c:pt idx="49">
                  <c:v>7.9753287000770037</c:v>
                </c:pt>
                <c:pt idx="50">
                  <c:v>8.1349080892323826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02704"/>
        <c:axId val="584107056"/>
      </c:scatterChart>
      <c:valAx>
        <c:axId val="5841027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Temperature difference [°C]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4107056"/>
        <c:crosses val="autoZero"/>
        <c:crossBetween val="midCat"/>
      </c:valAx>
      <c:valAx>
        <c:axId val="584107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TC voltage [mV]</a:t>
                </a:r>
              </a:p>
            </c:rich>
          </c:tx>
          <c:layout/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41027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599193</xdr:colOff>
      <xdr:row>16</xdr:row>
      <xdr:rowOff>42437</xdr:rowOff>
    </xdr:from>
    <xdr:to>
      <xdr:col>19</xdr:col>
      <xdr:colOff>352190</xdr:colOff>
      <xdr:row>34</xdr:row>
      <xdr:rowOff>191338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air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115" zoomScaleNormal="115" workbookViewId="0">
      <selection activeCell="G17" sqref="G17"/>
    </sheetView>
  </sheetViews>
  <sheetFormatPr defaultRowHeight="15.7" x14ac:dyDescent="0.5"/>
  <cols>
    <col min="1" max="1" width="15.64453125"/>
    <col min="2" max="2" width="12.52734375"/>
    <col min="3" max="3" width="16.05859375"/>
    <col min="4" max="4" width="8.5859375"/>
    <col min="5" max="5" width="10.52734375" customWidth="1"/>
    <col min="6" max="6" width="20.234375" style="4" customWidth="1"/>
    <col min="7" max="7" width="29.1171875" style="16" customWidth="1"/>
    <col min="8" max="1025" width="8.5859375"/>
  </cols>
  <sheetData>
    <row r="1" spans="1:7" x14ac:dyDescent="0.5">
      <c r="A1" t="s">
        <v>0</v>
      </c>
      <c r="E1" t="s">
        <v>13</v>
      </c>
      <c r="F1" s="4">
        <f>510/0.991+1</f>
        <v>515.63168516649853</v>
      </c>
    </row>
    <row r="2" spans="1:7" x14ac:dyDescent="0.5">
      <c r="A2" t="s">
        <v>1</v>
      </c>
    </row>
    <row r="3" spans="1:7" x14ac:dyDescent="0.5">
      <c r="A3" s="1" t="s">
        <v>2</v>
      </c>
    </row>
    <row r="4" spans="1:7" x14ac:dyDescent="0.5">
      <c r="A4" s="1"/>
    </row>
    <row r="5" spans="1:7" x14ac:dyDescent="0.5">
      <c r="A5" t="s">
        <v>3</v>
      </c>
    </row>
    <row r="6" spans="1:7" x14ac:dyDescent="0.5">
      <c r="A6" t="s">
        <v>4</v>
      </c>
    </row>
    <row r="7" spans="1:7" x14ac:dyDescent="0.5">
      <c r="A7" t="s">
        <v>5</v>
      </c>
    </row>
    <row r="8" spans="1:7" x14ac:dyDescent="0.5">
      <c r="A8" t="s">
        <v>6</v>
      </c>
    </row>
    <row r="9" spans="1:7" x14ac:dyDescent="0.5">
      <c r="A9" t="s">
        <v>7</v>
      </c>
    </row>
    <row r="11" spans="1:7" x14ac:dyDescent="0.5">
      <c r="A11" t="s">
        <v>8</v>
      </c>
      <c r="B11" t="s">
        <v>9</v>
      </c>
      <c r="C11" s="2" t="s">
        <v>10</v>
      </c>
      <c r="E11" s="5" t="s">
        <v>11</v>
      </c>
      <c r="F11" s="4" t="s">
        <v>14</v>
      </c>
      <c r="G11" s="16" t="s">
        <v>12</v>
      </c>
    </row>
    <row r="12" spans="1:7" s="6" customFormat="1" x14ac:dyDescent="0.5">
      <c r="A12" s="6">
        <v>0</v>
      </c>
      <c r="B12" s="7">
        <f t="shared" ref="B12:B43" si="0">-0.000117239946216*A12^3+0.1111589805259*A12^2+99.2033186593703*A12</f>
        <v>0</v>
      </c>
      <c r="C12" s="8">
        <f t="shared" ref="C12:C43" si="1">B12/65536*2.048/241*1000</f>
        <v>0</v>
      </c>
      <c r="E12" s="9"/>
      <c r="F12" s="10">
        <f>C12*$F$1/1000</f>
        <v>0</v>
      </c>
      <c r="G12" s="16">
        <f>ROUND(F12/4.94*1023, 0)</f>
        <v>0</v>
      </c>
    </row>
    <row r="13" spans="1:7" x14ac:dyDescent="0.5">
      <c r="A13">
        <v>10</v>
      </c>
      <c r="B13" s="3">
        <f t="shared" si="0"/>
        <v>1003.031844700077</v>
      </c>
      <c r="C13" s="2">
        <f t="shared" si="1"/>
        <v>0.13006118318206392</v>
      </c>
      <c r="E13" s="5">
        <f>C13/A13</f>
        <v>1.3006118318206392E-2</v>
      </c>
      <c r="F13" s="4">
        <f t="shared" ref="F13:F62" si="2">C13*$F$1/1000</f>
        <v>6.7063667058916282E-2</v>
      </c>
      <c r="G13" s="16">
        <f t="shared" ref="G13:G62" si="3">ROUND(F13/4.94*1023, 0)</f>
        <v>14</v>
      </c>
    </row>
    <row r="14" spans="1:7" s="6" customFormat="1" x14ac:dyDescent="0.5">
      <c r="A14" s="6">
        <v>20</v>
      </c>
      <c r="B14" s="7">
        <f t="shared" si="0"/>
        <v>2027.592045828038</v>
      </c>
      <c r="C14" s="8">
        <f t="shared" si="1"/>
        <v>0.26291390635737011</v>
      </c>
      <c r="E14" s="9">
        <f t="shared" ref="E14:E62" si="4">C14/A14</f>
        <v>1.3145695317868505E-2</v>
      </c>
      <c r="F14" s="10">
        <f t="shared" si="2"/>
        <v>0.13556674058875773</v>
      </c>
      <c r="G14" s="16">
        <f t="shared" si="3"/>
        <v>28</v>
      </c>
    </row>
    <row r="15" spans="1:7" x14ac:dyDescent="0.5">
      <c r="A15">
        <v>30</v>
      </c>
      <c r="B15" s="3">
        <f t="shared" si="0"/>
        <v>3072.9771637065869</v>
      </c>
      <c r="C15" s="2">
        <f t="shared" si="1"/>
        <v>0.39846695587481673</v>
      </c>
      <c r="E15" s="5">
        <f t="shared" si="4"/>
        <v>1.3282231862493891E-2</v>
      </c>
      <c r="F15" s="4">
        <f t="shared" si="2"/>
        <v>0.20546218794089657</v>
      </c>
      <c r="G15" s="16">
        <f t="shared" si="3"/>
        <v>43</v>
      </c>
    </row>
    <row r="16" spans="1:7" x14ac:dyDescent="0.5">
      <c r="A16">
        <v>40</v>
      </c>
      <c r="B16" s="3">
        <f t="shared" si="0"/>
        <v>4138.4837586584281</v>
      </c>
      <c r="C16" s="2">
        <f t="shared" si="1"/>
        <v>0.53662911808330238</v>
      </c>
      <c r="E16" s="5">
        <f t="shared" si="4"/>
        <v>1.3415727952082559E-2</v>
      </c>
      <c r="F16" s="4">
        <f t="shared" si="2"/>
        <v>0.27670297646670516</v>
      </c>
      <c r="G16" s="16">
        <f t="shared" si="3"/>
        <v>57</v>
      </c>
    </row>
    <row r="17" spans="1:7" s="6" customFormat="1" x14ac:dyDescent="0.5">
      <c r="A17" s="6">
        <v>50</v>
      </c>
      <c r="B17" s="7">
        <f t="shared" si="0"/>
        <v>5223.4083910062645</v>
      </c>
      <c r="C17" s="8">
        <f t="shared" si="1"/>
        <v>0.67730917933172519</v>
      </c>
      <c r="E17" s="9">
        <f t="shared" si="4"/>
        <v>1.3546183586634503E-2</v>
      </c>
      <c r="F17" s="10">
        <f t="shared" si="2"/>
        <v>0.34924207351755565</v>
      </c>
      <c r="G17" s="16">
        <f t="shared" si="3"/>
        <v>72</v>
      </c>
    </row>
    <row r="18" spans="1:7" s="6" customFormat="1" x14ac:dyDescent="0.5">
      <c r="A18" s="6">
        <v>60</v>
      </c>
      <c r="B18" s="7">
        <f t="shared" si="0"/>
        <v>6327.047621072802</v>
      </c>
      <c r="C18" s="8">
        <f t="shared" si="1"/>
        <v>0.82041592596898372</v>
      </c>
      <c r="E18" s="9">
        <f t="shared" si="4"/>
        <v>1.3673598766149729E-2</v>
      </c>
      <c r="F18" s="10">
        <f t="shared" si="2"/>
        <v>0.42303244644482035</v>
      </c>
      <c r="G18" s="16">
        <f t="shared" si="3"/>
        <v>88</v>
      </c>
    </row>
    <row r="19" spans="1:7" s="6" customFormat="1" x14ac:dyDescent="0.5">
      <c r="A19" s="6">
        <v>70</v>
      </c>
      <c r="B19" s="7">
        <f t="shared" si="0"/>
        <v>7448.6980091807427</v>
      </c>
      <c r="C19" s="8">
        <f t="shared" si="1"/>
        <v>0.96585814434397599</v>
      </c>
      <c r="E19" s="9">
        <f t="shared" si="4"/>
        <v>1.3797973490628229E-2</v>
      </c>
      <c r="F19" s="10">
        <f t="shared" si="2"/>
        <v>0.49802706259987151</v>
      </c>
      <c r="G19" s="16">
        <f t="shared" si="3"/>
        <v>103</v>
      </c>
    </row>
    <row r="20" spans="1:7" x14ac:dyDescent="0.5">
      <c r="A20">
        <v>80</v>
      </c>
      <c r="B20" s="3">
        <f t="shared" si="0"/>
        <v>8587.6561156527914</v>
      </c>
      <c r="C20" s="2">
        <f t="shared" si="1"/>
        <v>1.1135446208056003</v>
      </c>
      <c r="E20" s="5">
        <f t="shared" si="4"/>
        <v>1.3919307760070004E-2</v>
      </c>
      <c r="F20" s="4">
        <f t="shared" si="2"/>
        <v>0.57417888933408134</v>
      </c>
      <c r="G20" s="16">
        <f t="shared" si="3"/>
        <v>119</v>
      </c>
    </row>
    <row r="21" spans="1:7" x14ac:dyDescent="0.5">
      <c r="A21">
        <v>90</v>
      </c>
      <c r="B21" s="3">
        <f t="shared" si="0"/>
        <v>9743.2185008116521</v>
      </c>
      <c r="C21" s="2">
        <f t="shared" si="1"/>
        <v>1.2633841417027556</v>
      </c>
      <c r="E21" s="5">
        <f t="shared" si="4"/>
        <v>1.4037601574475062E-2</v>
      </c>
      <c r="F21" s="4">
        <f t="shared" si="2"/>
        <v>0.65144089399882232</v>
      </c>
      <c r="G21" s="16">
        <f t="shared" si="3"/>
        <v>135</v>
      </c>
    </row>
    <row r="22" spans="1:7" x14ac:dyDescent="0.5">
      <c r="A22">
        <v>100</v>
      </c>
      <c r="B22" s="3">
        <f t="shared" si="0"/>
        <v>10914.68172498003</v>
      </c>
      <c r="C22" s="2">
        <f t="shared" si="1"/>
        <v>1.41528549338434</v>
      </c>
      <c r="E22" s="5">
        <f t="shared" si="4"/>
        <v>1.41528549338434E-2</v>
      </c>
      <c r="F22" s="4">
        <f t="shared" si="2"/>
        <v>0.72976604394546651</v>
      </c>
      <c r="G22" s="16">
        <f t="shared" si="3"/>
        <v>151</v>
      </c>
    </row>
    <row r="23" spans="1:7" x14ac:dyDescent="0.5">
      <c r="A23">
        <v>110</v>
      </c>
      <c r="B23" s="3">
        <f t="shared" si="0"/>
        <v>12101.342348480626</v>
      </c>
      <c r="C23" s="2">
        <f t="shared" si="1"/>
        <v>1.5691574621992515</v>
      </c>
      <c r="E23" s="5">
        <f t="shared" si="4"/>
        <v>1.4265067838175013E-2</v>
      </c>
      <c r="F23" s="4">
        <f t="shared" si="2"/>
        <v>0.80910730652538621</v>
      </c>
      <c r="G23" s="16">
        <f t="shared" si="3"/>
        <v>168</v>
      </c>
    </row>
    <row r="24" spans="1:7" s="11" customFormat="1" x14ac:dyDescent="0.5">
      <c r="A24" s="11">
        <v>120</v>
      </c>
      <c r="B24" s="12">
        <f t="shared" si="0"/>
        <v>13302.496931636148</v>
      </c>
      <c r="C24" s="13">
        <f t="shared" si="1"/>
        <v>1.7249088344963885</v>
      </c>
      <c r="E24" s="14">
        <f t="shared" si="4"/>
        <v>1.4374240287469904E-2</v>
      </c>
      <c r="F24" s="15">
        <f>C24*$F$1/1000</f>
        <v>0.8894176490899538</v>
      </c>
      <c r="G24" s="16">
        <f t="shared" si="3"/>
        <v>184</v>
      </c>
    </row>
    <row r="25" spans="1:7" s="6" customFormat="1" x14ac:dyDescent="0.5">
      <c r="A25" s="6">
        <v>130</v>
      </c>
      <c r="B25" s="7">
        <f t="shared" si="0"/>
        <v>14517.442034769296</v>
      </c>
      <c r="C25" s="8">
        <f t="shared" si="1"/>
        <v>1.8824483966246495</v>
      </c>
      <c r="E25" s="9">
        <f t="shared" si="4"/>
        <v>1.4480372281728073E-2</v>
      </c>
      <c r="F25" s="10">
        <f t="shared" si="2"/>
        <v>0.97065003899054125</v>
      </c>
      <c r="G25" s="16">
        <f t="shared" si="3"/>
        <v>201</v>
      </c>
    </row>
    <row r="26" spans="1:7" x14ac:dyDescent="0.5">
      <c r="A26">
        <v>140</v>
      </c>
      <c r="B26" s="3">
        <f t="shared" si="0"/>
        <v>15745.474218202777</v>
      </c>
      <c r="C26" s="2">
        <f t="shared" si="1"/>
        <v>2.0416849349329325</v>
      </c>
      <c r="E26" s="5">
        <f t="shared" si="4"/>
        <v>1.4583463820949518E-2</v>
      </c>
      <c r="F26" s="4">
        <f t="shared" si="2"/>
        <v>1.052757443578521</v>
      </c>
      <c r="G26" s="16">
        <f t="shared" si="3"/>
        <v>218</v>
      </c>
    </row>
    <row r="27" spans="1:7" x14ac:dyDescent="0.5">
      <c r="A27">
        <v>150</v>
      </c>
      <c r="B27" s="3">
        <f t="shared" si="0"/>
        <v>16985.890042259292</v>
      </c>
      <c r="C27" s="2">
        <f t="shared" si="1"/>
        <v>2.2025272357701366</v>
      </c>
      <c r="E27" s="5">
        <f t="shared" si="4"/>
        <v>1.4683514905134244E-2</v>
      </c>
      <c r="F27" s="4">
        <f t="shared" si="2"/>
        <v>1.1356928302052653</v>
      </c>
      <c r="G27" s="16">
        <f t="shared" si="3"/>
        <v>235</v>
      </c>
    </row>
    <row r="28" spans="1:7" x14ac:dyDescent="0.5">
      <c r="A28">
        <v>160</v>
      </c>
      <c r="B28" s="3">
        <f t="shared" si="0"/>
        <v>18237.986067261554</v>
      </c>
      <c r="C28" s="2">
        <f t="shared" si="1"/>
        <v>2.3648840854851603</v>
      </c>
      <c r="E28" s="5">
        <f t="shared" si="4"/>
        <v>1.4780525534282251E-2</v>
      </c>
      <c r="F28" s="4">
        <f t="shared" si="2"/>
        <v>1.2194091662221469</v>
      </c>
      <c r="G28" s="16">
        <f t="shared" si="3"/>
        <v>253</v>
      </c>
    </row>
    <row r="29" spans="1:7" x14ac:dyDescent="0.5">
      <c r="A29">
        <v>170</v>
      </c>
      <c r="B29" s="3">
        <f t="shared" si="0"/>
        <v>19501.058853532249</v>
      </c>
      <c r="C29" s="2">
        <f t="shared" si="1"/>
        <v>2.5286642704268996</v>
      </c>
      <c r="E29" s="5">
        <f t="shared" si="4"/>
        <v>1.4874495708393528E-2</v>
      </c>
      <c r="F29" s="4">
        <f t="shared" si="2"/>
        <v>1.3038594189805368</v>
      </c>
      <c r="G29" s="16">
        <f t="shared" si="3"/>
        <v>270</v>
      </c>
    </row>
    <row r="30" spans="1:7" x14ac:dyDescent="0.5">
      <c r="A30">
        <v>180</v>
      </c>
      <c r="B30" s="3">
        <f t="shared" si="0"/>
        <v>20774.404961394102</v>
      </c>
      <c r="C30" s="2">
        <f t="shared" si="1"/>
        <v>2.6937765769442565</v>
      </c>
      <c r="E30" s="5">
        <f t="shared" si="4"/>
        <v>1.4965425427468091E-2</v>
      </c>
      <c r="F30" s="4">
        <f t="shared" si="2"/>
        <v>1.3889965558318089</v>
      </c>
      <c r="G30" s="16">
        <f t="shared" si="3"/>
        <v>288</v>
      </c>
    </row>
    <row r="31" spans="1:7" s="6" customFormat="1" x14ac:dyDescent="0.5">
      <c r="A31" s="6">
        <v>190</v>
      </c>
      <c r="B31" s="7">
        <f t="shared" si="0"/>
        <v>22057.320951169804</v>
      </c>
      <c r="C31" s="8">
        <f t="shared" si="1"/>
        <v>2.8601297913861257</v>
      </c>
      <c r="E31" s="9">
        <f t="shared" si="4"/>
        <v>1.5053314691505925E-2</v>
      </c>
      <c r="F31" s="10">
        <f t="shared" si="2"/>
        <v>1.474773544127334</v>
      </c>
      <c r="G31" s="16">
        <f t="shared" si="3"/>
        <v>305</v>
      </c>
    </row>
    <row r="32" spans="1:7" x14ac:dyDescent="0.5">
      <c r="A32">
        <v>200</v>
      </c>
      <c r="B32" s="3">
        <f t="shared" si="0"/>
        <v>23349.103383182057</v>
      </c>
      <c r="C32" s="2">
        <f t="shared" si="1"/>
        <v>3.0276327001014081</v>
      </c>
      <c r="E32" s="5">
        <f t="shared" si="4"/>
        <v>1.513816350050704E-2</v>
      </c>
      <c r="F32" s="4">
        <f t="shared" si="2"/>
        <v>1.5611433512184851</v>
      </c>
      <c r="G32" s="16">
        <f t="shared" si="3"/>
        <v>323</v>
      </c>
    </row>
    <row r="33" spans="1:7" x14ac:dyDescent="0.5">
      <c r="A33">
        <v>210</v>
      </c>
      <c r="B33" s="3">
        <f t="shared" si="0"/>
        <v>24649.048817753577</v>
      </c>
      <c r="C33" s="2">
        <f t="shared" si="1"/>
        <v>3.1961940894390013</v>
      </c>
      <c r="E33" s="5">
        <f t="shared" si="4"/>
        <v>1.5219971854471435E-2</v>
      </c>
      <c r="F33" s="4">
        <f t="shared" si="2"/>
        <v>1.6480589444566347</v>
      </c>
      <c r="G33" s="16">
        <f t="shared" si="3"/>
        <v>341</v>
      </c>
    </row>
    <row r="34" spans="1:7" x14ac:dyDescent="0.5">
      <c r="A34">
        <v>220</v>
      </c>
      <c r="B34" s="3">
        <f t="shared" si="0"/>
        <v>25956.45381520706</v>
      </c>
      <c r="C34" s="2">
        <f t="shared" si="1"/>
        <v>3.3657227457478029</v>
      </c>
      <c r="E34" s="5">
        <f t="shared" si="4"/>
        <v>1.5298739753399104E-2</v>
      </c>
      <c r="F34" s="4">
        <f t="shared" si="2"/>
        <v>1.7354732911931541</v>
      </c>
      <c r="G34" s="16">
        <f t="shared" si="3"/>
        <v>359</v>
      </c>
    </row>
    <row r="35" spans="1:7" x14ac:dyDescent="0.5">
      <c r="A35">
        <v>230</v>
      </c>
      <c r="B35" s="3">
        <f t="shared" si="0"/>
        <v>27270.614935865204</v>
      </c>
      <c r="C35" s="2">
        <f t="shared" si="1"/>
        <v>3.5361274553767119</v>
      </c>
      <c r="E35" s="5">
        <f t="shared" si="4"/>
        <v>1.5374467197290052E-2</v>
      </c>
      <c r="F35" s="4">
        <f t="shared" si="2"/>
        <v>1.8233393587794162</v>
      </c>
      <c r="G35" s="16">
        <f t="shared" si="3"/>
        <v>378</v>
      </c>
    </row>
    <row r="36" spans="1:7" s="6" customFormat="1" x14ac:dyDescent="0.5">
      <c r="A36" s="6">
        <v>240</v>
      </c>
      <c r="B36" s="7">
        <f t="shared" si="0"/>
        <v>28590.828740050725</v>
      </c>
      <c r="C36" s="8">
        <f t="shared" si="1"/>
        <v>3.7073170046746275</v>
      </c>
      <c r="E36" s="9">
        <f t="shared" si="4"/>
        <v>1.5447154186144282E-2</v>
      </c>
      <c r="F36" s="10">
        <f t="shared" si="2"/>
        <v>1.9116101145667941</v>
      </c>
      <c r="G36" s="16">
        <f t="shared" si="3"/>
        <v>396</v>
      </c>
    </row>
    <row r="37" spans="1:7" x14ac:dyDescent="0.5">
      <c r="A37">
        <v>250</v>
      </c>
      <c r="B37" s="3">
        <f t="shared" si="0"/>
        <v>29916.391788086323</v>
      </c>
      <c r="C37" s="2">
        <f t="shared" si="1"/>
        <v>3.8792001799904465</v>
      </c>
      <c r="E37" s="5">
        <f t="shared" si="4"/>
        <v>1.5516800719961785E-2</v>
      </c>
      <c r="F37" s="4">
        <f t="shared" si="2"/>
        <v>2.0002385259066586</v>
      </c>
      <c r="G37" s="16">
        <f t="shared" si="3"/>
        <v>414</v>
      </c>
    </row>
    <row r="38" spans="1:7" x14ac:dyDescent="0.5">
      <c r="A38">
        <v>260</v>
      </c>
      <c r="B38" s="3">
        <f t="shared" si="0"/>
        <v>31246.600640294699</v>
      </c>
      <c r="C38" s="2">
        <f t="shared" si="1"/>
        <v>4.0516857676730673</v>
      </c>
      <c r="E38" s="5">
        <f t="shared" si="4"/>
        <v>1.5583406798742566E-2</v>
      </c>
      <c r="F38" s="4">
        <f t="shared" si="2"/>
        <v>2.0891775601503819</v>
      </c>
      <c r="G38" s="16">
        <f t="shared" si="3"/>
        <v>433</v>
      </c>
    </row>
    <row r="39" spans="1:7" s="6" customFormat="1" x14ac:dyDescent="0.5">
      <c r="A39" s="6">
        <v>270</v>
      </c>
      <c r="B39" s="7">
        <f t="shared" si="0"/>
        <v>32580.751856998562</v>
      </c>
      <c r="C39" s="8">
        <f t="shared" si="1"/>
        <v>4.2246825540713902</v>
      </c>
      <c r="E39" s="9">
        <f t="shared" si="4"/>
        <v>1.5646972422486631E-2</v>
      </c>
      <c r="F39" s="10">
        <f t="shared" si="2"/>
        <v>2.1783801846493378</v>
      </c>
      <c r="G39" s="16">
        <f t="shared" si="3"/>
        <v>451</v>
      </c>
    </row>
    <row r="40" spans="1:7" x14ac:dyDescent="0.5">
      <c r="A40">
        <v>280</v>
      </c>
      <c r="B40" s="3">
        <f t="shared" si="0"/>
        <v>33918.141998520608</v>
      </c>
      <c r="C40" s="2">
        <f t="shared" si="1"/>
        <v>4.3980993255343108</v>
      </c>
      <c r="E40" s="5">
        <f t="shared" si="4"/>
        <v>1.5707497591193966E-2</v>
      </c>
      <c r="F40" s="4">
        <f t="shared" si="2"/>
        <v>2.2677993667548972</v>
      </c>
      <c r="G40" s="16">
        <f t="shared" si="3"/>
        <v>470</v>
      </c>
    </row>
    <row r="41" spans="1:7" s="6" customFormat="1" x14ac:dyDescent="0.5">
      <c r="A41" s="6">
        <v>290</v>
      </c>
      <c r="B41" s="7">
        <f t="shared" si="0"/>
        <v>35258.067625183554</v>
      </c>
      <c r="C41" s="8">
        <f t="shared" si="1"/>
        <v>4.5718448684107305</v>
      </c>
      <c r="E41" s="9">
        <f t="shared" si="4"/>
        <v>1.5764982304864589E-2</v>
      </c>
      <c r="F41" s="10">
        <f t="shared" si="2"/>
        <v>2.3573880738184334</v>
      </c>
      <c r="G41" s="16">
        <f t="shared" si="3"/>
        <v>488</v>
      </c>
    </row>
    <row r="42" spans="1:7" s="6" customFormat="1" x14ac:dyDescent="0.5">
      <c r="A42" s="6">
        <v>300</v>
      </c>
      <c r="B42" s="7">
        <f t="shared" si="0"/>
        <v>36599.82529731009</v>
      </c>
      <c r="C42" s="8">
        <f t="shared" si="1"/>
        <v>4.7458279690495448</v>
      </c>
      <c r="E42" s="9">
        <f t="shared" si="4"/>
        <v>1.5819426563498482E-2</v>
      </c>
      <c r="F42" s="10">
        <f t="shared" si="2"/>
        <v>2.4470992731913181</v>
      </c>
      <c r="G42" s="16">
        <f t="shared" si="3"/>
        <v>507</v>
      </c>
    </row>
    <row r="43" spans="1:7" x14ac:dyDescent="0.5">
      <c r="A43">
        <v>310</v>
      </c>
      <c r="B43" s="3">
        <f t="shared" si="0"/>
        <v>37942.711575222929</v>
      </c>
      <c r="C43" s="2">
        <f t="shared" si="1"/>
        <v>4.9199574137996533</v>
      </c>
      <c r="E43" s="5">
        <f t="shared" si="4"/>
        <v>1.5870830367095655E-2</v>
      </c>
      <c r="F43" s="4">
        <f t="shared" si="2"/>
        <v>2.5368859322249233</v>
      </c>
      <c r="G43" s="16">
        <f t="shared" si="3"/>
        <v>525</v>
      </c>
    </row>
    <row r="44" spans="1:7" s="6" customFormat="1" x14ac:dyDescent="0.5">
      <c r="A44" s="6">
        <v>320</v>
      </c>
      <c r="B44" s="7">
        <f t="shared" ref="B44:B62" si="5">-0.000117239946216*A44^3+0.1111589805259*A44^2+99.2033186593703*A44</f>
        <v>39286.023019244771</v>
      </c>
      <c r="C44" s="8">
        <f t="shared" ref="C44:C62" si="6">B44/65536*2.048/241*1000</f>
        <v>5.0941419890099544</v>
      </c>
      <c r="E44" s="9">
        <f t="shared" si="4"/>
        <v>1.5919193715656109E-2</v>
      </c>
      <c r="F44" s="10">
        <f t="shared" si="2"/>
        <v>2.6267010182706212</v>
      </c>
      <c r="G44" s="16">
        <f t="shared" si="3"/>
        <v>544</v>
      </c>
    </row>
    <row r="45" spans="1:7" x14ac:dyDescent="0.5">
      <c r="A45">
        <v>330</v>
      </c>
      <c r="B45" s="3">
        <f t="shared" si="5"/>
        <v>40629.056189698313</v>
      </c>
      <c r="C45" s="2">
        <f t="shared" si="6"/>
        <v>5.2682904810293447</v>
      </c>
      <c r="E45" s="5">
        <f t="shared" si="4"/>
        <v>1.5964516609179833E-2</v>
      </c>
      <c r="F45" s="4">
        <f t="shared" si="2"/>
        <v>2.7164974986797841</v>
      </c>
      <c r="G45" s="16">
        <f t="shared" si="3"/>
        <v>563</v>
      </c>
    </row>
    <row r="46" spans="1:7" x14ac:dyDescent="0.5">
      <c r="A46">
        <v>340</v>
      </c>
      <c r="B46" s="3">
        <f t="shared" si="5"/>
        <v>41971.107646906275</v>
      </c>
      <c r="C46" s="2">
        <f t="shared" si="6"/>
        <v>5.4423116762067272</v>
      </c>
      <c r="E46" s="5">
        <f t="shared" si="4"/>
        <v>1.6006799047666845E-2</v>
      </c>
      <c r="F46" s="4">
        <f t="shared" si="2"/>
        <v>2.806228340803786</v>
      </c>
      <c r="G46" s="16">
        <f t="shared" si="3"/>
        <v>581</v>
      </c>
    </row>
    <row r="47" spans="1:7" s="6" customFormat="1" x14ac:dyDescent="0.5">
      <c r="A47" s="6">
        <v>350</v>
      </c>
      <c r="B47" s="7">
        <f t="shared" si="5"/>
        <v>43311.47395119135</v>
      </c>
      <c r="C47" s="8">
        <f t="shared" si="6"/>
        <v>5.6161143608909949</v>
      </c>
      <c r="E47" s="9">
        <f t="shared" si="4"/>
        <v>1.6046041031117127E-2</v>
      </c>
      <c r="F47" s="10">
        <f t="shared" si="2"/>
        <v>2.8958465119939967</v>
      </c>
      <c r="G47" s="16">
        <f t="shared" si="3"/>
        <v>600</v>
      </c>
    </row>
    <row r="48" spans="1:7" x14ac:dyDescent="0.5">
      <c r="A48">
        <v>360</v>
      </c>
      <c r="B48" s="3">
        <f t="shared" si="5"/>
        <v>44649.45166287625</v>
      </c>
      <c r="C48" s="2">
        <f t="shared" si="6"/>
        <v>5.7896073214310499</v>
      </c>
      <c r="E48" s="5">
        <f t="shared" si="4"/>
        <v>1.6082242559530693E-2</v>
      </c>
      <c r="F48" s="4">
        <f t="shared" si="2"/>
        <v>2.9853049796017901</v>
      </c>
      <c r="G48" s="16">
        <f t="shared" si="3"/>
        <v>618</v>
      </c>
    </row>
    <row r="49" spans="1:7" x14ac:dyDescent="0.5">
      <c r="A49">
        <v>370</v>
      </c>
      <c r="B49" s="3">
        <f t="shared" si="5"/>
        <v>45984.337342283674</v>
      </c>
      <c r="C49" s="2">
        <f t="shared" si="6"/>
        <v>5.9626993441757881</v>
      </c>
      <c r="E49" s="5">
        <f t="shared" si="4"/>
        <v>1.6115403632907536E-2</v>
      </c>
      <c r="F49" s="4">
        <f t="shared" si="2"/>
        <v>3.0745567109785372</v>
      </c>
      <c r="G49" s="16">
        <f t="shared" si="3"/>
        <v>637</v>
      </c>
    </row>
    <row r="50" spans="1:7" x14ac:dyDescent="0.5">
      <c r="A50">
        <v>380</v>
      </c>
      <c r="B50" s="3">
        <f t="shared" si="5"/>
        <v>47315.427549736327</v>
      </c>
      <c r="C50" s="2">
        <f t="shared" si="6"/>
        <v>6.1352992154741086</v>
      </c>
      <c r="E50" s="5">
        <f t="shared" si="4"/>
        <v>1.6145524251247653E-2</v>
      </c>
      <c r="F50" s="4">
        <f t="shared" si="2"/>
        <v>3.1635546734756108</v>
      </c>
      <c r="G50" s="16">
        <f t="shared" si="3"/>
        <v>655</v>
      </c>
    </row>
    <row r="51" spans="1:7" x14ac:dyDescent="0.5">
      <c r="A51">
        <v>390</v>
      </c>
      <c r="B51" s="3">
        <f t="shared" si="5"/>
        <v>48642.0188455569</v>
      </c>
      <c r="C51" s="2">
        <f t="shared" si="6"/>
        <v>6.3073157216749101</v>
      </c>
      <c r="E51" s="5">
        <f t="shared" si="4"/>
        <v>1.617260441455105E-2</v>
      </c>
      <c r="F51" s="4">
        <f t="shared" si="2"/>
        <v>3.2522518344443836</v>
      </c>
      <c r="G51" s="16">
        <f t="shared" si="3"/>
        <v>673</v>
      </c>
    </row>
    <row r="52" spans="1:7" s="6" customFormat="1" x14ac:dyDescent="0.5">
      <c r="A52" s="6">
        <v>400</v>
      </c>
      <c r="B52" s="7">
        <f t="shared" si="5"/>
        <v>49963.407790068115</v>
      </c>
      <c r="C52" s="8">
        <f t="shared" si="6"/>
        <v>6.47865764912709</v>
      </c>
      <c r="E52" s="9">
        <f t="shared" si="4"/>
        <v>1.6196644122817724E-2</v>
      </c>
      <c r="F52" s="10">
        <f t="shared" si="2"/>
        <v>3.3406011612362274</v>
      </c>
      <c r="G52" s="16">
        <f t="shared" si="3"/>
        <v>692</v>
      </c>
    </row>
    <row r="53" spans="1:7" x14ac:dyDescent="0.5">
      <c r="A53">
        <v>410</v>
      </c>
      <c r="B53" s="3">
        <f t="shared" si="5"/>
        <v>51278.890943592676</v>
      </c>
      <c r="C53" s="2">
        <f t="shared" si="6"/>
        <v>6.6492337841795486</v>
      </c>
      <c r="E53" s="5">
        <f t="shared" si="4"/>
        <v>1.6217643376047679E-2</v>
      </c>
      <c r="F53" s="4">
        <f t="shared" si="2"/>
        <v>3.4285556212025146</v>
      </c>
      <c r="G53" s="16">
        <f t="shared" si="3"/>
        <v>710</v>
      </c>
    </row>
    <row r="54" spans="1:7" x14ac:dyDescent="0.5">
      <c r="A54">
        <v>420</v>
      </c>
      <c r="B54" s="3">
        <f t="shared" si="5"/>
        <v>52587.764866453275</v>
      </c>
      <c r="C54" s="2">
        <f t="shared" si="6"/>
        <v>6.8189529131811826</v>
      </c>
      <c r="E54" s="5">
        <f t="shared" si="4"/>
        <v>1.6235602174240912E-2</v>
      </c>
      <c r="F54" s="4">
        <f t="shared" si="2"/>
        <v>3.5160681816946178</v>
      </c>
      <c r="G54" s="16">
        <f t="shared" si="3"/>
        <v>728</v>
      </c>
    </row>
    <row r="55" spans="1:7" x14ac:dyDescent="0.5">
      <c r="A55">
        <v>430</v>
      </c>
      <c r="B55" s="3">
        <f t="shared" si="5"/>
        <v>53889.326118972625</v>
      </c>
      <c r="C55" s="2">
        <f t="shared" si="6"/>
        <v>6.9877238224808904</v>
      </c>
      <c r="E55" s="5">
        <f t="shared" si="4"/>
        <v>1.6250520517397421E-2</v>
      </c>
      <c r="F55" s="4">
        <f t="shared" si="2"/>
        <v>3.6030918100639084</v>
      </c>
      <c r="G55" s="16">
        <f t="shared" si="3"/>
        <v>746</v>
      </c>
    </row>
    <row r="56" spans="1:7" x14ac:dyDescent="0.5">
      <c r="A56">
        <v>440</v>
      </c>
      <c r="B56" s="3">
        <f t="shared" si="5"/>
        <v>55182.871261473425</v>
      </c>
      <c r="C56" s="2">
        <f t="shared" si="6"/>
        <v>7.1554552984275706</v>
      </c>
      <c r="E56" s="5">
        <f t="shared" si="4"/>
        <v>1.6262398405517207E-2</v>
      </c>
      <c r="F56" s="4">
        <f t="shared" si="2"/>
        <v>3.6895794736617589</v>
      </c>
      <c r="G56" s="16">
        <f t="shared" si="3"/>
        <v>764</v>
      </c>
    </row>
    <row r="57" spans="1:7" x14ac:dyDescent="0.5">
      <c r="A57">
        <v>450</v>
      </c>
      <c r="B57" s="3">
        <f t="shared" si="5"/>
        <v>56467.696854278387</v>
      </c>
      <c r="C57" s="2">
        <f t="shared" si="6"/>
        <v>7.3220561273701223</v>
      </c>
      <c r="E57" s="5">
        <f t="shared" si="4"/>
        <v>1.6271235838600271E-2</v>
      </c>
      <c r="F57" s="4">
        <f t="shared" si="2"/>
        <v>3.7754841398395422</v>
      </c>
      <c r="G57" s="16">
        <f t="shared" si="3"/>
        <v>782</v>
      </c>
    </row>
    <row r="58" spans="1:7" s="6" customFormat="1" x14ac:dyDescent="0.5">
      <c r="A58" s="6">
        <v>460</v>
      </c>
      <c r="B58" s="7">
        <f t="shared" si="5"/>
        <v>57743.099457710196</v>
      </c>
      <c r="C58" s="8">
        <f t="shared" si="6"/>
        <v>7.4874350956574416</v>
      </c>
      <c r="E58" s="9">
        <f t="shared" si="4"/>
        <v>1.6277032816646612E-2</v>
      </c>
      <c r="F58" s="10">
        <f t="shared" si="2"/>
        <v>3.8607587759486295</v>
      </c>
      <c r="G58" s="16">
        <f t="shared" si="3"/>
        <v>800</v>
      </c>
    </row>
    <row r="59" spans="1:7" x14ac:dyDescent="0.5">
      <c r="A59">
        <v>470</v>
      </c>
      <c r="B59" s="3">
        <f t="shared" si="5"/>
        <v>59008.375632091578</v>
      </c>
      <c r="C59" s="2">
        <f t="shared" si="6"/>
        <v>7.6515009896384303</v>
      </c>
      <c r="E59" s="5">
        <f t="shared" si="4"/>
        <v>1.6279789339656233E-2</v>
      </c>
      <c r="F59" s="4">
        <f t="shared" si="2"/>
        <v>3.9453563493403947</v>
      </c>
      <c r="G59" s="16">
        <f t="shared" si="3"/>
        <v>817</v>
      </c>
    </row>
    <row r="60" spans="1:7" x14ac:dyDescent="0.5">
      <c r="A60">
        <v>480</v>
      </c>
      <c r="B60" s="3">
        <f t="shared" si="5"/>
        <v>60262.821937745226</v>
      </c>
      <c r="C60" s="2">
        <f t="shared" si="6"/>
        <v>7.8141625956619842</v>
      </c>
      <c r="E60" s="5">
        <f t="shared" si="4"/>
        <v>1.6279505407629135E-2</v>
      </c>
      <c r="F60" s="4">
        <f t="shared" si="2"/>
        <v>4.0292298273662093</v>
      </c>
      <c r="G60" s="16">
        <f t="shared" si="3"/>
        <v>834</v>
      </c>
    </row>
    <row r="61" spans="1:7" x14ac:dyDescent="0.5">
      <c r="A61">
        <v>490</v>
      </c>
      <c r="B61" s="3">
        <f t="shared" si="5"/>
        <v>61505.734934993852</v>
      </c>
      <c r="C61" s="2">
        <f t="shared" si="6"/>
        <v>7.9753287000770037</v>
      </c>
      <c r="E61" s="5">
        <f t="shared" si="4"/>
        <v>1.6276181020565314E-2</v>
      </c>
      <c r="F61" s="4">
        <f t="shared" si="2"/>
        <v>4.1123321773774455</v>
      </c>
      <c r="G61" s="16">
        <f t="shared" si="3"/>
        <v>852</v>
      </c>
    </row>
    <row r="62" spans="1:7" s="6" customFormat="1" x14ac:dyDescent="0.5">
      <c r="A62" s="6">
        <v>500</v>
      </c>
      <c r="B62" s="7">
        <f t="shared" si="5"/>
        <v>62736.411184160148</v>
      </c>
      <c r="C62" s="8">
        <f t="shared" si="6"/>
        <v>8.1349080892323826</v>
      </c>
      <c r="E62" s="9">
        <f t="shared" si="4"/>
        <v>1.6269816178464767E-2</v>
      </c>
      <c r="F62" s="10">
        <f t="shared" si="2"/>
        <v>4.1946163667254739</v>
      </c>
      <c r="G62" s="16">
        <f t="shared" si="3"/>
        <v>869</v>
      </c>
    </row>
  </sheetData>
  <hyperlinks>
    <hyperlink ref="A3" r:id="rId1"/>
  </hyperlinks>
  <pageMargins left="0.7" right="0.7" top="0.75" bottom="0.75" header="0.51180555555555496" footer="0.51180555555555496"/>
  <pageSetup paperSize="9" firstPageNumber="0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Kairus, Jaakko</dc:creator>
  <dc:description/>
  <cp:lastModifiedBy>Windows User</cp:lastModifiedBy>
  <cp:revision>1</cp:revision>
  <dcterms:created xsi:type="dcterms:W3CDTF">2019-12-18T19:23:35Z</dcterms:created>
  <dcterms:modified xsi:type="dcterms:W3CDTF">2020-06-16T03:25:25Z</dcterms:modified>
  <dc:language>fi-FI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