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4"/>
  <workbookPr/>
  <mc:AlternateContent xmlns:mc="http://schemas.openxmlformats.org/markup-compatibility/2006">
    <mc:Choice Requires="x15">
      <x15ac:absPath xmlns:x15ac="http://schemas.microsoft.com/office/spreadsheetml/2010/11/ac" url="C:\Users\nguyen.dat\OneDrive - HCL Technologies Ltd\Desktop\"/>
    </mc:Choice>
  </mc:AlternateContent>
  <xr:revisionPtr revIDLastSave="0" documentId="11_CA2A8FFEE0976005FDBB4408F276FE45FF0F23F2" xr6:coauthVersionLast="47" xr6:coauthVersionMax="47" xr10:uidLastSave="{00000000-0000-0000-0000-000000000000}"/>
  <bookViews>
    <workbookView xWindow="-110" yWindow="-110" windowWidth="19420" windowHeight="10420" tabRatio="867" firstSheet="11" activeTab="11" xr2:uid="{00000000-000D-0000-FFFF-FFFF00000000}"/>
  </bookViews>
  <sheets>
    <sheet name="Changelog" sheetId="1" r:id="rId1"/>
    <sheet name="Summary" sheetId="7" r:id="rId2"/>
    <sheet name="Bugs List" sheetId="33" r:id="rId3"/>
    <sheet name="Login Page" sheetId="2" r:id="rId4"/>
    <sheet name="Home Page (Manager)" sheetId="34" r:id="rId5"/>
    <sheet name="Home Page (Customer)" sheetId="35" r:id="rId6"/>
    <sheet name="New Customer" sheetId="36" r:id="rId7"/>
    <sheet name="New Account" sheetId="37" r:id="rId8"/>
    <sheet name="Mini Statement (Manager)" sheetId="38" r:id="rId9"/>
    <sheet name="Mini Statement (Customer)" sheetId="40" r:id="rId10"/>
    <sheet name="Customised Statement (Manager)" sheetId="39" r:id="rId11"/>
    <sheet name="Customised Statement (Customer)" sheetId="41" r:id="rId12"/>
    <sheet name="FundTransfer" sheetId="3" state="hidden" r:id="rId13"/>
    <sheet name="BalenceEnquiry" sheetId="4" state="hidden" r:id="rId14"/>
    <sheet name="Inter Bank Fund  Transfer" sheetId="5" state="hidden" r:id="rId15"/>
    <sheet name="Change  password" sheetId="6" state="hidden" r:id="rId16"/>
  </sheets>
  <definedNames>
    <definedName name="_xlnm._FilterDatabase" localSheetId="3" hidden="1">'Login Page'!$A$1:$M$21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7" l="1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H15" i="7"/>
  <c r="G15" i="7"/>
  <c r="F15" i="7"/>
  <c r="E15" i="7"/>
  <c r="D15" i="7"/>
  <c r="H16" i="7"/>
  <c r="G16" i="7"/>
  <c r="F16" i="7"/>
  <c r="E16" i="7"/>
  <c r="D16" i="7"/>
  <c r="H14" i="7"/>
  <c r="G14" i="7"/>
  <c r="F14" i="7"/>
  <c r="E14" i="7"/>
  <c r="D14" i="7"/>
  <c r="H13" i="7"/>
  <c r="G13" i="7"/>
  <c r="F13" i="7"/>
  <c r="E13" i="7"/>
  <c r="D13" i="7"/>
  <c r="H12" i="7"/>
  <c r="G12" i="7"/>
  <c r="F12" i="7"/>
  <c r="E12" i="7"/>
  <c r="D12" i="7"/>
  <c r="H11" i="7"/>
  <c r="G11" i="7"/>
  <c r="F11" i="7"/>
  <c r="E11" i="7"/>
  <c r="D11" i="7"/>
  <c r="H10" i="7"/>
  <c r="G10" i="7"/>
  <c r="F10" i="7"/>
  <c r="E10" i="7"/>
  <c r="D10" i="7"/>
  <c r="H9" i="7"/>
  <c r="G9" i="7"/>
  <c r="F9" i="7"/>
  <c r="E9" i="7"/>
  <c r="D9" i="7"/>
  <c r="G23" i="7" l="1"/>
  <c r="F23" i="7"/>
  <c r="H27" i="7"/>
  <c r="E23" i="7"/>
  <c r="D23" i="7"/>
  <c r="D8" i="7"/>
  <c r="H28" i="7" l="1"/>
  <c r="H29" i="7"/>
  <c r="H30" i="7"/>
  <c r="D32" i="7"/>
  <c r="H24" i="7"/>
  <c r="H31" i="7"/>
  <c r="E32" i="7"/>
  <c r="H25" i="7"/>
  <c r="H26" i="7"/>
  <c r="G32" i="7"/>
  <c r="F32" i="7"/>
  <c r="H23" i="7"/>
  <c r="G8" i="7"/>
  <c r="H32" i="7" l="1"/>
  <c r="G17" i="7"/>
  <c r="H8" i="7"/>
  <c r="F8" i="7"/>
  <c r="E8" i="7"/>
  <c r="H17" i="7" l="1"/>
  <c r="F17" i="7"/>
  <c r="E17" i="7"/>
  <c r="D17" i="7"/>
  <c r="I15" i="7"/>
  <c r="I14" i="7"/>
  <c r="I13" i="7"/>
  <c r="I12" i="7"/>
  <c r="I10" i="7"/>
  <c r="I9" i="7"/>
  <c r="I11" i="7"/>
  <c r="I16" i="7" l="1"/>
  <c r="I8" i="7"/>
  <c r="I17" i="7" l="1"/>
</calcChain>
</file>

<file path=xl/sharedStrings.xml><?xml version="1.0" encoding="utf-8"?>
<sst xmlns="http://schemas.openxmlformats.org/spreadsheetml/2006/main" count="1261" uniqueCount="406">
  <si>
    <t>NOTE: To enter your own test cases
1) Go to File &gt; Make a Copy
2) Start writing your test cases in the copied file</t>
  </si>
  <si>
    <t>Version #</t>
  </si>
  <si>
    <t>By</t>
  </si>
  <si>
    <t>Date</t>
  </si>
  <si>
    <t>Description</t>
  </si>
  <si>
    <t>Nguyen Dat</t>
  </si>
  <si>
    <t>29/12/2022</t>
  </si>
  <si>
    <t>Initial Draft of GUI Test Cases</t>
  </si>
  <si>
    <t>TESTCASE SUMMARY</t>
  </si>
  <si>
    <t>Webpage</t>
  </si>
  <si>
    <t>http://demo.guru99.com/V4/</t>
  </si>
  <si>
    <t>#</t>
  </si>
  <si>
    <t>Function</t>
  </si>
  <si>
    <t>Number of TCs</t>
  </si>
  <si>
    <t>Total</t>
  </si>
  <si>
    <t>New</t>
  </si>
  <si>
    <t>Approval</t>
  </si>
  <si>
    <t>Need To Update</t>
  </si>
  <si>
    <t>Pending QA</t>
  </si>
  <si>
    <t>Request Review</t>
  </si>
  <si>
    <t>Login Page</t>
  </si>
  <si>
    <t>Home Page (Manager)</t>
  </si>
  <si>
    <t>Home Page (Customer)</t>
  </si>
  <si>
    <t>New Customer</t>
  </si>
  <si>
    <t>New Account</t>
  </si>
  <si>
    <t>Mini Statement (Manager)</t>
  </si>
  <si>
    <t>Mini Statement (Customer)</t>
  </si>
  <si>
    <t>Customised Statement (Manager)</t>
  </si>
  <si>
    <t>Customised Statement (Customer)</t>
  </si>
  <si>
    <t>TEST REPORT</t>
  </si>
  <si>
    <t>PASS</t>
  </si>
  <si>
    <t>FAIL</t>
  </si>
  <si>
    <t>NT</t>
  </si>
  <si>
    <t>BLOCK</t>
  </si>
  <si>
    <t>Bugs list</t>
  </si>
  <si>
    <t>Bug ID</t>
  </si>
  <si>
    <t>Summary</t>
  </si>
  <si>
    <t>BLP1</t>
  </si>
  <si>
    <t>The position of heading "Guru99 Bank" in the login page is not the same as expected result</t>
  </si>
  <si>
    <t>BLP2</t>
  </si>
  <si>
    <t>The position of the login form is not the same as expected result</t>
  </si>
  <si>
    <t>BHPM1</t>
  </si>
  <si>
    <t>The position of heading "Guru99 Bank" in the home page is not the same as expected result</t>
  </si>
  <si>
    <t>BHPM2</t>
  </si>
  <si>
    <t>Customised Statement in menu navigative bar in the home page is not the same as expected result</t>
  </si>
  <si>
    <t>BHPM3</t>
  </si>
  <si>
    <t>The letter spacing of words in menu navigative bar in the home page is not the same as expected result</t>
  </si>
  <si>
    <t>BHPM4</t>
  </si>
  <si>
    <t>The position of the images in the home page is not the same as expected result</t>
  </si>
  <si>
    <t>BHPM5</t>
  </si>
  <si>
    <t>The message displays in the home page is lack of manager id</t>
  </si>
  <si>
    <t>BHPC1</t>
  </si>
  <si>
    <t>The position of heading "Guru99 Bank" in the home page is not the same as expected result (customer)</t>
  </si>
  <si>
    <t>BHPC2</t>
  </si>
  <si>
    <t>Customised Statement in menu navigative bar in the home page is not the same as expected result (customer)</t>
  </si>
  <si>
    <t>BHPC3</t>
  </si>
  <si>
    <t>The letter spacing of words in menu navigative bar in the home page is not the same as expected result (customer)</t>
  </si>
  <si>
    <t>BHPC4</t>
  </si>
  <si>
    <t>The position of the images in the home page is not the same as expected result (customer)</t>
  </si>
  <si>
    <t>BNC1</t>
  </si>
  <si>
    <t>Customised Statement in menu navigative bar in new customer page is not the same as expected result</t>
  </si>
  <si>
    <t>BNC2</t>
  </si>
  <si>
    <t>The letter spacing of words in menu navigative bar in new customer page is not the same as expected result</t>
  </si>
  <si>
    <t>BNC3</t>
  </si>
  <si>
    <t>The fields in the new customer page is lack of Password field (textbox)</t>
  </si>
  <si>
    <t>BNC4</t>
  </si>
  <si>
    <t>The position of the add new customer form is not the same as expected result</t>
  </si>
  <si>
    <t>BCSM1</t>
  </si>
  <si>
    <t>The field Amount Lower Limit is replace by Minimum Transaction Value</t>
  </si>
  <si>
    <t>BCSC1</t>
  </si>
  <si>
    <t>The field Amount Lower Limit is replace by Minimum Transaction Value (customer)</t>
  </si>
  <si>
    <t>Steps to Reproduce</t>
  </si>
  <si>
    <t>Exepect Result</t>
  </si>
  <si>
    <t>Actual Result</t>
  </si>
  <si>
    <t>Status</t>
  </si>
  <si>
    <t>Tested on Version</t>
  </si>
  <si>
    <t>TestCase ID</t>
  </si>
  <si>
    <t>Creator</t>
  </si>
  <si>
    <t>Severity</t>
  </si>
  <si>
    <t>Priority</t>
  </si>
  <si>
    <t>Check the heading "Guru99 Bank"</t>
  </si>
  <si>
    <t>The position of heading "Guru99 Bank" should be at top left conner of div</t>
  </si>
  <si>
    <t>The position of heading "Guru99 Bank" is at middle left of div</t>
  </si>
  <si>
    <t>Open</t>
  </si>
  <si>
    <t>V4</t>
  </si>
  <si>
    <t>LP1</t>
  </si>
  <si>
    <t>Medium</t>
  </si>
  <si>
    <t>Check the position of the login form</t>
  </si>
  <si>
    <t>The position of the login form should be slightly to the right from the center of the login page</t>
  </si>
  <si>
    <t>The position of the login form is in the center of the login page</t>
  </si>
  <si>
    <t>LP5</t>
  </si>
  <si>
    <t>1. Login with user id and password as manager
2. Check the heading "Guru99 Bank"</t>
  </si>
  <si>
    <t>HPM1</t>
  </si>
  <si>
    <t>1. Login with user id and password as manager
2. Check the order of fields in menu navigative bar</t>
  </si>
  <si>
    <t>The order of fields should have:
Manager
New Customer
Edit Customer
Delete Customer
New Account
Edit Account
Delete Account
Deposit
Withdrawal
Fund Transfer
Change Password
Balance Enquiry
Mini Statement
"Customised
Statement"
Log out</t>
  </si>
  <si>
    <t>The order of fields have:
Manager
New Customer
Edit Customer
Delete Customer
New Account
Edit Account
Delete Account
Deposit
Withdrawal
Fund Transfer
Change Password
Balance Enquiry
Mini Statement
Customised Statement
Log out
=&gt; Customised Statement should be in one line</t>
  </si>
  <si>
    <t>HPM4</t>
  </si>
  <si>
    <t>1. Login with user id and password as manager
2. Check the format of words in menu navigative bar</t>
  </si>
  <si>
    <t>The letter spacing of words in menu navigative bar should be large</t>
  </si>
  <si>
    <t>The letter spacing of words in menu navigative bar is normal (3pt)</t>
  </si>
  <si>
    <t>HPM6</t>
  </si>
  <si>
    <t>1. Login with user id and password as manager
2. Check the position of the images in the center of home page</t>
  </si>
  <si>
    <t>The position of the images should be in the top right from the center of the home page</t>
  </si>
  <si>
    <t>The position of the images is in the center of the home page</t>
  </si>
  <si>
    <t>HPM8</t>
  </si>
  <si>
    <t>1. Login with user id and password as manager
2. Check the welcome message in the center of the home page</t>
  </si>
  <si>
    <t>The message should display "Welcome To Manager's Page of Guru99 Bank"</t>
  </si>
  <si>
    <t>The message displays "Welcome To Manager's Page of Guru99 Bank" and "Manger Id : mngr462458"</t>
  </si>
  <si>
    <t>HPM9</t>
  </si>
  <si>
    <t>High</t>
  </si>
  <si>
    <t>1. Customer exists
2. Login with user id and password as customer
3. Check the heading "Guru99 Bank"</t>
  </si>
  <si>
    <t>HPC1</t>
  </si>
  <si>
    <t>1. Customer exists
2. Login with user id and password as customer
3. Check the order of fields in menu navigative bar</t>
  </si>
  <si>
    <t>The order of fields should have:
Customer
Balance Enquiry
Fund Transfer
Changepassword
Mini Statement
"Customised
Statement"
Log out</t>
  </si>
  <si>
    <t>The order of fields have:
Customer
Balance Enquiry
Fund Transfer
Changepassword
Mini Statement
Customised Statement
Log out
=&gt; Customised Statement should be in one line</t>
  </si>
  <si>
    <t>HPC4</t>
  </si>
  <si>
    <t>1. Customer exists
2. Login with user id and password as customer
3. Check the format of words in menu navigative bar</t>
  </si>
  <si>
    <t>HPC6</t>
  </si>
  <si>
    <t>1. Customer exists
2. Login with user id and password as customer
3. Check the position of the images in the center of home page</t>
  </si>
  <si>
    <t>HPC8</t>
  </si>
  <si>
    <t>1. Login with user id and password as manager
2. Click New Customer
3. Check the order of fields in menu navigative bar</t>
  </si>
  <si>
    <t>NC2</t>
  </si>
  <si>
    <t>1. Login with user id and password as manager
2. Click New Customer
3. Check the format of words in menu navigative bar</t>
  </si>
  <si>
    <t>NC4</t>
  </si>
  <si>
    <t>1. Login with user id and password as manager
2. Click New Customer
3. Check the fields of new customer page</t>
  </si>
  <si>
    <t xml:space="preserve">The fields of new customer page should have:
Customer Name (textbox)
Gender (radio checkbox)
- male (checked)
- female (unchecked)
Date of Birth (date)
- mm/dd/yyyy
Address (textarea)
City (textbox)
State (textbox)
PIN (textbox)
Mobile Number (textbox)
E-mail (textbox)
</t>
  </si>
  <si>
    <t>The fields of new customer page have:
Customer Name (textbox)
Gender (radio checkbox)
- male (checked)
- female (unchecked)
Date of Birth (date)
- mm/dd/yyyy
Address (textarea)
City (textbox)
State (textbox)
PIN (textbox)
Mobile Number (textbox)
E-mail (textbox)
Password (textbox)</t>
  </si>
  <si>
    <t>NC7</t>
  </si>
  <si>
    <t>1. Login with user id and password as manager
2. Click New Customer
3. Check the position of add new customer form</t>
  </si>
  <si>
    <t>The position of the add new customer form should be slightly to the right from the center</t>
  </si>
  <si>
    <t>The position of the add new customer form is in the center</t>
  </si>
  <si>
    <t>NC9</t>
  </si>
  <si>
    <t>1. Login with user id and password as manager
2. Click Customised Statement
3. Check the fields of customised statement page</t>
  </si>
  <si>
    <t>The fields of customised statement page should have:
Account No (textbox)
From Date (date)
- mm/dd/yyyy
To Date (date)
- mm/dd/yyyy
Amount Lower Limit (textbox)
Number of Transaction (textbox)</t>
  </si>
  <si>
    <t>The fields of customised statement page have:
Account No (textbox)
From Date (date)
- mm/dd/yyyy
To Date (date)
- mm/dd/yyyy
Minimum Transaction Value (textbox)
Number of Transaction (textbox)</t>
  </si>
  <si>
    <t>CSM3</t>
  </si>
  <si>
    <t>1. Customer exists
2. Login with user id and password as customer
3. Click Customised Statement
4. Check the fields of customised statement page</t>
  </si>
  <si>
    <t>CSC3</t>
  </si>
  <si>
    <t>TC_ID</t>
  </si>
  <si>
    <t>Requirement_ID</t>
  </si>
  <si>
    <t>Precondition</t>
  </si>
  <si>
    <t>Test Steps</t>
  </si>
  <si>
    <t>Expected Result</t>
  </si>
  <si>
    <t>Test Result</t>
  </si>
  <si>
    <t>Tester</t>
  </si>
  <si>
    <t>Comment</t>
  </si>
  <si>
    <t>Verify the position of heading "Guru99 Bank"</t>
  </si>
  <si>
    <t>N/A</t>
  </si>
  <si>
    <t>Fail</t>
  </si>
  <si>
    <t>LP2</t>
  </si>
  <si>
    <t>Verify the color of the tag that contains the heading "Guru99 Bank"</t>
  </si>
  <si>
    <t>Check the color of the tag that contains the heading "Guru99 Bank"</t>
  </si>
  <si>
    <t>The color of the tag that contains the heading "Guru99 Bank" should be orange</t>
  </si>
  <si>
    <t>The color of the tag that contains the heading "Guru99 Bank" is orange (#F89B51)</t>
  </si>
  <si>
    <t>Pass</t>
  </si>
  <si>
    <t>LP3</t>
  </si>
  <si>
    <t>Verify the fields of login page</t>
  </si>
  <si>
    <t>Check the fields of login page</t>
  </si>
  <si>
    <t>The fields of login page should be:
UserID (textbox)
Password (textbox)</t>
  </si>
  <si>
    <t>The fields of login page are:
UserID (textbox)
Password (textbox)</t>
  </si>
  <si>
    <t>LP4</t>
  </si>
  <si>
    <t>Verify the buttons</t>
  </si>
  <si>
    <t>Check the buttons login and reset</t>
  </si>
  <si>
    <t>The buttons should be:
LOGIN
RESET</t>
  </si>
  <si>
    <t>The buttons are:
LOGIN
RESET</t>
  </si>
  <si>
    <t>Verify the position of the login form</t>
  </si>
  <si>
    <t>LP6</t>
  </si>
  <si>
    <t>Verify the background color</t>
  </si>
  <si>
    <t>Check the background color of the login page</t>
  </si>
  <si>
    <t>The background color of the login page should be white</t>
  </si>
  <si>
    <r>
      <t>The background color of the login page is white (</t>
    </r>
    <r>
      <rPr>
        <i/>
        <sz val="10"/>
        <rFont val="Droid Sans"/>
      </rPr>
      <t>#fff)</t>
    </r>
  </si>
  <si>
    <t>Login with user id and password as manager</t>
  </si>
  <si>
    <t>HPM2</t>
  </si>
  <si>
    <t>HPM3</t>
  </si>
  <si>
    <t>Verify the position of menu navigative bar</t>
  </si>
  <si>
    <t>Check the position of menu navigative bar</t>
  </si>
  <si>
    <t>The position of menu navigative bar should be on the left of the home page</t>
  </si>
  <si>
    <t>The position of menu navigative bar is on the left of the home page</t>
  </si>
  <si>
    <t>Verify the order of fields in menu navigative bar</t>
  </si>
  <si>
    <t>Check the order of fields in menu navigative bar</t>
  </si>
  <si>
    <t>HPM5</t>
  </si>
  <si>
    <t>Verify the color of the tag that contains manager field</t>
  </si>
  <si>
    <t>Check the color of the tag that contains manager field</t>
  </si>
  <si>
    <t>The color of the tag that contains manager field should be orange</t>
  </si>
  <si>
    <t>The color of the tag that contains manager field is orange (#F89B51)</t>
  </si>
  <si>
    <t>Verify the format of words in menu naviagative bar</t>
  </si>
  <si>
    <t>Check the format of words in menu navigative bar</t>
  </si>
  <si>
    <t>HPM7</t>
  </si>
  <si>
    <t>Verify the images in the center of home page</t>
  </si>
  <si>
    <t>Check the images in the center of home page</t>
  </si>
  <si>
    <t>There should be three images in the center of home page</t>
  </si>
  <si>
    <t>There are three images in the center of home page</t>
  </si>
  <si>
    <t>Verify the position of the images in the center of home page</t>
  </si>
  <si>
    <t>Check the position of the images in the center of home page</t>
  </si>
  <si>
    <t>Verify the welcome message in the center of the home page</t>
  </si>
  <si>
    <t>Check the welcome message in the center of the home page</t>
  </si>
  <si>
    <t>HPM10</t>
  </si>
  <si>
    <t>Check the background color of the home page</t>
  </si>
  <si>
    <t>The background color of the home page should be white</t>
  </si>
  <si>
    <r>
      <t>The background color of the home page is white (</t>
    </r>
    <r>
      <rPr>
        <i/>
        <sz val="10"/>
        <rFont val="Droid Sans"/>
      </rPr>
      <t>#fff)</t>
    </r>
  </si>
  <si>
    <t>1. Customer exists
2. Login with user id and password as customer</t>
  </si>
  <si>
    <t>HPC2</t>
  </si>
  <si>
    <t>HPC3</t>
  </si>
  <si>
    <t>HPC5</t>
  </si>
  <si>
    <t>Verify the color of the tag that contains customer field</t>
  </si>
  <si>
    <t>Check the color of the tag that contains customer field</t>
  </si>
  <si>
    <t>The color of the tag that contains customer field should be orange</t>
  </si>
  <si>
    <t>The color of the tag that contains customer field is orange (#F89B51)</t>
  </si>
  <si>
    <t>HPC7</t>
  </si>
  <si>
    <t>HPC9</t>
  </si>
  <si>
    <t>The message should display "Welcome To Customer's Page of Guru99 Bank"</t>
  </si>
  <si>
    <t>The message displays "Welcome To Customer's Page of Guru99 Bank"</t>
  </si>
  <si>
    <t>HPC10</t>
  </si>
  <si>
    <t>NC1</t>
  </si>
  <si>
    <t>1. Login with user id and password as manager
2. Click New Customer</t>
  </si>
  <si>
    <t>NC3</t>
  </si>
  <si>
    <t>NC5</t>
  </si>
  <si>
    <t>Verify the content of the heading in new customer page</t>
  </si>
  <si>
    <t>Check the content of the heading in new customer page</t>
  </si>
  <si>
    <t>The heading should display "Add New Customer"</t>
  </si>
  <si>
    <t>The heading displays "Add New Customer"</t>
  </si>
  <si>
    <t>NC6</t>
  </si>
  <si>
    <t>Verify the color of the heading in new customer page</t>
  </si>
  <si>
    <t>Check the color of the heading in new customer page</t>
  </si>
  <si>
    <t>The color of the heading in new customer should be green</t>
  </si>
  <si>
    <t>The color of the heading in new customer is green (#4B781E)</t>
  </si>
  <si>
    <t>Verify the fields of new customer page</t>
  </si>
  <si>
    <t>Check the fields of new customer page</t>
  </si>
  <si>
    <t>NC8</t>
  </si>
  <si>
    <t>Verify the buttons of new customer page</t>
  </si>
  <si>
    <t>Check the buttons of new customer page</t>
  </si>
  <si>
    <t xml:space="preserve">The buttons of new customer page should have:
Submit
Reset
</t>
  </si>
  <si>
    <t xml:space="preserve">The buttons of new customer page have:
Submit
Reset
</t>
  </si>
  <si>
    <t>Verify the position of add new customer form</t>
  </si>
  <si>
    <t>Check the position of add new customer form</t>
  </si>
  <si>
    <t>NC10</t>
  </si>
  <si>
    <t>Check the background color of the new customer page</t>
  </si>
  <si>
    <t>The background color of the new customer page should be white</t>
  </si>
  <si>
    <r>
      <t>The background color of the new customer page is white (</t>
    </r>
    <r>
      <rPr>
        <i/>
        <sz val="10"/>
        <rFont val="Droid Sans"/>
      </rPr>
      <t>#fff)</t>
    </r>
  </si>
  <si>
    <t>NA1</t>
  </si>
  <si>
    <t>Verify the content of the heading in new account page</t>
  </si>
  <si>
    <t>1. Login with user id and password as manager
2. Click New Account</t>
  </si>
  <si>
    <t>Check the content of the heading in new account page</t>
  </si>
  <si>
    <t>The heading should display "Add new account form"</t>
  </si>
  <si>
    <t>The heading displays "Add new account form"</t>
  </si>
  <si>
    <t>NA2</t>
  </si>
  <si>
    <t>Verify the color of the heading in new account page</t>
  </si>
  <si>
    <t>Check the color of the heading in new account page</t>
  </si>
  <si>
    <t>The color of the heading in new account should be green</t>
  </si>
  <si>
    <t>The color of the heading in new account is green (#4B781E)</t>
  </si>
  <si>
    <t>NA3</t>
  </si>
  <si>
    <t>Verify the fields of new account page</t>
  </si>
  <si>
    <t>Check the fields of new account page</t>
  </si>
  <si>
    <t xml:space="preserve">The fields of new account page should have:
Customer id (textbox)
Account type (dropdown)
- Savings
Initial deposit (textbox)
</t>
  </si>
  <si>
    <t xml:space="preserve">The fields of new account page have:
Customer id (textbox)
Account type (dropdown)
- Savings
Initial deposit (textbox)
</t>
  </si>
  <si>
    <t>NA4</t>
  </si>
  <si>
    <t>Verify the buttons of new account page</t>
  </si>
  <si>
    <t>Check the buttons of new account page</t>
  </si>
  <si>
    <t xml:space="preserve">The buttons of new account page should have:
submit
reset
</t>
  </si>
  <si>
    <t xml:space="preserve">The buttons of new account page have:
submit
reset
</t>
  </si>
  <si>
    <t>NA5</t>
  </si>
  <si>
    <t>Check the background color of the new account page</t>
  </si>
  <si>
    <t>The background color of the new account page should be white</t>
  </si>
  <si>
    <r>
      <t>The background color of the new account page is white (</t>
    </r>
    <r>
      <rPr>
        <i/>
        <sz val="10"/>
        <rFont val="Droid Sans"/>
      </rPr>
      <t>#fff)</t>
    </r>
  </si>
  <si>
    <t>MSM1</t>
  </si>
  <si>
    <t>Verify the content of the heading in mini statement page</t>
  </si>
  <si>
    <t>1. Login with user id and password as manager
2. Click Mini Statement</t>
  </si>
  <si>
    <t>Check the content of the heading in mini statement page</t>
  </si>
  <si>
    <t>The heading should display "Mini Statement Form"</t>
  </si>
  <si>
    <t>The heading displays "Mini Statement Form"</t>
  </si>
  <si>
    <t>MSM2</t>
  </si>
  <si>
    <t>Verify the color of the heading in mini statement page</t>
  </si>
  <si>
    <t>Check the color of the heading in mini statement page</t>
  </si>
  <si>
    <t>The color of the heading in mini statement should be green</t>
  </si>
  <si>
    <t>The color of the heading in mini statement is green (#4B781E)</t>
  </si>
  <si>
    <t>MSM3</t>
  </si>
  <si>
    <t>Verify the fields of mini statement page</t>
  </si>
  <si>
    <t>Check the fields of mini statement page</t>
  </si>
  <si>
    <t xml:space="preserve">The fields of mini statement page should have:
Account No (textbox)
</t>
  </si>
  <si>
    <t xml:space="preserve">The fields of mini statement page have:
Account No (textbox)
</t>
  </si>
  <si>
    <t>MSM4</t>
  </si>
  <si>
    <t>Verify the buttons of mini statement page</t>
  </si>
  <si>
    <t>Check the buttons of mini statement page</t>
  </si>
  <si>
    <t xml:space="preserve">The buttons of mini statement page should have:
Submit
Reset
</t>
  </si>
  <si>
    <t xml:space="preserve">The buttons of mini statement page have:
Submit
Reset
</t>
  </si>
  <si>
    <t>MSM5</t>
  </si>
  <si>
    <t>Check the background color of the mini statement page</t>
  </si>
  <si>
    <t>The background color of the mini statement page should be white</t>
  </si>
  <si>
    <t>The background color of the mini statement page is white (#fff)</t>
  </si>
  <si>
    <t>MSC1</t>
  </si>
  <si>
    <t>1. Customer exists
2. Login with user id and password as customer
3. Click Mini Statement</t>
  </si>
  <si>
    <t>MSC2</t>
  </si>
  <si>
    <t>MSC3</t>
  </si>
  <si>
    <t>MSC4</t>
  </si>
  <si>
    <t>MSC5</t>
  </si>
  <si>
    <t>CSM1</t>
  </si>
  <si>
    <t>Verify the content of the heading in customised statement page</t>
  </si>
  <si>
    <t>1. Login with user id and password as manager
2. Click Customised Statement</t>
  </si>
  <si>
    <t>Check the content of the heading in customised statement page</t>
  </si>
  <si>
    <t>The heading should display "Customized Statement Form"</t>
  </si>
  <si>
    <t>The heading displays "Customized Statement Form"</t>
  </si>
  <si>
    <t>CSM2</t>
  </si>
  <si>
    <t>Verify the color of the heading in customised statement page</t>
  </si>
  <si>
    <t>Check the color of the heading in customised statement page</t>
  </si>
  <si>
    <t>The color of the heading in customised statement should be green</t>
  </si>
  <si>
    <t>The color of the heading in customised statement is green (#4B781E)</t>
  </si>
  <si>
    <t>Verify the fields of customised statement page</t>
  </si>
  <si>
    <t>Check the fields of customised statement page</t>
  </si>
  <si>
    <t>CSM4</t>
  </si>
  <si>
    <t>Verify the buttons of customised statement page</t>
  </si>
  <si>
    <t>Check the buttons of customised statement page</t>
  </si>
  <si>
    <t xml:space="preserve">The buttons of customised statement page should have:
Submit
Reset
</t>
  </si>
  <si>
    <t xml:space="preserve">The buttons of customised statement page have:
Submit
Reset
</t>
  </si>
  <si>
    <t>CSM5</t>
  </si>
  <si>
    <t>Check the background color of the customised statement page</t>
  </si>
  <si>
    <t>The background color of the customised statement page should be white</t>
  </si>
  <si>
    <t>The background color of the customised statement page is white (#fff)</t>
  </si>
  <si>
    <t>CSC1</t>
  </si>
  <si>
    <t>1. Customer exists
2. Login with user id and password as customer
3. Click Customised Statement</t>
  </si>
  <si>
    <t>CSC2</t>
  </si>
  <si>
    <t>CSC4</t>
  </si>
  <si>
    <t>CSC5</t>
  </si>
  <si>
    <t>SR#</t>
  </si>
  <si>
    <t>Test Scenario</t>
  </si>
  <si>
    <t>Test Cases</t>
  </si>
  <si>
    <t>Test Data</t>
  </si>
  <si>
    <t>Pass/Fail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</si>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</sst>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sz val="10"/>
      <name val="Droid Sans"/>
    </font>
    <font>
      <sz val="10"/>
      <color rgb="FFFFFFFF"/>
      <name val="Droid Sans"/>
    </font>
    <font>
      <b/>
      <sz val="10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2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i/>
      <sz val="10"/>
      <name val="Droid Sans"/>
    </font>
  </fonts>
  <fills count="11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FF00"/>
        <bgColor rgb="FF000000"/>
      </patternFill>
    </fill>
  </fills>
  <borders count="3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indexed="64"/>
      </top>
      <bottom/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rgb="FFFFFFFF"/>
      </bottom>
      <diagonal/>
    </border>
    <border>
      <left/>
      <right/>
      <top style="thin">
        <color indexed="64"/>
      </top>
      <bottom style="thin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rgb="FFFFFFFF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/>
      <diagonal/>
    </border>
    <border>
      <left style="thin">
        <color indexed="64"/>
      </left>
      <right style="thin">
        <color rgb="FFFFFFFF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4">
    <xf numFmtId="0" fontId="0" fillId="0" borderId="0" xfId="0" applyAlignment="1">
      <alignment wrapText="1"/>
    </xf>
    <xf numFmtId="0" fontId="4" fillId="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6" borderId="8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8" fillId="0" borderId="5" xfId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8" fillId="0" borderId="0" xfId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8" fillId="0" borderId="0" xfId="1" applyFill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9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3" fillId="9" borderId="8" xfId="0" applyFont="1" applyFill="1" applyBorder="1" applyAlignment="1">
      <alignment horizontal="left" vertical="center" wrapText="1"/>
    </xf>
    <xf numFmtId="0" fontId="13" fillId="9" borderId="29" xfId="0" applyFont="1" applyFill="1" applyBorder="1" applyAlignment="1">
      <alignment horizontal="left" vertical="center" wrapText="1"/>
    </xf>
    <xf numFmtId="0" fontId="13" fillId="9" borderId="30" xfId="0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6" fillId="0" borderId="36" xfId="0" applyFont="1" applyBorder="1" applyAlignment="1">
      <alignment horizontal="left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7" fillId="6" borderId="11" xfId="0" applyFont="1" applyFill="1" applyBorder="1" applyAlignment="1">
      <alignment horizontal="left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7" fillId="6" borderId="17" xfId="0" applyFont="1" applyFill="1" applyBorder="1" applyAlignment="1">
      <alignment horizontal="left" vertical="center" wrapText="1"/>
    </xf>
    <xf numFmtId="0" fontId="7" fillId="6" borderId="18" xfId="0" applyFont="1" applyFill="1" applyBorder="1" applyAlignment="1">
      <alignment horizontal="left" vertical="center" wrapText="1"/>
    </xf>
    <xf numFmtId="0" fontId="9" fillId="10" borderId="0" xfId="0" applyFont="1" applyFill="1" applyAlignment="1">
      <alignment horizontal="left" vertical="center" wrapText="1"/>
    </xf>
    <xf numFmtId="0" fontId="13" fillId="9" borderId="32" xfId="0" applyFont="1" applyFill="1" applyBorder="1" applyAlignment="1">
      <alignment horizontal="left" vertical="center" wrapText="1"/>
    </xf>
    <xf numFmtId="0" fontId="13" fillId="9" borderId="33" xfId="0" applyFont="1" applyFill="1" applyBorder="1" applyAlignment="1">
      <alignment horizontal="left" vertical="center" wrapText="1"/>
    </xf>
    <xf numFmtId="0" fontId="13" fillId="9" borderId="22" xfId="0" applyFont="1" applyFill="1" applyBorder="1" applyAlignment="1">
      <alignment horizontal="left" vertical="center" wrapText="1"/>
    </xf>
    <xf numFmtId="0" fontId="13" fillId="9" borderId="23" xfId="0" applyFont="1" applyFill="1" applyBorder="1" applyAlignment="1">
      <alignment horizontal="left" vertical="center" wrapText="1"/>
    </xf>
    <xf numFmtId="0" fontId="13" fillId="9" borderId="24" xfId="0" applyFont="1" applyFill="1" applyBorder="1" applyAlignment="1">
      <alignment horizontal="left" vertical="center" wrapText="1"/>
    </xf>
    <xf numFmtId="0" fontId="13" fillId="9" borderId="25" xfId="0" applyFont="1" applyFill="1" applyBorder="1" applyAlignment="1">
      <alignment horizontal="left" vertical="center" wrapText="1"/>
    </xf>
    <xf numFmtId="0" fontId="13" fillId="9" borderId="26" xfId="0" applyFont="1" applyFill="1" applyBorder="1" applyAlignment="1">
      <alignment horizontal="left" vertical="center" wrapText="1"/>
    </xf>
    <xf numFmtId="0" fontId="13" fillId="9" borderId="27" xfId="0" applyFont="1" applyFill="1" applyBorder="1" applyAlignment="1">
      <alignment horizontal="left" vertical="center" wrapText="1"/>
    </xf>
    <xf numFmtId="0" fontId="13" fillId="9" borderId="28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emo.guru99.com/V4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2"/>
  <sheetViews>
    <sheetView zoomScale="75" zoomScaleNormal="75" workbookViewId="0">
      <selection activeCell="E14" sqref="E14"/>
    </sheetView>
  </sheetViews>
  <sheetFormatPr defaultColWidth="12.5703125" defaultRowHeight="12.75" customHeight="1"/>
  <cols>
    <col min="1" max="1" width="15.140625" style="5" customWidth="1"/>
    <col min="2" max="2" width="14.42578125" style="5" customWidth="1"/>
    <col min="3" max="3" width="16.28515625" style="5" customWidth="1"/>
    <col min="4" max="4" width="15.140625" style="5" customWidth="1"/>
    <col min="5" max="5" width="46" style="5" customWidth="1"/>
    <col min="6" max="20" width="15.140625" style="5" customWidth="1"/>
    <col min="21" max="16384" width="12.5703125" style="5"/>
  </cols>
  <sheetData>
    <row r="1" spans="1:20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2.75" customHeight="1">
      <c r="A2" s="4"/>
      <c r="B2" s="37" t="s">
        <v>0</v>
      </c>
      <c r="C2" s="38"/>
      <c r="D2" s="38"/>
      <c r="E2" s="3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12.7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12.7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12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12.75" customHeight="1">
      <c r="A7" s="4"/>
      <c r="B7" s="6" t="s">
        <v>1</v>
      </c>
      <c r="C7" s="6" t="s">
        <v>2</v>
      </c>
      <c r="D7" s="6" t="s">
        <v>3</v>
      </c>
      <c r="E7" s="6" t="s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ht="12.75" customHeight="1">
      <c r="A8" s="7"/>
      <c r="B8" s="8"/>
      <c r="C8" s="8" t="s">
        <v>5</v>
      </c>
      <c r="D8" s="9" t="s">
        <v>6</v>
      </c>
      <c r="E8" s="8" t="s">
        <v>7</v>
      </c>
      <c r="F8" s="10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12.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2.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2.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2.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2.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2.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2.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12.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7"/>
  <sheetViews>
    <sheetView topLeftCell="D1" zoomScale="75" zoomScaleNormal="75" workbookViewId="0">
      <selection activeCell="D4" sqref="D4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138</v>
      </c>
      <c r="B1" s="27" t="s">
        <v>139</v>
      </c>
      <c r="C1" s="27" t="s">
        <v>4</v>
      </c>
      <c r="D1" s="27" t="s">
        <v>140</v>
      </c>
      <c r="E1" s="27" t="s">
        <v>141</v>
      </c>
      <c r="F1" s="27" t="s">
        <v>142</v>
      </c>
      <c r="G1" s="27" t="s">
        <v>73</v>
      </c>
      <c r="H1" s="27" t="s">
        <v>143</v>
      </c>
      <c r="I1" s="27" t="s">
        <v>74</v>
      </c>
      <c r="J1" s="27" t="s">
        <v>3</v>
      </c>
      <c r="K1" s="27" t="s">
        <v>144</v>
      </c>
      <c r="L1" s="27" t="s">
        <v>35</v>
      </c>
      <c r="M1" s="27" t="s">
        <v>145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50.1">
      <c r="A2" s="24" t="s">
        <v>289</v>
      </c>
      <c r="B2" s="24" t="s">
        <v>26</v>
      </c>
      <c r="C2" s="24" t="s">
        <v>265</v>
      </c>
      <c r="D2" s="25" t="s">
        <v>290</v>
      </c>
      <c r="E2" s="24" t="s">
        <v>267</v>
      </c>
      <c r="F2" s="24" t="s">
        <v>268</v>
      </c>
      <c r="G2" s="24" t="s">
        <v>269</v>
      </c>
      <c r="H2" s="24" t="s">
        <v>154</v>
      </c>
      <c r="I2" s="24" t="s">
        <v>19</v>
      </c>
      <c r="J2" s="26" t="s">
        <v>6</v>
      </c>
      <c r="K2" s="24" t="s">
        <v>5</v>
      </c>
      <c r="L2" s="24"/>
      <c r="M2" s="2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50.1">
      <c r="A3" s="24" t="s">
        <v>291</v>
      </c>
      <c r="B3" s="24" t="s">
        <v>26</v>
      </c>
      <c r="C3" s="24" t="s">
        <v>271</v>
      </c>
      <c r="D3" s="25" t="s">
        <v>290</v>
      </c>
      <c r="E3" s="24" t="s">
        <v>272</v>
      </c>
      <c r="F3" s="24" t="s">
        <v>273</v>
      </c>
      <c r="G3" s="24" t="s">
        <v>274</v>
      </c>
      <c r="H3" s="24" t="s">
        <v>154</v>
      </c>
      <c r="I3" s="24" t="s">
        <v>19</v>
      </c>
      <c r="J3" s="26" t="s">
        <v>6</v>
      </c>
      <c r="K3" s="24" t="s">
        <v>5</v>
      </c>
      <c r="L3" s="24"/>
      <c r="M3" s="2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50.1">
      <c r="A4" s="24" t="s">
        <v>292</v>
      </c>
      <c r="B4" s="24" t="s">
        <v>26</v>
      </c>
      <c r="C4" s="24" t="s">
        <v>276</v>
      </c>
      <c r="D4" s="25" t="s">
        <v>290</v>
      </c>
      <c r="E4" s="24" t="s">
        <v>277</v>
      </c>
      <c r="F4" s="24" t="s">
        <v>278</v>
      </c>
      <c r="G4" s="24" t="s">
        <v>279</v>
      </c>
      <c r="H4" s="24" t="s">
        <v>154</v>
      </c>
      <c r="I4" s="24" t="s">
        <v>19</v>
      </c>
      <c r="J4" s="26" t="s">
        <v>6</v>
      </c>
      <c r="K4" s="24" t="s">
        <v>5</v>
      </c>
      <c r="L4" s="24"/>
      <c r="M4" s="2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62.45">
      <c r="A5" s="24" t="s">
        <v>293</v>
      </c>
      <c r="B5" s="24" t="s">
        <v>26</v>
      </c>
      <c r="C5" s="24" t="s">
        <v>281</v>
      </c>
      <c r="D5" s="25" t="s">
        <v>290</v>
      </c>
      <c r="E5" s="24" t="s">
        <v>282</v>
      </c>
      <c r="F5" s="24" t="s">
        <v>283</v>
      </c>
      <c r="G5" s="24" t="s">
        <v>284</v>
      </c>
      <c r="H5" s="24" t="s">
        <v>154</v>
      </c>
      <c r="I5" s="24" t="s">
        <v>19</v>
      </c>
      <c r="J5" s="26" t="s">
        <v>6</v>
      </c>
      <c r="K5" s="24" t="s">
        <v>5</v>
      </c>
      <c r="L5" s="24"/>
      <c r="M5" s="2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50.1">
      <c r="A6" s="24" t="s">
        <v>294</v>
      </c>
      <c r="B6" s="24" t="s">
        <v>26</v>
      </c>
      <c r="C6" s="24" t="s">
        <v>167</v>
      </c>
      <c r="D6" s="25" t="s">
        <v>290</v>
      </c>
      <c r="E6" s="24" t="s">
        <v>286</v>
      </c>
      <c r="F6" s="24" t="s">
        <v>287</v>
      </c>
      <c r="G6" s="24" t="s">
        <v>288</v>
      </c>
      <c r="H6" s="24" t="s">
        <v>154</v>
      </c>
      <c r="I6" s="24" t="s">
        <v>19</v>
      </c>
      <c r="J6" s="26" t="s">
        <v>6</v>
      </c>
      <c r="K6" s="24" t="s">
        <v>5</v>
      </c>
      <c r="L6" s="24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2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2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27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27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27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7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27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17"/>
  <sheetViews>
    <sheetView zoomScale="75" zoomScaleNormal="75" workbookViewId="0">
      <selection activeCell="D4" sqref="D4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138</v>
      </c>
      <c r="B1" s="27" t="s">
        <v>139</v>
      </c>
      <c r="C1" s="27" t="s">
        <v>4</v>
      </c>
      <c r="D1" s="27" t="s">
        <v>140</v>
      </c>
      <c r="E1" s="27" t="s">
        <v>141</v>
      </c>
      <c r="F1" s="27" t="s">
        <v>142</v>
      </c>
      <c r="G1" s="27" t="s">
        <v>73</v>
      </c>
      <c r="H1" s="27" t="s">
        <v>143</v>
      </c>
      <c r="I1" s="27" t="s">
        <v>74</v>
      </c>
      <c r="J1" s="27" t="s">
        <v>3</v>
      </c>
      <c r="K1" s="27" t="s">
        <v>144</v>
      </c>
      <c r="L1" s="27" t="s">
        <v>35</v>
      </c>
      <c r="M1" s="27" t="s">
        <v>145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37.5">
      <c r="A2" s="24" t="s">
        <v>295</v>
      </c>
      <c r="B2" s="24" t="s">
        <v>27</v>
      </c>
      <c r="C2" s="24" t="s">
        <v>296</v>
      </c>
      <c r="D2" s="25" t="s">
        <v>297</v>
      </c>
      <c r="E2" s="24" t="s">
        <v>298</v>
      </c>
      <c r="F2" s="24" t="s">
        <v>299</v>
      </c>
      <c r="G2" s="24" t="s">
        <v>300</v>
      </c>
      <c r="H2" s="24" t="s">
        <v>154</v>
      </c>
      <c r="I2" s="24" t="s">
        <v>19</v>
      </c>
      <c r="J2" s="26" t="s">
        <v>6</v>
      </c>
      <c r="K2" s="24" t="s">
        <v>5</v>
      </c>
      <c r="L2" s="24"/>
      <c r="M2" s="2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7.5">
      <c r="A3" s="24" t="s">
        <v>301</v>
      </c>
      <c r="B3" s="24" t="s">
        <v>27</v>
      </c>
      <c r="C3" s="24" t="s">
        <v>302</v>
      </c>
      <c r="D3" s="25" t="s">
        <v>297</v>
      </c>
      <c r="E3" s="24" t="s">
        <v>303</v>
      </c>
      <c r="F3" s="24" t="s">
        <v>304</v>
      </c>
      <c r="G3" s="24" t="s">
        <v>305</v>
      </c>
      <c r="H3" s="24" t="s">
        <v>154</v>
      </c>
      <c r="I3" s="24" t="s">
        <v>19</v>
      </c>
      <c r="J3" s="26" t="s">
        <v>6</v>
      </c>
      <c r="K3" s="24" t="s">
        <v>5</v>
      </c>
      <c r="L3" s="24"/>
      <c r="M3" s="2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12.5">
      <c r="A4" s="24" t="s">
        <v>135</v>
      </c>
      <c r="B4" s="24" t="s">
        <v>27</v>
      </c>
      <c r="C4" s="24" t="s">
        <v>306</v>
      </c>
      <c r="D4" s="25" t="s">
        <v>297</v>
      </c>
      <c r="E4" s="24" t="s">
        <v>307</v>
      </c>
      <c r="F4" s="24" t="s">
        <v>133</v>
      </c>
      <c r="G4" s="24" t="s">
        <v>134</v>
      </c>
      <c r="H4" s="24" t="s">
        <v>148</v>
      </c>
      <c r="I4" s="24" t="s">
        <v>19</v>
      </c>
      <c r="J4" s="26" t="s">
        <v>6</v>
      </c>
      <c r="K4" s="24" t="s">
        <v>5</v>
      </c>
      <c r="L4" s="24" t="s">
        <v>67</v>
      </c>
      <c r="M4" s="2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62.45">
      <c r="A5" s="24" t="s">
        <v>308</v>
      </c>
      <c r="B5" s="24" t="s">
        <v>27</v>
      </c>
      <c r="C5" s="24" t="s">
        <v>309</v>
      </c>
      <c r="D5" s="25" t="s">
        <v>297</v>
      </c>
      <c r="E5" s="24" t="s">
        <v>310</v>
      </c>
      <c r="F5" s="24" t="s">
        <v>311</v>
      </c>
      <c r="G5" s="24" t="s">
        <v>312</v>
      </c>
      <c r="H5" s="24" t="s">
        <v>154</v>
      </c>
      <c r="I5" s="24" t="s">
        <v>19</v>
      </c>
      <c r="J5" s="26" t="s">
        <v>6</v>
      </c>
      <c r="K5" s="24" t="s">
        <v>5</v>
      </c>
      <c r="L5" s="24"/>
      <c r="M5" s="2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7.5">
      <c r="A6" s="24" t="s">
        <v>313</v>
      </c>
      <c r="B6" s="24" t="s">
        <v>27</v>
      </c>
      <c r="C6" s="24" t="s">
        <v>167</v>
      </c>
      <c r="D6" s="25" t="s">
        <v>297</v>
      </c>
      <c r="E6" s="24" t="s">
        <v>314</v>
      </c>
      <c r="F6" s="24" t="s">
        <v>315</v>
      </c>
      <c r="G6" s="24" t="s">
        <v>316</v>
      </c>
      <c r="H6" s="24" t="s">
        <v>154</v>
      </c>
      <c r="I6" s="24" t="s">
        <v>19</v>
      </c>
      <c r="J6" s="26" t="s">
        <v>6</v>
      </c>
      <c r="K6" s="24" t="s">
        <v>5</v>
      </c>
      <c r="L6" s="24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2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2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27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27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27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7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27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117"/>
  <sheetViews>
    <sheetView tabSelected="1" zoomScale="75" zoomScaleNormal="75" workbookViewId="0">
      <selection activeCell="F10" sqref="F10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138</v>
      </c>
      <c r="B1" s="27" t="s">
        <v>139</v>
      </c>
      <c r="C1" s="27" t="s">
        <v>4</v>
      </c>
      <c r="D1" s="27" t="s">
        <v>140</v>
      </c>
      <c r="E1" s="27" t="s">
        <v>141</v>
      </c>
      <c r="F1" s="27" t="s">
        <v>142</v>
      </c>
      <c r="G1" s="27" t="s">
        <v>73</v>
      </c>
      <c r="H1" s="27" t="s">
        <v>143</v>
      </c>
      <c r="I1" s="27" t="s">
        <v>74</v>
      </c>
      <c r="J1" s="27" t="s">
        <v>3</v>
      </c>
      <c r="K1" s="27" t="s">
        <v>144</v>
      </c>
      <c r="L1" s="27" t="s">
        <v>35</v>
      </c>
      <c r="M1" s="27" t="s">
        <v>145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50.1">
      <c r="A2" s="24" t="s">
        <v>317</v>
      </c>
      <c r="B2" s="24" t="s">
        <v>28</v>
      </c>
      <c r="C2" s="24" t="s">
        <v>296</v>
      </c>
      <c r="D2" s="25" t="s">
        <v>318</v>
      </c>
      <c r="E2" s="24" t="s">
        <v>298</v>
      </c>
      <c r="F2" s="24" t="s">
        <v>299</v>
      </c>
      <c r="G2" s="24" t="s">
        <v>300</v>
      </c>
      <c r="H2" s="24" t="s">
        <v>154</v>
      </c>
      <c r="I2" s="24" t="s">
        <v>19</v>
      </c>
      <c r="J2" s="26" t="s">
        <v>6</v>
      </c>
      <c r="K2" s="24" t="s">
        <v>5</v>
      </c>
      <c r="L2" s="24"/>
      <c r="M2" s="2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50.1">
      <c r="A3" s="24" t="s">
        <v>319</v>
      </c>
      <c r="B3" s="24" t="s">
        <v>28</v>
      </c>
      <c r="C3" s="24" t="s">
        <v>302</v>
      </c>
      <c r="D3" s="25" t="s">
        <v>318</v>
      </c>
      <c r="E3" s="24" t="s">
        <v>303</v>
      </c>
      <c r="F3" s="24" t="s">
        <v>304</v>
      </c>
      <c r="G3" s="24" t="s">
        <v>305</v>
      </c>
      <c r="H3" s="24" t="s">
        <v>154</v>
      </c>
      <c r="I3" s="24" t="s">
        <v>19</v>
      </c>
      <c r="J3" s="26" t="s">
        <v>6</v>
      </c>
      <c r="K3" s="24" t="s">
        <v>5</v>
      </c>
      <c r="L3" s="24"/>
      <c r="M3" s="2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12.5">
      <c r="A4" s="24" t="s">
        <v>137</v>
      </c>
      <c r="B4" s="24" t="s">
        <v>28</v>
      </c>
      <c r="C4" s="24" t="s">
        <v>306</v>
      </c>
      <c r="D4" s="25" t="s">
        <v>318</v>
      </c>
      <c r="E4" s="24" t="s">
        <v>307</v>
      </c>
      <c r="F4" s="24" t="s">
        <v>133</v>
      </c>
      <c r="G4" s="24" t="s">
        <v>134</v>
      </c>
      <c r="H4" s="24" t="s">
        <v>148</v>
      </c>
      <c r="I4" s="24" t="s">
        <v>19</v>
      </c>
      <c r="J4" s="26" t="s">
        <v>6</v>
      </c>
      <c r="K4" s="24" t="s">
        <v>5</v>
      </c>
      <c r="L4" s="24" t="s">
        <v>69</v>
      </c>
      <c r="M4" s="2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62.45">
      <c r="A5" s="24" t="s">
        <v>320</v>
      </c>
      <c r="B5" s="24" t="s">
        <v>28</v>
      </c>
      <c r="C5" s="24" t="s">
        <v>309</v>
      </c>
      <c r="D5" s="25" t="s">
        <v>318</v>
      </c>
      <c r="E5" s="24" t="s">
        <v>310</v>
      </c>
      <c r="F5" s="24" t="s">
        <v>311</v>
      </c>
      <c r="G5" s="24" t="s">
        <v>312</v>
      </c>
      <c r="H5" s="24" t="s">
        <v>154</v>
      </c>
      <c r="I5" s="24" t="s">
        <v>19</v>
      </c>
      <c r="J5" s="26" t="s">
        <v>6</v>
      </c>
      <c r="K5" s="24" t="s">
        <v>5</v>
      </c>
      <c r="L5" s="24"/>
      <c r="M5" s="2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50.1">
      <c r="A6" s="24" t="s">
        <v>321</v>
      </c>
      <c r="B6" s="24" t="s">
        <v>28</v>
      </c>
      <c r="C6" s="24" t="s">
        <v>167</v>
      </c>
      <c r="D6" s="25" t="s">
        <v>318</v>
      </c>
      <c r="E6" s="24" t="s">
        <v>314</v>
      </c>
      <c r="F6" s="24" t="s">
        <v>315</v>
      </c>
      <c r="G6" s="24" t="s">
        <v>316</v>
      </c>
      <c r="H6" s="24" t="s">
        <v>154</v>
      </c>
      <c r="I6" s="24" t="s">
        <v>19</v>
      </c>
      <c r="J6" s="26" t="s">
        <v>6</v>
      </c>
      <c r="K6" s="24" t="s">
        <v>5</v>
      </c>
      <c r="L6" s="24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2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2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27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27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27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7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27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0"/>
  <sheetViews>
    <sheetView workbookViewId="0"/>
  </sheetViews>
  <sheetFormatPr defaultColWidth="12.5703125" defaultRowHeight="12.75" customHeight="1"/>
  <cols>
    <col min="1" max="3" width="15.140625" customWidth="1"/>
    <col min="4" max="4" width="21.7109375" customWidth="1"/>
    <col min="5" max="5" width="15.140625" customWidth="1"/>
    <col min="6" max="6" width="24.28515625" customWidth="1"/>
    <col min="7" max="19" width="15.140625" customWidth="1"/>
  </cols>
  <sheetData>
    <row r="1" spans="1:8" ht="12.75" customHeight="1">
      <c r="A1" s="1" t="s">
        <v>322</v>
      </c>
      <c r="B1" s="1" t="s">
        <v>323</v>
      </c>
      <c r="C1" s="1" t="s">
        <v>324</v>
      </c>
      <c r="D1" s="1" t="s">
        <v>141</v>
      </c>
      <c r="E1" s="1" t="s">
        <v>325</v>
      </c>
      <c r="F1" s="1" t="s">
        <v>142</v>
      </c>
      <c r="G1" s="1" t="s">
        <v>73</v>
      </c>
      <c r="H1" s="1" t="s">
        <v>326</v>
      </c>
    </row>
    <row r="2" spans="1:8" ht="12.75" customHeight="1">
      <c r="A2" s="2">
        <v>1</v>
      </c>
      <c r="B2" s="2" t="s">
        <v>327</v>
      </c>
      <c r="C2" s="2" t="s">
        <v>328</v>
      </c>
      <c r="D2" s="3" t="s">
        <v>329</v>
      </c>
      <c r="F2" s="3" t="s">
        <v>330</v>
      </c>
    </row>
    <row r="3" spans="1:8" ht="12.75" customHeight="1">
      <c r="C3" s="2" t="s">
        <v>331</v>
      </c>
      <c r="D3" s="3" t="s">
        <v>332</v>
      </c>
      <c r="E3" s="3" t="s">
        <v>333</v>
      </c>
      <c r="F3" s="3" t="s">
        <v>334</v>
      </c>
    </row>
    <row r="4" spans="1:8" ht="12.75" customHeight="1">
      <c r="C4" s="2" t="s">
        <v>335</v>
      </c>
      <c r="D4" s="3" t="s">
        <v>336</v>
      </c>
      <c r="E4" s="3" t="s">
        <v>337</v>
      </c>
      <c r="F4" s="3" t="s">
        <v>338</v>
      </c>
    </row>
    <row r="5" spans="1:8" ht="12.75" customHeight="1">
      <c r="A5" s="2">
        <v>2</v>
      </c>
      <c r="B5" s="2" t="s">
        <v>339</v>
      </c>
      <c r="C5" s="2" t="s">
        <v>340</v>
      </c>
      <c r="D5" s="3" t="s">
        <v>341</v>
      </c>
      <c r="F5" s="3" t="s">
        <v>342</v>
      </c>
    </row>
    <row r="6" spans="1:8" ht="12.75" customHeight="1">
      <c r="C6" s="2" t="s">
        <v>343</v>
      </c>
      <c r="D6" s="3" t="s">
        <v>344</v>
      </c>
      <c r="E6" s="3" t="s">
        <v>333</v>
      </c>
      <c r="F6" s="3" t="s">
        <v>345</v>
      </c>
    </row>
    <row r="7" spans="1:8" ht="12.75" customHeight="1">
      <c r="C7" s="2" t="s">
        <v>346</v>
      </c>
      <c r="D7" s="3" t="s">
        <v>347</v>
      </c>
      <c r="E7" s="3" t="s">
        <v>337</v>
      </c>
      <c r="F7" s="3" t="s">
        <v>348</v>
      </c>
    </row>
    <row r="8" spans="1:8" ht="12.75" customHeight="1">
      <c r="A8" s="2">
        <v>3</v>
      </c>
      <c r="B8" s="2" t="s">
        <v>349</v>
      </c>
      <c r="C8" s="2" t="s">
        <v>350</v>
      </c>
      <c r="D8" s="3" t="s">
        <v>351</v>
      </c>
      <c r="F8" s="3" t="s">
        <v>352</v>
      </c>
    </row>
    <row r="9" spans="1:8" ht="12.75" customHeight="1">
      <c r="C9" s="2" t="s">
        <v>353</v>
      </c>
      <c r="D9" s="3" t="s">
        <v>354</v>
      </c>
      <c r="E9" s="3" t="s">
        <v>355</v>
      </c>
      <c r="F9" s="3" t="s">
        <v>356</v>
      </c>
    </row>
    <row r="10" spans="1:8" ht="12.75" customHeight="1">
      <c r="C10" s="2" t="s">
        <v>357</v>
      </c>
      <c r="D10" s="3" t="s">
        <v>358</v>
      </c>
      <c r="E10" s="3" t="s">
        <v>337</v>
      </c>
      <c r="F10" s="3" t="s">
        <v>359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4"/>
  <sheetViews>
    <sheetView workbookViewId="0"/>
  </sheetViews>
  <sheetFormatPr defaultColWidth="12.5703125" defaultRowHeight="12.75" customHeight="1"/>
  <cols>
    <col min="1" max="3" width="15.140625" customWidth="1"/>
    <col min="4" max="4" width="22.5703125" customWidth="1"/>
    <col min="5" max="5" width="15.140625" customWidth="1"/>
    <col min="6" max="6" width="19.28515625" customWidth="1"/>
    <col min="7" max="19" width="15.140625" customWidth="1"/>
  </cols>
  <sheetData>
    <row r="1" spans="1:8" ht="12.75" customHeight="1">
      <c r="A1" s="1" t="s">
        <v>322</v>
      </c>
      <c r="B1" s="1" t="s">
        <v>323</v>
      </c>
      <c r="C1" s="1" t="s">
        <v>324</v>
      </c>
      <c r="D1" s="1" t="s">
        <v>141</v>
      </c>
      <c r="E1" s="1" t="s">
        <v>325</v>
      </c>
      <c r="F1" s="1" t="s">
        <v>142</v>
      </c>
      <c r="G1" s="1" t="s">
        <v>73</v>
      </c>
      <c r="H1" s="1" t="s">
        <v>326</v>
      </c>
    </row>
    <row r="2" spans="1:8" ht="12.75" customHeight="1">
      <c r="A2" s="2">
        <v>1</v>
      </c>
      <c r="B2" s="2" t="s">
        <v>360</v>
      </c>
      <c r="C2" s="2" t="s">
        <v>361</v>
      </c>
      <c r="D2" s="3" t="s">
        <v>362</v>
      </c>
      <c r="F2" s="3" t="s">
        <v>363</v>
      </c>
    </row>
    <row r="3" spans="1:8" ht="12.75" customHeight="1">
      <c r="C3" s="2" t="s">
        <v>364</v>
      </c>
      <c r="D3" s="3" t="s">
        <v>365</v>
      </c>
      <c r="E3" s="3" t="s">
        <v>366</v>
      </c>
      <c r="F3" s="3" t="s">
        <v>367</v>
      </c>
    </row>
    <row r="4" spans="1:8" ht="12.75" customHeight="1">
      <c r="C4" s="2" t="s">
        <v>368</v>
      </c>
      <c r="D4" s="3" t="s">
        <v>369</v>
      </c>
      <c r="E4" s="3" t="s">
        <v>337</v>
      </c>
      <c r="F4" s="3" t="s">
        <v>370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16"/>
  <sheetViews>
    <sheetView workbookViewId="0"/>
  </sheetViews>
  <sheetFormatPr defaultColWidth="12.5703125" defaultRowHeight="12.75" customHeight="1"/>
  <cols>
    <col min="1" max="3" width="15.140625" customWidth="1"/>
    <col min="4" max="4" width="20.85546875" customWidth="1"/>
    <col min="5" max="20" width="15.140625" customWidth="1"/>
  </cols>
  <sheetData>
    <row r="1" spans="1:8" ht="12.75" customHeight="1">
      <c r="A1" s="1" t="s">
        <v>322</v>
      </c>
      <c r="B1" s="1" t="s">
        <v>323</v>
      </c>
      <c r="C1" s="1" t="s">
        <v>324</v>
      </c>
      <c r="D1" s="1" t="s">
        <v>141</v>
      </c>
      <c r="E1" s="1" t="s">
        <v>325</v>
      </c>
      <c r="F1" s="1" t="s">
        <v>142</v>
      </c>
      <c r="G1" s="1" t="s">
        <v>73</v>
      </c>
      <c r="H1" s="1" t="s">
        <v>326</v>
      </c>
    </row>
    <row r="2" spans="1:8" ht="12.75" customHeight="1">
      <c r="A2" s="2">
        <v>1</v>
      </c>
      <c r="B2" s="2" t="s">
        <v>371</v>
      </c>
      <c r="C2" s="2" t="s">
        <v>372</v>
      </c>
      <c r="D2" s="3" t="s">
        <v>373</v>
      </c>
      <c r="E2" s="3"/>
      <c r="F2" s="3" t="s">
        <v>374</v>
      </c>
    </row>
    <row r="3" spans="1:8" ht="12.75" customHeight="1">
      <c r="C3" s="2" t="s">
        <v>375</v>
      </c>
      <c r="D3" s="3" t="s">
        <v>376</v>
      </c>
      <c r="E3" s="3" t="s">
        <v>337</v>
      </c>
      <c r="F3" s="3" t="s">
        <v>377</v>
      </c>
    </row>
    <row r="4" spans="1:8" ht="12.75" customHeight="1">
      <c r="C4" s="2" t="s">
        <v>378</v>
      </c>
    </row>
    <row r="5" spans="1:8" ht="12.75" customHeight="1">
      <c r="A5" s="2">
        <v>2</v>
      </c>
      <c r="B5" s="2" t="s">
        <v>327</v>
      </c>
      <c r="C5" s="2" t="s">
        <v>328</v>
      </c>
      <c r="D5" s="3" t="s">
        <v>329</v>
      </c>
      <c r="F5" s="3" t="s">
        <v>330</v>
      </c>
    </row>
    <row r="6" spans="1:8" ht="12.75" customHeight="1">
      <c r="C6" s="2" t="s">
        <v>331</v>
      </c>
      <c r="D6" s="3" t="s">
        <v>332</v>
      </c>
      <c r="E6" s="3" t="s">
        <v>333</v>
      </c>
      <c r="F6" s="3" t="s">
        <v>334</v>
      </c>
    </row>
    <row r="7" spans="1:8" ht="12.75" customHeight="1">
      <c r="C7" s="2" t="s">
        <v>335</v>
      </c>
      <c r="D7" s="3" t="s">
        <v>336</v>
      </c>
      <c r="E7" s="3" t="s">
        <v>337</v>
      </c>
      <c r="F7" s="3" t="s">
        <v>338</v>
      </c>
    </row>
    <row r="8" spans="1:8" ht="12.75" customHeight="1">
      <c r="A8" s="2">
        <v>3</v>
      </c>
      <c r="B8" s="2" t="s">
        <v>339</v>
      </c>
      <c r="C8" s="2" t="s">
        <v>340</v>
      </c>
      <c r="D8" s="3" t="s">
        <v>341</v>
      </c>
      <c r="F8" s="3" t="s">
        <v>342</v>
      </c>
    </row>
    <row r="9" spans="1:8" ht="12.75" customHeight="1">
      <c r="C9" s="2" t="s">
        <v>343</v>
      </c>
      <c r="D9" s="3" t="s">
        <v>344</v>
      </c>
      <c r="E9" s="3" t="s">
        <v>333</v>
      </c>
      <c r="F9" s="3" t="s">
        <v>345</v>
      </c>
    </row>
    <row r="10" spans="1:8" ht="12.75" customHeight="1">
      <c r="C10" s="2" t="s">
        <v>346</v>
      </c>
      <c r="D10" s="3" t="s">
        <v>347</v>
      </c>
      <c r="E10" s="3" t="s">
        <v>337</v>
      </c>
      <c r="F10" s="3" t="s">
        <v>348</v>
      </c>
    </row>
    <row r="11" spans="1:8" ht="12.75" customHeight="1">
      <c r="A11" s="2">
        <v>4</v>
      </c>
      <c r="B11" s="2" t="s">
        <v>349</v>
      </c>
      <c r="C11" s="2" t="s">
        <v>350</v>
      </c>
      <c r="D11" s="3" t="s">
        <v>351</v>
      </c>
      <c r="F11" s="3" t="s">
        <v>352</v>
      </c>
    </row>
    <row r="12" spans="1:8" ht="12.75" customHeight="1">
      <c r="C12" s="2" t="s">
        <v>353</v>
      </c>
      <c r="D12" s="3" t="s">
        <v>354</v>
      </c>
      <c r="E12" s="3" t="s">
        <v>355</v>
      </c>
      <c r="F12" s="3" t="s">
        <v>356</v>
      </c>
    </row>
    <row r="13" spans="1:8" ht="12.75" customHeight="1">
      <c r="C13" s="2" t="s">
        <v>357</v>
      </c>
      <c r="D13" s="3" t="s">
        <v>358</v>
      </c>
      <c r="E13" s="3" t="s">
        <v>337</v>
      </c>
      <c r="F13" s="3" t="s">
        <v>359</v>
      </c>
    </row>
    <row r="14" spans="1:8" ht="12.75" customHeight="1">
      <c r="A14" s="2">
        <v>5</v>
      </c>
      <c r="B14" s="2" t="s">
        <v>379</v>
      </c>
      <c r="C14" s="2" t="s">
        <v>380</v>
      </c>
    </row>
    <row r="15" spans="1:8" ht="12.75" customHeight="1">
      <c r="C15" s="2" t="s">
        <v>380</v>
      </c>
    </row>
    <row r="16" spans="1:8" ht="12.75" customHeight="1">
      <c r="C16" s="2" t="s">
        <v>380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7"/>
  <sheetViews>
    <sheetView workbookViewId="0"/>
  </sheetViews>
  <sheetFormatPr defaultColWidth="12.5703125" defaultRowHeight="12.75" customHeight="1"/>
  <cols>
    <col min="1" max="5" width="15.140625" customWidth="1"/>
    <col min="6" max="6" width="21.5703125" customWidth="1"/>
    <col min="7" max="20" width="15.140625" customWidth="1"/>
  </cols>
  <sheetData>
    <row r="1" spans="1:8" ht="12.75" customHeight="1">
      <c r="A1" s="1" t="s">
        <v>322</v>
      </c>
      <c r="B1" s="1" t="s">
        <v>323</v>
      </c>
      <c r="C1" s="1" t="s">
        <v>324</v>
      </c>
      <c r="D1" s="1" t="s">
        <v>141</v>
      </c>
      <c r="E1" s="1" t="s">
        <v>325</v>
      </c>
      <c r="F1" s="1" t="s">
        <v>142</v>
      </c>
      <c r="G1" s="1" t="s">
        <v>73</v>
      </c>
      <c r="H1" s="1" t="s">
        <v>326</v>
      </c>
    </row>
    <row r="2" spans="1:8" ht="12.75" customHeight="1">
      <c r="A2" s="2">
        <v>1</v>
      </c>
      <c r="B2" s="2" t="s">
        <v>381</v>
      </c>
      <c r="C2" s="2" t="s">
        <v>382</v>
      </c>
      <c r="D2" s="3" t="s">
        <v>383</v>
      </c>
      <c r="F2" s="3" t="s">
        <v>384</v>
      </c>
    </row>
    <row r="3" spans="1:8" ht="12.75" customHeight="1">
      <c r="A3" s="2">
        <v>2</v>
      </c>
      <c r="B3" s="2" t="s">
        <v>385</v>
      </c>
      <c r="C3" s="2" t="s">
        <v>386</v>
      </c>
      <c r="D3" s="3" t="s">
        <v>387</v>
      </c>
      <c r="F3" s="3" t="s">
        <v>388</v>
      </c>
    </row>
    <row r="4" spans="1:8" ht="12.75" customHeight="1">
      <c r="C4" s="2" t="s">
        <v>389</v>
      </c>
      <c r="D4" s="2" t="s">
        <v>390</v>
      </c>
      <c r="E4" s="2" t="s">
        <v>391</v>
      </c>
      <c r="F4" s="3" t="s">
        <v>392</v>
      </c>
    </row>
    <row r="5" spans="1:8" ht="12.75" customHeight="1">
      <c r="C5" s="2" t="s">
        <v>393</v>
      </c>
      <c r="D5" s="2" t="s">
        <v>394</v>
      </c>
      <c r="E5" s="2" t="s">
        <v>395</v>
      </c>
      <c r="F5" s="3" t="s">
        <v>396</v>
      </c>
    </row>
    <row r="6" spans="1:8" ht="12.75" customHeight="1">
      <c r="C6" s="2" t="s">
        <v>397</v>
      </c>
      <c r="D6" s="2" t="s">
        <v>398</v>
      </c>
      <c r="E6" s="2" t="s">
        <v>399</v>
      </c>
      <c r="F6" s="3" t="s">
        <v>400</v>
      </c>
    </row>
    <row r="7" spans="1:8" ht="12.75" customHeight="1">
      <c r="A7" s="2">
        <v>3</v>
      </c>
      <c r="B7" s="2" t="s">
        <v>401</v>
      </c>
      <c r="C7" s="2" t="s">
        <v>402</v>
      </c>
      <c r="D7" s="2" t="s">
        <v>403</v>
      </c>
      <c r="E7" s="2" t="s">
        <v>404</v>
      </c>
      <c r="F7" s="3" t="s">
        <v>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3"/>
  <sheetViews>
    <sheetView zoomScale="75" zoomScaleNormal="75" workbookViewId="0">
      <selection activeCell="D53" sqref="D53:H53"/>
    </sheetView>
  </sheetViews>
  <sheetFormatPr defaultColWidth="8.7109375" defaultRowHeight="12.6"/>
  <cols>
    <col min="1" max="1" width="8.7109375" style="5"/>
    <col min="2" max="2" width="19.7109375" style="5" customWidth="1"/>
    <col min="3" max="3" width="28.5703125" style="5" customWidth="1"/>
    <col min="4" max="8" width="15" style="5" customWidth="1"/>
    <col min="9" max="10" width="8.7109375" style="5"/>
    <col min="11" max="11" width="13.140625" style="5" customWidth="1"/>
    <col min="12" max="12" width="23.28515625" style="5" customWidth="1"/>
    <col min="13" max="16384" width="8.7109375" style="5"/>
  </cols>
  <sheetData>
    <row r="2" spans="2:12" ht="24.95" customHeight="1">
      <c r="B2" s="51" t="s">
        <v>8</v>
      </c>
      <c r="C2" s="51"/>
      <c r="D2" s="51"/>
      <c r="E2" s="51"/>
      <c r="F2" s="51"/>
      <c r="G2" s="51"/>
      <c r="H2" s="51"/>
      <c r="I2" s="51"/>
      <c r="L2" s="28"/>
    </row>
    <row r="3" spans="2:12">
      <c r="B3" s="11"/>
    </row>
    <row r="4" spans="2:12">
      <c r="B4" s="11" t="s">
        <v>9</v>
      </c>
      <c r="C4" s="23" t="s">
        <v>10</v>
      </c>
    </row>
    <row r="5" spans="2:12">
      <c r="B5" s="11"/>
    </row>
    <row r="6" spans="2:12" ht="12.95">
      <c r="B6" s="50" t="s">
        <v>11</v>
      </c>
      <c r="C6" s="49" t="s">
        <v>12</v>
      </c>
      <c r="D6" s="46" t="s">
        <v>13</v>
      </c>
      <c r="E6" s="47"/>
      <c r="F6" s="47"/>
      <c r="G6" s="48"/>
      <c r="H6" s="48"/>
      <c r="I6" s="52" t="s">
        <v>14</v>
      </c>
    </row>
    <row r="7" spans="2:12" ht="12.95">
      <c r="B7" s="50"/>
      <c r="C7" s="49"/>
      <c r="D7" s="12" t="s">
        <v>15</v>
      </c>
      <c r="E7" s="13" t="s">
        <v>16</v>
      </c>
      <c r="F7" s="14" t="s">
        <v>17</v>
      </c>
      <c r="G7" s="12" t="s">
        <v>18</v>
      </c>
      <c r="H7" s="12" t="s">
        <v>19</v>
      </c>
      <c r="I7" s="53"/>
    </row>
    <row r="8" spans="2:12">
      <c r="B8" s="15">
        <v>1</v>
      </c>
      <c r="C8" s="16" t="s">
        <v>20</v>
      </c>
      <c r="D8" s="15">
        <f>COUNTIF('Login Page'!I:I,"New")</f>
        <v>0</v>
      </c>
      <c r="E8" s="15">
        <f>COUNTIF('Login Page'!I:I,"Approval")</f>
        <v>0</v>
      </c>
      <c r="F8" s="15">
        <f>COUNTIF('Login Page'!I:I,"Need To Update")</f>
        <v>0</v>
      </c>
      <c r="G8" s="15">
        <f>COUNTIF('Login Page'!I:I,"Pending QA")</f>
        <v>0</v>
      </c>
      <c r="H8" s="17">
        <f>COUNTIF('Login Page'!I:I,"Request Review")</f>
        <v>6</v>
      </c>
      <c r="I8" s="18">
        <f t="shared" ref="I8:I16" si="0">SUM(D8:H8)</f>
        <v>6</v>
      </c>
    </row>
    <row r="9" spans="2:12">
      <c r="B9" s="15">
        <v>2</v>
      </c>
      <c r="C9" s="16" t="s">
        <v>21</v>
      </c>
      <c r="D9" s="15">
        <f>COUNTIF('Home Page (Manager)'!I:I,"New")</f>
        <v>0</v>
      </c>
      <c r="E9" s="15">
        <f>COUNTIF('Home Page (Manager)'!I:I,"Approval")</f>
        <v>0</v>
      </c>
      <c r="F9" s="15">
        <f>COUNTIF('Home Page (Manager)'!I:I,"Need To Update")</f>
        <v>0</v>
      </c>
      <c r="G9" s="15">
        <f>COUNTIF('Home Page (Manager)'!I:I,"Pending QA")</f>
        <v>0</v>
      </c>
      <c r="H9" s="17">
        <f>COUNTIF('Home Page (Manager)'!I:I,"Request Review")</f>
        <v>10</v>
      </c>
      <c r="I9" s="18">
        <f t="shared" si="0"/>
        <v>10</v>
      </c>
    </row>
    <row r="10" spans="2:12">
      <c r="B10" s="15">
        <v>3</v>
      </c>
      <c r="C10" s="16" t="s">
        <v>22</v>
      </c>
      <c r="D10" s="15">
        <f>COUNTIF('Home Page (Customer)'!I:I,"New")</f>
        <v>0</v>
      </c>
      <c r="E10" s="15">
        <f>COUNTIF('Home Page (Customer)'!I:I,"Approval")</f>
        <v>0</v>
      </c>
      <c r="F10" s="15">
        <f>COUNTIF('Home Page (Customer)'!I:I,"Need To Update")</f>
        <v>0</v>
      </c>
      <c r="G10" s="15">
        <f>COUNTIF('Home Page (Customer)'!I:I,"Pending QA")</f>
        <v>0</v>
      </c>
      <c r="H10" s="17">
        <f>COUNTIF('Home Page (Customer)'!I:I,"Request Review")</f>
        <v>10</v>
      </c>
      <c r="I10" s="18">
        <f t="shared" si="0"/>
        <v>10</v>
      </c>
    </row>
    <row r="11" spans="2:12">
      <c r="B11" s="15">
        <v>4</v>
      </c>
      <c r="C11" s="16" t="s">
        <v>23</v>
      </c>
      <c r="D11" s="15">
        <f>COUNTIF('New Customer'!I:I,"New")</f>
        <v>0</v>
      </c>
      <c r="E11" s="15">
        <f>COUNTIF('New Customer'!I:I,"Approval")</f>
        <v>0</v>
      </c>
      <c r="F11" s="15">
        <f>COUNTIF('New Customer'!I:I,"Need To Update")</f>
        <v>0</v>
      </c>
      <c r="G11" s="15">
        <f>COUNTIF('New Customer'!I:I,"Pending QA")</f>
        <v>0</v>
      </c>
      <c r="H11" s="17">
        <f>COUNTIF('New Customer'!I:I,"Request Review")</f>
        <v>10</v>
      </c>
      <c r="I11" s="22">
        <f t="shared" si="0"/>
        <v>10</v>
      </c>
    </row>
    <row r="12" spans="2:12">
      <c r="B12" s="15">
        <v>5</v>
      </c>
      <c r="C12" s="16" t="s">
        <v>24</v>
      </c>
      <c r="D12" s="15">
        <f>COUNTIF('New Account'!I:I,"New")</f>
        <v>0</v>
      </c>
      <c r="E12" s="15">
        <f>COUNTIF('New Account'!I:I,"Approval")</f>
        <v>0</v>
      </c>
      <c r="F12" s="15">
        <f>COUNTIF('New Account'!I:I,"Need To Update")</f>
        <v>0</v>
      </c>
      <c r="G12" s="15">
        <f>COUNTIF('New Account'!I:I,"Pending QA")</f>
        <v>0</v>
      </c>
      <c r="H12" s="17">
        <f>COUNTIF('New Account'!I:I,"Request Review")</f>
        <v>5</v>
      </c>
      <c r="I12" s="22">
        <f t="shared" si="0"/>
        <v>5</v>
      </c>
      <c r="K12" s="19"/>
    </row>
    <row r="13" spans="2:12">
      <c r="B13" s="15">
        <v>6</v>
      </c>
      <c r="C13" s="16" t="s">
        <v>25</v>
      </c>
      <c r="D13" s="15">
        <f>COUNTIF('Mini Statement (Manager)'!I:I,"New")</f>
        <v>0</v>
      </c>
      <c r="E13" s="15">
        <f>COUNTIF('Mini Statement (Manager)'!I:I,"Approval")</f>
        <v>0</v>
      </c>
      <c r="F13" s="15">
        <f>COUNTIF('Mini Statement (Manager)'!I:I,"Need To Update")</f>
        <v>0</v>
      </c>
      <c r="G13" s="15">
        <f>COUNTIF('Mini Statement (Manager)'!I:I,"Pending QA")</f>
        <v>0</v>
      </c>
      <c r="H13" s="17">
        <f>COUNTIF('Mini Statement (Manager)'!I:I,"Request Review")</f>
        <v>5</v>
      </c>
      <c r="I13" s="22">
        <f t="shared" si="0"/>
        <v>5</v>
      </c>
    </row>
    <row r="14" spans="2:12">
      <c r="B14" s="15">
        <v>7</v>
      </c>
      <c r="C14" s="16" t="s">
        <v>26</v>
      </c>
      <c r="D14" s="15">
        <f>COUNTIF('Mini Statement (Customer)'!I:I,"New")</f>
        <v>0</v>
      </c>
      <c r="E14" s="15">
        <f>COUNTIF('Mini Statement (Customer)'!I:I,"Approval")</f>
        <v>0</v>
      </c>
      <c r="F14" s="15">
        <f>COUNTIF('Mini Statement (Customer)'!I:I,"Need To Update")</f>
        <v>0</v>
      </c>
      <c r="G14" s="15">
        <f>COUNTIF('Mini Statement (Customer)'!I:I,"Pending QA")</f>
        <v>0</v>
      </c>
      <c r="H14" s="17">
        <f>COUNTIF('Mini Statement (Customer)'!I:I,"Request Review")</f>
        <v>5</v>
      </c>
      <c r="I14" s="22">
        <f t="shared" si="0"/>
        <v>5</v>
      </c>
    </row>
    <row r="15" spans="2:12" ht="18.95" customHeight="1">
      <c r="B15" s="15">
        <v>8</v>
      </c>
      <c r="C15" s="16" t="s">
        <v>27</v>
      </c>
      <c r="D15" s="15">
        <f>COUNTIF('Customised Statement (Manager)'!I:I,"New")</f>
        <v>0</v>
      </c>
      <c r="E15" s="15">
        <f>COUNTIF('Customised Statement (Manager)'!I:I,"Approval")</f>
        <v>0</v>
      </c>
      <c r="F15" s="15">
        <f>COUNTIF('Customised Statement (Manager)'!I:I,"Need To Update")</f>
        <v>0</v>
      </c>
      <c r="G15" s="15">
        <f>COUNTIF('Customised Statement (Manager)'!I:I,"Pending QA")</f>
        <v>0</v>
      </c>
      <c r="H15" s="17">
        <f>COUNTIF('Customised Statement (Manager)'!I:I,"Request Review")</f>
        <v>5</v>
      </c>
      <c r="I15" s="22">
        <f t="shared" si="0"/>
        <v>5</v>
      </c>
    </row>
    <row r="16" spans="2:12" ht="24.95">
      <c r="B16" s="15">
        <v>9</v>
      </c>
      <c r="C16" s="16" t="s">
        <v>28</v>
      </c>
      <c r="D16" s="15">
        <f>COUNTIF('Customised Statement (Customer)'!I:I,"New")</f>
        <v>0</v>
      </c>
      <c r="E16" s="15">
        <f>COUNTIF('Customised Statement (Customer)'!I:I,"Approval")</f>
        <v>0</v>
      </c>
      <c r="F16" s="15">
        <f>COUNTIF('Customised Statement (Customer)'!I:I,"Need To Update")</f>
        <v>0</v>
      </c>
      <c r="G16" s="15">
        <f>COUNTIF('Customised Statement (Customer)'!I:I,"Pending QA")</f>
        <v>0</v>
      </c>
      <c r="H16" s="17">
        <f>COUNTIF('Customised Statement (Customer)'!I:I,"Request Review")</f>
        <v>5</v>
      </c>
      <c r="I16" s="18">
        <f t="shared" si="0"/>
        <v>5</v>
      </c>
    </row>
    <row r="17" spans="2:9">
      <c r="D17" s="29">
        <f>SUM(D8:D16)</f>
        <v>0</v>
      </c>
      <c r="E17" s="29">
        <f>SUM(E8:E16)</f>
        <v>0</v>
      </c>
      <c r="F17" s="29">
        <f>SUM(F8:F16)</f>
        <v>0</v>
      </c>
      <c r="G17" s="29">
        <f>SUM(G8:G16)</f>
        <v>0</v>
      </c>
      <c r="H17" s="29">
        <f>SUM(H8:H16)</f>
        <v>61</v>
      </c>
      <c r="I17" s="29">
        <f>SUM(I8:I16)</f>
        <v>61</v>
      </c>
    </row>
    <row r="19" spans="2:9" ht="12.95" customHeight="1">
      <c r="B19" s="54" t="s">
        <v>29</v>
      </c>
      <c r="C19" s="54"/>
      <c r="D19" s="54"/>
      <c r="E19" s="54"/>
      <c r="F19" s="54"/>
      <c r="G19" s="54"/>
      <c r="H19" s="54"/>
    </row>
    <row r="20" spans="2:9">
      <c r="B20" s="11"/>
      <c r="C20" s="11"/>
      <c r="D20" s="11"/>
      <c r="E20" s="11"/>
      <c r="F20" s="11"/>
      <c r="G20" s="11"/>
      <c r="H20" s="11"/>
    </row>
    <row r="21" spans="2:9" ht="12.95" customHeight="1">
      <c r="B21" s="55" t="s">
        <v>11</v>
      </c>
      <c r="C21" s="57" t="s">
        <v>12</v>
      </c>
      <c r="D21" s="59" t="s">
        <v>13</v>
      </c>
      <c r="E21" s="60"/>
      <c r="F21" s="60"/>
      <c r="G21" s="61"/>
      <c r="H21" s="62" t="s">
        <v>14</v>
      </c>
    </row>
    <row r="22" spans="2:9" ht="12.95">
      <c r="B22" s="56"/>
      <c r="C22" s="58"/>
      <c r="D22" s="33" t="s">
        <v>30</v>
      </c>
      <c r="E22" s="34" t="s">
        <v>31</v>
      </c>
      <c r="F22" s="35" t="s">
        <v>32</v>
      </c>
      <c r="G22" s="35" t="s">
        <v>33</v>
      </c>
      <c r="H22" s="63"/>
    </row>
    <row r="23" spans="2:9">
      <c r="B23" s="15">
        <v>1</v>
      </c>
      <c r="C23" s="16" t="s">
        <v>20</v>
      </c>
      <c r="D23" s="15">
        <f>COUNTIF('Login Page'!H:H,"Pass")</f>
        <v>4</v>
      </c>
      <c r="E23" s="15">
        <f>COUNTIF('Login Page'!H:H,"Fail")</f>
        <v>2</v>
      </c>
      <c r="F23" s="15">
        <f>COUNTIF('Login Page'!H:H,"NT")</f>
        <v>0</v>
      </c>
      <c r="G23" s="15">
        <f>COUNTIF('Login Page'!H:H,"Block")</f>
        <v>0</v>
      </c>
      <c r="H23" s="36">
        <f t="shared" ref="H23:H31" si="1">SUM(D23:G23)</f>
        <v>6</v>
      </c>
    </row>
    <row r="24" spans="2:9">
      <c r="B24" s="15">
        <v>2</v>
      </c>
      <c r="C24" s="16" t="s">
        <v>21</v>
      </c>
      <c r="D24" s="15">
        <f>COUNTIF('Home Page (Manager)'!H:H,"Pass")</f>
        <v>5</v>
      </c>
      <c r="E24" s="15">
        <f>COUNTIF('Home Page (Manager)'!H:H,"Fail")</f>
        <v>5</v>
      </c>
      <c r="F24" s="15">
        <f>COUNTIF('Home Page (Manager)'!H:H,"NT")</f>
        <v>0</v>
      </c>
      <c r="G24" s="15">
        <f>COUNTIF('Home Page (Manager)'!H:H,"Block")</f>
        <v>0</v>
      </c>
      <c r="H24" s="36">
        <f t="shared" si="1"/>
        <v>10</v>
      </c>
    </row>
    <row r="25" spans="2:9">
      <c r="B25" s="15">
        <v>3</v>
      </c>
      <c r="C25" s="16" t="s">
        <v>22</v>
      </c>
      <c r="D25" s="15">
        <f>COUNTIF('Home Page (Customer)'!H:H,"Pass")</f>
        <v>6</v>
      </c>
      <c r="E25" s="15">
        <f>COUNTIF('Home Page (Customer)'!H:H,"Fail")</f>
        <v>4</v>
      </c>
      <c r="F25" s="15">
        <f>COUNTIF('Home Page (Customer)'!H:H,"NT")</f>
        <v>0</v>
      </c>
      <c r="G25" s="15">
        <f>COUNTIF('Home Page (Customer)'!H:H,"Block")</f>
        <v>0</v>
      </c>
      <c r="H25" s="36">
        <f t="shared" si="1"/>
        <v>10</v>
      </c>
    </row>
    <row r="26" spans="2:9">
      <c r="B26" s="15">
        <v>4</v>
      </c>
      <c r="C26" s="16" t="s">
        <v>23</v>
      </c>
      <c r="D26" s="15">
        <f>COUNTIF('New Customer'!H:H,"Pass")</f>
        <v>6</v>
      </c>
      <c r="E26" s="15">
        <f>COUNTIF('New Customer'!H:H,"Fail")</f>
        <v>4</v>
      </c>
      <c r="F26" s="15">
        <f>COUNTIF('New Customer'!H:H,"NT")</f>
        <v>0</v>
      </c>
      <c r="G26" s="15">
        <f>COUNTIF('New Customer'!H:H,"Block")</f>
        <v>0</v>
      </c>
      <c r="H26" s="36">
        <f t="shared" si="1"/>
        <v>10</v>
      </c>
    </row>
    <row r="27" spans="2:9">
      <c r="B27" s="15">
        <v>5</v>
      </c>
      <c r="C27" s="16" t="s">
        <v>24</v>
      </c>
      <c r="D27" s="15">
        <f>COUNTIF('New Account'!H:H,"Pass")</f>
        <v>5</v>
      </c>
      <c r="E27" s="15">
        <f>COUNTIF('New Account'!H:H,"Fail")</f>
        <v>0</v>
      </c>
      <c r="F27" s="15">
        <f>COUNTIF('New Account'!H:H,"NT")</f>
        <v>0</v>
      </c>
      <c r="G27" s="15">
        <f>COUNTIF('New Account'!H:H,"Block")</f>
        <v>0</v>
      </c>
      <c r="H27" s="36">
        <f t="shared" si="1"/>
        <v>5</v>
      </c>
    </row>
    <row r="28" spans="2:9">
      <c r="B28" s="15">
        <v>6</v>
      </c>
      <c r="C28" s="16" t="s">
        <v>25</v>
      </c>
      <c r="D28" s="15">
        <f>COUNTIF('Mini Statement (Manager)'!H:H,"Pass")</f>
        <v>5</v>
      </c>
      <c r="E28" s="15">
        <f>COUNTIF('Mini Statement (Manager)'!H:H,"Fail")</f>
        <v>0</v>
      </c>
      <c r="F28" s="15">
        <f>COUNTIF('Mini Statement (Manager)'!H:H,"NT")</f>
        <v>0</v>
      </c>
      <c r="G28" s="15">
        <f>COUNTIF('Mini Statement (Manager)'!H:H,"Block")</f>
        <v>0</v>
      </c>
      <c r="H28" s="36">
        <f t="shared" si="1"/>
        <v>5</v>
      </c>
    </row>
    <row r="29" spans="2:9">
      <c r="B29" s="15">
        <v>7</v>
      </c>
      <c r="C29" s="16" t="s">
        <v>26</v>
      </c>
      <c r="D29" s="15">
        <f>COUNTIF('Mini Statement (Customer)'!H:H,"Pass")</f>
        <v>5</v>
      </c>
      <c r="E29" s="15">
        <f>COUNTIF('Mini Statement (Customer)'!H:H,"Fail")</f>
        <v>0</v>
      </c>
      <c r="F29" s="15">
        <f>COUNTIF('Mini Statement (Customer)'!H:H,"NT")</f>
        <v>0</v>
      </c>
      <c r="G29" s="15">
        <f>COUNTIF('Mini Statement (Customer)'!H:H,"Block")</f>
        <v>0</v>
      </c>
      <c r="H29" s="36">
        <f t="shared" si="1"/>
        <v>5</v>
      </c>
    </row>
    <row r="30" spans="2:9">
      <c r="B30" s="15">
        <v>8</v>
      </c>
      <c r="C30" s="16" t="s">
        <v>27</v>
      </c>
      <c r="D30" s="15">
        <f>COUNTIF('Customised Statement (Manager)'!H:H,"Pass")</f>
        <v>4</v>
      </c>
      <c r="E30" s="15">
        <f>COUNTIF('Customised Statement (Manager)'!H:H,"Fail")</f>
        <v>1</v>
      </c>
      <c r="F30" s="15">
        <f>COUNTIF('Customised Statement (Manager)'!H:H,"NT")</f>
        <v>0</v>
      </c>
      <c r="G30" s="15">
        <f>COUNTIF('Customised Statement (Manager)'!H:H,"Block")</f>
        <v>0</v>
      </c>
      <c r="H30" s="36">
        <f t="shared" si="1"/>
        <v>5</v>
      </c>
    </row>
    <row r="31" spans="2:9" ht="24.95">
      <c r="B31" s="15">
        <v>9</v>
      </c>
      <c r="C31" s="16" t="s">
        <v>28</v>
      </c>
      <c r="D31" s="15">
        <f>COUNTIF('Customised Statement (Customer)'!H:H,"Pass")</f>
        <v>4</v>
      </c>
      <c r="E31" s="15">
        <f>COUNTIF('Customised Statement (Customer)'!H:H,"Fail")</f>
        <v>1</v>
      </c>
      <c r="F31" s="15">
        <f>COUNTIF('Customised Statement (Customer)'!H:H,"NT")</f>
        <v>0</v>
      </c>
      <c r="G31" s="15">
        <f>COUNTIF('Customised Statement (Customer)'!H:H,"Block")</f>
        <v>0</v>
      </c>
      <c r="H31" s="36">
        <f t="shared" si="1"/>
        <v>5</v>
      </c>
    </row>
    <row r="32" spans="2:9">
      <c r="B32" s="11"/>
      <c r="C32" s="11"/>
      <c r="D32" s="29">
        <f>SUM(D23:D31)</f>
        <v>44</v>
      </c>
      <c r="E32" s="29">
        <f>SUM(E23:E31)</f>
        <v>17</v>
      </c>
      <c r="F32" s="29">
        <f>SUM(F23:F31)</f>
        <v>0</v>
      </c>
      <c r="G32" s="29">
        <f>SUM(G23:G31)</f>
        <v>0</v>
      </c>
      <c r="H32" s="29">
        <f>SUM(H23:H31)</f>
        <v>61</v>
      </c>
    </row>
    <row r="34" spans="2:8" ht="15.6">
      <c r="B34" s="30" t="s">
        <v>34</v>
      </c>
    </row>
    <row r="36" spans="2:8">
      <c r="B36" s="31" t="s">
        <v>11</v>
      </c>
      <c r="C36" s="31" t="s">
        <v>35</v>
      </c>
      <c r="D36" s="31" t="s">
        <v>36</v>
      </c>
      <c r="E36" s="31"/>
      <c r="F36" s="31"/>
      <c r="G36" s="31"/>
      <c r="H36" s="31"/>
    </row>
    <row r="37" spans="2:8" ht="27.6" customHeight="1">
      <c r="B37" s="32">
        <v>1</v>
      </c>
      <c r="C37" s="32" t="s">
        <v>37</v>
      </c>
      <c r="D37" s="40" t="s">
        <v>38</v>
      </c>
      <c r="E37" s="41"/>
      <c r="F37" s="41"/>
      <c r="G37" s="41"/>
      <c r="H37" s="42"/>
    </row>
    <row r="38" spans="2:8" ht="24.95" customHeight="1">
      <c r="B38" s="32">
        <v>2</v>
      </c>
      <c r="C38" s="32" t="s">
        <v>39</v>
      </c>
      <c r="D38" s="40" t="s">
        <v>40</v>
      </c>
      <c r="E38" s="41"/>
      <c r="F38" s="41"/>
      <c r="G38" s="41"/>
      <c r="H38" s="42"/>
    </row>
    <row r="39" spans="2:8" ht="24.95" customHeight="1">
      <c r="B39" s="32">
        <v>3</v>
      </c>
      <c r="C39" s="24" t="s">
        <v>41</v>
      </c>
      <c r="D39" s="40" t="s">
        <v>42</v>
      </c>
      <c r="E39" s="41"/>
      <c r="F39" s="41"/>
      <c r="G39" s="41"/>
      <c r="H39" s="42"/>
    </row>
    <row r="40" spans="2:8" ht="24.95" customHeight="1">
      <c r="B40" s="32">
        <v>4</v>
      </c>
      <c r="C40" s="24" t="s">
        <v>43</v>
      </c>
      <c r="D40" s="40" t="s">
        <v>44</v>
      </c>
      <c r="E40" s="41"/>
      <c r="F40" s="41"/>
      <c r="G40" s="41"/>
      <c r="H40" s="42"/>
    </row>
    <row r="41" spans="2:8" ht="24.95" customHeight="1">
      <c r="B41" s="32">
        <v>5</v>
      </c>
      <c r="C41" s="24" t="s">
        <v>45</v>
      </c>
      <c r="D41" s="40" t="s">
        <v>46</v>
      </c>
      <c r="E41" s="41"/>
      <c r="F41" s="41"/>
      <c r="G41" s="41"/>
      <c r="H41" s="42"/>
    </row>
    <row r="42" spans="2:8" ht="26.45" customHeight="1">
      <c r="B42" s="32">
        <v>6</v>
      </c>
      <c r="C42" s="24" t="s">
        <v>47</v>
      </c>
      <c r="D42" s="40" t="s">
        <v>48</v>
      </c>
      <c r="E42" s="41"/>
      <c r="F42" s="41"/>
      <c r="G42" s="41"/>
      <c r="H42" s="42"/>
    </row>
    <row r="43" spans="2:8" ht="25.5" customHeight="1">
      <c r="B43" s="32">
        <v>7</v>
      </c>
      <c r="C43" s="24" t="s">
        <v>49</v>
      </c>
      <c r="D43" s="40" t="s">
        <v>50</v>
      </c>
      <c r="E43" s="41"/>
      <c r="F43" s="41"/>
      <c r="G43" s="41"/>
      <c r="H43" s="42"/>
    </row>
    <row r="44" spans="2:8" ht="31.5" customHeight="1">
      <c r="B44" s="32">
        <v>8</v>
      </c>
      <c r="C44" s="24" t="s">
        <v>51</v>
      </c>
      <c r="D44" s="40" t="s">
        <v>52</v>
      </c>
      <c r="E44" s="41"/>
      <c r="F44" s="41"/>
      <c r="G44" s="41"/>
      <c r="H44" s="42"/>
    </row>
    <row r="45" spans="2:8" ht="27.95" customHeight="1">
      <c r="B45" s="32">
        <v>9</v>
      </c>
      <c r="C45" s="24" t="s">
        <v>53</v>
      </c>
      <c r="D45" s="40" t="s">
        <v>54</v>
      </c>
      <c r="E45" s="41"/>
      <c r="F45" s="41"/>
      <c r="G45" s="41"/>
      <c r="H45" s="42"/>
    </row>
    <row r="46" spans="2:8" ht="24.95" customHeight="1">
      <c r="B46" s="32">
        <v>10</v>
      </c>
      <c r="C46" s="24" t="s">
        <v>55</v>
      </c>
      <c r="D46" s="40" t="s">
        <v>56</v>
      </c>
      <c r="E46" s="41"/>
      <c r="F46" s="41"/>
      <c r="G46" s="41"/>
      <c r="H46" s="42"/>
    </row>
    <row r="47" spans="2:8" ht="21" customHeight="1">
      <c r="B47" s="32">
        <v>11</v>
      </c>
      <c r="C47" s="24" t="s">
        <v>57</v>
      </c>
      <c r="D47" s="40" t="s">
        <v>58</v>
      </c>
      <c r="E47" s="41"/>
      <c r="F47" s="41"/>
      <c r="G47" s="41"/>
      <c r="H47" s="42"/>
    </row>
    <row r="48" spans="2:8" ht="28.5" customHeight="1">
      <c r="B48" s="32">
        <v>12</v>
      </c>
      <c r="C48" s="24" t="s">
        <v>59</v>
      </c>
      <c r="D48" s="43" t="s">
        <v>60</v>
      </c>
      <c r="E48" s="44"/>
      <c r="F48" s="44"/>
      <c r="G48" s="44"/>
      <c r="H48" s="45"/>
    </row>
    <row r="49" spans="2:8" ht="27.95" customHeight="1">
      <c r="B49" s="32">
        <v>13</v>
      </c>
      <c r="C49" s="24" t="s">
        <v>61</v>
      </c>
      <c r="D49" s="39" t="s">
        <v>62</v>
      </c>
      <c r="E49" s="39"/>
      <c r="F49" s="39"/>
      <c r="G49" s="39"/>
      <c r="H49" s="39"/>
    </row>
    <row r="50" spans="2:8" ht="12.6" customHeight="1">
      <c r="B50" s="32">
        <v>14</v>
      </c>
      <c r="C50" s="24" t="s">
        <v>63</v>
      </c>
      <c r="D50" s="39" t="s">
        <v>64</v>
      </c>
      <c r="E50" s="39"/>
      <c r="F50" s="39"/>
      <c r="G50" s="39"/>
      <c r="H50" s="39"/>
    </row>
    <row r="51" spans="2:8" ht="24.95" customHeight="1">
      <c r="B51" s="32">
        <v>15</v>
      </c>
      <c r="C51" s="24" t="s">
        <v>65</v>
      </c>
      <c r="D51" s="39" t="s">
        <v>66</v>
      </c>
      <c r="E51" s="39"/>
      <c r="F51" s="39"/>
      <c r="G51" s="39"/>
      <c r="H51" s="39"/>
    </row>
    <row r="52" spans="2:8" ht="24.95" customHeight="1">
      <c r="B52" s="32">
        <v>16</v>
      </c>
      <c r="C52" s="24" t="s">
        <v>67</v>
      </c>
      <c r="D52" s="39" t="s">
        <v>68</v>
      </c>
      <c r="E52" s="39"/>
      <c r="F52" s="39"/>
      <c r="G52" s="39"/>
      <c r="H52" s="39"/>
    </row>
    <row r="53" spans="2:8" ht="24.95" customHeight="1">
      <c r="B53" s="32">
        <v>17</v>
      </c>
      <c r="C53" s="24" t="s">
        <v>69</v>
      </c>
      <c r="D53" s="39" t="s">
        <v>70</v>
      </c>
      <c r="E53" s="39"/>
      <c r="F53" s="39"/>
      <c r="G53" s="39"/>
      <c r="H53" s="39"/>
    </row>
  </sheetData>
  <mergeCells count="27">
    <mergeCell ref="D51:H51"/>
    <mergeCell ref="B19:H19"/>
    <mergeCell ref="B21:B22"/>
    <mergeCell ref="C21:C22"/>
    <mergeCell ref="D21:G21"/>
    <mergeCell ref="H21:H22"/>
    <mergeCell ref="D6:H6"/>
    <mergeCell ref="C6:C7"/>
    <mergeCell ref="B6:B7"/>
    <mergeCell ref="B2:I2"/>
    <mergeCell ref="I6:I7"/>
    <mergeCell ref="D53:H53"/>
    <mergeCell ref="D39:H39"/>
    <mergeCell ref="D37:H37"/>
    <mergeCell ref="D38:H38"/>
    <mergeCell ref="D46:H46"/>
    <mergeCell ref="D47:H47"/>
    <mergeCell ref="D48:H48"/>
    <mergeCell ref="D49:H49"/>
    <mergeCell ref="D50:H50"/>
    <mergeCell ref="D42:H42"/>
    <mergeCell ref="D43:H43"/>
    <mergeCell ref="D44:H44"/>
    <mergeCell ref="D45:H45"/>
    <mergeCell ref="D40:H40"/>
    <mergeCell ref="D41:H41"/>
    <mergeCell ref="D52:H52"/>
  </mergeCells>
  <hyperlinks>
    <hyperlink ref="C8" location="'Login Page'!A1" display="Login Page" xr:uid="{00000000-0004-0000-0100-000000000000}"/>
    <hyperlink ref="C16" location="'Customised Statement (Customer)'!A1" display="Customised Statement (Customer)" xr:uid="{00000000-0004-0000-0100-000001000000}"/>
    <hyperlink ref="C9" location="'Home Page (Manager)'!A1" display="Home Page (Manager)" xr:uid="{00000000-0004-0000-0100-000002000000}"/>
    <hyperlink ref="C10" location="'Home Page (Customer)'!A1" display="Home Page (Customer)" xr:uid="{00000000-0004-0000-0100-000003000000}"/>
    <hyperlink ref="C15" location="'Customised Statement (Manager)'!A1" display="Customised Statement (Manager)" xr:uid="{00000000-0004-0000-0100-000004000000}"/>
    <hyperlink ref="C11" location="'New Customer'!A1" display="New Customer" xr:uid="{00000000-0004-0000-0100-000005000000}"/>
    <hyperlink ref="C12" location="'New Account'!A1" display="New Account" xr:uid="{00000000-0004-0000-0100-000006000000}"/>
    <hyperlink ref="C13" location="'Mini Statement (Manager)'!A1" display="Mini Statement (Manager)" xr:uid="{00000000-0004-0000-0100-000007000000}"/>
    <hyperlink ref="C14" location="'Mini Statement (Customer)'!A1" display="Mini Statement (Customer)" xr:uid="{00000000-0004-0000-0100-000008000000}"/>
    <hyperlink ref="C4" r:id="rId1" xr:uid="{00000000-0004-0000-0100-000009000000}"/>
    <hyperlink ref="C23" location="'Login Page'!A1" display="Login Page" xr:uid="{00000000-0004-0000-0100-00000A000000}"/>
    <hyperlink ref="C31" location="'Customised Statement (Customer)'!A1" display="Customised Statement (Customer)" xr:uid="{00000000-0004-0000-0100-00000B000000}"/>
    <hyperlink ref="C24" location="'Home Page (Manager)'!A1" display="Home Page (Manager)" xr:uid="{00000000-0004-0000-0100-00000C000000}"/>
    <hyperlink ref="C25" location="'Home Page (Customer)'!A1" display="Home Page (Customer)" xr:uid="{00000000-0004-0000-0100-00000D000000}"/>
    <hyperlink ref="C30" location="'Customised Statement (Manager)'!A1" display="Customised Statement (Manager)" xr:uid="{00000000-0004-0000-0100-00000E000000}"/>
    <hyperlink ref="C26" location="'New Customer'!A1" display="New Customer" xr:uid="{00000000-0004-0000-0100-00000F000000}"/>
    <hyperlink ref="C27" location="'New Account'!A1" display="New Account" xr:uid="{00000000-0004-0000-0100-000010000000}"/>
    <hyperlink ref="C28" location="'Mini Statement (Manager)'!A1" display="Mini Statement (Manager)" xr:uid="{00000000-0004-0000-0100-000011000000}"/>
    <hyperlink ref="C29" location="'Mini Statement (Customer)'!A1" display="Mini Statement (Customer)" xr:uid="{00000000-0004-0000-0100-000012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"/>
  <sheetViews>
    <sheetView zoomScale="75" zoomScaleNormal="75" workbookViewId="0">
      <selection activeCell="J18" sqref="J18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11</v>
      </c>
      <c r="B1" s="27" t="s">
        <v>35</v>
      </c>
      <c r="C1" s="27" t="s">
        <v>36</v>
      </c>
      <c r="D1" s="27" t="s">
        <v>71</v>
      </c>
      <c r="E1" s="27" t="s">
        <v>72</v>
      </c>
      <c r="F1" s="27" t="s">
        <v>73</v>
      </c>
      <c r="G1" s="27" t="s">
        <v>74</v>
      </c>
      <c r="H1" s="27" t="s">
        <v>75</v>
      </c>
      <c r="I1" s="27" t="s">
        <v>76</v>
      </c>
      <c r="J1" s="27" t="s">
        <v>77</v>
      </c>
      <c r="K1" s="27" t="s">
        <v>3</v>
      </c>
      <c r="L1" s="27" t="s">
        <v>78</v>
      </c>
      <c r="M1" s="27" t="s">
        <v>79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37.5">
      <c r="A2" s="24">
        <v>1</v>
      </c>
      <c r="B2" s="32" t="s">
        <v>37</v>
      </c>
      <c r="C2" s="24" t="s">
        <v>38</v>
      </c>
      <c r="D2" s="24" t="s">
        <v>80</v>
      </c>
      <c r="E2" s="24" t="s">
        <v>81</v>
      </c>
      <c r="F2" s="24" t="s">
        <v>82</v>
      </c>
      <c r="G2" s="24" t="s">
        <v>83</v>
      </c>
      <c r="H2" s="24" t="s">
        <v>84</v>
      </c>
      <c r="I2" s="24" t="s">
        <v>85</v>
      </c>
      <c r="J2" s="26" t="s">
        <v>5</v>
      </c>
      <c r="K2" s="24" t="s">
        <v>6</v>
      </c>
      <c r="L2" s="24" t="s">
        <v>86</v>
      </c>
      <c r="M2" s="24" t="s">
        <v>86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4.95">
      <c r="A3" s="24">
        <v>2</v>
      </c>
      <c r="B3" s="32" t="s">
        <v>39</v>
      </c>
      <c r="C3" s="24" t="s">
        <v>40</v>
      </c>
      <c r="D3" s="24" t="s">
        <v>87</v>
      </c>
      <c r="E3" s="24" t="s">
        <v>88</v>
      </c>
      <c r="F3" s="24" t="s">
        <v>89</v>
      </c>
      <c r="G3" s="24" t="s">
        <v>83</v>
      </c>
      <c r="H3" s="24" t="s">
        <v>84</v>
      </c>
      <c r="I3" s="24" t="s">
        <v>90</v>
      </c>
      <c r="J3" s="26" t="s">
        <v>5</v>
      </c>
      <c r="K3" s="24" t="s">
        <v>6</v>
      </c>
      <c r="L3" s="24" t="s">
        <v>86</v>
      </c>
      <c r="M3" s="24" t="s">
        <v>86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7.5">
      <c r="A4" s="24">
        <v>3</v>
      </c>
      <c r="B4" s="24" t="s">
        <v>41</v>
      </c>
      <c r="C4" s="24" t="s">
        <v>42</v>
      </c>
      <c r="D4" s="24" t="s">
        <v>91</v>
      </c>
      <c r="E4" s="24" t="s">
        <v>81</v>
      </c>
      <c r="F4" s="24" t="s">
        <v>82</v>
      </c>
      <c r="G4" s="24" t="s">
        <v>83</v>
      </c>
      <c r="H4" s="24" t="s">
        <v>84</v>
      </c>
      <c r="I4" s="24" t="s">
        <v>92</v>
      </c>
      <c r="J4" s="26" t="s">
        <v>5</v>
      </c>
      <c r="K4" s="24" t="s">
        <v>6</v>
      </c>
      <c r="L4" s="24" t="s">
        <v>86</v>
      </c>
      <c r="M4" s="24" t="s">
        <v>86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25">
      <c r="A5" s="24">
        <v>4</v>
      </c>
      <c r="B5" s="24" t="s">
        <v>43</v>
      </c>
      <c r="C5" s="24" t="s">
        <v>44</v>
      </c>
      <c r="D5" s="24" t="s">
        <v>93</v>
      </c>
      <c r="E5" s="24" t="s">
        <v>94</v>
      </c>
      <c r="F5" s="24" t="s">
        <v>95</v>
      </c>
      <c r="G5" s="24" t="s">
        <v>83</v>
      </c>
      <c r="H5" s="24" t="s">
        <v>84</v>
      </c>
      <c r="I5" s="24" t="s">
        <v>96</v>
      </c>
      <c r="J5" s="26" t="s">
        <v>5</v>
      </c>
      <c r="K5" s="24" t="s">
        <v>6</v>
      </c>
      <c r="L5" s="24" t="s">
        <v>86</v>
      </c>
      <c r="M5" s="24" t="s">
        <v>86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50.1">
      <c r="A6" s="24">
        <v>5</v>
      </c>
      <c r="B6" s="24" t="s">
        <v>45</v>
      </c>
      <c r="C6" s="24" t="s">
        <v>46</v>
      </c>
      <c r="D6" s="24" t="s">
        <v>97</v>
      </c>
      <c r="E6" s="24" t="s">
        <v>98</v>
      </c>
      <c r="F6" s="24" t="s">
        <v>99</v>
      </c>
      <c r="G6" s="24" t="s">
        <v>83</v>
      </c>
      <c r="H6" s="24" t="s">
        <v>84</v>
      </c>
      <c r="I6" s="24" t="s">
        <v>100</v>
      </c>
      <c r="J6" s="26" t="s">
        <v>5</v>
      </c>
      <c r="K6" s="24" t="s">
        <v>6</v>
      </c>
      <c r="L6" s="24" t="s">
        <v>86</v>
      </c>
      <c r="M6" s="24" t="s">
        <v>86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50.1">
      <c r="A7" s="24">
        <v>6</v>
      </c>
      <c r="B7" s="24" t="s">
        <v>47</v>
      </c>
      <c r="C7" s="24" t="s">
        <v>48</v>
      </c>
      <c r="D7" s="24" t="s">
        <v>101</v>
      </c>
      <c r="E7" s="24" t="s">
        <v>102</v>
      </c>
      <c r="F7" s="24" t="s">
        <v>103</v>
      </c>
      <c r="G7" s="24" t="s">
        <v>83</v>
      </c>
      <c r="H7" s="24" t="s">
        <v>84</v>
      </c>
      <c r="I7" s="24" t="s">
        <v>104</v>
      </c>
      <c r="J7" s="26" t="s">
        <v>5</v>
      </c>
      <c r="K7" s="24" t="s">
        <v>6</v>
      </c>
      <c r="L7" s="24" t="s">
        <v>86</v>
      </c>
      <c r="M7" s="24" t="s">
        <v>86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50.1">
      <c r="A8" s="24">
        <v>7</v>
      </c>
      <c r="B8" s="24" t="s">
        <v>49</v>
      </c>
      <c r="C8" s="24" t="s">
        <v>50</v>
      </c>
      <c r="D8" s="24" t="s">
        <v>105</v>
      </c>
      <c r="E8" s="24" t="s">
        <v>106</v>
      </c>
      <c r="F8" s="24" t="s">
        <v>107</v>
      </c>
      <c r="G8" s="24" t="s">
        <v>83</v>
      </c>
      <c r="H8" s="24" t="s">
        <v>84</v>
      </c>
      <c r="I8" s="24" t="s">
        <v>108</v>
      </c>
      <c r="J8" s="26" t="s">
        <v>5</v>
      </c>
      <c r="K8" s="24" t="s">
        <v>6</v>
      </c>
      <c r="L8" s="24" t="s">
        <v>109</v>
      </c>
      <c r="M8" s="24" t="s">
        <v>109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50.1">
      <c r="A9" s="24">
        <v>8</v>
      </c>
      <c r="B9" s="24" t="s">
        <v>51</v>
      </c>
      <c r="C9" s="24" t="s">
        <v>52</v>
      </c>
      <c r="D9" s="24" t="s">
        <v>110</v>
      </c>
      <c r="E9" s="24" t="s">
        <v>81</v>
      </c>
      <c r="F9" s="24" t="s">
        <v>82</v>
      </c>
      <c r="G9" s="24" t="s">
        <v>83</v>
      </c>
      <c r="H9" s="24" t="s">
        <v>84</v>
      </c>
      <c r="I9" s="24" t="s">
        <v>111</v>
      </c>
      <c r="J9" s="26" t="s">
        <v>5</v>
      </c>
      <c r="K9" s="24" t="s">
        <v>6</v>
      </c>
      <c r="L9" s="24" t="s">
        <v>86</v>
      </c>
      <c r="M9" s="24" t="s">
        <v>86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5.1">
      <c r="A10" s="24">
        <v>9</v>
      </c>
      <c r="B10" s="24" t="s">
        <v>53</v>
      </c>
      <c r="C10" s="24" t="s">
        <v>54</v>
      </c>
      <c r="D10" s="24" t="s">
        <v>112</v>
      </c>
      <c r="E10" s="24" t="s">
        <v>113</v>
      </c>
      <c r="F10" s="24" t="s">
        <v>114</v>
      </c>
      <c r="G10" s="24" t="s">
        <v>83</v>
      </c>
      <c r="H10" s="24" t="s">
        <v>84</v>
      </c>
      <c r="I10" s="24" t="s">
        <v>115</v>
      </c>
      <c r="J10" s="26" t="s">
        <v>5</v>
      </c>
      <c r="K10" s="24" t="s">
        <v>6</v>
      </c>
      <c r="L10" s="24" t="s">
        <v>86</v>
      </c>
      <c r="M10" s="24" t="s">
        <v>86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62.45">
      <c r="A11" s="24">
        <v>10</v>
      </c>
      <c r="B11" s="24" t="s">
        <v>55</v>
      </c>
      <c r="C11" s="24" t="s">
        <v>56</v>
      </c>
      <c r="D11" s="24" t="s">
        <v>116</v>
      </c>
      <c r="E11" s="24" t="s">
        <v>98</v>
      </c>
      <c r="F11" s="24" t="s">
        <v>99</v>
      </c>
      <c r="G11" s="24" t="s">
        <v>83</v>
      </c>
      <c r="H11" s="24" t="s">
        <v>84</v>
      </c>
      <c r="I11" s="24" t="s">
        <v>117</v>
      </c>
      <c r="J11" s="26" t="s">
        <v>5</v>
      </c>
      <c r="K11" s="24" t="s">
        <v>6</v>
      </c>
      <c r="L11" s="24" t="s">
        <v>86</v>
      </c>
      <c r="M11" s="24" t="s">
        <v>86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62.45">
      <c r="A12" s="24">
        <v>11</v>
      </c>
      <c r="B12" s="24" t="s">
        <v>57</v>
      </c>
      <c r="C12" s="24" t="s">
        <v>58</v>
      </c>
      <c r="D12" s="24" t="s">
        <v>118</v>
      </c>
      <c r="E12" s="24" t="s">
        <v>102</v>
      </c>
      <c r="F12" s="24" t="s">
        <v>103</v>
      </c>
      <c r="G12" s="24" t="s">
        <v>83</v>
      </c>
      <c r="H12" s="24" t="s">
        <v>84</v>
      </c>
      <c r="I12" s="24" t="s">
        <v>119</v>
      </c>
      <c r="J12" s="26" t="s">
        <v>5</v>
      </c>
      <c r="K12" s="24" t="s">
        <v>6</v>
      </c>
      <c r="L12" s="24" t="s">
        <v>86</v>
      </c>
      <c r="M12" s="24" t="s">
        <v>86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225">
      <c r="A13" s="24">
        <v>12</v>
      </c>
      <c r="B13" s="24" t="s">
        <v>59</v>
      </c>
      <c r="C13" s="24" t="s">
        <v>60</v>
      </c>
      <c r="D13" s="24" t="s">
        <v>120</v>
      </c>
      <c r="E13" s="24" t="s">
        <v>94</v>
      </c>
      <c r="F13" s="24" t="s">
        <v>95</v>
      </c>
      <c r="G13" s="24" t="s">
        <v>83</v>
      </c>
      <c r="H13" s="24" t="s">
        <v>84</v>
      </c>
      <c r="I13" s="24" t="s">
        <v>121</v>
      </c>
      <c r="J13" s="26" t="s">
        <v>5</v>
      </c>
      <c r="K13" s="24" t="s">
        <v>6</v>
      </c>
      <c r="L13" s="24" t="s">
        <v>86</v>
      </c>
      <c r="M13" s="24" t="s">
        <v>86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62.45">
      <c r="A14" s="24">
        <v>13</v>
      </c>
      <c r="B14" s="24" t="s">
        <v>61</v>
      </c>
      <c r="C14" s="24" t="s">
        <v>62</v>
      </c>
      <c r="D14" s="24" t="s">
        <v>122</v>
      </c>
      <c r="E14" s="24" t="s">
        <v>98</v>
      </c>
      <c r="F14" s="24" t="s">
        <v>99</v>
      </c>
      <c r="G14" s="24" t="s">
        <v>83</v>
      </c>
      <c r="H14" s="24" t="s">
        <v>84</v>
      </c>
      <c r="I14" s="24" t="s">
        <v>123</v>
      </c>
      <c r="J14" s="26" t="s">
        <v>5</v>
      </c>
      <c r="K14" s="24" t="s">
        <v>6</v>
      </c>
      <c r="L14" s="24" t="s">
        <v>86</v>
      </c>
      <c r="M14" s="24" t="s">
        <v>86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74.95">
      <c r="A15" s="24">
        <v>14</v>
      </c>
      <c r="B15" s="24" t="s">
        <v>63</v>
      </c>
      <c r="C15" s="24" t="s">
        <v>64</v>
      </c>
      <c r="D15" s="24" t="s">
        <v>124</v>
      </c>
      <c r="E15" s="24" t="s">
        <v>125</v>
      </c>
      <c r="F15" s="24" t="s">
        <v>126</v>
      </c>
      <c r="G15" s="24" t="s">
        <v>83</v>
      </c>
      <c r="H15" s="24" t="s">
        <v>84</v>
      </c>
      <c r="I15" s="24" t="s">
        <v>127</v>
      </c>
      <c r="J15" s="26" t="s">
        <v>5</v>
      </c>
      <c r="K15" s="24" t="s">
        <v>6</v>
      </c>
      <c r="L15" s="24" t="s">
        <v>109</v>
      </c>
      <c r="M15" s="24" t="s">
        <v>109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62.45">
      <c r="A16" s="24">
        <v>15</v>
      </c>
      <c r="B16" s="24" t="s">
        <v>65</v>
      </c>
      <c r="C16" s="24" t="s">
        <v>66</v>
      </c>
      <c r="D16" s="24" t="s">
        <v>128</v>
      </c>
      <c r="E16" s="24" t="s">
        <v>129</v>
      </c>
      <c r="F16" s="24" t="s">
        <v>130</v>
      </c>
      <c r="G16" s="24" t="s">
        <v>83</v>
      </c>
      <c r="H16" s="24" t="s">
        <v>84</v>
      </c>
      <c r="I16" s="24" t="s">
        <v>131</v>
      </c>
      <c r="J16" s="26" t="s">
        <v>5</v>
      </c>
      <c r="K16" s="24" t="s">
        <v>6</v>
      </c>
      <c r="L16" s="24" t="s">
        <v>86</v>
      </c>
      <c r="M16" s="24" t="s">
        <v>86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12.5">
      <c r="A17" s="24">
        <v>16</v>
      </c>
      <c r="B17" s="24" t="s">
        <v>67</v>
      </c>
      <c r="C17" s="24" t="s">
        <v>68</v>
      </c>
      <c r="D17" s="24" t="s">
        <v>132</v>
      </c>
      <c r="E17" s="24" t="s">
        <v>133</v>
      </c>
      <c r="F17" s="24" t="s">
        <v>134</v>
      </c>
      <c r="G17" s="24" t="s">
        <v>83</v>
      </c>
      <c r="H17" s="24" t="s">
        <v>84</v>
      </c>
      <c r="I17" s="24" t="s">
        <v>135</v>
      </c>
      <c r="J17" s="26" t="s">
        <v>5</v>
      </c>
      <c r="K17" s="24" t="s">
        <v>6</v>
      </c>
      <c r="L17" s="24" t="s">
        <v>109</v>
      </c>
      <c r="M17" s="24" t="s">
        <v>109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12.5">
      <c r="A18" s="24">
        <v>17</v>
      </c>
      <c r="B18" s="24" t="s">
        <v>69</v>
      </c>
      <c r="C18" s="24" t="s">
        <v>70</v>
      </c>
      <c r="D18" s="24" t="s">
        <v>136</v>
      </c>
      <c r="E18" s="24" t="s">
        <v>133</v>
      </c>
      <c r="F18" s="24" t="s">
        <v>134</v>
      </c>
      <c r="G18" s="24" t="s">
        <v>83</v>
      </c>
      <c r="H18" s="24" t="s">
        <v>84</v>
      </c>
      <c r="I18" s="24" t="s">
        <v>137</v>
      </c>
      <c r="J18" s="26" t="s">
        <v>5</v>
      </c>
      <c r="K18" s="24" t="s">
        <v>6</v>
      </c>
      <c r="L18" s="24" t="s">
        <v>109</v>
      </c>
      <c r="M18" s="24" t="s">
        <v>109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6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24.9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24.9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24.9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6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6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6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6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6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24.9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3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3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6"/>
  <sheetViews>
    <sheetView zoomScale="75" zoomScaleNormal="75" workbookViewId="0">
      <pane ySplit="1" topLeftCell="A2" activePane="bottomLeft" state="frozen"/>
      <selection pane="bottomLeft" activeCell="E6" sqref="E6:G6"/>
    </sheetView>
  </sheetViews>
  <sheetFormatPr defaultColWidth="12.5703125" defaultRowHeight="12.75" customHeight="1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138</v>
      </c>
      <c r="B1" s="27" t="s">
        <v>139</v>
      </c>
      <c r="C1" s="27" t="s">
        <v>4</v>
      </c>
      <c r="D1" s="27" t="s">
        <v>140</v>
      </c>
      <c r="E1" s="27" t="s">
        <v>141</v>
      </c>
      <c r="F1" s="27" t="s">
        <v>142</v>
      </c>
      <c r="G1" s="27" t="s">
        <v>73</v>
      </c>
      <c r="H1" s="27" t="s">
        <v>143</v>
      </c>
      <c r="I1" s="27" t="s">
        <v>74</v>
      </c>
      <c r="J1" s="27" t="s">
        <v>3</v>
      </c>
      <c r="K1" s="27" t="s">
        <v>144</v>
      </c>
      <c r="L1" s="27" t="s">
        <v>35</v>
      </c>
      <c r="M1" s="27" t="s">
        <v>145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24.95">
      <c r="A2" s="24" t="s">
        <v>85</v>
      </c>
      <c r="B2" s="24" t="s">
        <v>20</v>
      </c>
      <c r="C2" s="24" t="s">
        <v>146</v>
      </c>
      <c r="D2" s="25" t="s">
        <v>147</v>
      </c>
      <c r="E2" s="24" t="s">
        <v>80</v>
      </c>
      <c r="F2" s="24" t="s">
        <v>81</v>
      </c>
      <c r="G2" s="24" t="s">
        <v>82</v>
      </c>
      <c r="H2" s="24" t="s">
        <v>148</v>
      </c>
      <c r="I2" s="24" t="s">
        <v>19</v>
      </c>
      <c r="J2" s="26" t="s">
        <v>6</v>
      </c>
      <c r="K2" s="24" t="s">
        <v>5</v>
      </c>
      <c r="L2" s="24" t="s">
        <v>37</v>
      </c>
      <c r="M2" s="2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7.5">
      <c r="A3" s="24" t="s">
        <v>149</v>
      </c>
      <c r="B3" s="24" t="s">
        <v>20</v>
      </c>
      <c r="C3" s="24" t="s">
        <v>150</v>
      </c>
      <c r="D3" s="25" t="s">
        <v>147</v>
      </c>
      <c r="E3" s="24" t="s">
        <v>151</v>
      </c>
      <c r="F3" s="24" t="s">
        <v>152</v>
      </c>
      <c r="G3" s="24" t="s">
        <v>153</v>
      </c>
      <c r="H3" s="24" t="s">
        <v>154</v>
      </c>
      <c r="I3" s="24" t="s">
        <v>19</v>
      </c>
      <c r="J3" s="26" t="s">
        <v>6</v>
      </c>
      <c r="K3" s="24" t="s">
        <v>5</v>
      </c>
      <c r="L3" s="24"/>
      <c r="M3" s="2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7.5">
      <c r="A4" s="24" t="s">
        <v>155</v>
      </c>
      <c r="B4" s="24" t="s">
        <v>20</v>
      </c>
      <c r="C4" s="24" t="s">
        <v>156</v>
      </c>
      <c r="D4" s="25" t="s">
        <v>147</v>
      </c>
      <c r="E4" s="24" t="s">
        <v>157</v>
      </c>
      <c r="F4" s="24" t="s">
        <v>158</v>
      </c>
      <c r="G4" s="24" t="s">
        <v>159</v>
      </c>
      <c r="H4" s="24" t="s">
        <v>154</v>
      </c>
      <c r="I4" s="24" t="s">
        <v>19</v>
      </c>
      <c r="J4" s="26" t="s">
        <v>6</v>
      </c>
      <c r="K4" s="24" t="s">
        <v>5</v>
      </c>
      <c r="L4" s="24"/>
      <c r="M4" s="2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7.5">
      <c r="A5" s="24" t="s">
        <v>160</v>
      </c>
      <c r="B5" s="24" t="s">
        <v>20</v>
      </c>
      <c r="C5" s="24" t="s">
        <v>161</v>
      </c>
      <c r="D5" s="25" t="s">
        <v>147</v>
      </c>
      <c r="E5" s="24" t="s">
        <v>162</v>
      </c>
      <c r="F5" s="24" t="s">
        <v>163</v>
      </c>
      <c r="G5" s="24" t="s">
        <v>164</v>
      </c>
      <c r="H5" s="24" t="s">
        <v>154</v>
      </c>
      <c r="I5" s="24" t="s">
        <v>19</v>
      </c>
      <c r="J5" s="26" t="s">
        <v>6</v>
      </c>
      <c r="K5" s="24" t="s">
        <v>5</v>
      </c>
      <c r="L5" s="24"/>
      <c r="M5" s="2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7.5">
      <c r="A6" s="24" t="s">
        <v>90</v>
      </c>
      <c r="B6" s="24" t="s">
        <v>20</v>
      </c>
      <c r="C6" s="24" t="s">
        <v>165</v>
      </c>
      <c r="D6" s="25" t="s">
        <v>147</v>
      </c>
      <c r="E6" s="24" t="s">
        <v>87</v>
      </c>
      <c r="F6" s="24" t="s">
        <v>88</v>
      </c>
      <c r="G6" s="24" t="s">
        <v>89</v>
      </c>
      <c r="H6" s="24" t="s">
        <v>148</v>
      </c>
      <c r="I6" s="24" t="s">
        <v>19</v>
      </c>
      <c r="J6" s="26" t="s">
        <v>6</v>
      </c>
      <c r="K6" s="24" t="s">
        <v>5</v>
      </c>
      <c r="L6" s="24" t="s">
        <v>39</v>
      </c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5.5">
      <c r="A7" s="24" t="s">
        <v>166</v>
      </c>
      <c r="B7" s="24" t="s">
        <v>20</v>
      </c>
      <c r="C7" s="24" t="s">
        <v>167</v>
      </c>
      <c r="D7" s="25" t="s">
        <v>147</v>
      </c>
      <c r="E7" s="24" t="s">
        <v>168</v>
      </c>
      <c r="F7" s="24" t="s">
        <v>169</v>
      </c>
      <c r="G7" s="24" t="s">
        <v>170</v>
      </c>
      <c r="H7" s="24" t="s">
        <v>154</v>
      </c>
      <c r="I7" s="24" t="s">
        <v>19</v>
      </c>
      <c r="J7" s="26" t="s">
        <v>6</v>
      </c>
      <c r="K7" s="24" t="s">
        <v>5</v>
      </c>
      <c r="L7" s="24"/>
      <c r="M7" s="2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2.6">
      <c r="A8" s="4"/>
      <c r="B8" s="4"/>
      <c r="C8" s="4"/>
      <c r="D8" s="4"/>
      <c r="E8" s="4"/>
      <c r="F8" s="4"/>
      <c r="G8" s="4"/>
      <c r="H8" s="4"/>
      <c r="I8" s="4"/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2.6">
      <c r="A9" s="4"/>
      <c r="B9" s="4"/>
      <c r="C9" s="4"/>
      <c r="D9" s="4"/>
      <c r="E9" s="4"/>
      <c r="F9" s="4"/>
      <c r="G9" s="4"/>
      <c r="H9" s="4"/>
      <c r="I9" s="4"/>
      <c r="J9" s="2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2.6">
      <c r="A10" s="4"/>
      <c r="B10" s="4"/>
      <c r="C10" s="4"/>
      <c r="D10" s="4"/>
      <c r="E10" s="4"/>
      <c r="F10" s="4"/>
      <c r="G10" s="4"/>
      <c r="H10" s="4"/>
      <c r="I10" s="4"/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2.6">
      <c r="A11" s="4"/>
      <c r="B11" s="4"/>
      <c r="C11" s="4"/>
      <c r="D11" s="4"/>
      <c r="E11" s="4"/>
      <c r="F11" s="4"/>
      <c r="G11" s="4"/>
      <c r="H11" s="4"/>
      <c r="I11" s="4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2.6">
      <c r="A12" s="4"/>
      <c r="B12" s="4"/>
      <c r="C12" s="4"/>
      <c r="D12" s="4"/>
      <c r="E12" s="4"/>
      <c r="F12" s="4"/>
      <c r="G12" s="4"/>
      <c r="H12" s="4"/>
      <c r="I12" s="4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2.6">
      <c r="A13" s="4"/>
      <c r="B13" s="4"/>
      <c r="C13" s="4"/>
      <c r="D13" s="4"/>
      <c r="E13" s="4"/>
      <c r="F13" s="4"/>
      <c r="G13" s="4"/>
      <c r="H13" s="4"/>
      <c r="I13" s="4"/>
      <c r="J13" s="2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2.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2.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2.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2.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2.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2.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.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.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.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2.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2.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2.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2.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2.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2.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2.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2.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2.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2.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2.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2.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27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27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7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27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autoFilter ref="A1:M21" xr:uid="{00000000-0009-0000-0000-000003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22"/>
  <sheetViews>
    <sheetView zoomScale="75" zoomScaleNormal="75" workbookViewId="0">
      <selection activeCell="D2" sqref="D2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138</v>
      </c>
      <c r="B1" s="27" t="s">
        <v>139</v>
      </c>
      <c r="C1" s="27" t="s">
        <v>4</v>
      </c>
      <c r="D1" s="27" t="s">
        <v>140</v>
      </c>
      <c r="E1" s="27" t="s">
        <v>141</v>
      </c>
      <c r="F1" s="27" t="s">
        <v>142</v>
      </c>
      <c r="G1" s="27" t="s">
        <v>73</v>
      </c>
      <c r="H1" s="27" t="s">
        <v>143</v>
      </c>
      <c r="I1" s="27" t="s">
        <v>74</v>
      </c>
      <c r="J1" s="27" t="s">
        <v>3</v>
      </c>
      <c r="K1" s="27" t="s">
        <v>144</v>
      </c>
      <c r="L1" s="27" t="s">
        <v>35</v>
      </c>
      <c r="M1" s="27" t="s">
        <v>145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24.95">
      <c r="A2" s="24" t="s">
        <v>92</v>
      </c>
      <c r="B2" s="24" t="s">
        <v>21</v>
      </c>
      <c r="C2" s="24" t="s">
        <v>146</v>
      </c>
      <c r="D2" s="25" t="s">
        <v>171</v>
      </c>
      <c r="E2" s="24" t="s">
        <v>80</v>
      </c>
      <c r="F2" s="24" t="s">
        <v>81</v>
      </c>
      <c r="G2" s="24" t="s">
        <v>82</v>
      </c>
      <c r="H2" s="24" t="s">
        <v>148</v>
      </c>
      <c r="I2" s="24" t="s">
        <v>19</v>
      </c>
      <c r="J2" s="26" t="s">
        <v>6</v>
      </c>
      <c r="K2" s="24" t="s">
        <v>5</v>
      </c>
      <c r="L2" s="24" t="s">
        <v>41</v>
      </c>
      <c r="M2" s="2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7.5">
      <c r="A3" s="24" t="s">
        <v>172</v>
      </c>
      <c r="B3" s="24" t="s">
        <v>21</v>
      </c>
      <c r="C3" s="24" t="s">
        <v>150</v>
      </c>
      <c r="D3" s="25" t="s">
        <v>171</v>
      </c>
      <c r="E3" s="24" t="s">
        <v>151</v>
      </c>
      <c r="F3" s="24" t="s">
        <v>152</v>
      </c>
      <c r="G3" s="24" t="s">
        <v>153</v>
      </c>
      <c r="H3" s="24" t="s">
        <v>154</v>
      </c>
      <c r="I3" s="24" t="s">
        <v>19</v>
      </c>
      <c r="J3" s="26" t="s">
        <v>6</v>
      </c>
      <c r="K3" s="24" t="s">
        <v>5</v>
      </c>
      <c r="L3" s="24"/>
      <c r="M3" s="2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4.95">
      <c r="A4" s="24" t="s">
        <v>173</v>
      </c>
      <c r="B4" s="24" t="s">
        <v>21</v>
      </c>
      <c r="C4" s="24" t="s">
        <v>174</v>
      </c>
      <c r="D4" s="25" t="s">
        <v>171</v>
      </c>
      <c r="E4" s="24" t="s">
        <v>175</v>
      </c>
      <c r="F4" s="24" t="s">
        <v>176</v>
      </c>
      <c r="G4" s="24" t="s">
        <v>177</v>
      </c>
      <c r="H4" s="24" t="s">
        <v>154</v>
      </c>
      <c r="I4" s="24" t="s">
        <v>19</v>
      </c>
      <c r="J4" s="26" t="s">
        <v>6</v>
      </c>
      <c r="K4" s="24" t="s">
        <v>5</v>
      </c>
      <c r="L4" s="24"/>
      <c r="M4" s="2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25">
      <c r="A5" s="24" t="s">
        <v>96</v>
      </c>
      <c r="B5" s="24" t="s">
        <v>21</v>
      </c>
      <c r="C5" s="24" t="s">
        <v>178</v>
      </c>
      <c r="D5" s="25" t="s">
        <v>171</v>
      </c>
      <c r="E5" s="24" t="s">
        <v>179</v>
      </c>
      <c r="F5" s="24" t="s">
        <v>94</v>
      </c>
      <c r="G5" s="24" t="s">
        <v>95</v>
      </c>
      <c r="H5" s="24" t="s">
        <v>148</v>
      </c>
      <c r="I5" s="24" t="s">
        <v>19</v>
      </c>
      <c r="J5" s="26" t="s">
        <v>6</v>
      </c>
      <c r="K5" s="24" t="s">
        <v>5</v>
      </c>
      <c r="L5" s="24" t="s">
        <v>43</v>
      </c>
      <c r="M5" s="2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24.95">
      <c r="A6" s="24" t="s">
        <v>180</v>
      </c>
      <c r="B6" s="24" t="s">
        <v>21</v>
      </c>
      <c r="C6" s="24" t="s">
        <v>181</v>
      </c>
      <c r="D6" s="25" t="s">
        <v>171</v>
      </c>
      <c r="E6" s="24" t="s">
        <v>182</v>
      </c>
      <c r="F6" s="24" t="s">
        <v>183</v>
      </c>
      <c r="G6" s="24" t="s">
        <v>184</v>
      </c>
      <c r="H6" s="24" t="s">
        <v>154</v>
      </c>
      <c r="I6" s="24" t="s">
        <v>19</v>
      </c>
      <c r="J6" s="26" t="s">
        <v>6</v>
      </c>
      <c r="K6" s="24" t="s">
        <v>5</v>
      </c>
      <c r="L6" s="24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4.95">
      <c r="A7" s="24" t="s">
        <v>100</v>
      </c>
      <c r="B7" s="24" t="s">
        <v>21</v>
      </c>
      <c r="C7" s="24" t="s">
        <v>185</v>
      </c>
      <c r="D7" s="25" t="s">
        <v>171</v>
      </c>
      <c r="E7" s="24" t="s">
        <v>186</v>
      </c>
      <c r="F7" s="24" t="s">
        <v>98</v>
      </c>
      <c r="G7" s="24" t="s">
        <v>99</v>
      </c>
      <c r="H7" s="24" t="s">
        <v>148</v>
      </c>
      <c r="I7" s="24" t="s">
        <v>19</v>
      </c>
      <c r="J7" s="26" t="s">
        <v>6</v>
      </c>
      <c r="K7" s="24" t="s">
        <v>5</v>
      </c>
      <c r="L7" s="24" t="s">
        <v>45</v>
      </c>
      <c r="M7" s="2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24.95">
      <c r="A8" s="24" t="s">
        <v>187</v>
      </c>
      <c r="B8" s="24" t="s">
        <v>21</v>
      </c>
      <c r="C8" s="24" t="s">
        <v>188</v>
      </c>
      <c r="D8" s="25" t="s">
        <v>171</v>
      </c>
      <c r="E8" s="24" t="s">
        <v>189</v>
      </c>
      <c r="F8" s="24" t="s">
        <v>190</v>
      </c>
      <c r="G8" s="24" t="s">
        <v>191</v>
      </c>
      <c r="H8" s="24" t="s">
        <v>154</v>
      </c>
      <c r="I8" s="24" t="s">
        <v>19</v>
      </c>
      <c r="J8" s="26" t="s">
        <v>6</v>
      </c>
      <c r="K8" s="24" t="s">
        <v>5</v>
      </c>
      <c r="L8" s="24"/>
      <c r="M8" s="2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24.95">
      <c r="A9" s="24" t="s">
        <v>104</v>
      </c>
      <c r="B9" s="24" t="s">
        <v>21</v>
      </c>
      <c r="C9" s="24" t="s">
        <v>192</v>
      </c>
      <c r="D9" s="25" t="s">
        <v>171</v>
      </c>
      <c r="E9" s="24" t="s">
        <v>193</v>
      </c>
      <c r="F9" s="24" t="s">
        <v>102</v>
      </c>
      <c r="G9" s="24" t="s">
        <v>103</v>
      </c>
      <c r="H9" s="24" t="s">
        <v>148</v>
      </c>
      <c r="I9" s="24" t="s">
        <v>19</v>
      </c>
      <c r="J9" s="26" t="s">
        <v>6</v>
      </c>
      <c r="K9" s="24" t="s">
        <v>5</v>
      </c>
      <c r="L9" s="24" t="s">
        <v>47</v>
      </c>
      <c r="M9" s="2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37.5">
      <c r="A10" s="24" t="s">
        <v>108</v>
      </c>
      <c r="B10" s="24" t="s">
        <v>21</v>
      </c>
      <c r="C10" s="24" t="s">
        <v>194</v>
      </c>
      <c r="D10" s="25" t="s">
        <v>171</v>
      </c>
      <c r="E10" s="24" t="s">
        <v>195</v>
      </c>
      <c r="F10" s="24" t="s">
        <v>106</v>
      </c>
      <c r="G10" s="24" t="s">
        <v>107</v>
      </c>
      <c r="H10" s="24" t="s">
        <v>148</v>
      </c>
      <c r="I10" s="24" t="s">
        <v>19</v>
      </c>
      <c r="J10" s="26" t="s">
        <v>6</v>
      </c>
      <c r="K10" s="24" t="s">
        <v>5</v>
      </c>
      <c r="L10" s="24" t="s">
        <v>49</v>
      </c>
      <c r="M10" s="2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5.5">
      <c r="A11" s="24" t="s">
        <v>196</v>
      </c>
      <c r="B11" s="24" t="s">
        <v>21</v>
      </c>
      <c r="C11" s="24" t="s">
        <v>167</v>
      </c>
      <c r="D11" s="25" t="s">
        <v>171</v>
      </c>
      <c r="E11" s="24" t="s">
        <v>197</v>
      </c>
      <c r="F11" s="24" t="s">
        <v>198</v>
      </c>
      <c r="G11" s="24" t="s">
        <v>199</v>
      </c>
      <c r="H11" s="24" t="s">
        <v>154</v>
      </c>
      <c r="I11" s="24" t="s">
        <v>19</v>
      </c>
      <c r="J11" s="26" t="s">
        <v>6</v>
      </c>
      <c r="K11" s="24" t="s">
        <v>5</v>
      </c>
      <c r="L11" s="24"/>
      <c r="M11" s="2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2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2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2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3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3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3" ht="12.75" customHeight="1"/>
    <row r="102" spans="1:13" ht="12.75" customHeight="1"/>
    <row r="103" spans="1:13" ht="12.75" customHeight="1"/>
    <row r="104" spans="1:13" ht="12.75" customHeight="1"/>
    <row r="105" spans="1:13" ht="12.75" customHeight="1"/>
    <row r="106" spans="1:13" ht="12.75" customHeight="1"/>
    <row r="107" spans="1:13" ht="12.75" customHeight="1"/>
    <row r="108" spans="1:13" ht="12.75" customHeight="1"/>
    <row r="109" spans="1:13" ht="12.75" customHeight="1"/>
    <row r="110" spans="1:13" ht="12.75" customHeight="1"/>
    <row r="111" spans="1:13" ht="12.75" customHeight="1"/>
    <row r="112" spans="1:13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22"/>
  <sheetViews>
    <sheetView zoomScale="75" zoomScaleNormal="75" workbookViewId="0">
      <selection activeCell="D2" sqref="D2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138</v>
      </c>
      <c r="B1" s="27" t="s">
        <v>139</v>
      </c>
      <c r="C1" s="27" t="s">
        <v>4</v>
      </c>
      <c r="D1" s="27" t="s">
        <v>140</v>
      </c>
      <c r="E1" s="27" t="s">
        <v>141</v>
      </c>
      <c r="F1" s="27" t="s">
        <v>142</v>
      </c>
      <c r="G1" s="27" t="s">
        <v>73</v>
      </c>
      <c r="H1" s="27" t="s">
        <v>143</v>
      </c>
      <c r="I1" s="27" t="s">
        <v>74</v>
      </c>
      <c r="J1" s="27" t="s">
        <v>3</v>
      </c>
      <c r="K1" s="27" t="s">
        <v>144</v>
      </c>
      <c r="L1" s="27" t="s">
        <v>35</v>
      </c>
      <c r="M1" s="27" t="s">
        <v>145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37.5">
      <c r="A2" s="24" t="s">
        <v>111</v>
      </c>
      <c r="B2" s="24" t="s">
        <v>22</v>
      </c>
      <c r="C2" s="24" t="s">
        <v>146</v>
      </c>
      <c r="D2" s="25" t="s">
        <v>200</v>
      </c>
      <c r="E2" s="24" t="s">
        <v>80</v>
      </c>
      <c r="F2" s="24" t="s">
        <v>81</v>
      </c>
      <c r="G2" s="24" t="s">
        <v>82</v>
      </c>
      <c r="H2" s="24" t="s">
        <v>148</v>
      </c>
      <c r="I2" s="24" t="s">
        <v>19</v>
      </c>
      <c r="J2" s="26" t="s">
        <v>6</v>
      </c>
      <c r="K2" s="24" t="s">
        <v>5</v>
      </c>
      <c r="L2" s="24" t="s">
        <v>51</v>
      </c>
      <c r="M2" s="2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7.5">
      <c r="A3" s="24" t="s">
        <v>201</v>
      </c>
      <c r="B3" s="24" t="s">
        <v>22</v>
      </c>
      <c r="C3" s="24" t="s">
        <v>150</v>
      </c>
      <c r="D3" s="25" t="s">
        <v>200</v>
      </c>
      <c r="E3" s="24" t="s">
        <v>151</v>
      </c>
      <c r="F3" s="24" t="s">
        <v>152</v>
      </c>
      <c r="G3" s="24" t="s">
        <v>153</v>
      </c>
      <c r="H3" s="24" t="s">
        <v>154</v>
      </c>
      <c r="I3" s="24" t="s">
        <v>19</v>
      </c>
      <c r="J3" s="26" t="s">
        <v>6</v>
      </c>
      <c r="K3" s="24" t="s">
        <v>5</v>
      </c>
      <c r="L3" s="24"/>
      <c r="M3" s="2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7.5">
      <c r="A4" s="24" t="s">
        <v>202</v>
      </c>
      <c r="B4" s="24" t="s">
        <v>22</v>
      </c>
      <c r="C4" s="24" t="s">
        <v>174</v>
      </c>
      <c r="D4" s="25" t="s">
        <v>200</v>
      </c>
      <c r="E4" s="24" t="s">
        <v>175</v>
      </c>
      <c r="F4" s="24" t="s">
        <v>176</v>
      </c>
      <c r="G4" s="24" t="s">
        <v>177</v>
      </c>
      <c r="H4" s="24" t="s">
        <v>154</v>
      </c>
      <c r="I4" s="24" t="s">
        <v>19</v>
      </c>
      <c r="J4" s="26" t="s">
        <v>6</v>
      </c>
      <c r="K4" s="24" t="s">
        <v>5</v>
      </c>
      <c r="L4" s="24"/>
      <c r="M4" s="2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5.1">
      <c r="A5" s="24" t="s">
        <v>115</v>
      </c>
      <c r="B5" s="24" t="s">
        <v>22</v>
      </c>
      <c r="C5" s="24" t="s">
        <v>178</v>
      </c>
      <c r="D5" s="25" t="s">
        <v>200</v>
      </c>
      <c r="E5" s="24" t="s">
        <v>179</v>
      </c>
      <c r="F5" s="24" t="s">
        <v>113</v>
      </c>
      <c r="G5" s="24" t="s">
        <v>114</v>
      </c>
      <c r="H5" s="24" t="s">
        <v>148</v>
      </c>
      <c r="I5" s="24" t="s">
        <v>19</v>
      </c>
      <c r="J5" s="26" t="s">
        <v>6</v>
      </c>
      <c r="K5" s="24" t="s">
        <v>5</v>
      </c>
      <c r="L5" s="24" t="s">
        <v>53</v>
      </c>
      <c r="M5" s="2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7.5">
      <c r="A6" s="24" t="s">
        <v>203</v>
      </c>
      <c r="B6" s="24" t="s">
        <v>22</v>
      </c>
      <c r="C6" s="24" t="s">
        <v>204</v>
      </c>
      <c r="D6" s="25" t="s">
        <v>200</v>
      </c>
      <c r="E6" s="24" t="s">
        <v>205</v>
      </c>
      <c r="F6" s="24" t="s">
        <v>206</v>
      </c>
      <c r="G6" s="24" t="s">
        <v>207</v>
      </c>
      <c r="H6" s="24" t="s">
        <v>154</v>
      </c>
      <c r="I6" s="24" t="s">
        <v>19</v>
      </c>
      <c r="J6" s="26" t="s">
        <v>6</v>
      </c>
      <c r="K6" s="24" t="s">
        <v>5</v>
      </c>
      <c r="L6" s="24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7.5">
      <c r="A7" s="24" t="s">
        <v>117</v>
      </c>
      <c r="B7" s="24" t="s">
        <v>22</v>
      </c>
      <c r="C7" s="24" t="s">
        <v>185</v>
      </c>
      <c r="D7" s="25" t="s">
        <v>200</v>
      </c>
      <c r="E7" s="24" t="s">
        <v>186</v>
      </c>
      <c r="F7" s="24" t="s">
        <v>98</v>
      </c>
      <c r="G7" s="24" t="s">
        <v>99</v>
      </c>
      <c r="H7" s="24" t="s">
        <v>148</v>
      </c>
      <c r="I7" s="24" t="s">
        <v>19</v>
      </c>
      <c r="J7" s="26" t="s">
        <v>6</v>
      </c>
      <c r="K7" s="24" t="s">
        <v>5</v>
      </c>
      <c r="L7" s="24" t="s">
        <v>55</v>
      </c>
      <c r="M7" s="2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37.5">
      <c r="A8" s="24" t="s">
        <v>208</v>
      </c>
      <c r="B8" s="24" t="s">
        <v>22</v>
      </c>
      <c r="C8" s="24" t="s">
        <v>188</v>
      </c>
      <c r="D8" s="25" t="s">
        <v>200</v>
      </c>
      <c r="E8" s="24" t="s">
        <v>189</v>
      </c>
      <c r="F8" s="24" t="s">
        <v>190</v>
      </c>
      <c r="G8" s="24" t="s">
        <v>191</v>
      </c>
      <c r="H8" s="24" t="s">
        <v>154</v>
      </c>
      <c r="I8" s="24" t="s">
        <v>19</v>
      </c>
      <c r="J8" s="26" t="s">
        <v>6</v>
      </c>
      <c r="K8" s="24" t="s">
        <v>5</v>
      </c>
      <c r="L8" s="24"/>
      <c r="M8" s="2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37.5">
      <c r="A9" s="24" t="s">
        <v>119</v>
      </c>
      <c r="B9" s="24" t="s">
        <v>22</v>
      </c>
      <c r="C9" s="24" t="s">
        <v>192</v>
      </c>
      <c r="D9" s="25" t="s">
        <v>200</v>
      </c>
      <c r="E9" s="24" t="s">
        <v>193</v>
      </c>
      <c r="F9" s="24" t="s">
        <v>102</v>
      </c>
      <c r="G9" s="24" t="s">
        <v>103</v>
      </c>
      <c r="H9" s="24" t="s">
        <v>148</v>
      </c>
      <c r="I9" s="24" t="s">
        <v>19</v>
      </c>
      <c r="J9" s="26" t="s">
        <v>6</v>
      </c>
      <c r="K9" s="24" t="s">
        <v>5</v>
      </c>
      <c r="L9" s="24" t="s">
        <v>57</v>
      </c>
      <c r="M9" s="2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37.5">
      <c r="A10" s="24" t="s">
        <v>209</v>
      </c>
      <c r="B10" s="24" t="s">
        <v>22</v>
      </c>
      <c r="C10" s="24" t="s">
        <v>194</v>
      </c>
      <c r="D10" s="25" t="s">
        <v>200</v>
      </c>
      <c r="E10" s="24" t="s">
        <v>195</v>
      </c>
      <c r="F10" s="24" t="s">
        <v>210</v>
      </c>
      <c r="G10" s="24" t="s">
        <v>211</v>
      </c>
      <c r="H10" s="24" t="s">
        <v>154</v>
      </c>
      <c r="I10" s="24" t="s">
        <v>19</v>
      </c>
      <c r="J10" s="26" t="s">
        <v>6</v>
      </c>
      <c r="K10" s="24" t="s">
        <v>5</v>
      </c>
      <c r="L10" s="24"/>
      <c r="M10" s="2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7.5">
      <c r="A11" s="24" t="s">
        <v>212</v>
      </c>
      <c r="B11" s="24" t="s">
        <v>22</v>
      </c>
      <c r="C11" s="24" t="s">
        <v>167</v>
      </c>
      <c r="D11" s="25" t="s">
        <v>200</v>
      </c>
      <c r="E11" s="24" t="s">
        <v>197</v>
      </c>
      <c r="F11" s="24" t="s">
        <v>198</v>
      </c>
      <c r="G11" s="24" t="s">
        <v>199</v>
      </c>
      <c r="H11" s="24" t="s">
        <v>154</v>
      </c>
      <c r="I11" s="24" t="s">
        <v>19</v>
      </c>
      <c r="J11" s="26" t="s">
        <v>6</v>
      </c>
      <c r="K11" s="24" t="s">
        <v>5</v>
      </c>
      <c r="L11" s="24"/>
      <c r="M11" s="2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2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2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2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3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3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3" ht="12.75" customHeight="1"/>
    <row r="102" spans="1:13" ht="12.75" customHeight="1"/>
    <row r="103" spans="1:13" ht="12.75" customHeight="1"/>
    <row r="104" spans="1:13" ht="12.75" customHeight="1"/>
    <row r="105" spans="1:13" ht="12.75" customHeight="1"/>
    <row r="106" spans="1:13" ht="12.75" customHeight="1"/>
    <row r="107" spans="1:13" ht="12.75" customHeight="1"/>
    <row r="108" spans="1:13" ht="12.75" customHeight="1"/>
    <row r="109" spans="1:13" ht="12.75" customHeight="1"/>
    <row r="110" spans="1:13" ht="12.75" customHeight="1"/>
    <row r="111" spans="1:13" ht="12.75" customHeight="1"/>
    <row r="112" spans="1:13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22"/>
  <sheetViews>
    <sheetView topLeftCell="A4" zoomScale="75" zoomScaleNormal="75" workbookViewId="0">
      <selection activeCell="D8" sqref="D8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138</v>
      </c>
      <c r="B1" s="27" t="s">
        <v>139</v>
      </c>
      <c r="C1" s="27" t="s">
        <v>4</v>
      </c>
      <c r="D1" s="27" t="s">
        <v>140</v>
      </c>
      <c r="E1" s="27" t="s">
        <v>141</v>
      </c>
      <c r="F1" s="27" t="s">
        <v>142</v>
      </c>
      <c r="G1" s="27" t="s">
        <v>73</v>
      </c>
      <c r="H1" s="27" t="s">
        <v>143</v>
      </c>
      <c r="I1" s="27" t="s">
        <v>74</v>
      </c>
      <c r="J1" s="27" t="s">
        <v>3</v>
      </c>
      <c r="K1" s="27" t="s">
        <v>144</v>
      </c>
      <c r="L1" s="27" t="s">
        <v>35</v>
      </c>
      <c r="M1" s="27" t="s">
        <v>145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37.5">
      <c r="A2" s="24" t="s">
        <v>213</v>
      </c>
      <c r="B2" s="24" t="s">
        <v>23</v>
      </c>
      <c r="C2" s="24" t="s">
        <v>174</v>
      </c>
      <c r="D2" s="25" t="s">
        <v>214</v>
      </c>
      <c r="E2" s="24" t="s">
        <v>175</v>
      </c>
      <c r="F2" s="24" t="s">
        <v>176</v>
      </c>
      <c r="G2" s="24" t="s">
        <v>177</v>
      </c>
      <c r="H2" s="24" t="s">
        <v>154</v>
      </c>
      <c r="I2" s="24" t="s">
        <v>19</v>
      </c>
      <c r="J2" s="26" t="s">
        <v>6</v>
      </c>
      <c r="K2" s="24" t="s">
        <v>5</v>
      </c>
      <c r="L2" s="24"/>
      <c r="M2" s="2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25">
      <c r="A3" s="24" t="s">
        <v>121</v>
      </c>
      <c r="B3" s="24" t="s">
        <v>23</v>
      </c>
      <c r="C3" s="24" t="s">
        <v>178</v>
      </c>
      <c r="D3" s="25" t="s">
        <v>214</v>
      </c>
      <c r="E3" s="24" t="s">
        <v>179</v>
      </c>
      <c r="F3" s="24" t="s">
        <v>94</v>
      </c>
      <c r="G3" s="24" t="s">
        <v>95</v>
      </c>
      <c r="H3" s="24" t="s">
        <v>148</v>
      </c>
      <c r="I3" s="24" t="s">
        <v>19</v>
      </c>
      <c r="J3" s="26" t="s">
        <v>6</v>
      </c>
      <c r="K3" s="24" t="s">
        <v>5</v>
      </c>
      <c r="L3" s="24" t="s">
        <v>59</v>
      </c>
      <c r="M3" s="2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37.5">
      <c r="A4" s="24" t="s">
        <v>215</v>
      </c>
      <c r="B4" s="24" t="s">
        <v>23</v>
      </c>
      <c r="C4" s="24" t="s">
        <v>181</v>
      </c>
      <c r="D4" s="25" t="s">
        <v>214</v>
      </c>
      <c r="E4" s="24" t="s">
        <v>182</v>
      </c>
      <c r="F4" s="24" t="s">
        <v>183</v>
      </c>
      <c r="G4" s="24" t="s">
        <v>184</v>
      </c>
      <c r="H4" s="24" t="s">
        <v>154</v>
      </c>
      <c r="I4" s="24" t="s">
        <v>19</v>
      </c>
      <c r="J4" s="26" t="s">
        <v>6</v>
      </c>
      <c r="K4" s="24" t="s">
        <v>5</v>
      </c>
      <c r="L4" s="24"/>
      <c r="M4" s="2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37.5">
      <c r="A5" s="24" t="s">
        <v>123</v>
      </c>
      <c r="B5" s="24" t="s">
        <v>23</v>
      </c>
      <c r="C5" s="24" t="s">
        <v>185</v>
      </c>
      <c r="D5" s="25" t="s">
        <v>214</v>
      </c>
      <c r="E5" s="24" t="s">
        <v>186</v>
      </c>
      <c r="F5" s="24" t="s">
        <v>98</v>
      </c>
      <c r="G5" s="24" t="s">
        <v>99</v>
      </c>
      <c r="H5" s="24" t="s">
        <v>148</v>
      </c>
      <c r="I5" s="24" t="s">
        <v>19</v>
      </c>
      <c r="J5" s="26" t="s">
        <v>6</v>
      </c>
      <c r="K5" s="24" t="s">
        <v>5</v>
      </c>
      <c r="L5" s="24" t="s">
        <v>61</v>
      </c>
      <c r="M5" s="2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7.5">
      <c r="A6" s="24" t="s">
        <v>216</v>
      </c>
      <c r="B6" s="24" t="s">
        <v>23</v>
      </c>
      <c r="C6" s="24" t="s">
        <v>217</v>
      </c>
      <c r="D6" s="25" t="s">
        <v>214</v>
      </c>
      <c r="E6" s="24" t="s">
        <v>218</v>
      </c>
      <c r="F6" s="24" t="s">
        <v>219</v>
      </c>
      <c r="G6" s="24" t="s">
        <v>220</v>
      </c>
      <c r="H6" s="24" t="s">
        <v>154</v>
      </c>
      <c r="I6" s="24" t="s">
        <v>19</v>
      </c>
      <c r="J6" s="26" t="s">
        <v>6</v>
      </c>
      <c r="K6" s="24" t="s">
        <v>5</v>
      </c>
      <c r="L6" s="24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7.5">
      <c r="A7" s="24" t="s">
        <v>221</v>
      </c>
      <c r="B7" s="24" t="s">
        <v>23</v>
      </c>
      <c r="C7" s="24" t="s">
        <v>222</v>
      </c>
      <c r="D7" s="25" t="s">
        <v>214</v>
      </c>
      <c r="E7" s="24" t="s">
        <v>223</v>
      </c>
      <c r="F7" s="24" t="s">
        <v>224</v>
      </c>
      <c r="G7" s="24" t="s">
        <v>225</v>
      </c>
      <c r="H7" s="24" t="s">
        <v>154</v>
      </c>
      <c r="I7" s="24" t="s">
        <v>19</v>
      </c>
      <c r="J7" s="26" t="s">
        <v>6</v>
      </c>
      <c r="K7" s="24" t="s">
        <v>5</v>
      </c>
      <c r="L7" s="24"/>
      <c r="M7" s="2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87.5">
      <c r="A8" s="24" t="s">
        <v>127</v>
      </c>
      <c r="B8" s="24" t="s">
        <v>23</v>
      </c>
      <c r="C8" s="24" t="s">
        <v>226</v>
      </c>
      <c r="D8" s="25" t="s">
        <v>214</v>
      </c>
      <c r="E8" s="24" t="s">
        <v>227</v>
      </c>
      <c r="F8" s="24" t="s">
        <v>125</v>
      </c>
      <c r="G8" s="24" t="s">
        <v>126</v>
      </c>
      <c r="H8" s="24" t="s">
        <v>148</v>
      </c>
      <c r="I8" s="24" t="s">
        <v>19</v>
      </c>
      <c r="J8" s="26" t="s">
        <v>6</v>
      </c>
      <c r="K8" s="24" t="s">
        <v>5</v>
      </c>
      <c r="L8" s="24" t="s">
        <v>63</v>
      </c>
      <c r="M8" s="2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62.45">
      <c r="A9" s="24" t="s">
        <v>228</v>
      </c>
      <c r="B9" s="24" t="s">
        <v>23</v>
      </c>
      <c r="C9" s="24" t="s">
        <v>229</v>
      </c>
      <c r="D9" s="25" t="s">
        <v>214</v>
      </c>
      <c r="E9" s="24" t="s">
        <v>230</v>
      </c>
      <c r="F9" s="24" t="s">
        <v>231</v>
      </c>
      <c r="G9" s="24" t="s">
        <v>232</v>
      </c>
      <c r="H9" s="24" t="s">
        <v>154</v>
      </c>
      <c r="I9" s="24" t="s">
        <v>19</v>
      </c>
      <c r="J9" s="26" t="s">
        <v>6</v>
      </c>
      <c r="K9" s="24" t="s">
        <v>5</v>
      </c>
      <c r="L9" s="24"/>
      <c r="M9" s="2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37.5">
      <c r="A10" s="24" t="s">
        <v>131</v>
      </c>
      <c r="B10" s="24" t="s">
        <v>23</v>
      </c>
      <c r="C10" s="24" t="s">
        <v>233</v>
      </c>
      <c r="D10" s="25" t="s">
        <v>214</v>
      </c>
      <c r="E10" s="24" t="s">
        <v>234</v>
      </c>
      <c r="F10" s="24" t="s">
        <v>129</v>
      </c>
      <c r="G10" s="24" t="s">
        <v>130</v>
      </c>
      <c r="H10" s="24" t="s">
        <v>148</v>
      </c>
      <c r="I10" s="24" t="s">
        <v>19</v>
      </c>
      <c r="J10" s="26" t="s">
        <v>6</v>
      </c>
      <c r="K10" s="24" t="s">
        <v>5</v>
      </c>
      <c r="L10" s="24" t="s">
        <v>65</v>
      </c>
      <c r="M10" s="2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7.5">
      <c r="A11" s="24" t="s">
        <v>235</v>
      </c>
      <c r="B11" s="24" t="s">
        <v>23</v>
      </c>
      <c r="C11" s="24" t="s">
        <v>167</v>
      </c>
      <c r="D11" s="25" t="s">
        <v>214</v>
      </c>
      <c r="E11" s="24" t="s">
        <v>236</v>
      </c>
      <c r="F11" s="24" t="s">
        <v>237</v>
      </c>
      <c r="G11" s="24" t="s">
        <v>238</v>
      </c>
      <c r="H11" s="24" t="s">
        <v>154</v>
      </c>
      <c r="I11" s="24" t="s">
        <v>19</v>
      </c>
      <c r="J11" s="26" t="s">
        <v>6</v>
      </c>
      <c r="K11" s="24" t="s">
        <v>5</v>
      </c>
      <c r="L11" s="24"/>
      <c r="M11" s="2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21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21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2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21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13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3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3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3" ht="12.75" customHeight="1"/>
    <row r="102" spans="1:13" ht="12.75" customHeight="1"/>
    <row r="103" spans="1:13" ht="12.75" customHeight="1"/>
    <row r="104" spans="1:13" ht="12.75" customHeight="1"/>
    <row r="105" spans="1:13" ht="12.75" customHeight="1"/>
    <row r="106" spans="1:13" ht="12.75" customHeight="1"/>
    <row r="107" spans="1:13" ht="12.75" customHeight="1"/>
    <row r="108" spans="1:13" ht="12.75" customHeight="1"/>
    <row r="109" spans="1:13" ht="12.75" customHeight="1"/>
    <row r="110" spans="1:13" ht="12.75" customHeight="1"/>
    <row r="111" spans="1:13" ht="12.75" customHeight="1"/>
    <row r="112" spans="1:13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17"/>
  <sheetViews>
    <sheetView topLeftCell="D1" zoomScale="75" zoomScaleNormal="75" workbookViewId="0">
      <selection activeCell="F16" sqref="A1:XFD1048576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138</v>
      </c>
      <c r="B1" s="27" t="s">
        <v>139</v>
      </c>
      <c r="C1" s="27" t="s">
        <v>4</v>
      </c>
      <c r="D1" s="27" t="s">
        <v>140</v>
      </c>
      <c r="E1" s="27" t="s">
        <v>141</v>
      </c>
      <c r="F1" s="27" t="s">
        <v>142</v>
      </c>
      <c r="G1" s="27" t="s">
        <v>73</v>
      </c>
      <c r="H1" s="27" t="s">
        <v>143</v>
      </c>
      <c r="I1" s="27" t="s">
        <v>74</v>
      </c>
      <c r="J1" s="27" t="s">
        <v>3</v>
      </c>
      <c r="K1" s="27" t="s">
        <v>144</v>
      </c>
      <c r="L1" s="27" t="s">
        <v>35</v>
      </c>
      <c r="M1" s="27" t="s">
        <v>145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37.5">
      <c r="A2" s="24" t="s">
        <v>239</v>
      </c>
      <c r="B2" s="24" t="s">
        <v>24</v>
      </c>
      <c r="C2" s="24" t="s">
        <v>240</v>
      </c>
      <c r="D2" s="25" t="s">
        <v>241</v>
      </c>
      <c r="E2" s="24" t="s">
        <v>242</v>
      </c>
      <c r="F2" s="24" t="s">
        <v>243</v>
      </c>
      <c r="G2" s="24" t="s">
        <v>244</v>
      </c>
      <c r="H2" s="24" t="s">
        <v>154</v>
      </c>
      <c r="I2" s="24" t="s">
        <v>19</v>
      </c>
      <c r="J2" s="26" t="s">
        <v>6</v>
      </c>
      <c r="K2" s="24" t="s">
        <v>5</v>
      </c>
      <c r="L2" s="24"/>
      <c r="M2" s="2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7.5">
      <c r="A3" s="24" t="s">
        <v>245</v>
      </c>
      <c r="B3" s="24" t="s">
        <v>24</v>
      </c>
      <c r="C3" s="24" t="s">
        <v>246</v>
      </c>
      <c r="D3" s="25" t="s">
        <v>241</v>
      </c>
      <c r="E3" s="24" t="s">
        <v>247</v>
      </c>
      <c r="F3" s="24" t="s">
        <v>248</v>
      </c>
      <c r="G3" s="24" t="s">
        <v>249</v>
      </c>
      <c r="H3" s="24" t="s">
        <v>154</v>
      </c>
      <c r="I3" s="24" t="s">
        <v>19</v>
      </c>
      <c r="J3" s="26" t="s">
        <v>6</v>
      </c>
      <c r="K3" s="24" t="s">
        <v>5</v>
      </c>
      <c r="L3" s="24"/>
      <c r="M3" s="2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87.6">
      <c r="A4" s="24" t="s">
        <v>250</v>
      </c>
      <c r="B4" s="24" t="s">
        <v>24</v>
      </c>
      <c r="C4" s="24" t="s">
        <v>251</v>
      </c>
      <c r="D4" s="25" t="s">
        <v>241</v>
      </c>
      <c r="E4" s="24" t="s">
        <v>252</v>
      </c>
      <c r="F4" s="24" t="s">
        <v>253</v>
      </c>
      <c r="G4" s="24" t="s">
        <v>254</v>
      </c>
      <c r="H4" s="24" t="s">
        <v>154</v>
      </c>
      <c r="I4" s="24" t="s">
        <v>19</v>
      </c>
      <c r="J4" s="26" t="s">
        <v>6</v>
      </c>
      <c r="K4" s="24" t="s">
        <v>5</v>
      </c>
      <c r="L4" s="24"/>
      <c r="M4" s="2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62.45">
      <c r="A5" s="24" t="s">
        <v>255</v>
      </c>
      <c r="B5" s="24" t="s">
        <v>24</v>
      </c>
      <c r="C5" s="24" t="s">
        <v>256</v>
      </c>
      <c r="D5" s="25" t="s">
        <v>241</v>
      </c>
      <c r="E5" s="24" t="s">
        <v>257</v>
      </c>
      <c r="F5" s="24" t="s">
        <v>258</v>
      </c>
      <c r="G5" s="24" t="s">
        <v>259</v>
      </c>
      <c r="H5" s="24" t="s">
        <v>154</v>
      </c>
      <c r="I5" s="24" t="s">
        <v>19</v>
      </c>
      <c r="J5" s="26" t="s">
        <v>6</v>
      </c>
      <c r="K5" s="24" t="s">
        <v>5</v>
      </c>
      <c r="L5" s="24"/>
      <c r="M5" s="2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7.5">
      <c r="A6" s="24" t="s">
        <v>260</v>
      </c>
      <c r="B6" s="24" t="s">
        <v>24</v>
      </c>
      <c r="C6" s="24" t="s">
        <v>167</v>
      </c>
      <c r="D6" s="25" t="s">
        <v>241</v>
      </c>
      <c r="E6" s="24" t="s">
        <v>261</v>
      </c>
      <c r="F6" s="24" t="s">
        <v>262</v>
      </c>
      <c r="G6" s="24" t="s">
        <v>263</v>
      </c>
      <c r="H6" s="24" t="s">
        <v>154</v>
      </c>
      <c r="I6" s="24" t="s">
        <v>19</v>
      </c>
      <c r="J6" s="26" t="s">
        <v>6</v>
      </c>
      <c r="K6" s="24" t="s">
        <v>5</v>
      </c>
      <c r="L6" s="24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2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2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27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27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27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7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27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17"/>
  <sheetViews>
    <sheetView zoomScale="75" zoomScaleNormal="75" workbookViewId="0">
      <selection activeCell="G6" sqref="G6"/>
    </sheetView>
  </sheetViews>
  <sheetFormatPr defaultColWidth="12.5703125" defaultRowHeight="12.6"/>
  <cols>
    <col min="1" max="1" width="17.7109375" style="5" customWidth="1"/>
    <col min="2" max="2" width="19" style="5" customWidth="1"/>
    <col min="3" max="4" width="33.28515625" style="5" customWidth="1"/>
    <col min="5" max="5" width="39.140625" style="5" customWidth="1"/>
    <col min="6" max="7" width="36" style="5" customWidth="1"/>
    <col min="8" max="9" width="17.42578125" style="5" customWidth="1"/>
    <col min="10" max="10" width="10.85546875" style="5" bestFit="1" customWidth="1"/>
    <col min="11" max="11" width="10.85546875" style="5" customWidth="1"/>
    <col min="12" max="27" width="15.140625" style="5" customWidth="1"/>
    <col min="28" max="16384" width="12.5703125" style="5"/>
  </cols>
  <sheetData>
    <row r="1" spans="1:27" ht="12.75" customHeight="1">
      <c r="A1" s="27" t="s">
        <v>138</v>
      </c>
      <c r="B1" s="27" t="s">
        <v>139</v>
      </c>
      <c r="C1" s="27" t="s">
        <v>4</v>
      </c>
      <c r="D1" s="27" t="s">
        <v>140</v>
      </c>
      <c r="E1" s="27" t="s">
        <v>141</v>
      </c>
      <c r="F1" s="27" t="s">
        <v>142</v>
      </c>
      <c r="G1" s="27" t="s">
        <v>73</v>
      </c>
      <c r="H1" s="27" t="s">
        <v>143</v>
      </c>
      <c r="I1" s="27" t="s">
        <v>74</v>
      </c>
      <c r="J1" s="27" t="s">
        <v>3</v>
      </c>
      <c r="K1" s="27" t="s">
        <v>144</v>
      </c>
      <c r="L1" s="27" t="s">
        <v>35</v>
      </c>
      <c r="M1" s="27" t="s">
        <v>145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37.5">
      <c r="A2" s="24" t="s">
        <v>264</v>
      </c>
      <c r="B2" s="24" t="s">
        <v>25</v>
      </c>
      <c r="C2" s="24" t="s">
        <v>265</v>
      </c>
      <c r="D2" s="25" t="s">
        <v>266</v>
      </c>
      <c r="E2" s="24" t="s">
        <v>267</v>
      </c>
      <c r="F2" s="24" t="s">
        <v>268</v>
      </c>
      <c r="G2" s="24" t="s">
        <v>269</v>
      </c>
      <c r="H2" s="24" t="s">
        <v>154</v>
      </c>
      <c r="I2" s="24" t="s">
        <v>19</v>
      </c>
      <c r="J2" s="26" t="s">
        <v>6</v>
      </c>
      <c r="K2" s="24" t="s">
        <v>5</v>
      </c>
      <c r="L2" s="24"/>
      <c r="M2" s="2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37.5">
      <c r="A3" s="24" t="s">
        <v>270</v>
      </c>
      <c r="B3" s="24" t="s">
        <v>25</v>
      </c>
      <c r="C3" s="24" t="s">
        <v>271</v>
      </c>
      <c r="D3" s="25" t="s">
        <v>266</v>
      </c>
      <c r="E3" s="24" t="s">
        <v>272</v>
      </c>
      <c r="F3" s="24" t="s">
        <v>273</v>
      </c>
      <c r="G3" s="24" t="s">
        <v>274</v>
      </c>
      <c r="H3" s="24" t="s">
        <v>154</v>
      </c>
      <c r="I3" s="24" t="s">
        <v>19</v>
      </c>
      <c r="J3" s="26" t="s">
        <v>6</v>
      </c>
      <c r="K3" s="24" t="s">
        <v>5</v>
      </c>
      <c r="L3" s="24"/>
      <c r="M3" s="2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50.1">
      <c r="A4" s="24" t="s">
        <v>275</v>
      </c>
      <c r="B4" s="24" t="s">
        <v>25</v>
      </c>
      <c r="C4" s="24" t="s">
        <v>276</v>
      </c>
      <c r="D4" s="25" t="s">
        <v>266</v>
      </c>
      <c r="E4" s="24" t="s">
        <v>277</v>
      </c>
      <c r="F4" s="24" t="s">
        <v>278</v>
      </c>
      <c r="G4" s="24" t="s">
        <v>279</v>
      </c>
      <c r="H4" s="24" t="s">
        <v>154</v>
      </c>
      <c r="I4" s="24" t="s">
        <v>19</v>
      </c>
      <c r="J4" s="26" t="s">
        <v>6</v>
      </c>
      <c r="K4" s="24" t="s">
        <v>5</v>
      </c>
      <c r="L4" s="24"/>
      <c r="M4" s="2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62.45">
      <c r="A5" s="24" t="s">
        <v>280</v>
      </c>
      <c r="B5" s="24" t="s">
        <v>25</v>
      </c>
      <c r="C5" s="24" t="s">
        <v>281</v>
      </c>
      <c r="D5" s="25" t="s">
        <v>266</v>
      </c>
      <c r="E5" s="24" t="s">
        <v>282</v>
      </c>
      <c r="F5" s="24" t="s">
        <v>283</v>
      </c>
      <c r="G5" s="24" t="s">
        <v>284</v>
      </c>
      <c r="H5" s="24" t="s">
        <v>154</v>
      </c>
      <c r="I5" s="24" t="s">
        <v>19</v>
      </c>
      <c r="J5" s="26" t="s">
        <v>6</v>
      </c>
      <c r="K5" s="24" t="s">
        <v>5</v>
      </c>
      <c r="L5" s="24"/>
      <c r="M5" s="2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37.5">
      <c r="A6" s="24" t="s">
        <v>285</v>
      </c>
      <c r="B6" s="24" t="s">
        <v>25</v>
      </c>
      <c r="C6" s="24" t="s">
        <v>167</v>
      </c>
      <c r="D6" s="25" t="s">
        <v>266</v>
      </c>
      <c r="E6" s="24" t="s">
        <v>286</v>
      </c>
      <c r="F6" s="24" t="s">
        <v>287</v>
      </c>
      <c r="G6" s="24" t="s">
        <v>288</v>
      </c>
      <c r="H6" s="24" t="s">
        <v>154</v>
      </c>
      <c r="I6" s="24" t="s">
        <v>19</v>
      </c>
      <c r="J6" s="26" t="s">
        <v>6</v>
      </c>
      <c r="K6" s="24" t="s">
        <v>5</v>
      </c>
      <c r="L6" s="24"/>
      <c r="M6" s="2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4"/>
      <c r="B7" s="4"/>
      <c r="C7" s="4"/>
      <c r="D7" s="4"/>
      <c r="E7" s="4"/>
      <c r="F7" s="4"/>
      <c r="G7" s="4"/>
      <c r="H7" s="4"/>
      <c r="I7" s="4"/>
      <c r="J7" s="2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4"/>
      <c r="B8" s="4"/>
      <c r="C8" s="4"/>
      <c r="D8" s="4"/>
      <c r="E8" s="4"/>
      <c r="F8" s="4"/>
      <c r="G8" s="4"/>
      <c r="H8" s="4"/>
      <c r="I8" s="4"/>
      <c r="J8" s="2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4"/>
      <c r="B9" s="4"/>
      <c r="C9" s="4"/>
      <c r="D9" s="4"/>
      <c r="E9" s="4"/>
      <c r="F9" s="4"/>
      <c r="G9" s="4"/>
      <c r="H9" s="4"/>
      <c r="I9" s="4"/>
      <c r="J9" s="2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4"/>
      <c r="B10" s="4"/>
      <c r="C10" s="4"/>
      <c r="D10" s="4"/>
      <c r="E10" s="4"/>
      <c r="F10" s="4"/>
      <c r="G10" s="4"/>
      <c r="H10" s="4"/>
      <c r="I10" s="4"/>
      <c r="J10" s="2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4"/>
      <c r="B11" s="4"/>
      <c r="C11" s="4"/>
      <c r="D11" s="4"/>
      <c r="E11" s="4"/>
      <c r="F11" s="4"/>
      <c r="G11" s="4"/>
      <c r="H11" s="4"/>
      <c r="I11" s="4"/>
      <c r="J11" s="2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4"/>
      <c r="B12" s="4"/>
      <c r="C12" s="4"/>
      <c r="D12" s="4"/>
      <c r="E12" s="4"/>
      <c r="F12" s="4"/>
      <c r="G12" s="4"/>
      <c r="H12" s="4"/>
      <c r="I12" s="4"/>
      <c r="J12" s="21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27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27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27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7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27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Dat</dc:creator>
  <cp:keywords>HCLClassification=Confidential</cp:keywords>
  <dc:description/>
  <cp:lastModifiedBy>Luu Thom</cp:lastModifiedBy>
  <cp:revision/>
  <dcterms:created xsi:type="dcterms:W3CDTF">2022-12-05T08:25:19Z</dcterms:created>
  <dcterms:modified xsi:type="dcterms:W3CDTF">2022-12-29T21:04:16Z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98b11fee-6476-42dd-86bc-0379a94f983e</vt:lpwstr>
  </property>
  <property fmtid="{D5CDD505-2E9C-101B-9397-08002B2CF9AE}" pid="3" name="HCLClassD6">
    <vt:lpwstr>False</vt:lpwstr>
  </property>
  <property fmtid="{D5CDD505-2E9C-101B-9397-08002B2CF9AE}" pid="4" name="HCLClassification">
    <vt:lpwstr>HCL_Cla5s_C0nf1dent1al</vt:lpwstr>
  </property>
</Properties>
</file>