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G6" i="2"/>
  <c r="G5"/>
  <c r="D6"/>
  <c r="D4"/>
  <c r="D5"/>
  <c r="B6"/>
  <c r="B5"/>
  <c r="B4"/>
  <c r="I14" i="1"/>
  <c r="I13"/>
  <c r="I12"/>
  <c r="I11"/>
  <c r="I10"/>
  <c r="I9"/>
  <c r="H14"/>
  <c r="H13"/>
  <c r="H12"/>
  <c r="H11"/>
  <c r="H10"/>
  <c r="H9"/>
  <c r="G14"/>
  <c r="M14" s="1"/>
  <c r="P14" s="1"/>
  <c r="F14"/>
  <c r="G13"/>
  <c r="F13"/>
  <c r="L13" s="1"/>
  <c r="O13" s="1"/>
  <c r="G12"/>
  <c r="M12" s="1"/>
  <c r="P12" s="1"/>
  <c r="F12"/>
  <c r="G11"/>
  <c r="F11"/>
  <c r="L11" s="1"/>
  <c r="O11" s="1"/>
  <c r="G10"/>
  <c r="M10" s="1"/>
  <c r="P10" s="1"/>
  <c r="F10"/>
  <c r="G9"/>
  <c r="F9"/>
  <c r="L9" s="1"/>
  <c r="O9" s="1"/>
  <c r="M9" l="1"/>
  <c r="P9" s="1"/>
  <c r="M11"/>
  <c r="P11" s="1"/>
  <c r="M13"/>
  <c r="P13" s="1"/>
  <c r="L10"/>
  <c r="O10" s="1"/>
  <c r="L12"/>
  <c r="O12" s="1"/>
  <c r="L14"/>
  <c r="O14" s="1"/>
</calcChain>
</file>

<file path=xl/sharedStrings.xml><?xml version="1.0" encoding="utf-8"?>
<sst xmlns="http://schemas.openxmlformats.org/spreadsheetml/2006/main" count="34" uniqueCount="24">
  <si>
    <t>EN_CL</t>
  </si>
  <si>
    <t>Gain</t>
  </si>
  <si>
    <t>Vref:</t>
  </si>
  <si>
    <t>Volts</t>
  </si>
  <si>
    <t>DACS Analog Input Configuration Options:</t>
  </si>
  <si>
    <t>Vocm:</t>
  </si>
  <si>
    <t>Kv</t>
  </si>
  <si>
    <t>V+</t>
  </si>
  <si>
    <t>Ideal</t>
  </si>
  <si>
    <t>VCM</t>
  </si>
  <si>
    <t>min</t>
  </si>
  <si>
    <t>max</t>
  </si>
  <si>
    <t>ABS</t>
  </si>
  <si>
    <t>Eff</t>
  </si>
  <si>
    <t>G0</t>
  </si>
  <si>
    <t>G1</t>
  </si>
  <si>
    <t>Converted</t>
  </si>
  <si>
    <t>Simulated Convert Times (ms)</t>
  </si>
  <si>
    <t>One Row Conversion</t>
  </si>
  <si>
    <t>Single Channel Update Period</t>
  </si>
  <si>
    <t>usecs</t>
  </si>
  <si>
    <t>Muxed Channel Update Period</t>
  </si>
  <si>
    <t>Period</t>
  </si>
  <si>
    <t>Freq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</si>
</sst>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15</xdr:row>
      <xdr:rowOff>123825</xdr:rowOff>
    </xdr:from>
    <xdr:to>
      <xdr:col>12</xdr:col>
      <xdr:colOff>295275</xdr:colOff>
      <xdr:row>19</xdr:row>
      <xdr:rowOff>57150</xdr:rowOff>
    </xdr:to>
    <xdr:sp macro="" textlink="">
      <xdr:nvSpPr>
        <xdr:cNvPr id="2" name="TextBox 1"/>
        <xdr:cNvSpPr txBox="1"/>
      </xdr:nvSpPr>
      <xdr:spPr>
        <a:xfrm>
          <a:off x="361950" y="3076575"/>
          <a:ext cx="44100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chart looks at</a:t>
          </a:r>
          <a:r>
            <a:rPr lang="en-US" sz="1100" baseline="0"/>
            <a:t> the combination of the LMP7312MA AFE and the AD7687 A/D. It does not take into account the limits of the AD8639 or whatever buffer it is replaced by. These limit the voltage range further.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K23" sqref="K23"/>
    </sheetView>
  </sheetViews>
  <sheetFormatPr defaultRowHeight="15"/>
  <cols>
    <col min="1" max="1" width="6.5703125" customWidth="1"/>
    <col min="2" max="2" width="6" customWidth="1"/>
    <col min="3" max="3" width="6.42578125" customWidth="1"/>
    <col min="4" max="5" width="6" customWidth="1"/>
    <col min="6" max="6" width="5.7109375" customWidth="1"/>
    <col min="7" max="7" width="6" customWidth="1"/>
    <col min="8" max="8" width="5.28515625" customWidth="1"/>
    <col min="9" max="9" width="4.7109375" customWidth="1"/>
    <col min="10" max="10" width="4.42578125" customWidth="1"/>
    <col min="11" max="11" width="4.7109375" customWidth="1"/>
    <col min="12" max="12" width="5.28515625" customWidth="1"/>
    <col min="13" max="13" width="4.85546875" customWidth="1"/>
    <col min="14" max="14" width="2.42578125" customWidth="1"/>
  </cols>
  <sheetData>
    <row r="1" spans="1:16" ht="18.75">
      <c r="A1" s="4" t="s">
        <v>4</v>
      </c>
    </row>
    <row r="2" spans="1:16" ht="18.75">
      <c r="A2" s="4"/>
    </row>
    <row r="3" spans="1:16">
      <c r="A3" t="s">
        <v>2</v>
      </c>
      <c r="B3">
        <v>4.0960000000000001</v>
      </c>
      <c r="C3" t="s">
        <v>3</v>
      </c>
    </row>
    <row r="4" spans="1:16">
      <c r="A4" t="s">
        <v>5</v>
      </c>
      <c r="B4">
        <v>2.5</v>
      </c>
    </row>
    <row r="5" spans="1:16">
      <c r="A5" t="s">
        <v>7</v>
      </c>
      <c r="B5">
        <v>5</v>
      </c>
    </row>
    <row r="7" spans="1:16">
      <c r="F7" s="12" t="s">
        <v>8</v>
      </c>
      <c r="G7" s="12"/>
      <c r="H7" s="12" t="s">
        <v>9</v>
      </c>
      <c r="I7" s="12"/>
      <c r="J7" s="12" t="s">
        <v>12</v>
      </c>
      <c r="K7" s="12"/>
      <c r="L7" s="12" t="s">
        <v>13</v>
      </c>
      <c r="M7" s="12"/>
      <c r="O7" s="12" t="s">
        <v>16</v>
      </c>
      <c r="P7" s="12"/>
    </row>
    <row r="8" spans="1:16">
      <c r="A8" s="8" t="s">
        <v>14</v>
      </c>
      <c r="B8" s="8" t="s">
        <v>15</v>
      </c>
      <c r="C8" s="1" t="s">
        <v>0</v>
      </c>
      <c r="D8" s="1" t="s">
        <v>1</v>
      </c>
      <c r="E8" s="1" t="s">
        <v>6</v>
      </c>
      <c r="F8" s="5" t="s">
        <v>10</v>
      </c>
      <c r="G8" s="5" t="s">
        <v>11</v>
      </c>
      <c r="H8" s="5" t="s">
        <v>10</v>
      </c>
      <c r="I8" s="5" t="s">
        <v>11</v>
      </c>
      <c r="J8" s="5" t="s">
        <v>10</v>
      </c>
      <c r="K8" s="5" t="s">
        <v>11</v>
      </c>
      <c r="L8" s="5" t="s">
        <v>10</v>
      </c>
      <c r="M8" s="5" t="s">
        <v>11</v>
      </c>
      <c r="O8" s="5" t="s">
        <v>10</v>
      </c>
      <c r="P8" s="5" t="s">
        <v>11</v>
      </c>
    </row>
    <row r="9" spans="1:16">
      <c r="A9" s="3">
        <v>0</v>
      </c>
      <c r="B9" s="3">
        <v>0</v>
      </c>
      <c r="C9" s="3">
        <v>0</v>
      </c>
      <c r="D9" s="2">
        <v>9.6000000000000002E-2</v>
      </c>
      <c r="E9" s="2">
        <v>0.12</v>
      </c>
      <c r="F9" s="6">
        <f t="shared" ref="F9:F14" si="0">-$B$3/$D9</f>
        <v>-42.666666666666664</v>
      </c>
      <c r="G9" s="6">
        <f t="shared" ref="G9:G14" si="1">($B$3*(32767/32768))/$D9</f>
        <v>42.665364583333336</v>
      </c>
      <c r="H9" s="6">
        <f t="shared" ref="H9:H14" si="2">-$B$4/E9</f>
        <v>-20.833333333333336</v>
      </c>
      <c r="I9" s="6">
        <f t="shared" ref="I9:I14" si="3">$B$5+($B$5-$B$4)/E9</f>
        <v>25.833333333333336</v>
      </c>
      <c r="J9" s="2">
        <v>-15</v>
      </c>
      <c r="K9" s="2">
        <v>15</v>
      </c>
      <c r="L9" s="6">
        <f>MAX(F9,H9,J9)</f>
        <v>-15</v>
      </c>
      <c r="M9" s="6">
        <f>MIN(G9,I9,K9)</f>
        <v>15</v>
      </c>
      <c r="O9" s="2">
        <f>32768*L9*$D9/$B$3</f>
        <v>-11520</v>
      </c>
      <c r="P9" s="2">
        <f>32768*M9*$D9/$B$3</f>
        <v>11520</v>
      </c>
    </row>
    <row r="10" spans="1:16">
      <c r="A10" s="3">
        <v>0</v>
      </c>
      <c r="B10" s="3">
        <v>1</v>
      </c>
      <c r="C10" s="3">
        <v>0</v>
      </c>
      <c r="D10" s="2">
        <v>0.192</v>
      </c>
      <c r="E10" s="2">
        <v>0.218</v>
      </c>
      <c r="F10" s="6">
        <f t="shared" si="0"/>
        <v>-21.333333333333332</v>
      </c>
      <c r="G10" s="6">
        <f t="shared" si="1"/>
        <v>21.332682291666668</v>
      </c>
      <c r="H10" s="6">
        <f t="shared" si="2"/>
        <v>-11.467889908256881</v>
      </c>
      <c r="I10" s="6">
        <f t="shared" si="3"/>
        <v>16.467889908256879</v>
      </c>
      <c r="J10" s="2">
        <v>-15</v>
      </c>
      <c r="K10" s="2">
        <v>15</v>
      </c>
      <c r="L10" s="6">
        <f t="shared" ref="L10:L14" si="4">MAX(F10,H10,J10)</f>
        <v>-11.467889908256881</v>
      </c>
      <c r="M10" s="6">
        <f t="shared" ref="M10:M14" si="5">MIN(G10,I10,K10)</f>
        <v>15</v>
      </c>
      <c r="O10" s="7">
        <f>32768*L10*D10/$B$3</f>
        <v>-17614.67889908257</v>
      </c>
      <c r="P10" s="2">
        <f>32768*M10*$D10/$B$3</f>
        <v>23040</v>
      </c>
    </row>
    <row r="11" spans="1:16">
      <c r="A11" s="3">
        <v>1</v>
      </c>
      <c r="B11" s="3">
        <v>0</v>
      </c>
      <c r="C11" s="3">
        <v>0</v>
      </c>
      <c r="D11" s="2">
        <v>0.38400000000000001</v>
      </c>
      <c r="E11" s="2">
        <v>0.41399999999999998</v>
      </c>
      <c r="F11" s="6">
        <f t="shared" si="0"/>
        <v>-10.666666666666666</v>
      </c>
      <c r="G11" s="6">
        <f t="shared" si="1"/>
        <v>10.666341145833334</v>
      </c>
      <c r="H11" s="6">
        <f t="shared" si="2"/>
        <v>-6.0386473429951693</v>
      </c>
      <c r="I11" s="6">
        <f t="shared" si="3"/>
        <v>11.038647342995169</v>
      </c>
      <c r="J11" s="2">
        <v>-15</v>
      </c>
      <c r="K11" s="2">
        <v>15</v>
      </c>
      <c r="L11" s="6">
        <f t="shared" si="4"/>
        <v>-6.0386473429951693</v>
      </c>
      <c r="M11" s="6">
        <f t="shared" si="5"/>
        <v>10.666341145833334</v>
      </c>
      <c r="O11" s="7">
        <f>32768*L11*D11/$B$3</f>
        <v>-18550.72463768116</v>
      </c>
      <c r="P11" s="2">
        <f>32768*M11*$D11/$B$3</f>
        <v>32767.000000000004</v>
      </c>
    </row>
    <row r="12" spans="1:16">
      <c r="A12" s="3">
        <v>1</v>
      </c>
      <c r="B12" s="3">
        <v>1</v>
      </c>
      <c r="C12" s="3">
        <v>0</v>
      </c>
      <c r="D12" s="2">
        <v>0.76800000000000002</v>
      </c>
      <c r="E12" s="2">
        <v>0.80600000000000005</v>
      </c>
      <c r="F12" s="6">
        <f t="shared" si="0"/>
        <v>-5.333333333333333</v>
      </c>
      <c r="G12" s="6">
        <f t="shared" si="1"/>
        <v>5.333170572916667</v>
      </c>
      <c r="H12" s="6">
        <f t="shared" si="2"/>
        <v>-3.1017369727047144</v>
      </c>
      <c r="I12" s="6">
        <f t="shared" si="3"/>
        <v>8.1017369727047139</v>
      </c>
      <c r="J12" s="2">
        <v>-15</v>
      </c>
      <c r="K12" s="2">
        <v>15</v>
      </c>
      <c r="L12" s="6">
        <f t="shared" si="4"/>
        <v>-3.1017369727047144</v>
      </c>
      <c r="M12" s="6">
        <f t="shared" si="5"/>
        <v>5.333170572916667</v>
      </c>
      <c r="O12" s="7">
        <f>32768*L12*D12/$B$3</f>
        <v>-19057.071960297766</v>
      </c>
      <c r="P12" s="2">
        <f>32768*M12*$D12/$B$3</f>
        <v>32767.000000000004</v>
      </c>
    </row>
    <row r="13" spans="1:16">
      <c r="A13" s="3">
        <v>1</v>
      </c>
      <c r="B13" s="3">
        <v>0</v>
      </c>
      <c r="C13" s="3">
        <v>1</v>
      </c>
      <c r="D13" s="2">
        <v>1</v>
      </c>
      <c r="E13" s="2">
        <v>1.0649999999999999</v>
      </c>
      <c r="F13" s="6">
        <f t="shared" si="0"/>
        <v>-4.0960000000000001</v>
      </c>
      <c r="G13" s="6">
        <f t="shared" si="1"/>
        <v>4.0958750000000004</v>
      </c>
      <c r="H13" s="6">
        <f t="shared" si="2"/>
        <v>-2.347417840375587</v>
      </c>
      <c r="I13" s="6">
        <f t="shared" si="3"/>
        <v>7.347417840375587</v>
      </c>
      <c r="J13" s="2">
        <v>-15</v>
      </c>
      <c r="K13" s="2">
        <v>15</v>
      </c>
      <c r="L13" s="6">
        <f t="shared" si="4"/>
        <v>-2.347417840375587</v>
      </c>
      <c r="M13" s="6">
        <f t="shared" si="5"/>
        <v>4.0958750000000004</v>
      </c>
      <c r="O13" s="7">
        <f>32768*L13*D13/$B$3</f>
        <v>-18779.342723004695</v>
      </c>
      <c r="P13" s="2">
        <f>32768*M13*$D13/$B$3</f>
        <v>32767.000000000004</v>
      </c>
    </row>
    <row r="14" spans="1:16">
      <c r="A14" s="3">
        <v>1</v>
      </c>
      <c r="B14" s="3">
        <v>1</v>
      </c>
      <c r="C14" s="3">
        <v>1</v>
      </c>
      <c r="D14" s="2">
        <v>2</v>
      </c>
      <c r="E14" s="2">
        <v>2.0960000000000001</v>
      </c>
      <c r="F14" s="6">
        <f t="shared" si="0"/>
        <v>-2.048</v>
      </c>
      <c r="G14" s="6">
        <f t="shared" si="1"/>
        <v>2.0479375000000002</v>
      </c>
      <c r="H14" s="6">
        <f t="shared" si="2"/>
        <v>-1.1927480916030533</v>
      </c>
      <c r="I14" s="6">
        <f t="shared" si="3"/>
        <v>6.1927480916030531</v>
      </c>
      <c r="J14" s="2">
        <v>-15</v>
      </c>
      <c r="K14" s="2">
        <v>15</v>
      </c>
      <c r="L14" s="6">
        <f t="shared" si="4"/>
        <v>-1.1927480916030533</v>
      </c>
      <c r="M14" s="6">
        <f t="shared" si="5"/>
        <v>2.0479375000000002</v>
      </c>
      <c r="O14" s="7">
        <f>32768*L14*D14/$B$3</f>
        <v>-19083.969465648854</v>
      </c>
      <c r="P14" s="2">
        <f>32768*M14*$D14/$B$3</f>
        <v>32767.000000000004</v>
      </c>
    </row>
  </sheetData>
  <mergeCells count="5">
    <mergeCell ref="F7:G7"/>
    <mergeCell ref="H7:I7"/>
    <mergeCell ref="J7:K7"/>
    <mergeCell ref="L7:M7"/>
    <mergeCell ref="O7:P7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3" sqref="G3"/>
    </sheetView>
  </sheetViews>
  <sheetFormatPr defaultRowHeight="15"/>
  <cols>
    <col min="4" max="4" width="6.28515625" customWidth="1"/>
    <col min="5" max="5" width="6.140625" customWidth="1"/>
    <col min="6" max="6" width="30.42578125" customWidth="1"/>
  </cols>
  <sheetData>
    <row r="1" spans="1:7">
      <c r="A1" t="s">
        <v>17</v>
      </c>
    </row>
    <row r="3" spans="1:7">
      <c r="A3">
        <v>1.55E-4</v>
      </c>
      <c r="D3" s="13" t="s">
        <v>22</v>
      </c>
      <c r="E3" s="13"/>
      <c r="G3" s="11" t="s">
        <v>23</v>
      </c>
    </row>
    <row r="4" spans="1:7">
      <c r="A4">
        <v>1.2068000000000001E-2</v>
      </c>
      <c r="B4">
        <f>A4-A3</f>
        <v>1.1913E-2</v>
      </c>
      <c r="D4" s="9">
        <f>AVERAGE(B4:B6)*1000</f>
        <v>11.913000000000002</v>
      </c>
      <c r="E4" t="s">
        <v>20</v>
      </c>
      <c r="F4" t="s">
        <v>18</v>
      </c>
    </row>
    <row r="5" spans="1:7">
      <c r="A5">
        <v>2.3980999999999999E-2</v>
      </c>
      <c r="B5">
        <f t="shared" ref="B5:B6" si="0">A5-A4</f>
        <v>1.1912999999999998E-2</v>
      </c>
      <c r="D5" s="9">
        <f>D4*8</f>
        <v>95.304000000000016</v>
      </c>
      <c r="E5" t="s">
        <v>20</v>
      </c>
      <c r="F5" t="s">
        <v>19</v>
      </c>
      <c r="G5" s="10">
        <f>1000000/D5</f>
        <v>10492.739024594979</v>
      </c>
    </row>
    <row r="6" spans="1:7">
      <c r="A6">
        <v>3.5894000000000002E-2</v>
      </c>
      <c r="B6">
        <f t="shared" si="0"/>
        <v>1.1913000000000003E-2</v>
      </c>
      <c r="D6">
        <f>D5*8</f>
        <v>762.43200000000013</v>
      </c>
      <c r="E6" t="s">
        <v>20</v>
      </c>
      <c r="F6" t="s">
        <v>21</v>
      </c>
      <c r="G6" s="10">
        <f>1000000/D6</f>
        <v>1311.5923780743724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2011-01-20T15:18:36Z</cp:lastPrinted>
  <dcterms:created xsi:type="dcterms:W3CDTF">2011-01-20T14:34:03Z</dcterms:created>
  <dcterms:modified xsi:type="dcterms:W3CDTF">2012-05-07T16:27:58Z</dcterms:modified>
</cp:coreProperties>
</file>