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hanh\Downloads\"/>
    </mc:Choice>
  </mc:AlternateContent>
  <xr:revisionPtr revIDLastSave="0" documentId="13_ncr:1_{693404D2-CF5F-47F9-AF19-26A1EF77A737}" xr6:coauthVersionLast="47" xr6:coauthVersionMax="47" xr10:uidLastSave="{00000000-0000-0000-0000-000000000000}"/>
  <bookViews>
    <workbookView xWindow="-108" yWindow="-108" windowWidth="23256" windowHeight="12456" tabRatio="160" firstSheet="1" activeTab="1" xr2:uid="{00000000-000D-0000-FFFF-FFFF00000000}"/>
  </bookViews>
  <sheets>
    <sheet name="TH thay doi" sheetId="13" state="hidden" r:id="rId1"/>
    <sheet name="THANHNK" sheetId="12" r:id="rId2"/>
  </sheets>
  <definedNames>
    <definedName name="_xlnm.Print_Titles" localSheetId="1">THANHNK!$8:$9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1" i="12" l="1"/>
  <c r="L42" i="12" l="1"/>
  <c r="L92" i="12"/>
  <c r="L68" i="12"/>
  <c r="L53" i="12" l="1"/>
  <c r="L61" i="12" s="1"/>
  <c r="V53" i="12" l="1"/>
  <c r="L62" i="12"/>
  <c r="L67" i="12" s="1"/>
  <c r="L87" i="12"/>
  <c r="L32" i="12" l="1"/>
  <c r="L91" i="12"/>
  <c r="L109" i="12" l="1"/>
  <c r="L98" i="12"/>
  <c r="L79" i="12"/>
  <c r="L85" i="12" s="1"/>
  <c r="L75" i="12"/>
  <c r="L78" i="12" s="1"/>
  <c r="L73" i="12"/>
  <c r="L52" i="12"/>
  <c r="L41" i="12"/>
  <c r="E111" i="12"/>
  <c r="V109" i="12"/>
  <c r="V92" i="12"/>
  <c r="V98" i="12" s="1"/>
  <c r="V87" i="12"/>
  <c r="V91" i="12" s="1"/>
  <c r="V79" i="12"/>
  <c r="V85" i="12" s="1"/>
  <c r="V75" i="12"/>
  <c r="V78" i="12" s="1"/>
  <c r="V68" i="12"/>
  <c r="V73" i="12" s="1"/>
  <c r="V62" i="12"/>
  <c r="V67" i="12" s="1"/>
  <c r="V61" i="12"/>
  <c r="V42" i="12"/>
  <c r="V52" i="12" s="1"/>
  <c r="V32" i="12"/>
  <c r="V41" i="12" s="1"/>
  <c r="R62" i="12" l="1"/>
  <c r="R75" i="12"/>
  <c r="R87" i="12"/>
  <c r="R32" i="12"/>
  <c r="G32" i="12"/>
  <c r="G87" i="12"/>
  <c r="Y5" i="13"/>
  <c r="AB111" i="12"/>
  <c r="R111" i="12" l="1"/>
  <c r="R112" i="12" s="1"/>
  <c r="Y13" i="13"/>
  <c r="Y12" i="13"/>
  <c r="Y31" i="13"/>
  <c r="Y30" i="13"/>
  <c r="Y29" i="13"/>
  <c r="Y28" i="13"/>
  <c r="Y27" i="13"/>
  <c r="Y26" i="13"/>
  <c r="Y25" i="13"/>
  <c r="Y24" i="13"/>
  <c r="Y23" i="13"/>
  <c r="Y22" i="13"/>
  <c r="Y21" i="13"/>
  <c r="Y20" i="13"/>
  <c r="Y19" i="13"/>
  <c r="Y18" i="13"/>
  <c r="Y17" i="13"/>
  <c r="Y16" i="13"/>
  <c r="Y15" i="13"/>
  <c r="Y14" i="13"/>
  <c r="Y11" i="13"/>
  <c r="Y10" i="13"/>
  <c r="Y9" i="13"/>
  <c r="Y8" i="13"/>
  <c r="Y7" i="13"/>
  <c r="Y6" i="13"/>
  <c r="AB5" i="13"/>
  <c r="G75" i="12" l="1"/>
  <c r="G62" i="12"/>
  <c r="E112" i="12" l="1"/>
  <c r="AB112" i="12"/>
</calcChain>
</file>

<file path=xl/sharedStrings.xml><?xml version="1.0" encoding="utf-8"?>
<sst xmlns="http://schemas.openxmlformats.org/spreadsheetml/2006/main" count="318" uniqueCount="233">
  <si>
    <t>CÔNG TY TNHH KỸ THUẬT QUẢN LÝ BAY (ATTECH)</t>
  </si>
  <si>
    <t xml:space="preserve">TIÊU CHUẨN VÀ ĐÁNH GIÁ NĂNG LỰC     </t>
  </si>
  <si>
    <t>Chức danh:</t>
  </si>
  <si>
    <t xml:space="preserve">Đơn vị: </t>
  </si>
  <si>
    <t>Người được đánh giá:</t>
  </si>
  <si>
    <t xml:space="preserve">Nhóm: </t>
  </si>
  <si>
    <t>TT</t>
  </si>
  <si>
    <t>MS</t>
  </si>
  <si>
    <t>Tiêu chuẩn năng lực</t>
  </si>
  <si>
    <t>Cấp độ năng lực và Điểm đánh giá</t>
  </si>
  <si>
    <t>Thể hiện thực tế</t>
  </si>
  <si>
    <t>Người lao động tự đánh giá</t>
  </si>
  <si>
    <t>NQL trực tiếp đánh giá</t>
  </si>
  <si>
    <t>Cấp độ chuẩn</t>
  </si>
  <si>
    <t>Thực tế</t>
  </si>
  <si>
    <t>Đánh giá lần gần nhất</t>
  </si>
  <si>
    <t>Thay đổi so với lần trước</t>
  </si>
  <si>
    <t xml:space="preserve">Chứng chỉ khóa huấn luyện đã bổ sung trong kỳ </t>
  </si>
  <si>
    <t>Điểm</t>
  </si>
  <si>
    <t>A1</t>
  </si>
  <si>
    <t>Tận tâm với công việc</t>
  </si>
  <si>
    <t>A2</t>
  </si>
  <si>
    <t>Cải tiến/đổi mới</t>
  </si>
  <si>
    <t>A3</t>
  </si>
  <si>
    <t>Sự chủ động và trách nhiệm trong công việc</t>
  </si>
  <si>
    <t>B1.1.25</t>
  </si>
  <si>
    <t>B3</t>
  </si>
  <si>
    <t>Giải quyết vấn đề</t>
  </si>
  <si>
    <t>B4</t>
  </si>
  <si>
    <t>Trình bày, giao tiếp</t>
  </si>
  <si>
    <t>Tổng điểm</t>
  </si>
  <si>
    <t>Tỷ lệ năng lực thực tế</t>
  </si>
  <si>
    <t>Mức năng lực</t>
  </si>
  <si>
    <t xml:space="preserve">Ý kiến </t>
  </si>
  <si>
    <t xml:space="preserve">Ý kiến phê duyệt </t>
  </si>
  <si>
    <t>Người được đánh giá</t>
  </si>
  <si>
    <t>Trưởng bộ phận</t>
  </si>
  <si>
    <t>của Giám đốc</t>
  </si>
  <si>
    <t xml:space="preserve">Ngày:    </t>
  </si>
  <si>
    <t xml:space="preserve">Ngày:      </t>
  </si>
  <si>
    <t>Lập kế hoạch công việc</t>
  </si>
  <si>
    <t>Điểm đánh giá cấp độ 2</t>
  </si>
  <si>
    <t>Điểm đánh giá cấp độ 3</t>
  </si>
  <si>
    <t>Điểm đánh giá cấp độ 1</t>
  </si>
  <si>
    <t>B2</t>
  </si>
  <si>
    <t>Điểm cấp độ 1</t>
  </si>
  <si>
    <t>Điểm cấp độ 2</t>
  </si>
  <si>
    <t>Điểm cấp độ 3</t>
  </si>
  <si>
    <t>Không đủ đk đánh giá cấp độ 4</t>
  </si>
  <si>
    <r>
      <rPr>
        <sz val="12"/>
        <color rgb="FF000000"/>
        <rFont val="Times New Roman"/>
        <family val="1"/>
        <charset val="1"/>
      </rPr>
      <t xml:space="preserve">3. Thể hiện sự thấu hiểu và phong thái chững chạc trong trao đổi, thảo luận: </t>
    </r>
    <r>
      <rPr>
        <b/>
        <sz val="12"/>
        <color rgb="FF000000"/>
        <rFont val="Times New Roman"/>
        <family val="1"/>
        <charset val="1"/>
      </rPr>
      <t xml:space="preserve">Không đạt </t>
    </r>
  </si>
  <si>
    <r>
      <rPr>
        <sz val="12"/>
        <color rgb="FF000000"/>
        <rFont val="Times New Roman"/>
        <family val="1"/>
        <charset val="1"/>
      </rPr>
      <t xml:space="preserve"> 4. Lập luận rõ ràng, logic, thể hiện được các điểm đáng chú ý và mong muốn đạt được. </t>
    </r>
    <r>
      <rPr>
        <b/>
        <sz val="12"/>
        <color rgb="FF000000"/>
        <rFont val="Times New Roman"/>
        <family val="1"/>
        <charset val="1"/>
      </rPr>
      <t xml:space="preserve">Không đạt </t>
    </r>
  </si>
  <si>
    <r>
      <rPr>
        <sz val="12"/>
        <color rgb="FF000000"/>
        <rFont val="Times New Roman"/>
        <family val="1"/>
        <charset val="1"/>
      </rPr>
      <t xml:space="preserve">5. Khả năng giao dịch, thương thảo, đàm phán với đối tác nhằm đạt được mục tiêu. </t>
    </r>
    <r>
      <rPr>
        <b/>
        <sz val="12"/>
        <color rgb="FF000000"/>
        <rFont val="Times New Roman"/>
        <family val="1"/>
        <charset val="1"/>
      </rPr>
      <t xml:space="preserve">Không đạt </t>
    </r>
  </si>
  <si>
    <r>
      <rPr>
        <sz val="12"/>
        <color rgb="FF000000"/>
        <rFont val="Times New Roman"/>
        <family val="1"/>
        <charset val="1"/>
      </rPr>
      <t xml:space="preserve">6. Trình bày các vấn đề phức tạp một cách rõ ràng, tạo được niềm tin từ các đối tượng khác nhau.  </t>
    </r>
    <r>
      <rPr>
        <b/>
        <sz val="12"/>
        <color rgb="FF000000"/>
        <rFont val="Times New Roman"/>
        <family val="1"/>
        <charset val="1"/>
      </rPr>
      <t>Không đạt</t>
    </r>
    <r>
      <rPr>
        <sz val="12"/>
        <color rgb="FF000000"/>
        <rFont val="Times New Roman"/>
        <family val="1"/>
        <charset val="1"/>
      </rPr>
      <t xml:space="preserve"> </t>
    </r>
  </si>
  <si>
    <r>
      <rPr>
        <sz val="12"/>
        <color rgb="FF000000"/>
        <rFont val="Times New Roman"/>
        <family val="1"/>
        <charset val="1"/>
      </rPr>
      <t xml:space="preserve">7. Chia sẻ các thông tin nhạy cảm hoặc tiêu cực một cách rõ ràng, khéo léo. </t>
    </r>
    <r>
      <rPr>
        <b/>
        <sz val="12"/>
        <color rgb="FF000000"/>
        <rFont val="Times New Roman"/>
        <family val="1"/>
        <charset val="1"/>
      </rPr>
      <t>Không đạt</t>
    </r>
  </si>
  <si>
    <r>
      <rPr>
        <sz val="12"/>
        <color rgb="FF000000"/>
        <rFont val="Times New Roman"/>
        <family val="1"/>
        <charset val="1"/>
      </rPr>
      <t xml:space="preserve">8. Khuyến khích trao đổi và chia sẻ quan điểm của người khác </t>
    </r>
    <r>
      <rPr>
        <b/>
        <sz val="12"/>
        <color rgb="FF000000"/>
        <rFont val="Times New Roman"/>
        <family val="1"/>
        <charset val="1"/>
      </rPr>
      <t>Không đạt</t>
    </r>
  </si>
  <si>
    <t xml:space="preserve">Phòng Nghiên cứu phát triển </t>
  </si>
  <si>
    <t>Cấp độ 3: Không đạt biểu hiện nào</t>
  </si>
  <si>
    <t>Cấp độ 1 đạt 2/2 biểu hiện, bao gồm:</t>
  </si>
  <si>
    <t>Cấp độ 1 đạt 3/3 biểu hiện, bao gồm:</t>
  </si>
  <si>
    <t>G</t>
  </si>
  <si>
    <t>Nhân viên giải pháp CNTT</t>
  </si>
  <si>
    <t>Chuyên môn: Giải pháp và hệ thống công nghệ thông tin.</t>
  </si>
  <si>
    <t>Cấp độ 1:  đạt 5/6 biểu hiện, bao gồm</t>
  </si>
  <si>
    <t>Cấp độ 3: đạt 2/5 biểu hiện, bao gồm:</t>
  </si>
  <si>
    <r>
      <t xml:space="preserve">2. Sửa chữa các thiết bị mạng: 
</t>
    </r>
    <r>
      <rPr>
        <b/>
        <sz val="12"/>
        <rFont val="Times New Roman"/>
        <family val="1"/>
      </rPr>
      <t>Đạt vì: Trong quá trình thực hiện nhiệm vụ KH&amp;CN Nghiên cứu nâng cấp, cải tiến hệ thống tích hợp và xử lý dữ liệu ADS-B (ATTECH ADS-B Integrator) có thiết lập và khắc phục các lỗi cơ bản của Switch để tạo thành mạng LAN phục vụ kiểm thử phần mềm.</t>
    </r>
  </si>
  <si>
    <r>
      <t xml:space="preserve">3. Chủ trì kiểm tra, đánh giá phần mềm ứng dụng và quản trị dữ liệu CNTT.
</t>
    </r>
    <r>
      <rPr>
        <b/>
        <sz val="12"/>
        <rFont val="Times New Roman"/>
        <family val="1"/>
      </rPr>
      <t>Không đạt vì chưa có biểu hiện cụ thể.</t>
    </r>
  </si>
  <si>
    <t>Cấp độ 2: đạt 5/7 biểu hiện, bao gồm:</t>
  </si>
  <si>
    <t>Cấp độ 2 đạt 3.5/4 biểu hiện, bao gồm:</t>
  </si>
  <si>
    <r>
      <t xml:space="preserve">1. Quản trị mạng CNTT cấp công ty (LAN): 
</t>
    </r>
    <r>
      <rPr>
        <b/>
        <sz val="12"/>
        <rFont val="Times New Roman"/>
        <family val="1"/>
      </rPr>
      <t xml:space="preserve">Không đạt vì: chức năng nhiệm vụ phòng NCPT không có quản lý mạng LAN. </t>
    </r>
  </si>
  <si>
    <r>
      <t xml:space="preserve">2. Sửa chữa phần cứng máy tính ở Cấp độ phát hiện và thay thế các khối card chức năng: 
</t>
    </r>
    <r>
      <rPr>
        <b/>
        <sz val="12"/>
        <rFont val="Times New Roman"/>
        <family val="1"/>
      </rPr>
      <t>Đạt vì: trong quá trình làm việc có tự sửa chữa máy tính của mình bằng cách tháo lắp và thử thay thế các khối card.</t>
    </r>
  </si>
  <si>
    <r>
      <t xml:space="preserve">3. Cài đặt các phần mềm hệ điều hành và các ứng dụng văn phòng. 
</t>
    </r>
    <r>
      <rPr>
        <b/>
        <sz val="12"/>
        <rFont val="Times New Roman"/>
        <family val="1"/>
      </rPr>
      <t>Đạt vì: cài đặt các ứng dụng văn phòng Word, Office, Excel và các hệ điều hành Window, Linux Centos để phục vụ công việc.</t>
    </r>
  </si>
  <si>
    <r>
      <t xml:space="preserve">4. Sửa chữa các lỗi phần mềm ứng dụng cơ bản và diệt virus bằng các phần mềm chuyên dụng. 
</t>
    </r>
    <r>
      <rPr>
        <b/>
        <sz val="12"/>
        <rFont val="Times New Roman"/>
        <family val="1"/>
      </rPr>
      <t>Đạt vì: có sửa chữa các phần mềm ứng dụng cơ bản và sử dụng các phần mềm diệt virus như Kaspersky.</t>
    </r>
  </si>
  <si>
    <r>
      <t xml:space="preserve">5. Lắp đặt máy tính PC và thiết bị mạng. 
</t>
    </r>
    <r>
      <rPr>
        <b/>
        <sz val="12"/>
        <rFont val="Times New Roman"/>
        <family val="1"/>
      </rPr>
      <t>Đạt vì: khi thực hiện nhiệm vụ KH&amp;CN Nghiên cứu nâng cấp, cải tiến hệ thống tích hợp và xử lý dữ liệu ADS-B (ATTECH ADS-B Integrator) có lắp đặt máy tính và switch để kiểm tra trong mạng LAN.</t>
    </r>
  </si>
  <si>
    <r>
      <t xml:space="preserve">6. Thực hiện đầy đủ các yêu câu của hệ thống quản lí chất lượng, qui định chuyên môn của đơn vị trong quá trình thực hiện nhiệm vụ: 
</t>
    </r>
    <r>
      <rPr>
        <b/>
        <sz val="12"/>
        <rFont val="Times New Roman"/>
        <family val="1"/>
      </rPr>
      <t>Đạt vì :trong quá trình thực hiện công việc và đề tài đều có sử dụng hệ thống iso online và có tuân theo các quy định chuyên môn của đơn vị.</t>
    </r>
  </si>
  <si>
    <r>
      <t xml:space="preserve">1. Quản trị mạng CNTT cấp độ mạng WAN: 
</t>
    </r>
    <r>
      <rPr>
        <b/>
        <sz val="12"/>
        <rFont val="Times New Roman"/>
        <family val="1"/>
      </rPr>
      <t>Không đạt vì: chức năng nhiệm vụ phòng NCPT không có quản lý mạng WAN.</t>
    </r>
  </si>
  <si>
    <r>
      <t xml:space="preserve">3. Thử nghiệm phần mềm CNTT: 
</t>
    </r>
    <r>
      <rPr>
        <b/>
        <sz val="12"/>
        <rFont val="Times New Roman"/>
        <family val="1"/>
      </rPr>
      <t>Đạt vì: có tham gia thử nghiệm phần mềm hệ thống Flight Strip</t>
    </r>
  </si>
  <si>
    <r>
      <t xml:space="preserve">4. Sửa chữa, bảo trì hệ thống cơ sở dữ liệu CNTT: 
</t>
    </r>
    <r>
      <rPr>
        <b/>
        <sz val="12"/>
        <rFont val="Times New Roman"/>
        <family val="1"/>
      </rPr>
      <t xml:space="preserve">Đạt vì: đã thiết kế thêm bảng dữ liệu mới, xây dựng và chỉnh sửa các câu truy vấn dữ liệu(stored procedure) trong hệ cơ sở dữ liệu của phần mềm quản lý nhân sự tại nhiệm vụ Chỉnh sửa, nâng cấp phần mềm đầu Quản lý nhân sự  và đã được GĐ phê duyệt. </t>
    </r>
  </si>
  <si>
    <r>
      <t xml:space="preserve">6. Tham gia thiết kế mạng CNTT – LAN bao gồm cả hệ thống cơ sở dữ liệu và phần mềm ứng dụng: 
</t>
    </r>
    <r>
      <rPr>
        <b/>
        <sz val="12"/>
        <rFont val="Times New Roman"/>
        <family val="1"/>
      </rPr>
      <t xml:space="preserve">Đạt vì: Thể hiện ở việc tham gia thực hiện xây dựng, hoàn thiện đề tài NCKH: Nghiên cứu thiết kế xây dựng hệ thống CSDL giám sát hàng không trên nền các dữ liệu PSR, SSR, ADS-B FPL đã được nghiệm thu theo quyết định số 272/QĐ-CQĐHQ ngày 13 tháng 7 năm 2021.  </t>
    </r>
  </si>
  <si>
    <r>
      <t>7. Tham gia kiểm tra, đánh giá phần mềm ứng dụng và quản trị dữ liệu CNTT:</t>
    </r>
    <r>
      <rPr>
        <b/>
        <sz val="12"/>
        <rFont val="Times New Roman"/>
        <family val="1"/>
      </rPr>
      <t xml:space="preserve">  Đạt vì: 
- Thể hiện ở việc tham gia kiểm tra đánh giá các chức năng thuộc đề tài Nghiên cứu thiết kế xây dựng hệ thống CSDL giám sát hàng không trên nền các dữ liệu PSR, SSR, ADS-B FPL đã được nghiệm thu theo quyết định số 272/QĐ-CQĐHQ ngày 13 tháng 7 năm 2021.
- Tham gia kiểm tra đánh giá phần mềm Flight Strip</t>
    </r>
  </si>
  <si>
    <r>
      <t xml:space="preserve">1. Chủ trì lắp đặt và quản lí khai thác các hệ thống CNTT tương đương cấp độ mạng WAN.  
</t>
    </r>
    <r>
      <rPr>
        <b/>
        <sz val="12"/>
        <rFont val="Times New Roman"/>
        <family val="1"/>
      </rPr>
      <t>Không đạt vì chức năng nhiệm vụ phòng NCPT không có lắp đặt và quản lý khai thác mạng WAN.</t>
    </r>
  </si>
  <si>
    <r>
      <t xml:space="preserve">2. Chủ trì thiết kế mạng CNTT – LAN bao gồm cả hệ thống cơ sở dữ liệu và phần mềm ứng dụng. 
</t>
    </r>
    <r>
      <rPr>
        <b/>
        <sz val="12"/>
        <rFont val="Times New Roman"/>
        <family val="1"/>
      </rPr>
      <t>Đạt 1 vì: Thể hiện ở việc chủ trì xây dựng Hồ sơ thiết kế nhiệm vụ KH&amp;CN Nghiên cứu nâng cấp, cải tiến hệ thống tích hợp và xử lý dữ liệu ADS-B (ATTECH ADS-B Integrator) đã được Hội đồng KH&amp;CN phê duyệt theo Quyết định số 21/QĐ-CQĐHQ ngày 14/01/2021.</t>
    </r>
  </si>
  <si>
    <r>
      <t xml:space="preserve">4. Chủ trì thiết kế, chế tạo hệ thống điều khiển và giám sát, hệ thống thông tin chuyên ngành như: Hệ thống điều khiển giám sát đèn hiệu sân bay hoặc tương đương, hệ thống AMSS hoặc tương đương. 
</t>
    </r>
    <r>
      <rPr>
        <b/>
        <sz val="12"/>
        <rFont val="Times New Roman"/>
        <family val="1"/>
      </rPr>
      <t>Không đạt vì chưa có biểu hiện</t>
    </r>
  </si>
  <si>
    <r>
      <t xml:space="preserve">5. Viết tài liệu khai thác hệ thống. 
</t>
    </r>
    <r>
      <rPr>
        <b/>
        <sz val="12"/>
        <rFont val="Times New Roman"/>
        <family val="1"/>
      </rPr>
      <t>Đạt vì: Viết tài liệu khai thác phần mềm đầu cuối khai thác đề tài NCKH: Nghiên cứu thiết kế xây dựng hệ thống CSDL giám sát hàng không trên nền các dữ liệu PSR, SSR, ADS-B FPL đã được nghiệm thu theo quyết định số 272/QĐ-CQĐHQ ngày 13 tháng 7 năm 2021, tài liệu  HDSD các chức năng được nâng cấp cải tiến trong phần mềm Quản lý nhân sự đã được GĐ phê duyệt.</t>
    </r>
  </si>
  <si>
    <t>Họ và tên</t>
  </si>
  <si>
    <t>Tên NL</t>
  </si>
  <si>
    <t>Không thay đổi</t>
  </si>
  <si>
    <t>Biểu hiện thay đổi</t>
  </si>
  <si>
    <t>Ý kiến của Phòng TCCB-LĐ</t>
  </si>
  <si>
    <t>Biểu hiện giảm</t>
  </si>
  <si>
    <t>Ý kiến Giám đốc</t>
  </si>
  <si>
    <t xml:space="preserve">Ý kiến tiếp thu, giải trình </t>
  </si>
  <si>
    <t>Điểm đánh giá</t>
  </si>
  <si>
    <t>Tỷ lệ</t>
  </si>
  <si>
    <t>Cấp độ</t>
  </si>
  <si>
    <t>Biểu hiện</t>
  </si>
  <si>
    <t>Dòng</t>
  </si>
  <si>
    <t>Số điểm biểu hiện tăng</t>
  </si>
  <si>
    <t>Nội dung biểu hiện thay đổi</t>
  </si>
  <si>
    <t>Số điểm biểu hiện giảm</t>
  </si>
  <si>
    <t>Nội dung thay đổi</t>
  </si>
  <si>
    <t>Gần nhất</t>
  </si>
  <si>
    <t>Thay đổi</t>
  </si>
  <si>
    <t>Chuyên môn: Giải pháp và hệ thống công nghệ thông tin</t>
  </si>
  <si>
    <r>
      <t xml:space="preserve">5. Chủ trì lắp đặt và quản lý khai thác các hệ thống CNTT tương đương cấp độ mạng LAN: 
</t>
    </r>
    <r>
      <rPr>
        <b/>
        <sz val="12"/>
        <rFont val="Times New Roman"/>
        <family val="1"/>
      </rPr>
      <t>Đạt 1/2 vì: thể hiện ở việc chủ trì cài đặt hệ thống Phần mềm kiểm tra chất lượng dữ liệu giám sát hàng không (SMS) và Phần mềm hệ thống cơ sở dữ liệu khàng không tại Dự án mua sắm máy tính cấu hình cao phục vụ đánh giá dữ liệu ADS-B tại ATCC Hà Nội.</t>
    </r>
  </si>
  <si>
    <r>
      <t>2. Xác định được những khó khăn, trở ngại trong quá trình thực hiện và yêu cầu hỗ trợ kịp thời.</t>
    </r>
    <r>
      <rPr>
        <b/>
        <sz val="12"/>
        <rFont val="Times New Roman"/>
        <family val="1"/>
      </rPr>
      <t xml:space="preserve"> 
Đạt vì: Trong quá trình thực hiện công việc tích hợp bản đồ địa hình tại nhiệm vụ KH&amp;CN Nghiên cứu nâng cấp, cải tiến hệ thống tích hợp và xử lý dữ liệu ADS-B (ATTECH ADS-B Integrator) đã xác định được những khó khăn về công nghệ và chi phí khi tích hợp bản đồ địa hình sửa dụng công nghệ của Esri, yêu cầu hỗ trợ kịp thời từ cơ quan chủ trì và chuyển sang sử dụng tích hợp bản đồ địa hình dạng ảnh.</t>
    </r>
  </si>
  <si>
    <r>
      <t xml:space="preserve">4. Báo cáo và giải trình cụ thể, chi tiết về kết quả thực hiện. Phát hiện các vấn đề cần cải tiến, khắc phục trong tương lai. 
</t>
    </r>
    <r>
      <rPr>
        <b/>
        <sz val="12"/>
        <rFont val="Times New Roman"/>
        <family val="1"/>
      </rPr>
      <t>Đạt 1/2 vì: Trong báo cáo công việc cuối tháng trên phần mềm QLNS đều có báo cáo và giải trình được cụ thể, chi tiết về kết quả thực hiện công việc. Chưa có biểu hiện về phát hiện các vấn đề cần cải tiến, khắc phục trong tương lai.</t>
    </r>
  </si>
  <si>
    <t>H3</t>
  </si>
  <si>
    <t>G3</t>
  </si>
  <si>
    <t>Trần Minh Dũng</t>
  </si>
  <si>
    <t>PHỤ LỤC 1: TỔNG HỢP BIỂU HIỆN THAY ĐỔI CỦA TRẦN MINH DŨNG (TẠI VÍ TRÍ NHÂN VIÊN GIẢI PHÁP CNTT) 
SO VỚI ĐÁNH GIÁ NĂNG LỰC GẦN NHẤT (TẠI VỊ TRÍ NHÂN VIÊN LẬP TRÌNH)
 (Kèm theo Tờ trình số:            /TTr-TCCB ngày          tháng       năm 2025)</t>
  </si>
  <si>
    <t>Không đủ điều kiện đánh giá cấp độ 3</t>
  </si>
  <si>
    <r>
      <t>1. Điều chỉnh nội dung, phong cách, giọng nói phù hợp với đối tượng trao đổi.</t>
    </r>
    <r>
      <rPr>
        <b/>
        <sz val="12"/>
        <rFont val="Times New Roman"/>
        <family val="1"/>
      </rPr>
      <t xml:space="preserve"> Không đạt</t>
    </r>
  </si>
  <si>
    <r>
      <t xml:space="preserve">2. Đưa ra các phân tích, lý lẽ xác đáng khi giao tiếp, đàm phán hoặc tranh luận. </t>
    </r>
    <r>
      <rPr>
        <b/>
        <sz val="12"/>
        <rFont val="Times New Roman"/>
        <family val="1"/>
      </rPr>
      <t>Không đạt</t>
    </r>
  </si>
  <si>
    <r>
      <t>9. Trình bày, giao tiếp, lập báo cáo, tài liệu hướng dẫn chuyên môn rõ ràng, rành mạch.</t>
    </r>
    <r>
      <rPr>
        <b/>
        <sz val="12"/>
        <rFont val="Times New Roman"/>
        <family val="1"/>
        <charset val="1"/>
      </rPr>
      <t xml:space="preserve"> Không đạt</t>
    </r>
  </si>
  <si>
    <r>
      <t xml:space="preserve">Sẵn sàng làm ngoài giờ và ngoài phạm vi trách nhiệm khi công việc yêu cầu. </t>
    </r>
    <r>
      <rPr>
        <b/>
        <sz val="12"/>
        <rFont val="Times New Roman"/>
        <family val="1"/>
      </rPr>
      <t>Đạt vì: 
Từ khi vào công ty vẫn luôn sẵn sàng làm việc ngoài giờ khi Phòng yêu cầu.</t>
    </r>
  </si>
  <si>
    <t>Cấp độ 2 đạt 4/4 biểu hiện, bao gồm:</t>
  </si>
  <si>
    <t>2. Chủ trì thiết kế mạng CNTT – LAN bao gồm cả hệ thống cơ sở dữ liệu và phần mềm ứng dụng.</t>
  </si>
  <si>
    <t>1. Chủ trì lắp đặt và quản lí khai thác các hệ thống CNTT tương đương cấp độ mạng WAN.</t>
  </si>
  <si>
    <t>3. Chủ trì kiểm tra, đánh giá phần mềm ứng dụng và quản trị dữ liệu CNTT.</t>
  </si>
  <si>
    <t xml:space="preserve">4. Chủ trì thiết kế, chế tạo hệ thống điều khiển và giám sát, hệ thống thông tin chuyên ngành như: Hệ thống điều khiển giám sát đèn hiệu sân bay hoặc tương đương, hệ thống AMSS hoặc tương đương. </t>
  </si>
  <si>
    <t xml:space="preserve">5. Viết tài liệu khai thác hệ thống. </t>
  </si>
  <si>
    <t>Nguyễn Kim Thành</t>
  </si>
  <si>
    <r>
      <t xml:space="preserve">2. Sửa chữa phần cứng máy tính ở Cấp độ phát hiện và thay thế các khối card chức năng: </t>
    </r>
    <r>
      <rPr>
        <b/>
        <sz val="12"/>
        <color rgb="FF000000"/>
        <rFont val="Times New Roman"/>
        <family val="1"/>
      </rPr>
      <t xml:space="preserve"> Đạt 1/2 vì: Đã tham gia kiểm tra và đánh giá tình trạng phần cứng của các máy tính cũ tại phòng NCPT. Có kiến thức và hiểu biết về cách nhận biết hỏng hóc cơ bản, tháo lắp các linh kiện phần cứng (RAM, ổ cứng, card mạng…). 
Tuy nhiên, chưa trực tiếp thực hiện thay thế hoặc sửa chữa các khối card chức năng trong thực tế.</t>
    </r>
  </si>
  <si>
    <r>
      <t xml:space="preserve">3. Cài đặt các phần mềm hệ điều hành và các ứng dụng văn phòng. </t>
    </r>
    <r>
      <rPr>
        <b/>
        <sz val="12"/>
        <rFont val="Times New Roman"/>
        <family val="1"/>
      </rPr>
      <t>Đạt vì:
- Đã thực hiện cài đặt hệ điều hành (Window 10) và các phần mềm văn phòng (Microsoft Office, trình duyệt, notepad++, apache netbeans 18) khi được cấp thiết bị làm việc và đảm bảo tuân theo Điều 18 Quy định về quản lý, trang bị, cài đặt và sử dụng phần mềm tại Công ty; thiết lập cấu hình ban đầu và đảm bảo máy hoạt động ổn định để làm việc. (Đã ghi nhận trên chương trình QLNS tháng 1/2025)</t>
    </r>
  </si>
  <si>
    <r>
      <t xml:space="preserve">6. Thực hiện đầy đủ các yêu câu của hệ thống quản lý chất lượng, quy định chuyên môn của đơn vị trong quá trình thực hiện nhiệm vụ: </t>
    </r>
    <r>
      <rPr>
        <b/>
        <sz val="12"/>
        <rFont val="Times New Roman"/>
        <family val="1"/>
      </rPr>
      <t>Đạt vì:
Trong thời gian làm việc luôn tuân thủ đầy đủ các quy định về quản lý chất lượng, quy trình nghiệp vụ của công ty (sử dụng hệ thống ISO online của công ty trong xử lý công việc)</t>
    </r>
  </si>
  <si>
    <r>
      <t xml:space="preserve">2. Sắp xếp, bố trí công việc cá nhân phù hợp với mục tiêu, kế hoạch công việc chung. </t>
    </r>
    <r>
      <rPr>
        <b/>
        <sz val="12"/>
        <rFont val="Times New Roman"/>
        <family val="1"/>
        <charset val="1"/>
      </rPr>
      <t>Đạt vì: Luôn tự chủ động sắp xếp công việc dựa trên kế hoạch của Công ty, bộ phận và các nhiệm vụ được Ban lãnh đạo phân công, đảm bảo công việc diễn ra đúng tiến độ, hoàn thành đúng thời gian đề ra ngay từ khi lập kế hoạch:
- Xây dựng phiên bản mới của website attech.com.vn
- Xây dựng phương án kết nối giữa chương trình QLNS và trang web đào tạo ELearning
- Tìm hiểu, nghiên cứu kiến thức và thử nghiệm hệ thống Solace Pub/Sub+
- Cùng tìm hiểu và tham gia dự án nâng cấp cải tiến thiết bị ghi âm chuyên dụng hàng không</t>
    </r>
  </si>
  <si>
    <r>
      <t xml:space="preserve">4. Hoàn thành và báo cáo kết quả thực hiện đầy đủ, chính xác, đúng hạn. </t>
    </r>
    <r>
      <rPr>
        <b/>
        <sz val="12"/>
        <rFont val="Times New Roman"/>
        <family val="1"/>
        <charset val="1"/>
      </rPr>
      <t xml:space="preserve">Đạt vì: Các công việc được hoàn thành đúng tiến độ, có theo dõi, ghi nhận và báo cáo đều đặn hàng tháng trên phần mềm quản lý nhân sự.
</t>
    </r>
    <r>
      <rPr>
        <b/>
        <sz val="12"/>
        <rFont val="Times New Roman"/>
        <family val="1"/>
      </rPr>
      <t>- Xây dựng phiên bản mới của website attech.com.vn (ghi nhận tháng 3/2025 - hiện tại)
- Tìm hiểu, nghiên cứu kiến thức và thử nghiệm hệ thống Solace Pub/Sub+ (ghi nhận tháng 6/2025 - hiện tại)
- Tìm hiểu nghiên cứu source code, dựng môi trường lập trình, server nội bộ chương trình QLNS (ghi nhận tháng 1/2025 - hiện tại)...</t>
    </r>
  </si>
  <si>
    <r>
      <t xml:space="preserve">1. Xử lý được các vấn đề phát sinh nhưng có tiền lệ, quy định và hướng dẫn cụ thể của người quản lý. 
</t>
    </r>
    <r>
      <rPr>
        <b/>
        <sz val="12"/>
        <rFont val="Times New Roman"/>
        <family val="1"/>
        <charset val="1"/>
      </rPr>
      <t>Đạt vì: 
- Khi được giao việc, đã chủ động tìm hiểu hồ sơ, tài liệu hướng dẫn và các quy định liên quan đồng thời sẽ xin ý kiến hướng dẫn của cấp trên (VD: hoàn thành viết tài liệu của "User Application Profile for Category 021" giữa các phiên bản (0.23, 1.3, 2.1, 2.4) bằng bản mô tả trên file excel - ghi nhận trên phần mềm QLNS tháng 1/2025; viết lại sơ đồ thuật toán xử lý thu phát thông tin để mô tả các hệ thống ABS-B làm việc theo sự hướng dẫn của TBP).</t>
    </r>
  </si>
  <si>
    <r>
      <t xml:space="preserve">5. Hướng dẫn người khác về quy trình xử lý, giải quyết các vấn đề phát sinh. 
</t>
    </r>
    <r>
      <rPr>
        <b/>
        <sz val="12"/>
        <rFont val="Times New Roman"/>
        <family val="1"/>
        <charset val="1"/>
      </rPr>
      <t>Không đạt vì: Chưa có biểu hiện cụ thể.</t>
    </r>
  </si>
  <si>
    <r>
      <t xml:space="preserve">Sẵn sàng nhận công việc khó khăn như một cơ hội để phát triển, không né tránh, đùn đẩy. </t>
    </r>
    <r>
      <rPr>
        <b/>
        <sz val="12"/>
        <rFont val="Times New Roman"/>
        <family val="1"/>
      </rPr>
      <t>Đạt vì:
Nhiệm vụ chính được phân công là
- Xây dựng phiên bản mới của website attech.com.vn
- Xây dựng phương án kết nối giữa chương trình QLNS và trang web đào tạo ELearning.
- Tìm hiểu và dựng lại môi trường server nội bộ để xử lý các vấn đề về chức năng, bảo mật của chương trình QLNS.
- Tìm hiểu, nghiên cứu kiến thức và thử nghiệm hệ thống Solace Pub/Sub+
- Cùng tìm hiểu và tham gia dự án nâng cấp cải tiến thiết bị ghi âm chuyên dụng hàng không
(Các nội dung chi tiết công việc được ghi nhận trên chương trình quản lý nhân sự từ tháng 01/2025 - hiện tại)</t>
    </r>
  </si>
  <si>
    <r>
      <t xml:space="preserve">Chấp nhận điều kiện khó khăn trong những tình huống nhất định để hoàn thành công việc. </t>
    </r>
    <r>
      <rPr>
        <b/>
        <sz val="12"/>
        <rFont val="Times New Roman"/>
        <family val="1"/>
      </rPr>
      <t>Đạt vì: 
- Khi cần thiết, vẫn luôn sẵn sàng làm việc ngoài giờ hoặc linh hoạt thay đổi kế hoạch cá nhân để đảm bảo tiến độ.
- Luôn giữ tinh thần trách nhiệm, tập trung xử lý vấn đề, luôn cố gắng hoàn thành công việc trong khả năng</t>
    </r>
  </si>
  <si>
    <r>
      <t xml:space="preserve">Luôn nỗ lực và cố gắng hoàn thành mục tiêu công việc mà không cần có sự đôn đốc sát sao. </t>
    </r>
    <r>
      <rPr>
        <b/>
        <sz val="12"/>
        <rFont val="Times New Roman"/>
        <family val="1"/>
      </rPr>
      <t>Đạt vì:
- Từ khi bắt đầu công việc tại phòng NCPT, luôn theo sát tiến độ công việc được giao và chủ động hoàn thành đúng hạn.
- Chưa từng để xảy ra tình trạng chậm trễ hay phải nhắc nhở nhiều từ người quản lý.
- Luôn có ý thức tự giác, biết sắp xếp công việc hợp lý để đảm bảo mục tiêu chung.</t>
    </r>
  </si>
  <si>
    <r>
      <t xml:space="preserve">Hiểu rõ sự cần thiết của đổi mới và cải tiến liên tục để phát triển. 
</t>
    </r>
    <r>
      <rPr>
        <b/>
        <sz val="12"/>
        <rFont val="Times New Roman"/>
        <family val="1"/>
      </rPr>
      <t>Đạt vì: 
- Cũng vì hiểu được tầm quan trọng của sự đổi mới và cải tiến để phát triển, càng đặc biệt hơn là trong giai đoạn trung ương ban hành Nghị quyết số 18-NQ/TU nêu rõ quan điểm thống nhất nhận thức, đổi mới tư duy và hành động về thực hiện chuyển đổi số, nên càng phải đưa ra các ý tưởng táo bạo hơn, mang đúng tính chất sáng tạo - thích nghi nhằm giúp công ty ngày càng phát triển hơn nữa</t>
    </r>
  </si>
  <si>
    <r>
      <t xml:space="preserve">Sẵn sàng và nỗ lực tham gia vào quá trình cải tiến, đổi mới. 
</t>
    </r>
    <r>
      <rPr>
        <b/>
        <sz val="12"/>
        <rFont val="Times New Roman"/>
        <family val="1"/>
      </rPr>
      <t>Đạt vì: 
- Luôn sẵn sàng, hưởng ứng trên tinh thần cao nhất mỗi khi công ty cần nhân lực tham gia vào quá trình để cải tiến đổi mới, nâng cao hiệu quả công việc.</t>
    </r>
  </si>
  <si>
    <r>
      <t xml:space="preserve">Không ngại đưa ra các ý kiến, ý tưởng hoặc giải pháp cải tiến, đổi mới để phát triển. </t>
    </r>
    <r>
      <rPr>
        <b/>
        <sz val="12"/>
        <rFont val="Times New Roman"/>
        <family val="1"/>
      </rPr>
      <t>Đạt vì: 
Luôn cố gắng để hoàn thành công việc tốt hơn, áp dụng công nghệ mới, giải pháp mới để sản phẩm làm ra có những tính năng hiệu quả, hỗ trợ nhiều hơn cho người sử dụng.</t>
    </r>
  </si>
  <si>
    <r>
      <t xml:space="preserve">Có tinh thần cải tiến liên tục, luôn có gắng phát hiện các tồn tại cần cải tiến, đổi mới. </t>
    </r>
    <r>
      <rPr>
        <b/>
        <sz val="12"/>
        <rFont val="Times New Roman"/>
        <family val="1"/>
      </rPr>
      <t>Đạt vì: 
Vẫn luôn làm việc hết mình, luôn cố gắng để hoàn thành công việc tốt hơn, sản phẩm làm ra có những tính năng hiệu quả, hỗ trợ nhiều hơn cho người sử dụng.</t>
    </r>
  </si>
  <si>
    <r>
      <t xml:space="preserve">Chủ động và tích cực nắm bắt, tìm hiểu về mục tiêu/nhiệm vụ, nỗ lực hoàn thành công việc được giao mà hầu như không cần sự đôn đốc, giám sát của người quản lý.
</t>
    </r>
    <r>
      <rPr>
        <b/>
        <sz val="12"/>
        <rFont val="Times New Roman"/>
        <family val="1"/>
      </rPr>
      <t>Đạt vì: 
- Luôn chủ động tìm hiểu nội dung công việc được giao, nắm rõ mục tiêu cần đạt trước khi bắt tay thực hiện.
- Biết tự lên kế hoạch, theo dõi tiến độ và hoàn thành đúng hạn mà không cần phải nhắc nhở thường xuyên.
- Khi gặp vấn đề, có xu hướng tự phân tích, tìm hiểu và xử lý trước khi đề xuất hỗ trợ.
- Thể hiện tinh thần trách nhiệm và sự tự giác trong suốt quá trình làm việc.</t>
    </r>
  </si>
  <si>
    <r>
      <t xml:space="preserve">Nỗ lực tìm kiếm các giải pháp thực hiện công việc hiệu quả. 
</t>
    </r>
    <r>
      <rPr>
        <b/>
        <sz val="12"/>
        <rFont val="Times New Roman"/>
        <family val="1"/>
      </rPr>
      <t>Đạt vì: 
- Khi gặp trở ngại trong công việc, sẽ luôn tìm cách tối ưu quy trình hoặc đề xuất hướng cải tiến.
- Chủ động học hỏi thêm công cụ, phương pháp hỗ trợ nhằm nâng cao hiệu quả làm việc.
- Tự giác nghiên cứu chuyên sâu vấn đề, học hỏi kiến thức từ nhiều nguồn phục vụ công việc không chỉ ở trong bản giới thiệu và mô tả sản phẩm</t>
    </r>
  </si>
  <si>
    <r>
      <t xml:space="preserve">Đảm bảo các công việc được giao hoàn thành đúng tiến độ, chất lượng.
</t>
    </r>
    <r>
      <rPr>
        <b/>
        <sz val="12"/>
        <rFont val="Times New Roman"/>
        <family val="1"/>
      </rPr>
      <t>Đạt vì:
- Luôn theo dõi và bám sát tiến độ công việc, không để chậm trễ so với kế hoạch chung.
- Các nhiệm vụ được thực hiện đầy đủ, có kết quả rõ ràng và đảm bảo yêu cầu về mặt chuyên môn.</t>
    </r>
  </si>
  <si>
    <r>
      <t xml:space="preserve">Sẵn sàng hỗ trợ người khác để hoàn thành công việc chung. 
</t>
    </r>
    <r>
      <rPr>
        <b/>
        <sz val="12"/>
        <rFont val="Times New Roman"/>
        <family val="1"/>
      </rPr>
      <t>Đạt vì: 
- Luôn hỗ trợ đồng nghiệp trong quá trình làm việc để hoàn thành công việc một cách tối ưu nhất không chỉ là công việc chung
- Chia sẻ kiến thức và hiểu biết của bản thân trong lĩnh vực kỹ thuật giúp mọi người có cái nhìn đa chiều về ý tưởng làm việc và thiết kế</t>
    </r>
  </si>
  <si>
    <r>
      <t xml:space="preserve">Trong phạm vi trách nhiệm, chủ động nhận biết và tìm cách vượt qua các tình huống khó khăn, thách thức trong công việc.
</t>
    </r>
    <r>
      <rPr>
        <b/>
        <sz val="12"/>
        <rFont val="Times New Roman"/>
        <family val="1"/>
      </rPr>
      <t>Đạt vì: 
- Không né tránh vấn đề mà sẵn sàng đối diện, tìm giải pháp trong khả năng cho phép.
- Biết tham khảo ý kiến, tận dụng tài liệu và kinh nghiệm sẵn có để vượt qua trở ngại.
- Luôn cố gắng hoàn thành nhiệm vụ dù điều kiện không thuận lợi, thể hiện trách nhiệm cá nhân trong công việc.</t>
    </r>
  </si>
  <si>
    <r>
      <t xml:space="preserve">Tuân thủ các nội quy lao động, nguyên tắc làm việc của Công ty. 
</t>
    </r>
    <r>
      <rPr>
        <b/>
        <sz val="12"/>
        <rFont val="Times New Roman"/>
        <family val="1"/>
      </rPr>
      <t>Đạt vì: 
Từ lúc trở thành nhân viên của phòng NCPT chưa từng vi phạm nội quy lao động của Công ty.</t>
    </r>
  </si>
  <si>
    <r>
      <t xml:space="preserve">Luôn cố gắng phấn đấu để thành công trong nghề nghiệp và được tổ chức ghi nhận. 
</t>
    </r>
    <r>
      <rPr>
        <b/>
        <sz val="12"/>
        <rFont val="Times New Roman"/>
        <family val="1"/>
      </rPr>
      <t>Đạt vì:
Không ngừng học hỏi chuyên môn, nghiệp vụ để hoàn thành tốt công việc được giao.</t>
    </r>
  </si>
  <si>
    <r>
      <t xml:space="preserve">Luôn hướng đến kết quả cuối cùng của công việc và sẵn sàng chịu trách nhiệm đến cùng. </t>
    </r>
    <r>
      <rPr>
        <b/>
        <sz val="12"/>
        <rFont val="Times New Roman"/>
        <family val="1"/>
      </rPr>
      <t>Đạt vì:
- Từ khi vào công ty đến thời điểm hiện tại vẫn luôn vì công việc chung, sẵn sàng phối hợp, hỗ trợ với đồng nghiệp để công việc đạt kết quả tốt nhất. Chịu trách nhiệm về những việc mình làm, sẵn sàng nhận khiển trách hoặc đánh giá của NQL khi có sai sót trong công việc.</t>
    </r>
  </si>
  <si>
    <r>
      <t xml:space="preserve">Thể hiện được sự gắn bó, trung thành và đóng góp vào sự phát triển của tổ chức. </t>
    </r>
    <r>
      <rPr>
        <b/>
        <sz val="12"/>
        <rFont val="Times New Roman"/>
        <family val="1"/>
      </rPr>
      <t>Đạt vì:
- Từ khi trở thành nhân viên của phòng NCPT vẫn luôn tích cực ủng hộ cũng như cố gắng thích nghi với các chính sách cải tiến, đổi mới của phòng NCPT nói riêng và công ty nói chung. Luôn cố gắng hoàn thành công việc thuộc trách nhiệm của mình.</t>
    </r>
  </si>
  <si>
    <r>
      <t xml:space="preserve">Sẵn sàng chịu trách nhiệm đến cùng với mục tiêu, công việc được giao. 
</t>
    </r>
    <r>
      <rPr>
        <b/>
        <sz val="12"/>
        <rFont val="Times New Roman"/>
        <family val="1"/>
      </rPr>
      <t>Đạt vì:
- Luôn giữ tinh thần chịu trách nhiệm đến cùng với công việc của mình được giao.
- Ngoài các công việc chuyên môn được giao, thường xuyên tham gia vào các hoạt động của đoàn thanh niên công ty, đoàn thanh niên khối cơ quan của công ty, cũng như các phong trào hưởng ứng, chào mừng của công ty một cách nhiệt tình, không ngại khó khăn</t>
    </r>
  </si>
  <si>
    <r>
      <t xml:space="preserve">4. Sửa chữa, bảo trì hệ thống cơ sở dữ liệu CNTT: 
</t>
    </r>
    <r>
      <rPr>
        <b/>
        <sz val="12"/>
        <rFont val="Times New Roman"/>
        <family val="1"/>
      </rPr>
      <t>Đạt vì 
- Đã thực hiện rà soát và tối ưu hóa cấu trúc cơ sở dữ liệu nhằm tăng hiệu suất truy vấn và giảm độ trễ hệ thống (website ATTECH).
- Kiểm tra, phát hiện và xử lý các lỗi thiếu định dạng dữ liệu, lỗi dữ liệu không nhất quán (ELearningConnector).
- Hỗ trợ thực hiện cập nhật danh sách nhà cung ứng tiềm năng năm 2025 và thực hiện viết script để update phần cơ sở dữ liệu của hệ thống ISO online Công ty (Đã ghi nhận trên chương trình QLNS vào tháng 4/2025)</t>
    </r>
  </si>
  <si>
    <r>
      <t xml:space="preserve">Kiến thức: 
</t>
    </r>
    <r>
      <rPr>
        <b/>
        <sz val="12"/>
        <color rgb="FF000000"/>
        <rFont val="Times New Roman"/>
        <family val="1"/>
      </rPr>
      <t xml:space="preserve">- Đã có kiến thức:
+ Được đào tạo đầy đủ các kiến thức cơ bản trong ngành công nghệ thông tin (chuyên ngành công nghệ phần mềm) trước khi vào làm việc tại công ty.
+ Đã tích lũy được nhiều kinh nghiệm phát triển phần mềm trong quá trình thực tập và đi làm ở công ty khác trước khi vào </t>
    </r>
  </si>
  <si>
    <r>
      <t xml:space="preserve">Khả năng: 
</t>
    </r>
    <r>
      <rPr>
        <b/>
        <sz val="12"/>
        <color rgb="FF000000"/>
        <rFont val="Times New Roman"/>
        <family val="1"/>
      </rPr>
      <t>- Độc lập: Thực hiện các công việc chuyên môn theo mô tả chức danh công việc, không đòi hỏi phải xử lý ngoài quy định hoặc thông lệ, cần có sự hướng dẫn của người quản lý.</t>
    </r>
  </si>
  <si>
    <r>
      <t xml:space="preserve">3. Thử nghiệm phần mềm CNTT: 
</t>
    </r>
    <r>
      <rPr>
        <b/>
        <sz val="12"/>
        <rFont val="Times New Roman"/>
        <family val="1"/>
      </rPr>
      <t>Đạt vì:
Đã tham gia Thử nghiệm: 
- Tham gia kiểm thử website công ty trước khi đưa vào sử dụng chính thức (Đã áp dụng automation test bằng xUnit test đối với phần backend của trang web).
- Thực hiện kiểm tra tính đầy đủ của chức năng, giao diện, hiệu năng và tính ổn định của phần mềm, tuy đây chưa chính thức phải là môi trường server thật của công ty nhưng là bước rất quan trọng trước khi triển khai thực tế. (Đã ghi nhận trên chương trình QLNS tháng 5/2025)</t>
    </r>
  </si>
  <si>
    <r>
      <t xml:space="preserve">Luôn có thái độ tích cực và xây dựng đối với các quá trình đổi mới và cải tiến. 
</t>
    </r>
    <r>
      <rPr>
        <b/>
        <sz val="12"/>
        <rFont val="Times New Roman"/>
        <family val="1"/>
      </rPr>
      <t>Đạt vì:
Luôn giữ vững thái độ tích cực và tinh thần xây dựng đối với quá trình đổi mới và cải tiến (đã tham gia tích cực những cuộc họp của công ty về phương án chuyển đổi số doanh nghiệp)...</t>
    </r>
  </si>
  <si>
    <r>
      <t xml:space="preserve">Chủ động nắm bắt và nỗ lực thích ứng với những đổi mới và cải tiến của tổ chức.  
</t>
    </r>
    <r>
      <rPr>
        <b/>
        <sz val="12"/>
        <color rgb="FF000000"/>
        <rFont val="Times New Roman"/>
        <family val="1"/>
      </rPr>
      <t>Đạt vì: Có sự chủ động tham gia đóng góp ý kiến cho sự đổi mới, cải tiến của bộ phận và công ty.</t>
    </r>
  </si>
  <si>
    <r>
      <t xml:space="preserve">Cố gắng hoàn thiện bản thân, tiếp thu góp ý, phê bình một cách tích cực và cầu thị. 
</t>
    </r>
    <r>
      <rPr>
        <b/>
        <sz val="12"/>
        <rFont val="Times New Roman"/>
        <family val="1"/>
      </rPr>
      <t>Đạt vì:
- Luôn nghiêm túc lắng nghe góp ý từ cấp trên và đồng nghiệp để rút kinh nghiệm và cải thiện cách làm việc.
- Không bao giờ phản ứng tiêu cực khi bị góp ý mà xem đó là cơ hội để điều chỉnh và hoàn thiện bản thân.
- Chủ động thay đổi cách làm khi thấy chưa phù hợp, sẵn sàng học hỏi thêm để đáp ứng tốt hơn yêu cầu công việc.</t>
    </r>
  </si>
  <si>
    <r>
      <t xml:space="preserve">Khích lệ và tích cực tham gia vào quá trình đổi mới và cải tiến của tổ chức. 
</t>
    </r>
    <r>
      <rPr>
        <b/>
        <sz val="12"/>
        <rFont val="Times New Roman"/>
        <family val="1"/>
      </rPr>
      <t>Đạt vì: 
Từ khi vào công ty vẫn luôn ủng hộ, đóng góp ý kiến và sẵn sàng tham gia quá trình đổi mới và cải tiến của phòng NCPT về công nghệ và quy trình làm việc.</t>
    </r>
  </si>
  <si>
    <t>Kiến thức</t>
  </si>
  <si>
    <t>Khả năng</t>
  </si>
  <si>
    <r>
      <t xml:space="preserve">7. Tham gia kiểm tra, đánh giá phần mềm ứng dụng và quản trị dữ liệu CNTT:
</t>
    </r>
    <r>
      <rPr>
        <b/>
        <sz val="12"/>
        <rFont val="Times New Roman"/>
        <family val="1"/>
      </rPr>
      <t>Đạt 1/2 vì: 
- Nắm được cách kiểm tra tính hợp lý của luồng xử lý trong phần mềm: thao tác người dùng, phản hồi của hệ thống, xử lý các tình huống có thể phát sinh lỗi (sai định dạng ngày tháng truyền vào hệ thống QLNS).
- Đã phát hiện lỗi phần mềm như: lỗi hiển thị, lỗ hổng bảo mật của website (QLNS), sau đó tổng hợp và đưa ra một số trao đổi kỹ thuật. (vấn đề SQL Injection theo mô tả của báo cáo hiện trạng an ninh của website QLNS).
Tuy nhiên chưa có biểu hiện rõ ràng đánh giá phần mềm ứng dụng và quản trị dữ liệu CNTT.</t>
    </r>
  </si>
  <si>
    <r>
      <t xml:space="preserve">Kiến thức: 
</t>
    </r>
    <r>
      <rPr>
        <b/>
        <sz val="12"/>
        <color rgb="FF000000"/>
        <rFont val="Times New Roman"/>
        <family val="1"/>
      </rPr>
      <t>- Đã có kiến thức:
+ Được đào tạo đầy đủ các kiến thức cơ bản trong ngành công nghệ thông tin (chuyên ngành công nghệ phần mềm) trước khi vào làm việc tại phòng NCPT.
+ Đã tích lũy được nhiều kinh nghiệm phát triển phần mềm trong quá trình thực tập và đi làm ở công ty khác trước khi vào công ty</t>
    </r>
    <r>
      <rPr>
        <sz val="12"/>
        <color rgb="FF000000"/>
        <rFont val="Times New Roman"/>
        <family val="1"/>
      </rPr>
      <t>.</t>
    </r>
  </si>
  <si>
    <r>
      <t xml:space="preserve">Kiến thức: 
</t>
    </r>
    <r>
      <rPr>
        <b/>
        <sz val="12"/>
        <color rgb="FF000000"/>
        <rFont val="Times New Roman"/>
        <family val="1"/>
      </rPr>
      <t>- Đã có kiến thức:
+ Được đào tạo đầy đủ các kiến thức cơ bản trong ngành công nghệ thông tin (chuyên ngành công nghệ phần mềm) trước khi vào làm việc tại phòng NCPT.
+ Đã tích lũy được .nhiều kinh nghiệm phát triển phần mềm trong quá trình thực tập và đi làm ở công ty khác trước khi vào công ty.</t>
    </r>
  </si>
  <si>
    <r>
      <rPr>
        <sz val="12"/>
        <color theme="1"/>
        <rFont val="Times New Roman"/>
        <family val="1"/>
      </rPr>
      <t>Khả năng</t>
    </r>
    <r>
      <rPr>
        <b/>
        <sz val="12"/>
        <color rgb="FF000000"/>
        <rFont val="Times New Roman"/>
        <family val="1"/>
      </rPr>
      <t xml:space="preserve">
- Độc lập: Thực hiện đúng yêu cầu về thời gian, chất lượng, hiệu quả và qui định pháp lí một cách độc lập đối với các công việc thuộc mô tả chức danh công việc, không đòi hỏi phải xử lí ngoài quy định hoặc thông lệ.
- HLĐT: Thực hiện được việc hướng dẫn công việc cho đồng nghiệp, đối tác chính xác, đúng quy định.</t>
    </r>
  </si>
  <si>
    <r>
      <t xml:space="preserve">2. Sửa chữa các thiết bị mạng: 
</t>
    </r>
    <r>
      <rPr>
        <b/>
        <sz val="12"/>
        <rFont val="Times New Roman"/>
        <family val="1"/>
      </rPr>
      <t>Không đạt vì: Không có biểu hiện sửa chữa thiết bị mạng (các vấn đề sửa chữa thường do Trung tâm bảo đảm kỹ thuật chủ trì)</t>
    </r>
  </si>
  <si>
    <r>
      <t xml:space="preserve">4. Sửa chữa các lỗi phần mềm ứng dụng cơ bản và diệt virus bằng các phần mềm chuyên dụng. 
</t>
    </r>
    <r>
      <rPr>
        <b/>
        <sz val="12"/>
        <rFont val="Times New Roman"/>
        <family val="1"/>
      </rPr>
      <t>Đạt 1/2 vì:
- Đã xử lý thành công xung đột tiện ích trong trình duyệt web, lỗi treo trên phần mềm Microsoft Word, các phần mềm ứng dụng khác phục vụ lập trình.
Gỡ cài đặt, làm sạch hệ thống và cài lại các phần mềm bị lỗi, đảm bảo chạy ổn định sau xử lý.
- Đã xử lý lỗi và cài đặt thành công DevExpress 2012 (công cụ lập trình của chương trình QLNS) – phiên bản cũ với nhiều ràng buộc: Khắc phục lỗi cài đặt do thiếu thành phần hệ thống, lỗi tương thích .NET Framework (từ source code cũ không còn phù hợp)</t>
    </r>
    <r>
      <rPr>
        <sz val="12"/>
        <rFont val="Times New Roman"/>
        <family val="1"/>
      </rPr>
      <t xml:space="preserve">
</t>
    </r>
    <r>
      <rPr>
        <b/>
        <sz val="12"/>
        <rFont val="Times New Roman"/>
        <family val="1"/>
      </rPr>
      <t>Đã cài các phần mềm diệt virus nhưng chưa thường xuyên có biểu hiện cụ thể</t>
    </r>
  </si>
  <si>
    <r>
      <t xml:space="preserve">5. Lắp đặt máy tính PC và thiết bị mạng. 
</t>
    </r>
    <r>
      <rPr>
        <b/>
        <sz val="12"/>
        <rFont val="Times New Roman"/>
        <family val="1"/>
      </rPr>
      <t>Đạt vì:
- Đã tháo lắp ráp máy tính trong khi tham gia kiểm tra máy tính phục vụ cài chương trình UA của hệ thống AMHS, thường xuyên di chuyển và lắp đặt lại server bên phòng thí nghiệm 418 của công ty.</t>
    </r>
    <r>
      <rPr>
        <sz val="12"/>
        <rFont val="Times New Roman"/>
        <family val="1"/>
      </rPr>
      <t xml:space="preserve">
- </t>
    </r>
    <r>
      <rPr>
        <b/>
        <sz val="12"/>
        <rFont val="Times New Roman"/>
        <family val="1"/>
      </rPr>
      <t>Đã hoàn thành việc tháo lắp và di rời các máy tính PC, server, card mạng, nguồn kết nối và các cổng tín hiệu của hệ thống phục vụ buổi trình diễn hệ thống Stripbase (Đã ghi nhận trên phần mềm QLNS vào tháng 1/2025).</t>
    </r>
  </si>
  <si>
    <r>
      <t xml:space="preserve">2. Chủ động lựa chọn và thực hiện biện pháp xử lý theo đúng các tiền lệ và quy định có sẵn. </t>
    </r>
    <r>
      <rPr>
        <b/>
        <sz val="12"/>
        <rFont val="Times New Roman"/>
        <family val="1"/>
        <charset val="1"/>
      </rPr>
      <t>Đạt vì:</t>
    </r>
    <r>
      <rPr>
        <sz val="12"/>
        <rFont val="Times New Roman"/>
        <family val="1"/>
        <charset val="1"/>
      </rPr>
      <t xml:space="preserve">
</t>
    </r>
    <r>
      <rPr>
        <b/>
        <sz val="12"/>
        <rFont val="Times New Roman"/>
        <family val="1"/>
      </rPr>
      <t>- Trong quá trình xử lý công việc, luôn chủ động đối chiếu với các hướng dẫn hoặc quy trình đã ban hành, đảm bảo cách làm phù hợp, tránh gây trùng lặp hoặc sai lệch với các bộ phận khác.
Ví dụ: Khi tiếp nhận yêu cầu xây dựng phần mềm kết nối hệ thống QLNS với ELearning đã đọc và tìm hiểu kỹ phương án phê duyệt đã được cấp phép, các nội dung thay đổi cần phải theo đúng tiền lệ và quy định của công ty, được cấp trên đồng ý cho thực hiện.</t>
    </r>
  </si>
  <si>
    <r>
      <t xml:space="preserve">2. Lựa chọn nguồn thông tin, phương pháp xử lý thích hợp theo hướng dẫn. </t>
    </r>
    <r>
      <rPr>
        <b/>
        <sz val="12"/>
        <rFont val="Times New Roman"/>
        <family val="1"/>
        <charset val="1"/>
      </rPr>
      <t>Đạt vì:
- Trong quá trình thực hiện công việc, luôn tìm hiểu thông tin từ các nguồn tài liệu chính thống như quy định công ty, tài liệu kỹ thuật, quyết định đã được phê duyệt và hướng dẫn chuyên môn.
- Luôn tuân thủ và nghe hướng dẫn từ các chỉ đạo từ phía cấp trên vì thế việc thực hiện luôn bám sát hướng dẫn, đảm bảo đúng quy định và tránh sai sót.
(Khi làm bản đánh giá năng lực này thì cần phải tham khảo các quy định hướng dẫn của công ty: Từ điển năng lực, Quy định đánh giá năng lực,..)</t>
    </r>
  </si>
  <si>
    <r>
      <t xml:space="preserve">1. Xác định rõ bản chất vấn đề và mục tiêu cần đạt được. 
</t>
    </r>
    <r>
      <rPr>
        <b/>
        <sz val="12"/>
        <rFont val="Times New Roman"/>
        <family val="1"/>
        <charset val="1"/>
      </rPr>
      <t>Đạt vì:
- Khi nhận nhiệm vụ, luôn xác định rõ yêu cầu công việc và mục tiêu cụ thể cần đạt, nhờ xác định đúng mục tiêu ngay từ đầu nên quá trình triển khai công việc luôn có định hướng rõ ràng, không bị sai lệch và lan man.
- Ví dụ: khi nhận nhiệm vụ xây dựng website, tự bản thân xác định rõ vấn đề đang gặp phải của website hiện tại và các công việc sẽ cần làm để cải thiện (dựa vào báo cáo của ban biên tập website)
(Các công việc đã thực hiện đều được ghi nhận trên phần mềm quản lý nhân sự từ tháng 1/2025 - hiện tại)</t>
    </r>
  </si>
  <si>
    <r>
      <t xml:space="preserve">2. Biết đặt câu hỏi, làm rõ thông tin, yêu cầu. </t>
    </r>
    <r>
      <rPr>
        <b/>
        <sz val="12"/>
        <rFont val="Times New Roman"/>
        <family val="1"/>
      </rPr>
      <t>Đạt vì:
- Tuy rằng trong thời gian làm việc đều đã xử lý được những công việc được giao một cách có trách nhiệm, đúng tiến độ và hoàn chỉnh, nhưng không thể không tránh khỏi những thông tin còn chưa rõ ràng, cần phải xin ý kiến từ ban lãnh đạo công ty để thống nhất quan điểm, việc này giúp nâng cao hiệu quả công việc đạt được.
- VD: Được giao nhiệm vụ nâng cấp website, bản thân đã tự lên ý tưởng xây dựng giao diện, sau đó đã biết đặt câu hỏi để xin ý tưởng giao diện phù hợp từ cấp trên, luôn chủ động đưa ra câu hỏi với đồng nghiệp, cấp trên để xin cách giải quyết sao cho hợp tình hợp lý.</t>
    </r>
  </si>
  <si>
    <t>Cấp độ 3: Không đủ điều kiện đánh giá cấp độ 3</t>
  </si>
  <si>
    <t>Cấp độ 2 đạt 3/5 biểu hiện, bao gồm:</t>
  </si>
  <si>
    <r>
      <t>2. Luôn thể hiện thái độ cởi mở, tinh thần xây dựng trong giao tiếp.</t>
    </r>
    <r>
      <rPr>
        <b/>
        <sz val="12"/>
        <rFont val="Times New Roman"/>
        <family val="1"/>
        <charset val="1"/>
      </rPr>
      <t xml:space="preserve"> Đạt vì:</t>
    </r>
    <r>
      <rPr>
        <sz val="12"/>
        <rFont val="Times New Roman"/>
        <family val="1"/>
        <charset val="1"/>
      </rPr>
      <t xml:space="preserve">
</t>
    </r>
    <r>
      <rPr>
        <b/>
        <sz val="12"/>
        <rFont val="Times New Roman"/>
        <family val="1"/>
      </rPr>
      <t>- Khi trao đổi công việc, vẫn luôn giữ thái độ thân thiện, sẵn sàng lắng nghe và đón nhận các ý kiến, tạo sự thoải mái trong giao tiếp trong các buổi họp phòng, các buổi họp trao đổi chuyên môn với LĐ phòng và đồng nghiệp.
- Tôn trọng quan điểm của người khác, không phản ứng tiêu cực khi có ý kiến trái chiều trong khi giao tiếp.</t>
    </r>
  </si>
  <si>
    <r>
      <t xml:space="preserve">4. Chủ động vận dụng, xử lý công việc trên cơ sở quy định và hướng dẫn của người quản lý. 
</t>
    </r>
    <r>
      <rPr>
        <b/>
        <sz val="12"/>
        <rFont val="Times New Roman"/>
        <family val="1"/>
        <charset val="1"/>
      </rPr>
      <t>Đạt 1/2 vì: Khi tiếp cận các công việc mới đã tự nghiên cứu các văn bản, quy định, hướng dẫn sẵn có như: Hướng dẫn thiết kế phần mềm, tài liệu thiết kế đề tài, cũng như xin ý kiến của NQL để thực hiện công việc đúng trình tự, quy định.
Tuy nhiên biểu hiện chưa thực sự thường xuyên vì đa phần công việc đã có trưởng bộ phận hướng dẫn</t>
    </r>
  </si>
  <si>
    <r>
      <t xml:space="preserve">1. Tự xác định mục tiêu, kế hoạch công việc phù hợp với mục tiêu, kế hoạch chung của bộ phận. </t>
    </r>
    <r>
      <rPr>
        <b/>
        <sz val="12"/>
        <rFont val="Times New Roman"/>
        <family val="1"/>
      </rPr>
      <t>Đạt vì: 
- Luôn chủ động xây dựng kế hoạch thực hiện công việc bám sát theo tiến độ và yêu cầu chung (Các kế hoạch công việc đặt ra trên chương trình QLNS đều hoàn thành đầy đủ và đúng hạn)
- Luôn điều chỉnh mục tiêu cá nhân phù hợp với kế hoạch tổng thể để đảm bảo phối hợp hiệu quả trong nhóm.
- Các nội dung công việc luôn được thực hiện có định hướng và kế hoạch triển khai và đúng theo mục tiêu đã đề ra.</t>
    </r>
  </si>
  <si>
    <t>Cấp độ 1 đạt 4/4 biểu hiện, bao gồm:</t>
  </si>
  <si>
    <r>
      <t xml:space="preserve">3. Chủ động thực hiện, hoàn thành mục tiêu, kế hoạch. </t>
    </r>
    <r>
      <rPr>
        <b/>
        <sz val="12"/>
        <rFont val="Times New Roman"/>
        <family val="1"/>
        <charset val="1"/>
      </rPr>
      <t>Đạt vì: 
- Chủ động hoàn thành các công việc theo kế hoạch đề ra không cần sự nhắc nhở của nhà quản lý.
- Khi có phát sinh thêm nhiệm vụ, có thể tự điều chỉnh kế hoạch cá nhân để đảm bảo tiến độ chung.</t>
    </r>
    <r>
      <rPr>
        <sz val="12"/>
        <rFont val="Times New Roman"/>
        <family val="1"/>
        <charset val="1"/>
      </rPr>
      <t xml:space="preserve">
</t>
    </r>
    <r>
      <rPr>
        <b/>
        <sz val="12"/>
        <rFont val="Times New Roman"/>
        <family val="1"/>
      </rPr>
      <t>- VD: Khi tạo kế hoạch xây dựng website thì sẽ tự tính toán được khối lượng công việc để sắp xếp thời gian hoàn thiện theo đúng kế hoạch (phần nào quan trọng thì sẽ ưu tiên hoàn thành trước như là: dựng giao diện cơ bản để trình bày trước cho lãnh đạo công ty,..)
(Đã được ghi nhận trên chương trình QLNS tháng 3/2025)</t>
    </r>
  </si>
  <si>
    <r>
      <t>2. Xác định được những khó khăn, trở ngại trong quá trình thực hiện và yêu cầu hỗ trợ kịp thời.</t>
    </r>
    <r>
      <rPr>
        <b/>
        <sz val="12"/>
        <rFont val="Times New Roman"/>
        <family val="1"/>
      </rPr>
      <t xml:space="preserve"> Đạt vì: Xác định được những khó khăn, trở ngại trong quá trình thực hiện công việc: 
- Trong quá trình nghiên cứu chỉnh sửa phần mềm QLNS trên module Đánh giá công việc (xử lý chức năng thêm lựa chọn cho NQL đánh giá CV cấp dưới), đã gặp khó khăn khi xác định vấn đề gặp phải của hệ thống hiện tại nên đã xin hỗ trợ từ phía ban lãnh đạo và phòng TCCB để làm rõ vấn đề (Đã ghi nhận trên chương trình QLNS tháng 1-2/2025)
- Trong quá trình xây dựng website, gặp khó khăn khi sắp xếp bố cục các thành phần khi thiết kế giao diện trang chủ công ty (thông báo, tin tức,..) nên đã phải xin ý kiến cấp trên và ban biên tập để xây dựng nội dung cho đầy đủ và chính xác.</t>
    </r>
  </si>
  <si>
    <r>
      <t xml:space="preserve">1. Lắng nghe, đưa ra ý kiến và phản hồi tích cực, khách quan cho người nói. </t>
    </r>
    <r>
      <rPr>
        <b/>
        <sz val="12"/>
        <rFont val="Times New Roman"/>
        <family val="1"/>
      </rPr>
      <t>Đạt vì:</t>
    </r>
    <r>
      <rPr>
        <sz val="12"/>
        <rFont val="Times New Roman"/>
        <family val="1"/>
        <charset val="1"/>
      </rPr>
      <t xml:space="preserve">
</t>
    </r>
    <r>
      <rPr>
        <b/>
        <sz val="12"/>
        <rFont val="Times New Roman"/>
        <family val="1"/>
      </rPr>
      <t>- Luôn chủ động lắng nghe ý kiến của đồng nghiệp trong mỗi buổi họp của phòng về các vấn đề cả trong lẫn ngoài công việc, khi trao đổi công việc, luôn đưa ra nhận xét khách quan, trình bày rõ ràng và phản hồi đúng trọng tâm.
- Luôn thể hiện tinh thần phối hợp, cùng tìm hướng giải quyết thay vì chỉ tập trung tranh luận việc đúng sai mà không mang lại kết quả hữu ích gì.</t>
    </r>
  </si>
  <si>
    <r>
      <t xml:space="preserve">3. Đưa ra dữ liệu, thông tin, ví dụ liên quan, phù hợp để truyền đạt hiệu quả. </t>
    </r>
    <r>
      <rPr>
        <b/>
        <sz val="12"/>
        <rFont val="Times New Roman"/>
        <family val="1"/>
      </rPr>
      <t>Đạt vì:
- Trong buổi trình bày về "trang thông tin sản phẩm" trên hệ thống web, đã chuẩn bị 2 phần giao diện thực tế khác nhau, các ưu và nhược điểm của từng loại và từ đó giúp người nghe dễ hình dung hiệu quả.
- Những vấn đề trình bày trong các buổi giới thiệu demo sản phẩm thì đều được chuẩn bị chu đáo về bố cục cũng như nội dung nhằm nâng cao chất lượng của buổi họp</t>
    </r>
  </si>
  <si>
    <r>
      <t xml:space="preserve">3. Xác định trình tự thực hiện công việc theo mức độ quan trọng. </t>
    </r>
    <r>
      <rPr>
        <b/>
        <sz val="12"/>
        <color rgb="FF000000"/>
        <rFont val="Times New Roman"/>
        <family val="1"/>
      </rPr>
      <t xml:space="preserve">Đạt vì: </t>
    </r>
    <r>
      <rPr>
        <sz val="12"/>
        <color rgb="FF000000"/>
        <rFont val="Times New Roman"/>
        <family val="1"/>
      </rPr>
      <t xml:space="preserve">
</t>
    </r>
    <r>
      <rPr>
        <b/>
        <sz val="12"/>
        <color rgb="FF000000"/>
        <rFont val="Times New Roman"/>
        <family val="1"/>
      </rPr>
      <t>- Biết cách xác định công việc cần ưu tiên khi có nhiều nhiệm vụ diễn ra đồng thời.
- Luôn tập trung giải quyết trước những việc có thời hạn gấp hoặc mức độ quan trọng cao (VD: Cập nhật dữ liệu nhà cung ứng tiềm năng của năm 2025 lên chương trình quản lý chất lượng ISO).
-Sắp xếp công việc hợp lý để không bị chồng chéo, đảm bảo tiến độ và chất lượng.
- Các nhiệm vụ được hoàn thành lần lượt, đúng kế hoạch và đáp ứng yêu cầu được giao.</t>
    </r>
  </si>
  <si>
    <r>
      <t xml:space="preserve">1. Nắm được các quy định về lập kế hoạch, báo cáo công việc. 
</t>
    </r>
    <r>
      <rPr>
        <b/>
        <sz val="12"/>
        <rFont val="Times New Roman"/>
        <family val="1"/>
        <charset val="1"/>
      </rPr>
      <t>Đạt vì: 
- Việc lập kế hoạch và báo cáo công việc luôn diễn ra đúng thời hạn và tuân thủ quy định của công ty; 
- Báo cáo tiến độ công việc tuần đầy đủ (xây dựng website) luôn sát theo tiến độ thực tế của công việc.</t>
    </r>
  </si>
  <si>
    <r>
      <t xml:space="preserve">Tuân thủ các nội quy lao động, nguyên tắc làm việc của Công ty. 
</t>
    </r>
    <r>
      <rPr>
        <b/>
        <sz val="12"/>
        <rFont val="Times New Roman"/>
        <family val="1"/>
      </rPr>
      <t>Đạt vì: 
Chấp hành tốt nội quy lao động và quy định làm việc của công ty</t>
    </r>
  </si>
  <si>
    <r>
      <t xml:space="preserve">Sẵn sàng làm ngoài giờ và ngoài phạm vi trách nhiệm khi công việc yêu cầu. </t>
    </r>
    <r>
      <rPr>
        <b/>
        <sz val="12"/>
        <rFont val="Times New Roman"/>
        <family val="1"/>
      </rPr>
      <t>Đạt vì: 
Sẵn sàng làm việc ngoài giờ khi có yêu cầu.</t>
    </r>
  </si>
  <si>
    <r>
      <t xml:space="preserve">Sẵn sàng nhận công việc khó khăn như một cơ hội để phát triển, không né tránh, đùn đẩy. </t>
    </r>
    <r>
      <rPr>
        <b/>
        <sz val="12"/>
        <rFont val="Times New Roman"/>
        <family val="1"/>
      </rPr>
      <t xml:space="preserve">Đạt vì:
Nhiệm vụ chính được phân công là
- Xây dựng phiên bản mới của website attech.com.vn
- Xây dựng phương án kết nối giữa chương trình QLNS và trang web đào tạo ELearning.
- Tìm hiểu và dựng lại môi trường server nội bộ để xử lý các vấn đề về chức năng, bảo mật của chương trình QLNS.
- Tìm hiểu, nghiên cứu kiến thức và thử nghiệm hệ thống Solace Pub/Sub+
- Cùng tìm hiểu và tham gia dự án nâng cấp cải tiến thiết bị ghi âm chuyên dụng hàng không
</t>
    </r>
  </si>
  <si>
    <r>
      <t xml:space="preserve">Chấp nhận điều kiện khó khăn trong những tình huống nhất định để hoàn thành công việc. </t>
    </r>
    <r>
      <rPr>
        <b/>
        <sz val="12"/>
        <rFont val="Times New Roman"/>
        <family val="1"/>
      </rPr>
      <t xml:space="preserve">Đạt vì: 
- Chấp hành thực hiện các công việc được giao với các chuyên môn khác nhau.
</t>
    </r>
  </si>
  <si>
    <r>
      <t xml:space="preserve">Luôn nỗ lực và cố gắng hoàn thành mục tiêu công việc mà không cần có sự đôn đốc sát sao. </t>
    </r>
    <r>
      <rPr>
        <b/>
        <sz val="12"/>
        <rFont val="Times New Roman"/>
        <family val="1"/>
      </rPr>
      <t>Đạt vì:
- Luôn đảm bảo tiến độ công việc được giao và chủ động hoàn thành đúng hạn.
- Có ý thức tự giác, biết sắp xếp công việc hợp lý để đảm bảo mục tiêu chung.</t>
    </r>
  </si>
  <si>
    <r>
      <t xml:space="preserve">Luôn hướng đến kết quả cuối cùng của công việc và sẵn sàng chịu trách nhiệm đến cùng. </t>
    </r>
    <r>
      <rPr>
        <b/>
        <sz val="12"/>
        <rFont val="Times New Roman"/>
        <family val="1"/>
      </rPr>
      <t>Đạt vì:
- Luôn tập trung vì công việc chung, sẵn sàng phối hợp, hỗ trợ với đồng nghiệp để công việc đạt kết quả tốt nhất. Chịu trách nhiệm về những việc mình làm.</t>
    </r>
  </si>
  <si>
    <r>
      <t xml:space="preserve">Thể hiện được sự gắn bó, trung thành và đóng góp vào sự phát triển của tổ chức. </t>
    </r>
    <r>
      <rPr>
        <b/>
        <sz val="12"/>
        <rFont val="Times New Roman"/>
        <family val="1"/>
      </rPr>
      <t>Đạt vì:
- Nhận và thực hiện có trách nhiệm các công việc được giao, chấp hành mệnh lệnh cấp trên, tích cực tham gia đề xuất xử lý công việc . Luôn cố gắng hoàn thành công việc thuộc trách nhiệm của mình.</t>
    </r>
  </si>
  <si>
    <r>
      <t xml:space="preserve">Hiểu rõ sự cần thiết của đổi mới và cải tiến liên tục để phát triển. 
</t>
    </r>
    <r>
      <rPr>
        <b/>
        <sz val="12"/>
        <rFont val="Times New Roman"/>
        <family val="1"/>
      </rPr>
      <t xml:space="preserve">Đạt vì: 
Hiểu rõ sự cần thiết của đổi mới và cải tiến liên tục để phát triển từ đó chủ động nâng cao trình độ chuyên môn, ngoại ngữ để giúp ích cho công việc
</t>
    </r>
  </si>
  <si>
    <r>
      <t xml:space="preserve">Cố gắng hoàn thiện bản thân, tiếp thu góp ý, phê bình một cách tích cực và cầu thị. 
</t>
    </r>
    <r>
      <rPr>
        <b/>
        <sz val="12"/>
        <rFont val="Times New Roman"/>
        <family val="1"/>
      </rPr>
      <t xml:space="preserve">Đạt vì:
- Luôn nghiêm túc lắng nghe góp ý từ cấp trên và đồng nghiệp để rút kinh nghiệm và cải thiện cách làm việc.
- Có tinh thần học hỏi thêm để đáp ứng tốt hơn yêu cầu công việc , nâng cao trình độ ngoại ngữ theo chuẩn yêu cầu </t>
    </r>
  </si>
  <si>
    <r>
      <t xml:space="preserve">Có tinh thần cải tiến liên tục, luôn có gắng phát hiện các tồn tại cần cải tiến, đổi mới. </t>
    </r>
    <r>
      <rPr>
        <b/>
        <sz val="12"/>
        <rFont val="Times New Roman"/>
        <family val="1"/>
      </rPr>
      <t>Đạt vì: 
 Có tinh thần, luôn cố gắng để hoàn thành công việc tốt hơn, sản phẩm làm ra có những tính năng hiệu quả, hỗ trợ nhiều hơn cho người sử dụng.</t>
    </r>
  </si>
  <si>
    <r>
      <t xml:space="preserve">Sẵn sàng và nỗ lực tham gia vào quá trình cải tiến, đổi mới. 
</t>
    </r>
    <r>
      <rPr>
        <b/>
        <sz val="12"/>
        <rFont val="Times New Roman"/>
        <family val="1"/>
      </rPr>
      <t xml:space="preserve">Đạt vì: 
- Có tinh thần nỗ lực tham gia vào quá trình cải tiến, đổi mới. </t>
    </r>
  </si>
  <si>
    <r>
      <t xml:space="preserve">Luôn có thái độ tích cực và xây dựng đối với các quá trình đổi mới và cải tiến. 
</t>
    </r>
    <r>
      <rPr>
        <b/>
        <sz val="12"/>
        <rFont val="Times New Roman"/>
        <family val="1"/>
      </rPr>
      <t xml:space="preserve">Đạt vì:
Luôn giữ vững thái độ tích cực và tinh thần xây dựng đối với quá trình đổi mới và cải tiến </t>
    </r>
  </si>
  <si>
    <r>
      <t xml:space="preserve">Khích lệ và tích cực tham gia vào quá trình đổi mới và cải tiến của tổ chức. </t>
    </r>
    <r>
      <rPr>
        <b/>
        <sz val="12"/>
        <rFont val="Times New Roman"/>
        <family val="1"/>
      </rPr>
      <t>Đạt vì: 
 đóng góp ý kiến và sẵn sàng tham gia quá trình đổi mới và cải tiến của phòng NCPT về công nghệ và quy trình làm việc.</t>
    </r>
  </si>
  <si>
    <r>
      <t xml:space="preserve">6. Tham gia thiết kế mạng CNTT – LAN bao gồm cả hệ thống cơ sở dữ liệu và phần mềm ứng dụng:
</t>
    </r>
    <r>
      <rPr>
        <b/>
        <sz val="12"/>
        <rFont val="Times New Roman"/>
        <family val="1"/>
      </rPr>
      <t>Đạt vì 1/2:</t>
    </r>
    <r>
      <rPr>
        <sz val="12"/>
        <rFont val="Times New Roman"/>
        <family val="1"/>
      </rPr>
      <t xml:space="preserve">
</t>
    </r>
    <r>
      <rPr>
        <b/>
        <sz val="12"/>
        <rFont val="Times New Roman"/>
        <family val="1"/>
      </rPr>
      <t>- Tự thiết kế sơ đồ mạng nội bộ phục vụ triển khai hệ thống website công ty gồm: API nội bộ, chia sẻ cổng kết nối cơ sở dữ liệu SQL Server và ứng dụng quản lý, đảm bảo các thành phần liên kết rõ ràng, hợp lý và dễ mở rộng.
- Thiết kế cấu hình truy cập SQL Server, đảm bảo các máy trạm nội bộ truy cập ổn định qua IP, đồng thời thiết lập firewall và phân quyền truy cập chặt chẽ.
- Xây dựng cấu trúc và triển khai hệ thống ELearningConnector nội bộ qua Docker Compose do tự thiết kế, đảm bảo các service (backend, frontend, database) liên kết chính xác qua mạng ảo (bridge network) trong LAN.
- Tự thiết kế và phát triển website công ty từ đầu, bao gồm cấu trúc giao diện, API backend, kết nối cơ sở dữ liệu và cấu hình deploy thử nghiệm trên Docker và Vercel (HTTPS, tên miền tạm); đang chuẩn bị tích hợp với hệ thống nội bộ khi hoàn thiện.
- Tuy nhiên mới cơ sở thử nghiệm ban đầu có tính chất thử nghiệm chức năng nhỏ lẻ, đơn giản , chưa được áp dụng vào thực tế.</t>
    </r>
  </si>
  <si>
    <r>
      <t xml:space="preserve">1. Lắng nghe, đưa ra ý kiến và phản hồi tích cực, khách quan cho người nói. </t>
    </r>
    <r>
      <rPr>
        <b/>
        <sz val="12"/>
        <rFont val="Times New Roman"/>
        <family val="1"/>
      </rPr>
      <t>Đạt vì:</t>
    </r>
    <r>
      <rPr>
        <sz val="12"/>
        <rFont val="Times New Roman"/>
        <family val="1"/>
        <charset val="1"/>
      </rPr>
      <t xml:space="preserve">
</t>
    </r>
    <r>
      <rPr>
        <b/>
        <sz val="12"/>
        <rFont val="Times New Roman"/>
        <family val="1"/>
      </rPr>
      <t xml:space="preserve">- Luôn chủ động lắng nghe ý kiến của đồng nghiệp trong mỗi buổi họp của phòng về các vấn đề cả trong lẫn ngoài công việc, khi trao đổi công việc, luôn đưa ra nhận xét khách quan, trình bày rõ ràng và phản hồi đúng trọng tâm.
</t>
    </r>
  </si>
  <si>
    <r>
      <t xml:space="preserve">1. Xác định rõ bản chất vấn đề và mục tiêu cần đạt được. 
</t>
    </r>
    <r>
      <rPr>
        <b/>
        <sz val="12"/>
        <rFont val="Times New Roman"/>
        <family val="1"/>
        <charset val="1"/>
      </rPr>
      <t>Đạt vì:
- Xác định rõ yêu cầu công việc và mục tiêu cụ thể cần đạt khi nhận nhiệm vụ được giao</t>
    </r>
  </si>
  <si>
    <r>
      <t xml:space="preserve">2. Lựa chọn nguồn thông tin, phương pháp xử lý thích hợp theo hướng dẫn. </t>
    </r>
    <r>
      <rPr>
        <b/>
        <sz val="12"/>
        <rFont val="Times New Roman"/>
        <family val="1"/>
        <charset val="1"/>
      </rPr>
      <t xml:space="preserve">Đạt vì:
- Luôn tuân thủ và nghe hướng dẫn từ các chỉ đạo từ phía cấp trên vì thế việc thực hiện luôn bám sát hướng dẫn, đảm bảo đúng quy định và tránh sai sót.
</t>
    </r>
  </si>
  <si>
    <r>
      <t xml:space="preserve">2. Chủ động lựa chọn và thực hiện biện pháp xử lý theo đúng các tiền lệ và quy định có sẵn. </t>
    </r>
    <r>
      <rPr>
        <b/>
        <sz val="12"/>
        <rFont val="Times New Roman"/>
        <family val="1"/>
        <charset val="1"/>
      </rPr>
      <t>Đạt vì:</t>
    </r>
    <r>
      <rPr>
        <sz val="12"/>
        <rFont val="Times New Roman"/>
        <family val="1"/>
        <charset val="1"/>
      </rPr>
      <t xml:space="preserve">
</t>
    </r>
    <r>
      <rPr>
        <b/>
        <sz val="12"/>
        <rFont val="Times New Roman"/>
        <family val="1"/>
      </rPr>
      <t xml:space="preserve">- Chủ động đối chiếu với các hướng dẫn hoặc quy trình đã ban hành, đảm bảo cách làm phù hợp, tránh gây trùng lặp hoặc sai lệch với các bộ phận khác.
</t>
    </r>
  </si>
  <si>
    <r>
      <t xml:space="preserve">1. Xử lý được các vấn đề phát sinh nhưng có tiền lệ, quy định và hướng dẫn cụ thể của người quản lý. 
</t>
    </r>
    <r>
      <rPr>
        <b/>
        <sz val="12"/>
        <rFont val="Times New Roman"/>
        <family val="1"/>
        <charset val="1"/>
      </rPr>
      <t xml:space="preserve">Đạt vì: 
- Thực hiện xử lý được các vấn đề phát sinh nhưng có tiền lệ, quy định và hướng dẫn cụ thể của người quản lý. </t>
    </r>
  </si>
  <si>
    <r>
      <t xml:space="preserve">4. Báo cáo và giải trình cụ thể, chi tiết về kết quả thực hiện. Phát hiện các vấn đề cần cải tiến, khắc phục trong tương lai. 
</t>
    </r>
    <r>
      <rPr>
        <b/>
        <sz val="12"/>
        <rFont val="Times New Roman"/>
        <family val="1"/>
      </rPr>
      <t>Đạt 1/2 vì:  
- Báo cáo, giải trình cụ thể kết quả thực hiện từng giai đoạn của công việc
- Chưa có phát hiện, đề xuất phương án cải tiến, khắc phục trong tương lai , các công việc trong giai đoạn thực hiện , tìm hiểu, các vấn đề nếu có cũng chưa có thực hiện kết quả bằng chứng</t>
    </r>
  </si>
  <si>
    <r>
      <t xml:space="preserve">3. Chủ động thực hiện, hoàn thành mục tiêu, kế hoạch. </t>
    </r>
    <r>
      <rPr>
        <b/>
        <sz val="12"/>
        <rFont val="Times New Roman"/>
        <family val="1"/>
        <charset val="1"/>
      </rPr>
      <t>Đạt vì: 
- Chủ động hoàn thành các công việc theo kế hoạch đề ra không cần sự nhắc nhở của nhà quản lý.
- Khi có phát sinh thêm nhiệm vụ, có thể tự điều chỉnh kế hoạch cá nhân để đảm bảo tiến độ chung.</t>
    </r>
    <r>
      <rPr>
        <sz val="12"/>
        <rFont val="Times New Roman"/>
        <family val="1"/>
        <charset val="1"/>
      </rPr>
      <t xml:space="preserve">
</t>
    </r>
  </si>
  <si>
    <r>
      <t>2. Xác định được những khó khăn, trở ngại trong quá trình thực hiện và yêu cầu hỗ trợ kịp thời.</t>
    </r>
    <r>
      <rPr>
        <b/>
        <sz val="12"/>
        <rFont val="Times New Roman"/>
        <family val="1"/>
      </rPr>
      <t xml:space="preserve"> Đạt vì:
 Xác định được những khó khăn, trở ngại trong quá trình thực hiện công việc: 
- Trong quá trình nghiên cứu chỉnh sửa phần mềm QLNS 
- Trong quá trình xây dựng website</t>
    </r>
  </si>
  <si>
    <r>
      <t xml:space="preserve">1. Tự xác định mục tiêu, kế hoạch công việc phù hợp với mục tiêu, kế hoạch chung của bộ phận. </t>
    </r>
    <r>
      <rPr>
        <b/>
        <sz val="12"/>
        <rFont val="Times New Roman"/>
        <family val="1"/>
      </rPr>
      <t>Đạt vì: 
- Luôn điều chỉnh mục tiêu cá nhân phù hợp với kế hoạch tổng thể để đảm bảo phối hợp hiệu quả trong nhóm.
- Các nội dung công việc luôn được thực hiện có định hướng và kế hoạch triển khai và đúng theo mục tiêu đã đề ra.</t>
    </r>
  </si>
  <si>
    <r>
      <t xml:space="preserve">4. Hoàn thành và báo cáo kết quả thực hiện đầy đủ, chính xác, đúng hạn. </t>
    </r>
    <r>
      <rPr>
        <b/>
        <sz val="12"/>
        <rFont val="Times New Roman"/>
        <family val="1"/>
        <charset val="1"/>
      </rPr>
      <t xml:space="preserve">Đạt vì: 
-Các công việc được hoàn thành đúng tiến độ, có theo dõi, ghi nhận và báo cáo đều đặn hàng tháng trên phần mềm quản lý nhân sự.
</t>
    </r>
  </si>
  <si>
    <r>
      <t xml:space="preserve">3. Xác định trình tự thực hiện công việc theo mức độ quan trọng. </t>
    </r>
    <r>
      <rPr>
        <b/>
        <sz val="12"/>
        <color rgb="FF000000"/>
        <rFont val="Times New Roman"/>
        <family val="1"/>
      </rPr>
      <t xml:space="preserve">Đạt vì: </t>
    </r>
    <r>
      <rPr>
        <sz val="12"/>
        <color rgb="FF000000"/>
        <rFont val="Times New Roman"/>
        <family val="1"/>
      </rPr>
      <t xml:space="preserve">
</t>
    </r>
    <r>
      <rPr>
        <b/>
        <sz val="12"/>
        <color rgb="FF000000"/>
        <rFont val="Times New Roman"/>
        <family val="1"/>
      </rPr>
      <t xml:space="preserve">- Biết cách xác định công việc cần ưu tiên khi có nhiều nhiệm vụ diễn ra đồng thời.
</t>
    </r>
  </si>
  <si>
    <r>
      <t xml:space="preserve">2. Sắp xếp, bố trí công việc cá nhân phù hợp với mục tiêu, kế hoạch công việc chung. 
</t>
    </r>
    <r>
      <rPr>
        <b/>
        <sz val="12"/>
        <rFont val="Times New Roman"/>
        <family val="1"/>
        <charset val="1"/>
      </rPr>
      <t xml:space="preserve">Đạt vì: Luôn tự chủ động sắp xếp công việc dựa trên kế hoạch của Công ty, bộ phận và các nhiệm vụ được Ban lãnh đạo phân công, đảm bảo công việc diễn ra đúng tiến độ, hoàn thành đúng thời gian đề ra ngay từ khi lập kế hoạch:
</t>
    </r>
  </si>
  <si>
    <t>Cấp độ 1:  đạt 4.5/6 biểu hiện, bao gồm</t>
  </si>
  <si>
    <t>Cấp độ 2 đạt 4/5 biểu hiện, bao gồm:</t>
  </si>
  <si>
    <r>
      <t xml:space="preserve">5. Lắp đặt máy tính PC và thiết bị mạng. 
</t>
    </r>
    <r>
      <rPr>
        <b/>
        <sz val="12"/>
        <rFont val="Times New Roman"/>
        <family val="1"/>
      </rPr>
      <t>Đạt vì:
- Đã tháo lắp ráp máy tính trong khi tham gia kiểm tra máy tính phục vụ cài chương trình UA của hệ thống AMHS.</t>
    </r>
    <r>
      <rPr>
        <sz val="12"/>
        <rFont val="Times New Roman"/>
        <family val="1"/>
      </rPr>
      <t xml:space="preserve">
- </t>
    </r>
    <r>
      <rPr>
        <b/>
        <sz val="12"/>
        <rFont val="Times New Roman"/>
        <family val="1"/>
      </rPr>
      <t>Đã hoàn thành việc tháo lắp và di rời các máy tính PC, server, card mạng, nguồn kết nối và các cổng tín hiệu của hệ thống phục vụ buổi trình diễn hệ thống Stripbase</t>
    </r>
  </si>
  <si>
    <r>
      <t xml:space="preserve">5. Chủ trì lắp đặt và quản lý khai thác các hệ thống CNTT tương đương cấp độ mạng LAN.
</t>
    </r>
    <r>
      <rPr>
        <b/>
        <sz val="12"/>
        <rFont val="Times New Roman"/>
        <family val="1"/>
      </rPr>
      <t>Đạt vì 1/2 vì :</t>
    </r>
    <r>
      <rPr>
        <sz val="12"/>
        <rFont val="Times New Roman"/>
        <family val="1"/>
      </rPr>
      <t xml:space="preserve">
</t>
    </r>
    <r>
      <rPr>
        <b/>
        <sz val="12"/>
        <rFont val="Times New Roman"/>
        <family val="1"/>
      </rPr>
      <t>- Đã tự thiết lập hạ tầng kết nối (IP tĩnh, ánh xạ port, phân quyền truy cập, firewall...) đảm bảo hệ thống như website ATTECH và hệ thống cung cấp API ELearningConnector vận hành ổn định.
- Tự vận hành phần mềm thông qua Docker container, triển khai việc kiểm tra và theo dõi log tự động trong quá trình sử dụng theo thời gian thực.
- Chủ động theo dõi, xử lý sự cố kết nối, hiệu năng và bảo trì định kỳ để đảm bảo tính liên tục của dịch vụ service ELearningConnector.
Tuy nhiên không được giao thực hiện quản lý khai thác các hệ thống CNTT tương đương cấp độ mạng LAN.</t>
    </r>
  </si>
  <si>
    <r>
      <t xml:space="preserve">3. Nhận diện và đánh giá các khía cạnh ảnh hưởng, xác định phương án xử lý phù hợp, kịp thời trên cơ sở vận dụng các quy định, thông lệ sẵn có của công ty, ngành. </t>
    </r>
    <r>
      <rPr>
        <b/>
        <sz val="12"/>
        <rFont val="Times New Roman"/>
        <family val="1"/>
        <charset val="1"/>
      </rPr>
      <t xml:space="preserve">Không đạt: Chưa có biểu hiện
</t>
    </r>
  </si>
  <si>
    <r>
      <t xml:space="preserve">1. Trình bày rõ ràng, ngắn gọn, súc tích bằng cả văn nói và viết. 
</t>
    </r>
    <r>
      <rPr>
        <b/>
        <sz val="12"/>
        <rFont val="Times New Roman"/>
        <family val="1"/>
      </rPr>
      <t>Đạt vì 1/2 vì :
- Các báo cáo, trao đổi công việc đều đảm bảo ngắn gọn nhưng đầy đủ ý cần thiết, phù hợp với yêu cầu chuyên môn, kết quả của các cuộc họp hay trao đổi đều mang lại tính ứng dụng và thực tiễn cao (những biểu hiện này đã được thể hiện thông qua các cuộc trao đổi, xin ý kiến để xây dựng website cùng với ban lãnh đạo công ty)
--Tuy nhiên chưa có biểu hiện qua bài viết, các nội dung trình bày chưa thể hiện nội dung ở mức độ thuyết trình vấn đề cụ thể được phân công.</t>
    </r>
  </si>
  <si>
    <r>
      <t>2. Luôn thể hiện thái độ cởi mở, tinh thần xây dựng trong giao tiếp.</t>
    </r>
    <r>
      <rPr>
        <b/>
        <sz val="12"/>
        <rFont val="Times New Roman"/>
        <family val="1"/>
        <charset val="1"/>
      </rPr>
      <t xml:space="preserve"> Đạt vì:</t>
    </r>
    <r>
      <rPr>
        <sz val="12"/>
        <rFont val="Times New Roman"/>
        <family val="1"/>
        <charset val="1"/>
      </rPr>
      <t xml:space="preserve">
</t>
    </r>
    <r>
      <rPr>
        <b/>
        <sz val="12"/>
        <rFont val="Times New Roman"/>
        <family val="1"/>
      </rPr>
      <t>- Luôn giữ thái độ thân thiện, sẵn sàng lắng nghe và đón nhận các ý kiến
- Tôn trọng quan điểm của người khác, tinh thần xây dựng trong giao tiếp</t>
    </r>
  </si>
  <si>
    <r>
      <t xml:space="preserve">3. Đưa ra dữ liệu, thông tin, ví dụ liên quan, phù hợp để truyền đạt hiệu quả. </t>
    </r>
    <r>
      <rPr>
        <b/>
        <sz val="12"/>
        <rFont val="Times New Roman"/>
        <family val="1"/>
      </rPr>
      <t xml:space="preserve">Đạt vì:
- Thể hiện thông qua trình bày và thực hiện theo chỉ đạo của lãnh đạo công ty về các công việc được giao và triển khai công việc
</t>
    </r>
  </si>
  <si>
    <r>
      <t xml:space="preserve">4. Sử dụng thành thạo các công cụ hỗ trợ thuyết trình (Power point, thiết bị trình chiếu v.v.). </t>
    </r>
    <r>
      <rPr>
        <b/>
        <sz val="12"/>
        <rFont val="Times New Roman"/>
        <family val="1"/>
        <charset val="1"/>
      </rPr>
      <t xml:space="preserve">Đạt 1/2 vì: 
- Trình bày các nội dung đơn giản,tuy nhiên chưa thể hiện qua các buổi  hội họp, thuyết trình thực hiện chủ trì trình chiếu nội dung, chủ đề được phân công. </t>
    </r>
  </si>
  <si>
    <r>
      <t xml:space="preserve">5. Sử dụng từ ngữ, ngữ pháp chính xác, văn phong phù hợp. 
</t>
    </r>
    <r>
      <rPr>
        <b/>
        <sz val="12"/>
        <rFont val="Times New Roman"/>
        <family val="1"/>
        <charset val="1"/>
      </rPr>
      <t xml:space="preserve">Đạt 1/2 vì:
- Thể thiện mức độ báo cáo thông thường thống tin đơn giản có tính chất thu thập , chưa có tính chất phức tạp
</t>
    </r>
    <r>
      <rPr>
        <b/>
        <sz val="12"/>
        <rFont val="Times New Roman"/>
        <family val="1"/>
      </rPr>
      <t>- Chưa thể hiện trong các báo cáo nhiệm vụ, thuyết minh thiết kế hoặc các văn bản thông qua thẩm định đạt mức công ty</t>
    </r>
  </si>
  <si>
    <r>
      <t xml:space="preserve">4. Chủ động vận dụng, xử lý công việc trên cơ sở quy định và hướng dẫn của người quản lý. 
</t>
    </r>
    <r>
      <rPr>
        <b/>
        <sz val="12"/>
        <rFont val="Times New Roman"/>
        <family val="1"/>
        <charset val="1"/>
      </rPr>
      <t>Đạt 1/2 vì:
 -Khi tiếp cận các công việc mới đã tự nghiên cứu các văn bản, quy định, hướng dẫn sẵn có như: Hướng dẫn thiết kế phần mềm, tài liệu thiết kế đề tài, tài liệu tiêu chuẩn thiết kế, cũng như xin ý kiến của NQL để thực hiện công việc đúng trình tự, quy định
-Tuy nhiên biểu hiện chưa thực sự thường xuyên vì đa phần công việc đã có trưởng bộ phận hướng dẫn</t>
    </r>
  </si>
  <si>
    <r>
      <t xml:space="preserve">3. Tuân thủ quy định về thể thức trình bày văn bản, ngữ pháp, không có lỗi chính tả. </t>
    </r>
    <r>
      <rPr>
        <b/>
        <sz val="12"/>
        <rFont val="Times New Roman"/>
        <family val="1"/>
        <charset val="1"/>
      </rPr>
      <t>Đạt  vì: Trong cáo báo cáo công việc, báo cáo tiến độ, báo cáo kế hoạch cần triển khai của website, luôn tuân thủ thể thức trình bày bằng văn bản, ngữ pháp được rà soát kỹ và không mắc lỗi chính tả, lỗi cú pháp.</t>
    </r>
  </si>
  <si>
    <r>
      <t xml:space="preserve">3. Tuân thủ quy định về thể thức trình bày văn bản, ngữ pháp, không có lỗi chính tả. </t>
    </r>
    <r>
      <rPr>
        <b/>
        <sz val="12"/>
        <rFont val="Times New Roman"/>
        <family val="1"/>
      </rPr>
      <t>Đạt  vì: Trong cáo báo cáo công việc, báo cáo tiến độ, báo cáo kế hoạch cần triển khai của website, luôn tuân thủ thể thức trình bày bằng văn bản, ngữ pháp được rà soát kỹ và không mắc lỗi chính tả, lỗi cú pháp.</t>
    </r>
  </si>
  <si>
    <t>Cấp độ 1 đạt 2.5/3 biểu hiện, bao gồm:</t>
  </si>
  <si>
    <t>Cấp độ 2 đạt 2.5/5 biểu hiện, bao gồm:</t>
  </si>
  <si>
    <r>
      <t xml:space="preserve">6. Thực hiện đầy đủ các yêu cầu của hệ thống quản lý chất lượng, quy định chuyên môn của đơn vị trong quá trình thực hiện nhiệm vụ: </t>
    </r>
    <r>
      <rPr>
        <b/>
        <sz val="12"/>
        <rFont val="Times New Roman"/>
        <family val="1"/>
      </rPr>
      <t>Đạt vì:
Trong thời gian làm việc luôn tuân thủ đầy đủ các quy định về quản lý chất lượng, quy trình nghiệp vụ của công ty (sử dụng hệ thống ISO online của công ty trong xử lý công việc)</t>
    </r>
  </si>
  <si>
    <r>
      <t xml:space="preserve">1. Quản trị mạng CNTT cấp công ty (LAN): </t>
    </r>
    <r>
      <rPr>
        <b/>
        <sz val="12"/>
        <rFont val="Times New Roman"/>
        <family val="1"/>
      </rPr>
      <t>Đạt vì  1/2 vì:
- Hiểu nguyên lý hoạt động của các lớp trong mô hình OSI và TCP/IP, nắm vững vai trò các tầng trong quá trình truyền dữ liệu nội bộ.
- Chưa có biểu hiện thể hiện việc quản trị mạng CNNT cấp công ty (nhiệm vụ này không thực hiện )</t>
    </r>
  </si>
  <si>
    <r>
      <t xml:space="preserve">2. Sửa chữa phần cứng máy tính ở Cấp độ phát hiện và thay thế các khối card chức năng: </t>
    </r>
    <r>
      <rPr>
        <b/>
        <sz val="12"/>
        <rFont val="Times New Roman"/>
        <family val="1"/>
      </rPr>
      <t xml:space="preserve"> Đạt 1/2 vì: Đã tham gia kiểm tra và đánh giá tình trạng phần cứng của các máy tính cũ tại phòng NCPT. Có kiến thức và hiểu biết về cách nhận biết hỏng hóc cơ bản, tháo lắp các linh kiện phần cứng (RAM, ổ cứng, card mạng…). 
Tuy nhiên, chưa trực tiếp thực hiện thay thế hoặc sửa chữa các khối card chức năng trong thực tế.</t>
    </r>
  </si>
  <si>
    <r>
      <t xml:space="preserve">1. Quản trị mạng CNTT cấp công ty (LAN): </t>
    </r>
    <r>
      <rPr>
        <b/>
        <sz val="12"/>
        <rFont val="Times New Roman"/>
        <family val="1"/>
      </rPr>
      <t>Đạt vì  1/2 vì:
- Hiểu nguyên lý hoạt động của các lớp trong mô hình OSI và TCP/IP, nắm vững vai trò các tầng trong quá trình truyền dữ liệu nội bộ.
- Chưa có biểu hiện thể hiện việc quản trị mạng CNTT cấp công ty (nhiệm vụ này không thực hiện )</t>
    </r>
  </si>
  <si>
    <r>
      <t xml:space="preserve">4. Sử dụng thành thạo các công cụ hỗ trợ thuyết trình (Power point, thiết bị trình chiếu v.v.). 
</t>
    </r>
    <r>
      <rPr>
        <b/>
        <sz val="12"/>
        <rFont val="Times New Roman"/>
        <family val="1"/>
        <charset val="1"/>
      </rPr>
      <t>Đạt vì: 
- Trong các buổi trình bày ý tưởng và giới thiệu sản phẩm, đã thường xuyên sử dụng các công cụ hỗ trợ thuyết trình, trình chiếu để demo cho ban biên tập và các phòng ban khác tại phòng họp chung của công ty (Việc này cũng đã ghi nhận trong chương trình QLNS trong thời gian xây dựng website).</t>
    </r>
  </si>
  <si>
    <r>
      <t xml:space="preserve">4. Báo cáo và giải trình cụ thể, chi tiết về kết quả thực hiện. Phát hiện các vấn đề cần cải tiến, khắc phục trong tương lai. 
</t>
    </r>
    <r>
      <rPr>
        <b/>
        <sz val="12"/>
        <rFont val="Times New Roman"/>
        <family val="1"/>
      </rPr>
      <t>Đạt 1/2 vì: 
- Đã chủ động tự liên hệ, giải quyết các vấn đề khi thực hiện công việc. 
- Báo cáo, giải trình cụ thể kết quả thực hiện từng giai đoạn của công việc (trong thời gian phát triển website thì đã lập nhiều báo cáo: Kế hoạch xây dựng website, danh sách danh mục ảnh/ nội dung cần thiết để gửi cho Ban biên tập website tổng hợp lại,..)
- Đã tham gia báo cáo, giải trình cụ thể chi tiết các vấn đề đang cần xử lý và cải thiện ngay của chương trình QLNS (vấn đề bảo mật hệ thống do lỗi SQL Injection,..)
Tuy nhiên do mới làm việc còn mới nên cần thời gian để biểu hiện rõ ràng các vấn đề cần cải tiến và khắc phục hơn</t>
    </r>
  </si>
  <si>
    <r>
      <t xml:space="preserve">6. Tham gia thiết kế mạng CNTT – LAN bao gồm cả hệ thống cơ sở dữ liệu và phần mềm ứng dụng:
</t>
    </r>
    <r>
      <rPr>
        <b/>
        <sz val="12"/>
        <rFont val="Times New Roman"/>
        <family val="1"/>
      </rPr>
      <t>Đạt 1/2 vì:</t>
    </r>
    <r>
      <rPr>
        <sz val="12"/>
        <rFont val="Times New Roman"/>
        <family val="1"/>
      </rPr>
      <t xml:space="preserve">
</t>
    </r>
    <r>
      <rPr>
        <b/>
        <sz val="12"/>
        <rFont val="Times New Roman"/>
        <family val="1"/>
      </rPr>
      <t>- Tự thiết kế sơ đồ mạng nội bộ phục vụ triển khai hệ thống website công ty gồm: API nội bộ, chia sẻ cổng kết nối cơ sở dữ liệu SQL Server và ứng dụng quản lý, đảm bảo các thành phần liên kết rõ ràng, hợp lý và dễ mở rộng.
- Thiết kế cấu hình truy cập SQL Server, đảm bảo các máy trạm nội bộ truy cập ổn định qua IP, đồng thời thiết lập firewall và phân quyền truy cập chặt chẽ.
- Xây dựng cấu trúc và triển khai hệ thống ELearningConnector nội bộ qua Docker Compose do tự thiết kế, đảm bảo các service (backend, frontend, database) liên kết chính xác qua mạng ảo (bridge network) trong LAN.
- Tự thiết kế và phát triển website công ty từ đầu, bao gồm cấu trúc giao diện, API backend, kết nối cơ sở dữ liệu và cấu hình deploy thử nghiệm trên Docker và Vercel (HTTPS, tên miền tạm); đang chuẩn bị tích hợp với hệ thống nội bộ khi hoàn thiện.
Tuy nhiên do chức danh công việc không trực tiếp tham gia thiết kế mạng trong quy mô toàn công ty nên biểu hiện có phần chưa rõ ràng.</t>
    </r>
  </si>
  <si>
    <r>
      <t xml:space="preserve">1. Trình bày rõ ràng, ngắn gọn, súc tích bằng cả văn nói và viết. 
</t>
    </r>
    <r>
      <rPr>
        <b/>
        <sz val="12"/>
        <rFont val="Times New Roman"/>
        <family val="1"/>
      </rPr>
      <t>Đạt vì:
- Luôn trình bày rõ ràng, ngắn gọn, súc tích văn nói mà còn cả văn viết không chỉ ở trong quy mô thảo luận phòng mà còn trong các buổi giới thiệu website với ban lãnh đạo và ban biên tập website (Thời gian cụ thể của các buổi thảo luận cũng đã được ghi nhận trong chương trình quản lý nhân sự từ tháng 03/2025 - hiện tại).
- Trong các bản báo cáo mô tả nội dung công việc trong từng giai đoạn, đã lập danh sách mô tả các danh mục hình ảnh, tài liệu cần sử dụng trong quá trình xây dựng website để ban biên tập tổng hợp và trao đổi giữa các bộ phận qua email.</t>
    </r>
  </si>
  <si>
    <r>
      <t xml:space="preserve">5. Sử dụng từ ngữ, ngữ pháp chính xác, văn phong phù hợp. 
</t>
    </r>
    <r>
      <rPr>
        <b/>
        <sz val="12"/>
        <rFont val="Times New Roman"/>
        <family val="1"/>
        <charset val="1"/>
      </rPr>
      <t xml:space="preserve">Đạt 1/2 vì:
- Thể thiện mức độ báo cáo thông thường thống tin đơn giản có tính chất thu thập, chưa có tính chất phức tạp
</t>
    </r>
    <r>
      <rPr>
        <b/>
        <sz val="12"/>
        <rFont val="Times New Roman"/>
        <family val="1"/>
      </rPr>
      <t>- Chưa thể hiện trong các báo cáo nhiệm vụ, thuyết minh thiết kế hoặc các văn bản thông qua thẩm định đạt mức công ty</t>
    </r>
  </si>
  <si>
    <t>Cấp độ 2: đạt 3,5/7 biểu hiện, bao gồm:</t>
  </si>
  <si>
    <t>Cấp độ 1:  đạt 4,5/6 biểu hiện, bao gồm</t>
  </si>
  <si>
    <t>Cấp độ 2 đạt 4,5/5 biểu hiện, bao gồm:</t>
  </si>
  <si>
    <r>
      <t xml:space="preserve">3. Nhận diện và đánh giá các khía cạnh ảnh hưởng, xác định phương án xử lý phù hợp, kịp thời trên cơ sở vận dụng các quy định, thông lệ sẵn có của công ty, ngành. </t>
    </r>
    <r>
      <rPr>
        <b/>
        <sz val="12"/>
        <rFont val="Times New Roman"/>
        <family val="1"/>
        <charset val="1"/>
      </rPr>
      <t>Đạt 1/2 vì:
- Trong quá trình thực hiện xây dựng website, đã nhận diện và đánh giá các khía cạnh ảnh hưởng, xác định phương án xử lý phù hợp để xây dựng các tính năng như: trang thư viện, trang sản phẩm, dịch vụ,.. trên cơ sở vận dụng các quy định, thông lệ có sẵn của công ty trong bộ Hồ sơ tổ chức thực hiện phương án triển khai nâng cấp website công ty do phía TTBDKT lưu giữ, đồng thời cũng trao đổi và đưa ra các giải pháp xử lý khi xây dựng theo ý kiến của phía ban biên tập website.</t>
    </r>
    <r>
      <rPr>
        <sz val="12"/>
        <rFont val="Times New Roman"/>
        <family val="1"/>
        <charset val="1"/>
      </rPr>
      <t xml:space="preserve">
</t>
    </r>
    <r>
      <rPr>
        <b/>
        <sz val="12"/>
        <rFont val="Times New Roman"/>
        <family val="1"/>
      </rPr>
      <t>Tuy nhiên dựa trên thời gian làm việc còn mới nên chưa thường xuyên đánh giá được để đạt đầy đủ 100% biểu hiện thực tế</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</si>
</sst>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_(* #,##0.00_);_(* \(#,##0.00\);_(* \-??_);_(@_)"/>
    <numFmt numFmtId="166" formatCode="_-* #,##0.00\ _₫_-;\-* #,##0.00\ _₫_-;_-* \-??\ _₫_-;_-@_-"/>
    <numFmt numFmtId="167" formatCode="\$#,##0\ ;&quot;($&quot;#,##0\)"/>
    <numFmt numFmtId="168" formatCode="&quot;VND&quot;#,##0_);[Red]&quot;(VND&quot;#,##0\)"/>
    <numFmt numFmtId="169" formatCode="[$-409]#,##0.00_);[Red]\(#,##0.00\)"/>
    <numFmt numFmtId="170" formatCode="[$-409]#,##0_);[Red]\(#,##0\)"/>
    <numFmt numFmtId="171" formatCode="\\#,##0.00;[Red]&quot;\\\\-&quot;#,##0.00"/>
    <numFmt numFmtId="172" formatCode="\\#,##0.00;[Red]&quot;-\&quot;#,##0.00"/>
    <numFmt numFmtId="173" formatCode="\\#,##0.00;[Red]&quot;\-&quot;#,##0.00"/>
    <numFmt numFmtId="174" formatCode="\\#,##0;[Red]&quot;\-&quot;#,##0"/>
    <numFmt numFmtId="175" formatCode="0.0"/>
  </numFmts>
  <fonts count="45">
    <font>
      <sz val="11"/>
      <color rgb="FF000000"/>
      <name val="Calibri"/>
      <family val="2"/>
      <charset val="1"/>
    </font>
    <font>
      <b/>
      <sz val="12"/>
      <name val="Arial"/>
      <family val="2"/>
      <charset val="1"/>
    </font>
    <font>
      <b/>
      <sz val="18"/>
      <name val="Arial"/>
      <family val="2"/>
      <charset val="1"/>
    </font>
    <font>
      <sz val="10"/>
      <name val="VNtimes new roman"/>
      <family val="2"/>
      <charset val="1"/>
    </font>
    <font>
      <sz val="11"/>
      <color rgb="FF000000"/>
      <name val="Calibri"/>
      <family val="2"/>
      <charset val="163"/>
    </font>
    <font>
      <sz val="10"/>
      <name val="Arial"/>
      <family val="2"/>
      <charset val="1"/>
    </font>
    <font>
      <sz val="12"/>
      <name val="VNI-Times"/>
    </font>
    <font>
      <sz val="12"/>
      <color rgb="FF000000"/>
      <name val="Times New Roman"/>
      <family val="2"/>
      <charset val="1"/>
    </font>
    <font>
      <sz val="12"/>
      <color rgb="FF000000"/>
      <name val="Times New Roman"/>
      <family val="2"/>
      <charset val="163"/>
    </font>
    <font>
      <sz val="12"/>
      <name val="뼻뮝"/>
      <family val="1"/>
      <charset val="129"/>
    </font>
    <font>
      <sz val="10"/>
      <name val="굴림체"/>
      <family val="3"/>
      <charset val="129"/>
    </font>
    <font>
      <sz val="12"/>
      <color rgb="FF000000"/>
      <name val="Times New Roman"/>
      <family val="1"/>
      <charset val="1"/>
    </font>
    <font>
      <sz val="12"/>
      <name val="Times New Roman"/>
      <family val="1"/>
      <charset val="1"/>
    </font>
    <font>
      <b/>
      <sz val="12"/>
      <color rgb="FF000000"/>
      <name val="Times New Roman"/>
      <family val="1"/>
      <charset val="1"/>
    </font>
    <font>
      <b/>
      <sz val="12"/>
      <name val="Times New Roman"/>
      <family val="1"/>
      <charset val="1"/>
    </font>
    <font>
      <b/>
      <sz val="12"/>
      <color rgb="FFFF0000"/>
      <name val="Times New Roman"/>
      <family val="1"/>
      <charset val="1"/>
    </font>
    <font>
      <sz val="12"/>
      <color rgb="FFFF0000"/>
      <name val="Times New Roman"/>
      <family val="1"/>
      <charset val="1"/>
    </font>
    <font>
      <b/>
      <sz val="12"/>
      <color rgb="FF800000"/>
      <name val="Times New Roman"/>
      <family val="1"/>
      <charset val="1"/>
    </font>
    <font>
      <i/>
      <sz val="12"/>
      <color rgb="FF000000"/>
      <name val="Times New Roman"/>
      <family val="1"/>
      <charset val="1"/>
    </font>
    <font>
      <sz val="11"/>
      <color rgb="FF000000"/>
      <name val="Calibri"/>
      <family val="2"/>
      <charset val="1"/>
    </font>
    <font>
      <b/>
      <sz val="12"/>
      <color rgb="FFFF0000"/>
      <name val="Times New Roman"/>
      <family val="1"/>
    </font>
    <font>
      <sz val="11"/>
      <color theme="1"/>
      <name val="Calibri"/>
      <family val="2"/>
      <charset val="163"/>
      <scheme val="minor"/>
    </font>
    <font>
      <b/>
      <sz val="12"/>
      <name val="Times New Roman"/>
      <family val="1"/>
    </font>
    <font>
      <sz val="10"/>
      <name val="Arial"/>
      <family val="2"/>
    </font>
    <font>
      <b/>
      <sz val="12"/>
      <color rgb="FFFF0000"/>
      <name val="Times New Roman"/>
      <family val="1"/>
      <charset val="163"/>
    </font>
    <font>
      <b/>
      <sz val="13"/>
      <color rgb="FFFF0000"/>
      <name val="Times New Roman"/>
      <family val="1"/>
      <charset val="163"/>
    </font>
    <font>
      <b/>
      <sz val="12"/>
      <color rgb="FF000000"/>
      <name val="Times New Roman"/>
      <family val="1"/>
      <charset val="163"/>
    </font>
    <font>
      <b/>
      <sz val="12"/>
      <name val="Times New Roman"/>
      <family val="1"/>
      <charset val="163"/>
    </font>
    <font>
      <b/>
      <sz val="13"/>
      <name val="Times New Roman"/>
      <family val="1"/>
      <charset val="1"/>
    </font>
    <font>
      <sz val="11"/>
      <color rgb="FF000000"/>
      <name val="Calibri"/>
      <family val="2"/>
    </font>
    <font>
      <sz val="12"/>
      <name val="Times New Roman"/>
      <family val="1"/>
    </font>
    <font>
      <sz val="12"/>
      <color rgb="FFFF0000"/>
      <name val="Times New Roman"/>
      <family val="1"/>
    </font>
    <font>
      <b/>
      <sz val="13"/>
      <color rgb="FF000000"/>
      <name val="Times New Roman"/>
      <family val="1"/>
    </font>
    <font>
      <sz val="13"/>
      <color rgb="FF000000"/>
      <name val="Times New Roman"/>
      <family val="1"/>
      <charset val="1"/>
    </font>
    <font>
      <sz val="13"/>
      <color rgb="FF000000"/>
      <name val="Calibri"/>
      <family val="2"/>
      <charset val="1"/>
    </font>
    <font>
      <b/>
      <sz val="12"/>
      <color rgb="FF000000"/>
      <name val="Times New Roman"/>
      <family val="1"/>
    </font>
    <font>
      <b/>
      <sz val="11"/>
      <color rgb="FF000000"/>
      <name val="Times New Roman"/>
      <family val="1"/>
      <charset val="1"/>
    </font>
    <font>
      <sz val="12"/>
      <color rgb="FF000000"/>
      <name val="Times New Roman"/>
      <family val="1"/>
    </font>
    <font>
      <sz val="11"/>
      <color rgb="FF000000"/>
      <name val="Times New Roman"/>
      <family val="1"/>
    </font>
    <font>
      <sz val="11"/>
      <name val="Times New Roman"/>
      <family val="1"/>
    </font>
    <font>
      <b/>
      <sz val="11"/>
      <color rgb="FF000000"/>
      <name val="Times New Roman"/>
      <family val="1"/>
    </font>
    <font>
      <sz val="11"/>
      <color rgb="FF000000"/>
      <name val="Times New Roman"/>
      <family val="1"/>
      <charset val="1"/>
    </font>
    <font>
      <sz val="12"/>
      <color theme="1"/>
      <name val="Times New Roman"/>
      <family val="1"/>
      <charset val="1"/>
    </font>
    <font>
      <sz val="12"/>
      <color theme="1"/>
      <name val="Times New Roman"/>
      <family val="1"/>
    </font>
    <font>
      <u/>
      <sz val="12"/>
      <color rgb="FFFF0000"/>
      <name val="Times New Roman"/>
      <family val="1"/>
    </font>
  </fonts>
  <fills count="12">
    <fill>
      <patternFill patternType="none"/>
    </fill>
    <fill>
      <patternFill patternType="gray125"/>
    </fill>
    <fill>
      <patternFill patternType="solid">
        <fgColor rgb="FFC0C0C0"/>
        <bgColor rgb="FFBFBFBF"/>
      </patternFill>
    </fill>
    <fill>
      <patternFill patternType="solid">
        <fgColor rgb="FFFFFF99"/>
        <bgColor rgb="FFFFE699"/>
      </patternFill>
    </fill>
    <fill>
      <patternFill patternType="solid">
        <fgColor rgb="FFCCFFCC"/>
        <bgColor rgb="FFDDDDDD"/>
      </patternFill>
    </fill>
    <fill>
      <patternFill patternType="solid">
        <fgColor rgb="FFFFCC99"/>
        <bgColor rgb="FFFFD966"/>
      </patternFill>
    </fill>
    <fill>
      <patternFill patternType="solid">
        <fgColor rgb="FFDDDDDD"/>
        <bgColor rgb="FFD9D9D9"/>
      </patternFill>
    </fill>
    <fill>
      <patternFill patternType="solid">
        <fgColor rgb="FFB4C7E7"/>
        <bgColor rgb="FFC0C0C0"/>
      </patternFill>
    </fill>
    <fill>
      <patternFill patternType="solid">
        <fgColor rgb="FFFFE699"/>
        <bgColor rgb="FFFFFF99"/>
      </patternFill>
    </fill>
    <fill>
      <patternFill patternType="solid">
        <fgColor rgb="FFFFFF00"/>
        <bgColor rgb="FFFFD966"/>
      </patternFill>
    </fill>
    <fill>
      <patternFill patternType="solid">
        <fgColor rgb="FFFFFF00"/>
        <bgColor indexed="64"/>
      </patternFill>
    </fill>
    <fill>
      <patternFill patternType="solid">
        <fgColor theme="4" tint="0.59999389629810485"/>
        <bgColor indexed="64"/>
      </patternFill>
    </fill>
  </fills>
  <borders count="111">
    <border>
      <left/>
      <right/>
      <top/>
      <bottom/>
      <diagonal/>
    </border>
    <border>
      <left/>
      <right/>
      <top style="medium">
        <color auto="1"/>
      </top>
      <bottom style="medium">
        <color auto="1"/>
      </bottom>
      <diagonal/>
    </border>
    <border>
      <left/>
      <right/>
      <top style="thin">
        <color auto="1"/>
      </top>
      <bottom style="thin">
        <color auto="1"/>
      </bottom>
      <diagonal/>
    </border>
    <border>
      <left/>
      <right/>
      <top style="double">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thin">
        <color auto="1"/>
      </right>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medium">
        <color auto="1"/>
      </left>
      <right/>
      <top/>
      <bottom/>
      <diagonal/>
    </border>
    <border>
      <left style="medium">
        <color auto="1"/>
      </left>
      <right style="medium">
        <color auto="1"/>
      </right>
      <top/>
      <bottom/>
      <diagonal/>
    </border>
    <border>
      <left/>
      <right style="medium">
        <color auto="1"/>
      </right>
      <top/>
      <bottom/>
      <diagonal/>
    </border>
    <border>
      <left style="medium">
        <color auto="1"/>
      </left>
      <right/>
      <top/>
      <bottom style="medium">
        <color rgb="FFBFBFBF"/>
      </bottom>
      <diagonal/>
    </border>
    <border>
      <left style="thin">
        <color auto="1"/>
      </left>
      <right style="thin">
        <color auto="1"/>
      </right>
      <top style="medium">
        <color rgb="FFC0C0C0"/>
      </top>
      <bottom/>
      <diagonal/>
    </border>
    <border>
      <left style="thin">
        <color auto="1"/>
      </left>
      <right/>
      <top style="medium">
        <color rgb="FFC0C0C0"/>
      </top>
      <bottom/>
      <diagonal/>
    </border>
    <border>
      <left style="medium">
        <color auto="1"/>
      </left>
      <right/>
      <top style="medium">
        <color rgb="FFC0C0C0"/>
      </top>
      <bottom/>
      <diagonal/>
    </border>
    <border>
      <left style="medium">
        <color auto="1"/>
      </left>
      <right style="medium">
        <color auto="1"/>
      </right>
      <top/>
      <bottom style="medium">
        <color rgb="FFC0C0C0"/>
      </bottom>
      <diagonal/>
    </border>
    <border>
      <left style="thin">
        <color auto="1"/>
      </left>
      <right/>
      <top/>
      <bottom style="medium">
        <color rgb="FFC0C0C0"/>
      </bottom>
      <diagonal/>
    </border>
    <border>
      <left style="thin">
        <color auto="1"/>
      </left>
      <right style="thin">
        <color auto="1"/>
      </right>
      <top/>
      <bottom style="medium">
        <color rgb="FFC0C0C0"/>
      </bottom>
      <diagonal/>
    </border>
    <border>
      <left style="medium">
        <color auto="1"/>
      </left>
      <right/>
      <top/>
      <bottom style="medium">
        <color rgb="FFC0C0C0"/>
      </bottom>
      <diagonal/>
    </border>
    <border>
      <left style="medium">
        <color auto="1"/>
      </left>
      <right style="medium">
        <color auto="1"/>
      </right>
      <top style="medium">
        <color rgb="FFC0C0C0"/>
      </top>
      <bottom/>
      <diagonal/>
    </border>
    <border>
      <left style="thin">
        <color auto="1"/>
      </left>
      <right style="thin">
        <color auto="1"/>
      </right>
      <top style="medium">
        <color rgb="FFD9D9D9"/>
      </top>
      <bottom/>
      <diagonal/>
    </border>
    <border>
      <left/>
      <right style="thin">
        <color auto="1"/>
      </right>
      <top style="medium">
        <color rgb="FFD9D9D9"/>
      </top>
      <bottom/>
      <diagonal/>
    </border>
    <border>
      <left style="thin">
        <color auto="1"/>
      </left>
      <right/>
      <top style="medium">
        <color rgb="FFD9D9D9"/>
      </top>
      <bottom/>
      <diagonal/>
    </border>
    <border>
      <left style="medium">
        <color auto="1"/>
      </left>
      <right/>
      <top style="medium">
        <color rgb="FFD9D9D9"/>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style="medium">
        <color rgb="FFBFBFBF"/>
      </top>
      <bottom/>
      <diagonal/>
    </border>
    <border>
      <left/>
      <right/>
      <top style="medium">
        <color rgb="FFBFBFBF"/>
      </top>
      <bottom/>
      <diagonal/>
    </border>
    <border>
      <left style="thin">
        <color auto="1"/>
      </left>
      <right/>
      <top style="medium">
        <color rgb="FFBFBFBF"/>
      </top>
      <bottom/>
      <diagonal/>
    </border>
    <border>
      <left style="medium">
        <color auto="1"/>
      </left>
      <right/>
      <top style="medium">
        <color rgb="FFBFBFBF"/>
      </top>
      <bottom/>
      <diagonal/>
    </border>
    <border>
      <left style="medium">
        <color auto="1"/>
      </left>
      <right style="medium">
        <color auto="1"/>
      </right>
      <top style="medium">
        <color rgb="FFBFBFBF"/>
      </top>
      <bottom/>
      <diagonal/>
    </border>
    <border>
      <left/>
      <right style="medium">
        <color auto="1"/>
      </right>
      <top style="medium">
        <color rgb="FFBFBFBF"/>
      </top>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theme="0" tint="-0.2499465926084170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right style="medium">
        <color auto="1"/>
      </right>
      <top style="medium">
        <color rgb="FFC0C0C0"/>
      </top>
      <bottom/>
      <diagonal/>
    </border>
    <border>
      <left/>
      <right style="medium">
        <color auto="1"/>
      </right>
      <top/>
      <bottom style="medium">
        <color rgb="FFC0C0C0"/>
      </bottom>
      <diagonal/>
    </border>
    <border>
      <left style="thin">
        <color auto="1"/>
      </left>
      <right style="thin">
        <color auto="1"/>
      </right>
      <top/>
      <bottom style="medium">
        <color rgb="FFD9D9D9"/>
      </bottom>
      <diagonal/>
    </border>
    <border>
      <left/>
      <right/>
      <top/>
      <bottom style="medium">
        <color rgb="FFD9D9D9"/>
      </bottom>
      <diagonal/>
    </border>
    <border>
      <left/>
      <right/>
      <top/>
      <bottom style="medium">
        <color rgb="FFC0C0C0"/>
      </bottom>
      <diagonal/>
    </border>
    <border>
      <left style="medium">
        <color auto="1"/>
      </left>
      <right style="medium">
        <color auto="1"/>
      </right>
      <top style="medium">
        <color rgb="FFD9D9D9"/>
      </top>
      <bottom/>
      <diagonal/>
    </border>
    <border>
      <left/>
      <right style="medium">
        <color auto="1"/>
      </right>
      <top style="medium">
        <color rgb="FFD9D9D9"/>
      </top>
      <bottom/>
      <diagonal/>
    </border>
    <border>
      <left/>
      <right/>
      <top style="medium">
        <color rgb="FFC0C0C0"/>
      </top>
      <bottom/>
      <diagonal/>
    </border>
    <border>
      <left/>
      <right/>
      <top style="medium">
        <color rgb="FFD9D9D9"/>
      </top>
      <bottom/>
      <diagonal/>
    </border>
    <border>
      <left style="thin">
        <color auto="1"/>
      </left>
      <right/>
      <top/>
      <bottom style="medium">
        <color rgb="FFD9D9D9"/>
      </bottom>
      <diagonal/>
    </border>
    <border>
      <left/>
      <right style="thin">
        <color auto="1"/>
      </right>
      <top/>
      <bottom style="medium">
        <color rgb="FFD9D9D9"/>
      </bottom>
      <diagonal/>
    </border>
    <border>
      <left/>
      <right/>
      <top/>
      <bottom style="medium">
        <color rgb="FFBFBFBF"/>
      </bottom>
      <diagonal/>
    </border>
    <border>
      <left style="thin">
        <color auto="1"/>
      </left>
      <right style="medium">
        <color auto="1"/>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auto="1"/>
      </top>
      <bottom/>
      <diagonal/>
    </border>
    <border>
      <left/>
      <right style="thin">
        <color auto="1"/>
      </right>
      <top/>
      <bottom style="medium">
        <color rgb="FFBFBFBF"/>
      </bottom>
      <diagonal/>
    </border>
    <border>
      <left style="medium">
        <color auto="1"/>
      </left>
      <right style="medium">
        <color auto="1"/>
      </right>
      <top style="thick">
        <color rgb="FFD9D9D9"/>
      </top>
      <bottom/>
      <diagonal/>
    </border>
    <border>
      <left style="medium">
        <color auto="1"/>
      </left>
      <right/>
      <top style="thick">
        <color rgb="FFD9D9D9"/>
      </top>
      <bottom/>
      <diagonal/>
    </border>
    <border>
      <left/>
      <right style="medium">
        <color auto="1"/>
      </right>
      <top style="thick">
        <color rgb="FFD9D9D9"/>
      </top>
      <bottom/>
      <diagonal/>
    </border>
    <border>
      <left/>
      <right/>
      <top style="thick">
        <color rgb="FFD9D9D9"/>
      </top>
      <bottom/>
      <diagonal/>
    </border>
    <border>
      <left style="thin">
        <color auto="1"/>
      </left>
      <right style="thin">
        <color auto="1"/>
      </right>
      <top style="thick">
        <color rgb="FFD9D9D9"/>
      </top>
      <bottom/>
      <diagonal/>
    </border>
    <border>
      <left style="thin">
        <color auto="1"/>
      </left>
      <right/>
      <top style="thick">
        <color rgb="FFD9D9D9"/>
      </top>
      <bottom/>
      <diagonal/>
    </border>
    <border>
      <left style="medium">
        <color indexed="64"/>
      </left>
      <right style="medium">
        <color indexed="64"/>
      </right>
      <top/>
      <bottom style="medium">
        <color indexed="64"/>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style="medium">
        <color theme="0" tint="-0.14996795556505021"/>
      </top>
      <bottom/>
      <diagonal/>
    </border>
    <border>
      <left/>
      <right style="medium">
        <color rgb="FF999999"/>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bottom style="medium">
        <color rgb="FFD9D9D9"/>
      </bottom>
      <diagonal/>
    </border>
    <border>
      <left style="medium">
        <color theme="1"/>
      </left>
      <right/>
      <top/>
      <bottom/>
      <diagonal/>
    </border>
    <border>
      <left style="thin">
        <color theme="1"/>
      </left>
      <right/>
      <top style="thin">
        <color auto="1"/>
      </top>
      <bottom style="thin">
        <color auto="1"/>
      </bottom>
      <diagonal/>
    </border>
    <border>
      <left style="thin">
        <color theme="1"/>
      </left>
      <right style="thin">
        <color auto="1"/>
      </right>
      <top style="thin">
        <color auto="1"/>
      </top>
      <bottom style="medium">
        <color theme="1"/>
      </bottom>
      <diagonal/>
    </border>
    <border>
      <left style="medium">
        <color auto="1"/>
      </left>
      <right style="thin">
        <color auto="1"/>
      </right>
      <top style="thin">
        <color auto="1"/>
      </top>
      <bottom style="medium">
        <color theme="1"/>
      </bottom>
      <diagonal/>
    </border>
    <border>
      <left style="thin">
        <color auto="1"/>
      </left>
      <right style="medium">
        <color auto="1"/>
      </right>
      <top style="medium">
        <color theme="1"/>
      </top>
      <bottom/>
      <diagonal/>
    </border>
    <border>
      <left/>
      <right style="thin">
        <color auto="1"/>
      </right>
      <top style="medium">
        <color theme="1"/>
      </top>
      <bottom/>
      <diagonal/>
    </border>
    <border>
      <left style="thin">
        <color indexed="64"/>
      </left>
      <right style="thin">
        <color indexed="64"/>
      </right>
      <top style="thin">
        <color indexed="64"/>
      </top>
      <bottom style="medium">
        <color theme="1"/>
      </bottom>
      <diagonal/>
    </border>
    <border>
      <left style="thin">
        <color theme="1"/>
      </left>
      <right style="thin">
        <color auto="1"/>
      </right>
      <top/>
      <bottom/>
      <diagonal/>
    </border>
    <border>
      <left/>
      <right style="thin">
        <color auto="1"/>
      </right>
      <top/>
      <bottom style="medium">
        <color theme="0" tint="-0.249977111117893"/>
      </bottom>
      <diagonal/>
    </border>
    <border>
      <left/>
      <right style="medium">
        <color auto="1"/>
      </right>
      <top/>
      <bottom style="medium">
        <color theme="0" tint="-0.249977111117893"/>
      </bottom>
      <diagonal/>
    </border>
    <border>
      <left/>
      <right style="thin">
        <color auto="1"/>
      </right>
      <top style="medium">
        <color theme="0" tint="-0.249977111117893"/>
      </top>
      <bottom/>
      <diagonal/>
    </border>
    <border>
      <left style="thin">
        <color theme="1"/>
      </left>
      <right/>
      <top/>
      <bottom/>
      <diagonal/>
    </border>
    <border>
      <left/>
      <right style="thin">
        <color theme="1"/>
      </right>
      <top/>
      <bottom/>
      <diagonal/>
    </border>
    <border>
      <left style="thin">
        <color auto="1"/>
      </left>
      <right style="thin">
        <color auto="1"/>
      </right>
      <top style="medium">
        <color theme="0" tint="-0.249977111117893"/>
      </top>
      <bottom/>
      <diagonal/>
    </border>
    <border>
      <left style="thin">
        <color auto="1"/>
      </left>
      <right style="medium">
        <color auto="1"/>
      </right>
      <top/>
      <bottom style="medium">
        <color theme="0" tint="-0.249977111117893"/>
      </bottom>
      <diagonal/>
    </border>
    <border>
      <left style="thin">
        <color auto="1"/>
      </left>
      <right style="thin">
        <color auto="1"/>
      </right>
      <top/>
      <bottom style="medium">
        <color theme="0" tint="-0.249977111117893"/>
      </bottom>
      <diagonal/>
    </border>
    <border>
      <left/>
      <right style="medium">
        <color auto="1"/>
      </right>
      <top style="medium">
        <color theme="0" tint="-0.249977111117893"/>
      </top>
      <bottom/>
      <diagonal/>
    </border>
    <border>
      <left style="medium">
        <color auto="1"/>
      </left>
      <right/>
      <top style="medium">
        <color theme="0" tint="-0.249977111117893"/>
      </top>
      <bottom/>
      <diagonal/>
    </border>
    <border>
      <left style="thin">
        <color theme="1"/>
      </left>
      <right style="medium">
        <color auto="1"/>
      </right>
      <top/>
      <bottom/>
      <diagonal/>
    </border>
    <border>
      <left style="thin">
        <color auto="1"/>
      </left>
      <right style="medium">
        <color auto="1"/>
      </right>
      <top style="medium">
        <color theme="0" tint="-0.249977111117893"/>
      </top>
      <bottom/>
      <diagonal/>
    </border>
    <border>
      <left/>
      <right/>
      <top style="medium">
        <color theme="1"/>
      </top>
      <bottom/>
      <diagonal/>
    </border>
    <border>
      <left/>
      <right style="medium">
        <color theme="1"/>
      </right>
      <top style="medium">
        <color auto="1"/>
      </top>
      <bottom/>
      <diagonal/>
    </border>
    <border>
      <left style="medium">
        <color theme="1"/>
      </left>
      <right/>
      <top style="medium">
        <color theme="1"/>
      </top>
      <bottom/>
      <diagonal/>
    </border>
    <border>
      <left/>
      <right style="medium">
        <color theme="1"/>
      </right>
      <top/>
      <bottom style="medium">
        <color rgb="FFBFBFBF"/>
      </bottom>
      <diagonal/>
    </border>
  </borders>
  <cellStyleXfs count="68">
    <xf numFmtId="0" fontId="0" fillId="0" borderId="0"/>
    <xf numFmtId="9" fontId="19" fillId="0" borderId="0" applyBorder="0" applyProtection="0"/>
    <xf numFmtId="0" fontId="19" fillId="0" borderId="0" applyBorder="0" applyProtection="0"/>
    <xf numFmtId="165" fontId="19" fillId="0" borderId="0" applyBorder="0" applyProtection="0"/>
    <xf numFmtId="166" fontId="19" fillId="0" borderId="0" applyBorder="0" applyProtection="0"/>
    <xf numFmtId="166" fontId="19" fillId="0" borderId="0" applyBorder="0" applyProtection="0"/>
    <xf numFmtId="166" fontId="19" fillId="0" borderId="0" applyBorder="0" applyProtection="0"/>
    <xf numFmtId="0" fontId="19" fillId="0" borderId="0" applyBorder="0" applyProtection="0"/>
    <xf numFmtId="3" fontId="19" fillId="0" borderId="0" applyBorder="0" applyProtection="0"/>
    <xf numFmtId="167" fontId="19" fillId="0" borderId="0" applyBorder="0" applyProtection="0"/>
    <xf numFmtId="0" fontId="19" fillId="0" borderId="0" applyBorder="0" applyProtection="0"/>
    <xf numFmtId="2" fontId="19" fillId="0" borderId="0" applyBorder="0" applyProtection="0"/>
    <xf numFmtId="0" fontId="1" fillId="0" borderId="1" applyProtection="0"/>
    <xf numFmtId="0" fontId="1" fillId="0" borderId="1" applyProtection="0"/>
    <xf numFmtId="0" fontId="1" fillId="0" borderId="1" applyProtection="0"/>
    <xf numFmtId="0" fontId="1" fillId="0" borderId="2">
      <alignment horizontal="left" vertical="center"/>
    </xf>
    <xf numFmtId="0" fontId="2" fillId="0" borderId="0" applyBorder="0" applyProtection="0"/>
    <xf numFmtId="0" fontId="1" fillId="0" borderId="0" applyBorder="0" applyProtection="0"/>
    <xf numFmtId="168" fontId="3" fillId="0" borderId="0"/>
    <xf numFmtId="0" fontId="4" fillId="0" borderId="0"/>
    <xf numFmtId="0" fontId="4" fillId="0" borderId="0"/>
    <xf numFmtId="0" fontId="4" fillId="0" borderId="0"/>
    <xf numFmtId="0" fontId="19" fillId="0" borderId="0" applyBorder="0" applyProtection="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6" fillId="0" borderId="0"/>
    <xf numFmtId="0" fontId="7" fillId="0" borderId="0"/>
    <xf numFmtId="0" fontId="19" fillId="0" borderId="0"/>
    <xf numFmtId="0" fontId="8" fillId="0" borderId="0"/>
    <xf numFmtId="0" fontId="8" fillId="0" borderId="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19" fillId="0" borderId="0" applyBorder="0" applyProtection="0"/>
    <xf numFmtId="9" fontId="4" fillId="0" borderId="0" applyBorder="0" applyProtection="0"/>
    <xf numFmtId="0" fontId="19" fillId="0" borderId="3" applyProtection="0"/>
    <xf numFmtId="169" fontId="19" fillId="0" borderId="0" applyBorder="0" applyProtection="0"/>
    <xf numFmtId="170" fontId="19" fillId="0" borderId="0" applyBorder="0" applyProtection="0"/>
    <xf numFmtId="0" fontId="19" fillId="0" borderId="0" applyBorder="0" applyProtection="0"/>
    <xf numFmtId="0" fontId="19" fillId="0" borderId="0" applyBorder="0" applyProtection="0"/>
    <xf numFmtId="10" fontId="19" fillId="0" borderId="0" applyBorder="0" applyProtection="0"/>
    <xf numFmtId="0" fontId="9" fillId="0" borderId="0"/>
    <xf numFmtId="171" fontId="19" fillId="0" borderId="0" applyBorder="0" applyProtection="0"/>
    <xf numFmtId="172" fontId="19" fillId="0" borderId="0" applyBorder="0" applyProtection="0"/>
    <xf numFmtId="173" fontId="19" fillId="0" borderId="0" applyBorder="0" applyProtection="0"/>
    <xf numFmtId="174" fontId="19" fillId="0" borderId="0" applyBorder="0" applyProtection="0"/>
    <xf numFmtId="0" fontId="10" fillId="0" borderId="0"/>
    <xf numFmtId="0" fontId="21" fillId="0" borderId="0"/>
    <xf numFmtId="0" fontId="23" fillId="0" borderId="0"/>
    <xf numFmtId="164" fontId="19" fillId="0" borderId="0" applyFont="0" applyFill="0" applyBorder="0" applyAlignment="0" applyProtection="0"/>
    <xf numFmtId="0" fontId="21" fillId="0" borderId="0"/>
    <xf numFmtId="164" fontId="21" fillId="0" borderId="0" applyFont="0" applyFill="0" applyBorder="0" applyAlignment="0" applyProtection="0"/>
    <xf numFmtId="0" fontId="29" fillId="0" borderId="0"/>
    <xf numFmtId="0" fontId="1" fillId="0" borderId="75" applyProtection="0"/>
    <xf numFmtId="0" fontId="1" fillId="0" borderId="75" applyProtection="0"/>
    <xf numFmtId="0" fontId="1" fillId="0" borderId="75" applyProtection="0"/>
  </cellStyleXfs>
  <cellXfs count="563">
    <xf numFmtId="0" fontId="0" fillId="0" borderId="0" xfId="0"/>
    <xf numFmtId="0" fontId="11" fillId="0" borderId="0" xfId="0" applyFont="1" applyAlignment="1" applyProtection="1">
      <alignment horizontal="right" vertical="center" wrapText="1"/>
      <protection locked="0"/>
    </xf>
    <xf numFmtId="0" fontId="11" fillId="0" borderId="11" xfId="0" applyFont="1" applyBorder="1" applyAlignment="1" applyProtection="1">
      <alignment vertical="top" wrapText="1"/>
      <protection locked="0"/>
    </xf>
    <xf numFmtId="0" fontId="13" fillId="0" borderId="12" xfId="0" applyFont="1" applyBorder="1" applyAlignment="1" applyProtection="1">
      <alignment vertical="top" wrapText="1"/>
      <protection locked="0"/>
    </xf>
    <xf numFmtId="0" fontId="11" fillId="0" borderId="13" xfId="0" applyFont="1" applyBorder="1" applyAlignment="1" applyProtection="1">
      <alignment horizontal="left" vertical="center" wrapText="1"/>
      <protection locked="0"/>
    </xf>
    <xf numFmtId="0" fontId="11" fillId="3" borderId="16" xfId="0" applyFont="1" applyFill="1" applyBorder="1" applyAlignment="1" applyProtection="1">
      <alignment vertical="center" wrapText="1"/>
      <protection locked="0"/>
    </xf>
    <xf numFmtId="0" fontId="11" fillId="3" borderId="18" xfId="0" applyFont="1" applyFill="1" applyBorder="1" applyAlignment="1" applyProtection="1">
      <alignment vertical="center" wrapText="1"/>
      <protection locked="0"/>
    </xf>
    <xf numFmtId="0" fontId="11" fillId="0" borderId="20" xfId="0" applyFont="1" applyBorder="1" applyAlignment="1" applyProtection="1">
      <alignment horizontal="left" vertical="center" wrapText="1"/>
      <protection locked="0"/>
    </xf>
    <xf numFmtId="0" fontId="11" fillId="0" borderId="25" xfId="0" applyFont="1" applyBorder="1" applyAlignment="1" applyProtection="1">
      <alignment horizontal="left" vertical="center" wrapText="1"/>
      <protection locked="0"/>
    </xf>
    <xf numFmtId="0" fontId="11" fillId="0" borderId="17" xfId="0" applyFont="1" applyBorder="1" applyAlignment="1" applyProtection="1">
      <alignment vertical="center"/>
      <protection locked="0"/>
    </xf>
    <xf numFmtId="0" fontId="13" fillId="0" borderId="18" xfId="0" applyFont="1" applyBorder="1" applyAlignment="1" applyProtection="1">
      <alignment vertical="center" wrapText="1"/>
      <protection locked="0"/>
    </xf>
    <xf numFmtId="0" fontId="11" fillId="0" borderId="17" xfId="0" applyFont="1" applyBorder="1" applyAlignment="1" applyProtection="1">
      <alignment vertical="center" wrapText="1"/>
      <protection locked="0"/>
    </xf>
    <xf numFmtId="0" fontId="11" fillId="0" borderId="28" xfId="0" applyFont="1" applyBorder="1" applyAlignment="1" applyProtection="1">
      <alignment horizontal="left" vertical="center" wrapText="1"/>
      <protection locked="0"/>
    </xf>
    <xf numFmtId="0" fontId="11" fillId="0" borderId="34" xfId="0" applyFont="1" applyBorder="1" applyAlignment="1" applyProtection="1">
      <alignment horizontal="left" vertical="center" wrapText="1"/>
      <protection locked="0"/>
    </xf>
    <xf numFmtId="0" fontId="13" fillId="0" borderId="17" xfId="0" applyFont="1" applyBorder="1" applyAlignment="1" applyProtection="1">
      <alignment vertical="center" wrapText="1"/>
      <protection locked="0"/>
    </xf>
    <xf numFmtId="0" fontId="11" fillId="0" borderId="18" xfId="0" applyFont="1" applyBorder="1" applyAlignment="1" applyProtection="1">
      <alignment horizontal="left" vertical="center" wrapText="1"/>
      <protection locked="0"/>
    </xf>
    <xf numFmtId="0" fontId="11" fillId="0" borderId="0" xfId="0" applyFont="1" applyAlignment="1" applyProtection="1">
      <alignment vertical="center" wrapText="1"/>
      <protection locked="0"/>
    </xf>
    <xf numFmtId="0" fontId="13" fillId="0" borderId="16" xfId="0" applyFont="1" applyBorder="1" applyAlignment="1" applyProtection="1">
      <alignment horizontal="center" vertical="center" wrapText="1"/>
      <protection locked="0"/>
    </xf>
    <xf numFmtId="0" fontId="13" fillId="0" borderId="18" xfId="0" applyFont="1" applyBorder="1" applyAlignment="1" applyProtection="1">
      <alignment horizontal="center" vertical="center" wrapText="1"/>
      <protection locked="0"/>
    </xf>
    <xf numFmtId="0" fontId="18" fillId="0" borderId="16" xfId="0" applyFont="1" applyBorder="1" applyAlignment="1" applyProtection="1">
      <alignment vertical="center" wrapText="1"/>
      <protection locked="0"/>
    </xf>
    <xf numFmtId="0" fontId="18" fillId="0" borderId="18" xfId="0" applyFont="1" applyBorder="1" applyAlignment="1" applyProtection="1">
      <alignment vertical="center" wrapText="1"/>
      <protection locked="0"/>
    </xf>
    <xf numFmtId="0" fontId="18" fillId="0" borderId="6" xfId="0" applyFont="1" applyBorder="1" applyAlignment="1" applyProtection="1">
      <alignment vertical="center" wrapText="1"/>
      <protection locked="0"/>
    </xf>
    <xf numFmtId="0" fontId="18" fillId="0" borderId="7" xfId="0" applyFont="1" applyBorder="1" applyAlignment="1" applyProtection="1">
      <alignment vertical="center" wrapText="1"/>
      <protection locked="0"/>
    </xf>
    <xf numFmtId="0" fontId="18" fillId="0" borderId="33" xfId="0" applyFont="1" applyBorder="1" applyAlignment="1" applyProtection="1">
      <alignment vertical="center" wrapText="1"/>
      <protection locked="0"/>
    </xf>
    <xf numFmtId="0" fontId="11" fillId="0" borderId="4" xfId="0" applyFont="1" applyBorder="1" applyAlignment="1" applyProtection="1">
      <alignment vertical="center" wrapText="1"/>
      <protection locked="0"/>
    </xf>
    <xf numFmtId="2" fontId="11" fillId="0" borderId="18" xfId="27" applyNumberFormat="1" applyFont="1" applyBorder="1" applyAlignment="1" applyProtection="1">
      <alignment horizontal="right" vertical="center" wrapText="1"/>
      <protection locked="0"/>
    </xf>
    <xf numFmtId="0" fontId="11" fillId="0" borderId="13" xfId="27" applyFont="1" applyBorder="1" applyAlignment="1" applyProtection="1">
      <alignment horizontal="left" vertical="center" wrapText="1"/>
      <protection locked="0"/>
    </xf>
    <xf numFmtId="2" fontId="12" fillId="0" borderId="18" xfId="27" applyNumberFormat="1" applyFont="1" applyBorder="1" applyAlignment="1" applyProtection="1">
      <alignment horizontal="right" vertical="center" wrapText="1"/>
      <protection locked="0"/>
    </xf>
    <xf numFmtId="2" fontId="11" fillId="0" borderId="0" xfId="0" applyNumberFormat="1" applyFont="1" applyAlignment="1" applyProtection="1">
      <alignment horizontal="right" vertical="center" wrapText="1"/>
      <protection locked="0"/>
    </xf>
    <xf numFmtId="10" fontId="11" fillId="0" borderId="0" xfId="1" applyNumberFormat="1" applyFont="1" applyBorder="1" applyProtection="1"/>
    <xf numFmtId="0" fontId="18" fillId="0" borderId="0" xfId="0" applyFont="1" applyAlignment="1" applyProtection="1">
      <alignment vertical="center" wrapText="1"/>
      <protection locked="0"/>
    </xf>
    <xf numFmtId="0" fontId="11" fillId="0" borderId="16" xfId="0" applyFont="1" applyBorder="1" applyAlignment="1" applyProtection="1">
      <alignment vertical="center" wrapText="1"/>
      <protection locked="0"/>
    </xf>
    <xf numFmtId="0" fontId="11" fillId="0" borderId="0" xfId="0" applyFont="1" applyAlignment="1" applyProtection="1">
      <alignment horizontal="center" vertical="center" wrapText="1"/>
      <protection locked="0"/>
    </xf>
    <xf numFmtId="0" fontId="11" fillId="0" borderId="16" xfId="0" applyFont="1" applyBorder="1" applyAlignment="1" applyProtection="1">
      <alignment horizontal="left" vertical="center" wrapText="1"/>
      <protection locked="0"/>
    </xf>
    <xf numFmtId="0" fontId="11" fillId="0" borderId="0" xfId="0" applyFont="1" applyAlignment="1" applyProtection="1">
      <alignment horizontal="left" vertical="center" wrapText="1"/>
      <protection locked="0"/>
    </xf>
    <xf numFmtId="0" fontId="13" fillId="0" borderId="16" xfId="0" applyFont="1" applyBorder="1" applyAlignment="1" applyProtection="1">
      <alignment vertical="center" wrapText="1"/>
      <protection locked="0"/>
    </xf>
    <xf numFmtId="0" fontId="13" fillId="0" borderId="0" xfId="0" applyFont="1" applyAlignment="1" applyProtection="1">
      <alignment horizontal="center" vertical="center" wrapText="1"/>
      <protection locked="0"/>
    </xf>
    <xf numFmtId="0" fontId="11" fillId="0" borderId="6" xfId="0" applyFont="1" applyBorder="1" applyAlignment="1" applyProtection="1">
      <alignment vertical="center" wrapText="1"/>
      <protection locked="0"/>
    </xf>
    <xf numFmtId="0" fontId="11" fillId="0" borderId="15" xfId="27" applyFont="1" applyBorder="1" applyAlignment="1" applyProtection="1">
      <alignment horizontal="left" vertical="center" wrapText="1"/>
      <protection locked="0"/>
    </xf>
    <xf numFmtId="0" fontId="13" fillId="2" borderId="2" xfId="0" applyFont="1" applyFill="1" applyBorder="1" applyAlignment="1" applyProtection="1">
      <alignment horizontal="center" vertical="center" wrapText="1"/>
      <protection locked="0"/>
    </xf>
    <xf numFmtId="0" fontId="13" fillId="2" borderId="2" xfId="0" applyFont="1" applyFill="1" applyBorder="1" applyAlignment="1" applyProtection="1">
      <alignment vertical="center" wrapText="1"/>
      <protection locked="0"/>
    </xf>
    <xf numFmtId="0" fontId="13" fillId="2" borderId="47" xfId="0" applyFont="1" applyFill="1" applyBorder="1" applyAlignment="1" applyProtection="1">
      <alignment vertical="center" wrapText="1"/>
      <protection locked="0"/>
    </xf>
    <xf numFmtId="0" fontId="13" fillId="2" borderId="44" xfId="0" applyFont="1" applyFill="1" applyBorder="1" applyAlignment="1" applyProtection="1">
      <alignment horizontal="center" vertical="center" wrapText="1"/>
      <protection locked="0"/>
    </xf>
    <xf numFmtId="0" fontId="13" fillId="2" borderId="45" xfId="0" applyFont="1" applyFill="1" applyBorder="1" applyAlignment="1" applyProtection="1">
      <alignment horizontal="center" vertical="center" wrapText="1"/>
      <protection locked="0"/>
    </xf>
    <xf numFmtId="0" fontId="13" fillId="7" borderId="45" xfId="0" applyFont="1" applyFill="1" applyBorder="1" applyAlignment="1" applyProtection="1">
      <alignment horizontal="center" vertical="center" wrapText="1"/>
      <protection locked="0"/>
    </xf>
    <xf numFmtId="0" fontId="13" fillId="8" borderId="45" xfId="0" applyFont="1" applyFill="1" applyBorder="1" applyAlignment="1" applyProtection="1">
      <alignment horizontal="center" vertical="center" wrapText="1"/>
      <protection locked="0"/>
    </xf>
    <xf numFmtId="0" fontId="11" fillId="0" borderId="45" xfId="0" applyFont="1" applyBorder="1" applyAlignment="1" applyProtection="1">
      <alignment horizontal="left" vertical="center" wrapText="1"/>
      <protection locked="0"/>
    </xf>
    <xf numFmtId="0" fontId="12" fillId="0" borderId="13" xfId="0" applyFont="1" applyBorder="1" applyAlignment="1" applyProtection="1">
      <alignment horizontal="left" vertical="center" wrapText="1"/>
      <protection locked="0"/>
    </xf>
    <xf numFmtId="0" fontId="11" fillId="0" borderId="18" xfId="0" applyFont="1" applyBorder="1" applyAlignment="1" applyProtection="1">
      <alignment vertical="center" wrapText="1"/>
      <protection locked="0"/>
    </xf>
    <xf numFmtId="0" fontId="11" fillId="0" borderId="23" xfId="0" applyFont="1" applyBorder="1" applyAlignment="1" applyProtection="1">
      <alignment vertical="center" wrapText="1"/>
      <protection locked="0"/>
    </xf>
    <xf numFmtId="0" fontId="13" fillId="0" borderId="51" xfId="0" applyFont="1" applyBorder="1" applyAlignment="1" applyProtection="1">
      <alignment vertical="center" wrapText="1"/>
      <protection locked="0"/>
    </xf>
    <xf numFmtId="0" fontId="11" fillId="0" borderId="26" xfId="0" applyFont="1" applyBorder="1" applyAlignment="1" applyProtection="1">
      <alignment vertical="center" wrapText="1"/>
      <protection locked="0"/>
    </xf>
    <xf numFmtId="0" fontId="11" fillId="0" borderId="51" xfId="0" applyFont="1" applyBorder="1" applyAlignment="1" applyProtection="1">
      <alignment vertical="center" wrapText="1"/>
      <protection locked="0"/>
    </xf>
    <xf numFmtId="0" fontId="11" fillId="0" borderId="27" xfId="0" applyFont="1" applyBorder="1" applyAlignment="1" applyProtection="1">
      <alignment vertical="top"/>
      <protection locked="0"/>
    </xf>
    <xf numFmtId="0" fontId="13" fillId="0" borderId="50" xfId="0" applyFont="1" applyBorder="1" applyAlignment="1" applyProtection="1">
      <alignment vertical="top" wrapText="1"/>
      <protection locked="0"/>
    </xf>
    <xf numFmtId="0" fontId="11" fillId="0" borderId="55" xfId="0" applyFont="1" applyBorder="1" applyAlignment="1" applyProtection="1">
      <alignment vertical="top"/>
      <protection locked="0"/>
    </xf>
    <xf numFmtId="0" fontId="13" fillId="0" borderId="56" xfId="0" applyFont="1" applyBorder="1" applyAlignment="1" applyProtection="1">
      <alignment vertical="top" wrapText="1"/>
      <protection locked="0"/>
    </xf>
    <xf numFmtId="2" fontId="15" fillId="0" borderId="0" xfId="0" applyNumberFormat="1" applyFont="1" applyAlignment="1" applyProtection="1">
      <alignment horizontal="right" vertical="center" wrapText="1"/>
      <protection locked="0"/>
    </xf>
    <xf numFmtId="2" fontId="13" fillId="0" borderId="0" xfId="0" applyNumberFormat="1" applyFont="1" applyAlignment="1" applyProtection="1">
      <alignment vertical="center" wrapText="1"/>
      <protection locked="0"/>
    </xf>
    <xf numFmtId="0" fontId="11" fillId="0" borderId="14" xfId="0" applyFont="1" applyBorder="1" applyAlignment="1" applyProtection="1">
      <alignment horizontal="center" vertical="center" wrapText="1"/>
      <protection locked="0"/>
    </xf>
    <xf numFmtId="2" fontId="11" fillId="0" borderId="0" xfId="27" applyNumberFormat="1" applyFont="1" applyAlignment="1" applyProtection="1">
      <alignment horizontal="right" vertical="center" wrapText="1"/>
      <protection locked="0"/>
    </xf>
    <xf numFmtId="2" fontId="12" fillId="0" borderId="14" xfId="27" applyNumberFormat="1" applyFont="1" applyBorder="1" applyAlignment="1" applyProtection="1">
      <alignment horizontal="right" vertical="center" wrapText="1"/>
      <protection locked="0"/>
    </xf>
    <xf numFmtId="0" fontId="25" fillId="0" borderId="0" xfId="27" applyFont="1" applyAlignment="1">
      <alignment horizontal="right" vertical="center"/>
    </xf>
    <xf numFmtId="2" fontId="28" fillId="0" borderId="0" xfId="27" applyNumberFormat="1" applyFont="1" applyAlignment="1">
      <alignment horizontal="right" vertical="center"/>
    </xf>
    <xf numFmtId="0" fontId="14" fillId="0" borderId="52" xfId="27" applyFont="1" applyBorder="1" applyAlignment="1" applyProtection="1">
      <alignment horizontal="left" vertical="center" wrapText="1"/>
      <protection locked="0"/>
    </xf>
    <xf numFmtId="0" fontId="14" fillId="0" borderId="59" xfId="27" applyFont="1" applyBorder="1" applyAlignment="1" applyProtection="1">
      <alignment horizontal="left" vertical="center" wrapText="1"/>
      <protection locked="0"/>
    </xf>
    <xf numFmtId="0" fontId="11" fillId="0" borderId="40" xfId="27" applyFont="1" applyBorder="1" applyAlignment="1" applyProtection="1">
      <alignment horizontal="left" vertical="center" wrapText="1"/>
      <protection locked="0"/>
    </xf>
    <xf numFmtId="12" fontId="11" fillId="0" borderId="7" xfId="27" applyNumberFormat="1" applyFont="1" applyBorder="1" applyAlignment="1" applyProtection="1">
      <alignment horizontal="right" vertical="center" wrapText="1"/>
      <protection locked="0"/>
    </xf>
    <xf numFmtId="0" fontId="13" fillId="0" borderId="0" xfId="0" applyFont="1" applyAlignment="1" applyProtection="1">
      <alignment vertical="center"/>
      <protection locked="0"/>
    </xf>
    <xf numFmtId="164" fontId="13" fillId="0" borderId="0" xfId="61" applyFont="1" applyBorder="1" applyAlignment="1" applyProtection="1">
      <alignment horizontal="center" vertical="center" wrapText="1"/>
      <protection locked="0"/>
    </xf>
    <xf numFmtId="0" fontId="13" fillId="0" borderId="0" xfId="0" applyFont="1" applyAlignment="1" applyProtection="1">
      <alignment vertical="center" wrapText="1"/>
      <protection locked="0"/>
    </xf>
    <xf numFmtId="0" fontId="0" fillId="0" borderId="0" xfId="0" applyAlignment="1">
      <alignment vertical="center"/>
    </xf>
    <xf numFmtId="0" fontId="11" fillId="0" borderId="0" xfId="0" applyFont="1" applyAlignment="1" applyProtection="1">
      <alignment horizontal="center" vertical="center"/>
      <protection locked="0"/>
    </xf>
    <xf numFmtId="2" fontId="11" fillId="3" borderId="16" xfId="0" applyNumberFormat="1" applyFont="1" applyFill="1" applyBorder="1" applyAlignment="1" applyProtection="1">
      <alignment vertical="center" wrapText="1"/>
      <protection locked="0"/>
    </xf>
    <xf numFmtId="2" fontId="11" fillId="3" borderId="18" xfId="0" applyNumberFormat="1" applyFont="1" applyFill="1" applyBorder="1" applyAlignment="1" applyProtection="1">
      <alignment vertical="center" wrapText="1"/>
      <protection locked="0"/>
    </xf>
    <xf numFmtId="164" fontId="11" fillId="0" borderId="0" xfId="61" applyFont="1" applyBorder="1" applyAlignment="1" applyProtection="1">
      <alignment horizontal="right" vertical="center" wrapText="1"/>
      <protection locked="0"/>
    </xf>
    <xf numFmtId="164" fontId="11" fillId="0" borderId="15" xfId="61" applyFont="1" applyBorder="1" applyAlignment="1" applyProtection="1">
      <alignment horizontal="left" vertical="center" wrapText="1"/>
      <protection locked="0"/>
    </xf>
    <xf numFmtId="0" fontId="11" fillId="3" borderId="26" xfId="0" applyFont="1" applyFill="1" applyBorder="1" applyAlignment="1" applyProtection="1">
      <alignment vertical="center" wrapText="1"/>
      <protection locked="0"/>
    </xf>
    <xf numFmtId="0" fontId="11" fillId="3" borderId="51" xfId="0" applyFont="1" applyFill="1" applyBorder="1" applyAlignment="1" applyProtection="1">
      <alignment vertical="center" wrapText="1"/>
      <protection locked="0"/>
    </xf>
    <xf numFmtId="2" fontId="11" fillId="3" borderId="26" xfId="0" applyNumberFormat="1" applyFont="1" applyFill="1" applyBorder="1" applyAlignment="1" applyProtection="1">
      <alignment vertical="center" wrapText="1"/>
      <protection locked="0"/>
    </xf>
    <xf numFmtId="2" fontId="11" fillId="3" borderId="51" xfId="0" applyNumberFormat="1" applyFont="1" applyFill="1" applyBorder="1" applyAlignment="1" applyProtection="1">
      <alignment vertical="center" wrapText="1"/>
      <protection locked="0"/>
    </xf>
    <xf numFmtId="164" fontId="11" fillId="0" borderId="58" xfId="61" applyFont="1" applyBorder="1" applyAlignment="1" applyProtection="1">
      <alignment horizontal="right" vertical="center" wrapText="1"/>
      <protection locked="0"/>
    </xf>
    <xf numFmtId="164" fontId="11" fillId="0" borderId="21" xfId="61" applyFont="1" applyBorder="1" applyAlignment="1" applyProtection="1">
      <alignment horizontal="left" vertical="center" wrapText="1"/>
      <protection locked="0"/>
    </xf>
    <xf numFmtId="164" fontId="11" fillId="0" borderId="54" xfId="61" applyFont="1" applyBorder="1" applyAlignment="1" applyProtection="1">
      <alignment horizontal="right" vertical="center" wrapText="1"/>
      <protection locked="0"/>
    </xf>
    <xf numFmtId="0" fontId="11" fillId="0" borderId="67" xfId="0" applyFont="1" applyBorder="1" applyAlignment="1" applyProtection="1">
      <alignment horizontal="center" vertical="center" wrapText="1"/>
      <protection locked="0"/>
    </xf>
    <xf numFmtId="164" fontId="11" fillId="0" borderId="24" xfId="61" applyFont="1" applyBorder="1" applyAlignment="1" applyProtection="1">
      <alignment horizontal="left" vertical="center" wrapText="1"/>
      <protection locked="0"/>
    </xf>
    <xf numFmtId="2" fontId="14" fillId="0" borderId="57" xfId="0" applyNumberFormat="1" applyFont="1" applyBorder="1" applyAlignment="1" applyProtection="1">
      <alignment horizontal="right" vertical="center" wrapText="1"/>
      <protection locked="0"/>
    </xf>
    <xf numFmtId="164" fontId="11" fillId="0" borderId="15" xfId="61" applyFont="1" applyBorder="1" applyAlignment="1" applyProtection="1">
      <alignment horizontal="right" vertical="center" wrapText="1"/>
      <protection locked="0"/>
    </xf>
    <xf numFmtId="0" fontId="11" fillId="4" borderId="16" xfId="0" applyFont="1" applyFill="1" applyBorder="1" applyAlignment="1" applyProtection="1">
      <alignment vertical="center" wrapText="1"/>
      <protection locked="0"/>
    </xf>
    <xf numFmtId="0" fontId="11" fillId="4" borderId="18" xfId="0" applyFont="1" applyFill="1" applyBorder="1" applyAlignment="1" applyProtection="1">
      <alignment vertical="center" wrapText="1"/>
      <protection locked="0"/>
    </xf>
    <xf numFmtId="2" fontId="11" fillId="5" borderId="16" xfId="0" applyNumberFormat="1" applyFont="1" applyFill="1" applyBorder="1" applyAlignment="1" applyProtection="1">
      <alignment vertical="center" wrapText="1"/>
      <protection locked="0"/>
    </xf>
    <xf numFmtId="2" fontId="11" fillId="5" borderId="18" xfId="0" applyNumberFormat="1" applyFont="1" applyFill="1" applyBorder="1" applyAlignment="1" applyProtection="1">
      <alignment vertical="center" wrapText="1"/>
      <protection locked="0"/>
    </xf>
    <xf numFmtId="2" fontId="14" fillId="0" borderId="0" xfId="0" applyNumberFormat="1" applyFont="1" applyAlignment="1" applyProtection="1">
      <alignment horizontal="right" vertical="center" wrapText="1"/>
      <protection locked="0"/>
    </xf>
    <xf numFmtId="164" fontId="12" fillId="0" borderId="0" xfId="61" applyFont="1" applyBorder="1" applyAlignment="1" applyProtection="1">
      <alignment horizontal="right" vertical="center" wrapText="1"/>
      <protection locked="0"/>
    </xf>
    <xf numFmtId="164" fontId="12" fillId="0" borderId="15" xfId="61" applyFont="1" applyBorder="1" applyAlignment="1" applyProtection="1">
      <alignment horizontal="left" vertical="center" wrapText="1"/>
      <protection locked="0"/>
    </xf>
    <xf numFmtId="0" fontId="11" fillId="0" borderId="14" xfId="0" applyFont="1" applyBorder="1" applyAlignment="1" applyProtection="1">
      <alignment horizontal="left" vertical="center" wrapText="1"/>
      <protection locked="0"/>
    </xf>
    <xf numFmtId="0" fontId="12" fillId="0" borderId="14" xfId="0" applyFont="1" applyBorder="1" applyAlignment="1" applyProtection="1">
      <alignment horizontal="left" vertical="center" wrapText="1"/>
      <protection locked="0"/>
    </xf>
    <xf numFmtId="2" fontId="11" fillId="0" borderId="14" xfId="0" applyNumberFormat="1" applyFont="1" applyBorder="1" applyAlignment="1" applyProtection="1">
      <alignment horizontal="right" vertical="center" wrapText="1"/>
      <protection locked="0"/>
    </xf>
    <xf numFmtId="0" fontId="16" fillId="0" borderId="13" xfId="0" applyFont="1" applyBorder="1" applyAlignment="1" applyProtection="1">
      <alignment horizontal="right" vertical="center" wrapText="1"/>
      <protection locked="0"/>
    </xf>
    <xf numFmtId="164" fontId="16" fillId="0" borderId="13" xfId="61" applyFont="1" applyBorder="1" applyAlignment="1" applyProtection="1">
      <alignment horizontal="left" vertical="center" wrapText="1"/>
      <protection locked="0"/>
    </xf>
    <xf numFmtId="0" fontId="12" fillId="0" borderId="0" xfId="0" applyFont="1" applyAlignment="1" applyProtection="1">
      <alignment horizontal="center" vertical="center" wrapText="1"/>
      <protection locked="0"/>
    </xf>
    <xf numFmtId="0" fontId="11" fillId="0" borderId="68" xfId="0" applyFont="1" applyBorder="1" applyAlignment="1" applyProtection="1">
      <alignment vertical="top"/>
      <protection locked="0"/>
    </xf>
    <xf numFmtId="0" fontId="13" fillId="0" borderId="68" xfId="0" applyFont="1" applyBorder="1" applyAlignment="1" applyProtection="1">
      <alignment vertical="top" wrapText="1"/>
      <protection locked="0"/>
    </xf>
    <xf numFmtId="2" fontId="14" fillId="0" borderId="35" xfId="0" applyNumberFormat="1" applyFont="1" applyBorder="1" applyAlignment="1" applyProtection="1">
      <alignment horizontal="right" vertical="center" wrapText="1"/>
      <protection locked="0"/>
    </xf>
    <xf numFmtId="0" fontId="11" fillId="0" borderId="71" xfId="0" applyFont="1" applyBorder="1" applyAlignment="1" applyProtection="1">
      <alignment horizontal="left" vertical="center" wrapText="1"/>
      <protection locked="0"/>
    </xf>
    <xf numFmtId="0" fontId="11" fillId="0" borderId="72" xfId="0" applyFont="1" applyBorder="1" applyAlignment="1" applyProtection="1">
      <alignment horizontal="left" vertical="center" wrapText="1"/>
      <protection locked="0"/>
    </xf>
    <xf numFmtId="164" fontId="11" fillId="0" borderId="73" xfId="61" applyFont="1" applyBorder="1" applyAlignment="1" applyProtection="1">
      <alignment horizontal="right" vertical="center" wrapText="1"/>
      <protection locked="0"/>
    </xf>
    <xf numFmtId="164" fontId="11" fillId="0" borderId="0" xfId="61" applyFont="1" applyBorder="1" applyAlignment="1" applyProtection="1">
      <alignment vertical="center" wrapText="1"/>
      <protection locked="0"/>
    </xf>
    <xf numFmtId="0" fontId="11" fillId="0" borderId="35" xfId="0" applyFont="1" applyBorder="1" applyAlignment="1" applyProtection="1">
      <alignment horizontal="left" vertical="center" wrapText="1"/>
      <protection locked="0"/>
    </xf>
    <xf numFmtId="164" fontId="12" fillId="0" borderId="36" xfId="61" applyFont="1" applyBorder="1" applyAlignment="1" applyProtection="1">
      <alignment horizontal="center" vertical="center" wrapText="1"/>
      <protection locked="0"/>
    </xf>
    <xf numFmtId="175" fontId="11" fillId="0" borderId="0" xfId="0" applyNumberFormat="1" applyFont="1" applyAlignment="1" applyProtection="1">
      <alignment horizontal="center" vertical="center" wrapText="1"/>
      <protection locked="0"/>
    </xf>
    <xf numFmtId="2" fontId="13" fillId="0" borderId="57" xfId="0" applyNumberFormat="1" applyFont="1" applyBorder="1" applyAlignment="1" applyProtection="1">
      <alignment horizontal="right" vertical="center" wrapText="1"/>
      <protection locked="0"/>
    </xf>
    <xf numFmtId="0" fontId="11" fillId="0" borderId="58" xfId="0" applyFont="1" applyBorder="1" applyAlignment="1" applyProtection="1">
      <alignment horizontal="center" vertical="center" wrapText="1"/>
      <protection locked="0"/>
    </xf>
    <xf numFmtId="164" fontId="11" fillId="0" borderId="30" xfId="61" applyFont="1" applyBorder="1" applyAlignment="1" applyProtection="1">
      <alignment horizontal="center" vertical="center" wrapText="1"/>
      <protection locked="0"/>
    </xf>
    <xf numFmtId="0" fontId="15" fillId="0" borderId="53" xfId="21" applyFont="1" applyBorder="1" applyAlignment="1" applyProtection="1">
      <alignment horizontal="right" vertical="center" wrapText="1"/>
      <protection locked="0"/>
    </xf>
    <xf numFmtId="0" fontId="14" fillId="0" borderId="60" xfId="27" applyFont="1" applyBorder="1" applyAlignment="1" applyProtection="1">
      <alignment horizontal="center" vertical="center" wrapText="1"/>
      <protection locked="0"/>
    </xf>
    <xf numFmtId="0" fontId="14" fillId="0" borderId="60" xfId="27" applyFont="1" applyBorder="1" applyAlignment="1" applyProtection="1">
      <alignment horizontal="right" vertical="center" wrapText="1"/>
      <protection locked="0"/>
    </xf>
    <xf numFmtId="0" fontId="11" fillId="0" borderId="14" xfId="27" applyFont="1" applyBorder="1" applyAlignment="1" applyProtection="1">
      <alignment horizontal="left" vertical="center" wrapText="1"/>
      <protection locked="0"/>
    </xf>
    <xf numFmtId="0" fontId="12" fillId="0" borderId="62" xfId="27" applyFont="1" applyBorder="1" applyAlignment="1" applyProtection="1">
      <alignment horizontal="right" vertical="center" wrapText="1"/>
      <protection locked="0"/>
    </xf>
    <xf numFmtId="0" fontId="11" fillId="0" borderId="62" xfId="27" applyFont="1" applyBorder="1" applyAlignment="1" applyProtection="1">
      <alignment horizontal="left" vertical="center" wrapText="1"/>
      <protection locked="0"/>
    </xf>
    <xf numFmtId="0" fontId="11" fillId="0" borderId="14" xfId="27" applyFont="1" applyBorder="1" applyAlignment="1" applyProtection="1">
      <alignment horizontal="center" vertical="center" wrapText="1"/>
      <protection locked="0"/>
    </xf>
    <xf numFmtId="0" fontId="11" fillId="0" borderId="14" xfId="27" applyFont="1" applyBorder="1" applyAlignment="1" applyProtection="1">
      <alignment horizontal="right" vertical="center" wrapText="1"/>
      <protection locked="0"/>
    </xf>
    <xf numFmtId="0" fontId="11" fillId="0" borderId="42" xfId="27" applyFont="1" applyBorder="1" applyAlignment="1" applyProtection="1">
      <alignment horizontal="left" vertical="center" wrapText="1"/>
      <protection locked="0"/>
    </xf>
    <xf numFmtId="0" fontId="11" fillId="0" borderId="10" xfId="27" applyFont="1" applyBorder="1" applyAlignment="1" applyProtection="1">
      <alignment horizontal="center" vertical="center" wrapText="1"/>
      <protection locked="0"/>
    </xf>
    <xf numFmtId="0" fontId="11" fillId="0" borderId="10" xfId="27" applyFont="1" applyBorder="1" applyAlignment="1" applyProtection="1">
      <alignment horizontal="right" vertical="center" wrapText="1"/>
      <protection locked="0"/>
    </xf>
    <xf numFmtId="0" fontId="0" fillId="0" borderId="12" xfId="0" applyBorder="1" applyAlignment="1">
      <alignment vertical="center"/>
    </xf>
    <xf numFmtId="0" fontId="0" fillId="0" borderId="66" xfId="0" applyBorder="1" applyAlignment="1">
      <alignment vertical="center"/>
    </xf>
    <xf numFmtId="2" fontId="11" fillId="0" borderId="0" xfId="0" applyNumberFormat="1" applyFont="1" applyAlignment="1">
      <alignment horizontal="right"/>
    </xf>
    <xf numFmtId="164" fontId="11" fillId="0" borderId="66" xfId="61" applyFont="1" applyBorder="1" applyAlignment="1" applyProtection="1">
      <alignment vertical="center"/>
    </xf>
    <xf numFmtId="0" fontId="0" fillId="0" borderId="18" xfId="0" applyBorder="1" applyAlignment="1">
      <alignment vertical="center"/>
    </xf>
    <xf numFmtId="10" fontId="11" fillId="0" borderId="0" xfId="1" applyNumberFormat="1" applyFont="1" applyBorder="1" applyAlignment="1" applyProtection="1">
      <alignment horizontal="right"/>
    </xf>
    <xf numFmtId="165" fontId="0" fillId="0" borderId="0" xfId="0" applyNumberFormat="1" applyAlignment="1">
      <alignment vertical="center"/>
    </xf>
    <xf numFmtId="0" fontId="0" fillId="0" borderId="33" xfId="0" applyBorder="1" applyAlignment="1">
      <alignment vertical="center"/>
    </xf>
    <xf numFmtId="164" fontId="13" fillId="0" borderId="12" xfId="61" applyFont="1" applyBorder="1" applyAlignment="1" applyProtection="1">
      <alignment horizontal="right" vertical="center" wrapText="1"/>
      <protection locked="0"/>
    </xf>
    <xf numFmtId="164" fontId="13" fillId="0" borderId="18" xfId="61" applyFont="1" applyBorder="1" applyAlignment="1" applyProtection="1">
      <alignment horizontal="right" vertical="center" wrapText="1"/>
      <protection locked="0"/>
    </xf>
    <xf numFmtId="2" fontId="18" fillId="0" borderId="0" xfId="0" applyNumberFormat="1" applyFont="1" applyAlignment="1" applyProtection="1">
      <alignment vertical="center" wrapText="1"/>
      <protection locked="0"/>
    </xf>
    <xf numFmtId="164" fontId="18" fillId="0" borderId="18" xfId="61" applyFont="1" applyBorder="1" applyAlignment="1" applyProtection="1">
      <alignment horizontal="right" vertical="center" wrapText="1"/>
      <protection locked="0"/>
    </xf>
    <xf numFmtId="2" fontId="18" fillId="0" borderId="7" xfId="0" applyNumberFormat="1" applyFont="1" applyBorder="1" applyAlignment="1" applyProtection="1">
      <alignment vertical="center" wrapText="1"/>
      <protection locked="0"/>
    </xf>
    <xf numFmtId="164" fontId="18" fillId="0" borderId="33" xfId="61" applyFont="1" applyBorder="1" applyAlignment="1" applyProtection="1">
      <alignment horizontal="right" vertical="center" wrapText="1"/>
      <protection locked="0"/>
    </xf>
    <xf numFmtId="164" fontId="11" fillId="0" borderId="5" xfId="61" applyFont="1" applyBorder="1" applyAlignment="1" applyProtection="1">
      <alignment horizontal="right" vertical="center" wrapText="1"/>
      <protection locked="0"/>
    </xf>
    <xf numFmtId="0" fontId="0" fillId="0" borderId="15" xfId="0" applyBorder="1" applyAlignment="1">
      <alignment vertical="center"/>
    </xf>
    <xf numFmtId="0" fontId="13" fillId="0" borderId="74" xfId="0" applyFont="1" applyBorder="1" applyAlignment="1" applyProtection="1">
      <alignment vertical="center" wrapText="1"/>
      <protection locked="0"/>
    </xf>
    <xf numFmtId="164" fontId="11" fillId="0" borderId="18" xfId="61" applyFont="1" applyBorder="1" applyAlignment="1" applyProtection="1">
      <alignment horizontal="right" vertical="center" wrapText="1"/>
      <protection locked="0"/>
    </xf>
    <xf numFmtId="0" fontId="0" fillId="0" borderId="75" xfId="0" applyBorder="1" applyAlignment="1">
      <alignment vertical="center"/>
    </xf>
    <xf numFmtId="0" fontId="11" fillId="0" borderId="43" xfId="0" applyFont="1" applyBorder="1" applyAlignment="1" applyProtection="1">
      <alignment vertical="top"/>
      <protection locked="0"/>
    </xf>
    <xf numFmtId="0" fontId="11" fillId="0" borderId="74" xfId="0" applyFont="1" applyBorder="1" applyAlignment="1" applyProtection="1">
      <alignment vertical="center"/>
      <protection locked="0"/>
    </xf>
    <xf numFmtId="2" fontId="11" fillId="0" borderId="79" xfId="0" applyNumberFormat="1" applyFont="1" applyBorder="1" applyAlignment="1" applyProtection="1">
      <alignment horizontal="right" vertical="center" wrapText="1"/>
      <protection locked="0"/>
    </xf>
    <xf numFmtId="2" fontId="12" fillId="0" borderId="79" xfId="0" applyNumberFormat="1" applyFont="1" applyBorder="1" applyAlignment="1" applyProtection="1">
      <alignment horizontal="right" vertical="center" wrapText="1"/>
      <protection locked="0"/>
    </xf>
    <xf numFmtId="0" fontId="16" fillId="0" borderId="0" xfId="0" applyFont="1" applyAlignment="1" applyProtection="1">
      <alignment horizontal="center" vertical="center" wrapText="1"/>
      <protection locked="0"/>
    </xf>
    <xf numFmtId="164" fontId="16" fillId="0" borderId="0" xfId="61" applyFont="1" applyBorder="1" applyAlignment="1" applyProtection="1">
      <alignment horizontal="right" vertical="center" wrapText="1"/>
      <protection locked="0"/>
    </xf>
    <xf numFmtId="175" fontId="16" fillId="0" borderId="0" xfId="0" applyNumberFormat="1" applyFont="1" applyAlignment="1" applyProtection="1">
      <alignment horizontal="center" vertical="center" wrapText="1"/>
      <protection locked="0"/>
    </xf>
    <xf numFmtId="2" fontId="12" fillId="0" borderId="29" xfId="27" applyNumberFormat="1" applyFont="1" applyBorder="1" applyAlignment="1" applyProtection="1">
      <alignment horizontal="right" vertical="center" wrapText="1"/>
      <protection locked="0"/>
    </xf>
    <xf numFmtId="2" fontId="12" fillId="0" borderId="0" xfId="27" applyNumberFormat="1" applyFont="1" applyAlignment="1" applyProtection="1">
      <alignment horizontal="right" vertical="center" wrapText="1"/>
      <protection locked="0"/>
    </xf>
    <xf numFmtId="164" fontId="11" fillId="0" borderId="0" xfId="61" applyFont="1" applyBorder="1" applyAlignment="1" applyProtection="1">
      <alignment horizontal="right" vertical="top" wrapText="1"/>
      <protection locked="0"/>
    </xf>
    <xf numFmtId="164" fontId="11" fillId="0" borderId="18" xfId="61" applyFont="1" applyBorder="1" applyAlignment="1" applyProtection="1">
      <alignment horizontal="right" vertical="top" wrapText="1"/>
      <protection locked="0"/>
    </xf>
    <xf numFmtId="164" fontId="11" fillId="0" borderId="66" xfId="61" applyFont="1" applyBorder="1" applyAlignment="1" applyProtection="1">
      <alignment horizontal="right" vertical="top" wrapText="1"/>
      <protection locked="0"/>
    </xf>
    <xf numFmtId="2" fontId="12" fillId="0" borderId="18" xfId="0" applyNumberFormat="1" applyFont="1" applyBorder="1" applyAlignment="1" applyProtection="1">
      <alignment horizontal="right" vertical="center" wrapText="1"/>
      <protection locked="0"/>
    </xf>
    <xf numFmtId="0" fontId="33" fillId="0" borderId="0" xfId="20" applyFont="1" applyAlignment="1">
      <alignment vertical="top"/>
    </xf>
    <xf numFmtId="0" fontId="34" fillId="0" borderId="0" xfId="0" applyFont="1"/>
    <xf numFmtId="0" fontId="11" fillId="0" borderId="0" xfId="20" applyFont="1" applyAlignment="1">
      <alignment vertical="top"/>
    </xf>
    <xf numFmtId="0" fontId="35" fillId="0" borderId="80" xfId="20" applyFont="1" applyBorder="1" applyAlignment="1">
      <alignment vertical="top" wrapText="1"/>
    </xf>
    <xf numFmtId="2" fontId="13" fillId="0" borderId="81" xfId="20" applyNumberFormat="1" applyFont="1" applyBorder="1" applyAlignment="1">
      <alignment horizontal="center" vertical="top" wrapText="1"/>
    </xf>
    <xf numFmtId="1" fontId="13" fillId="0" borderId="44" xfId="20" applyNumberFormat="1" applyFont="1" applyBorder="1" applyAlignment="1">
      <alignment vertical="top" wrapText="1"/>
    </xf>
    <xf numFmtId="0" fontId="13" fillId="0" borderId="44" xfId="20" applyFont="1" applyBorder="1" applyAlignment="1">
      <alignment vertical="top" wrapText="1"/>
    </xf>
    <xf numFmtId="2" fontId="13" fillId="0" borderId="44" xfId="20" applyNumberFormat="1" applyFont="1" applyBorder="1" applyAlignment="1">
      <alignment horizontal="center" vertical="top" wrapText="1"/>
    </xf>
    <xf numFmtId="0" fontId="22" fillId="10" borderId="44" xfId="20" applyFont="1" applyFill="1" applyBorder="1" applyAlignment="1">
      <alignment horizontal="center" vertical="top" wrapText="1"/>
    </xf>
    <xf numFmtId="1" fontId="13" fillId="0" borderId="44" xfId="20" applyNumberFormat="1" applyFont="1" applyBorder="1" applyAlignment="1">
      <alignment horizontal="center" vertical="top" wrapText="1"/>
    </xf>
    <xf numFmtId="10" fontId="36" fillId="0" borderId="44" xfId="46" applyNumberFormat="1" applyFont="1" applyBorder="1" applyAlignment="1" applyProtection="1">
      <alignment horizontal="center" vertical="top" wrapText="1"/>
    </xf>
    <xf numFmtId="0" fontId="36" fillId="0" borderId="44" xfId="46" applyNumberFormat="1" applyFont="1" applyBorder="1" applyAlignment="1" applyProtection="1">
      <alignment horizontal="center" vertical="top" wrapText="1"/>
    </xf>
    <xf numFmtId="0" fontId="13" fillId="0" borderId="44" xfId="20" applyFont="1" applyBorder="1" applyAlignment="1">
      <alignment horizontal="center" vertical="top" wrapText="1"/>
    </xf>
    <xf numFmtId="0" fontId="37" fillId="11" borderId="44" xfId="20" applyFont="1" applyFill="1" applyBorder="1" applyAlignment="1">
      <alignment horizontal="center" vertical="top"/>
    </xf>
    <xf numFmtId="0" fontId="37" fillId="0" borderId="44" xfId="20" applyFont="1" applyBorder="1" applyAlignment="1">
      <alignment horizontal="center" vertical="top"/>
    </xf>
    <xf numFmtId="0" fontId="35" fillId="0" borderId="44" xfId="20" applyFont="1" applyBorder="1" applyAlignment="1">
      <alignment vertical="top"/>
    </xf>
    <xf numFmtId="0" fontId="37" fillId="0" borderId="44" xfId="20" applyFont="1" applyBorder="1" applyAlignment="1">
      <alignment vertical="top"/>
    </xf>
    <xf numFmtId="175" fontId="37" fillId="0" borderId="46" xfId="20" applyNumberFormat="1" applyFont="1" applyBorder="1" applyAlignment="1">
      <alignment vertical="top"/>
    </xf>
    <xf numFmtId="0" fontId="30" fillId="0" borderId="46" xfId="0" applyFont="1" applyBorder="1" applyAlignment="1" applyProtection="1">
      <alignment horizontal="left" vertical="top" wrapText="1"/>
      <protection locked="0"/>
    </xf>
    <xf numFmtId="0" fontId="30" fillId="0" borderId="2" xfId="0" applyFont="1" applyBorder="1" applyAlignment="1" applyProtection="1">
      <alignment horizontal="left" vertical="top" wrapText="1"/>
      <protection locked="0"/>
    </xf>
    <xf numFmtId="0" fontId="30" fillId="0" borderId="47" xfId="0" applyFont="1" applyBorder="1" applyAlignment="1" applyProtection="1">
      <alignment horizontal="left" vertical="top" wrapText="1"/>
      <protection locked="0"/>
    </xf>
    <xf numFmtId="0" fontId="37" fillId="0" borderId="47" xfId="20" applyFont="1" applyBorder="1" applyAlignment="1">
      <alignment vertical="top" wrapText="1"/>
    </xf>
    <xf numFmtId="1" fontId="37" fillId="0" borderId="44" xfId="20" applyNumberFormat="1" applyFont="1" applyBorder="1" applyAlignment="1">
      <alignment vertical="top"/>
    </xf>
    <xf numFmtId="0" fontId="30" fillId="0" borderId="44" xfId="20" applyFont="1" applyBorder="1" applyAlignment="1">
      <alignment vertical="top" wrapText="1"/>
    </xf>
    <xf numFmtId="0" fontId="35" fillId="0" borderId="44" xfId="2" applyFont="1" applyBorder="1" applyAlignment="1">
      <alignment horizontal="center" vertical="top"/>
    </xf>
    <xf numFmtId="2" fontId="35" fillId="0" borderId="44" xfId="20" applyNumberFormat="1" applyFont="1" applyBorder="1" applyAlignment="1">
      <alignment horizontal="center" vertical="top"/>
    </xf>
    <xf numFmtId="2" fontId="22" fillId="0" borderId="44" xfId="20" applyNumberFormat="1" applyFont="1" applyBorder="1" applyAlignment="1">
      <alignment horizontal="center" vertical="top"/>
    </xf>
    <xf numFmtId="10" fontId="13" fillId="0" borderId="44" xfId="46" applyNumberFormat="1" applyFont="1" applyBorder="1" applyAlignment="1" applyProtection="1">
      <alignment horizontal="center" vertical="top" wrapText="1"/>
    </xf>
    <xf numFmtId="0" fontId="35" fillId="0" borderId="44" xfId="20" applyFont="1" applyBorder="1" applyAlignment="1">
      <alignment horizontal="center" vertical="top"/>
    </xf>
    <xf numFmtId="0" fontId="37" fillId="0" borderId="0" xfId="20" applyFont="1" applyAlignment="1">
      <alignment vertical="top"/>
    </xf>
    <xf numFmtId="0" fontId="37" fillId="0" borderId="44" xfId="20" applyFont="1" applyBorder="1" applyAlignment="1">
      <alignment vertical="top" wrapText="1"/>
    </xf>
    <xf numFmtId="10" fontId="38" fillId="0" borderId="44" xfId="46" applyNumberFormat="1" applyFont="1" applyBorder="1" applyAlignment="1" applyProtection="1">
      <alignment horizontal="center" vertical="top"/>
    </xf>
    <xf numFmtId="2" fontId="37" fillId="0" borderId="44" xfId="20" applyNumberFormat="1" applyFont="1" applyBorder="1" applyAlignment="1">
      <alignment horizontal="center" vertical="top"/>
    </xf>
    <xf numFmtId="0" fontId="35" fillId="0" borderId="44" xfId="20" applyFont="1" applyBorder="1" applyAlignment="1">
      <alignment vertical="top" wrapText="1"/>
    </xf>
    <xf numFmtId="0" fontId="37" fillId="0" borderId="46" xfId="20" applyFont="1" applyBorder="1" applyAlignment="1">
      <alignment vertical="top"/>
    </xf>
    <xf numFmtId="0" fontId="37" fillId="10" borderId="47" xfId="20" applyFont="1" applyFill="1" applyBorder="1" applyAlignment="1">
      <alignment vertical="top" wrapText="1"/>
    </xf>
    <xf numFmtId="1" fontId="37" fillId="10" borderId="44" xfId="20" applyNumberFormat="1" applyFont="1" applyFill="1" applyBorder="1" applyAlignment="1">
      <alignment vertical="top"/>
    </xf>
    <xf numFmtId="0" fontId="37" fillId="10" borderId="44" xfId="20" applyFont="1" applyFill="1" applyBorder="1" applyAlignment="1">
      <alignment vertical="top"/>
    </xf>
    <xf numFmtId="0" fontId="30" fillId="0" borderId="44" xfId="20" applyFont="1" applyBorder="1" applyAlignment="1">
      <alignment horizontal="center" vertical="top" wrapText="1"/>
    </xf>
    <xf numFmtId="2" fontId="22" fillId="0" borderId="47" xfId="20" applyNumberFormat="1" applyFont="1" applyBorder="1" applyAlignment="1">
      <alignment horizontal="center" vertical="top"/>
    </xf>
    <xf numFmtId="10" fontId="39" fillId="0" borderId="44" xfId="46" applyNumberFormat="1" applyFont="1" applyBorder="1" applyAlignment="1" applyProtection="1">
      <alignment horizontal="center" vertical="top"/>
    </xf>
    <xf numFmtId="0" fontId="30" fillId="0" borderId="44" xfId="20" quotePrefix="1" applyFont="1" applyBorder="1" applyAlignment="1">
      <alignment vertical="top" wrapText="1"/>
    </xf>
    <xf numFmtId="0" fontId="37" fillId="0" borderId="80" xfId="20" applyFont="1" applyBorder="1" applyAlignment="1">
      <alignment vertical="top"/>
    </xf>
    <xf numFmtId="0" fontId="37" fillId="0" borderId="80" xfId="20" applyFont="1" applyBorder="1" applyAlignment="1">
      <alignment vertical="top" wrapText="1"/>
    </xf>
    <xf numFmtId="0" fontId="37" fillId="0" borderId="80" xfId="20" applyFont="1" applyBorder="1" applyAlignment="1">
      <alignment horizontal="center" vertical="top"/>
    </xf>
    <xf numFmtId="0" fontId="37" fillId="0" borderId="81" xfId="20" applyFont="1" applyBorder="1" applyAlignment="1">
      <alignment vertical="top"/>
    </xf>
    <xf numFmtId="0" fontId="37" fillId="10" borderId="82" xfId="20" applyFont="1" applyFill="1" applyBorder="1" applyAlignment="1">
      <alignment vertical="top" wrapText="1"/>
    </xf>
    <xf numFmtId="1" fontId="37" fillId="10" borderId="80" xfId="20" applyNumberFormat="1" applyFont="1" applyFill="1" applyBorder="1" applyAlignment="1">
      <alignment vertical="top"/>
    </xf>
    <xf numFmtId="0" fontId="37" fillId="10" borderId="80" xfId="20" applyFont="1" applyFill="1" applyBorder="1" applyAlignment="1">
      <alignment vertical="top"/>
    </xf>
    <xf numFmtId="0" fontId="30" fillId="0" borderId="80" xfId="20" applyFont="1" applyBorder="1" applyAlignment="1">
      <alignment vertical="top" wrapText="1"/>
    </xf>
    <xf numFmtId="0" fontId="37" fillId="0" borderId="46" xfId="20" applyFont="1" applyBorder="1" applyAlignment="1">
      <alignment vertical="top" wrapText="1"/>
    </xf>
    <xf numFmtId="0" fontId="35" fillId="0" borderId="47" xfId="20" applyFont="1" applyBorder="1" applyAlignment="1">
      <alignment vertical="top" wrapText="1"/>
    </xf>
    <xf numFmtId="0" fontId="30" fillId="0" borderId="46" xfId="20" applyFont="1" applyBorder="1" applyAlignment="1">
      <alignment horizontal="left" vertical="top" wrapText="1"/>
    </xf>
    <xf numFmtId="0" fontId="30" fillId="0" borderId="47" xfId="20" applyFont="1" applyBorder="1" applyAlignment="1">
      <alignment horizontal="left" vertical="top" wrapText="1"/>
    </xf>
    <xf numFmtId="0" fontId="35" fillId="0" borderId="46" xfId="20" applyFont="1" applyBorder="1" applyAlignment="1">
      <alignment vertical="top" wrapText="1"/>
    </xf>
    <xf numFmtId="0" fontId="35" fillId="0" borderId="46" xfId="20" applyFont="1" applyBorder="1" applyAlignment="1">
      <alignment vertical="top"/>
    </xf>
    <xf numFmtId="0" fontId="20" fillId="0" borderId="48" xfId="21" applyFont="1" applyBorder="1" applyAlignment="1" applyProtection="1">
      <alignment horizontal="left" vertical="top" wrapText="1"/>
      <protection locked="0"/>
    </xf>
    <xf numFmtId="0" fontId="20" fillId="0" borderId="83" xfId="21" applyFont="1" applyBorder="1" applyAlignment="1" applyProtection="1">
      <alignment horizontal="left" vertical="top" wrapText="1"/>
      <protection locked="0"/>
    </xf>
    <xf numFmtId="0" fontId="20" fillId="0" borderId="49" xfId="21" applyFont="1" applyBorder="1" applyAlignment="1" applyProtection="1">
      <alignment horizontal="left" vertical="top" wrapText="1"/>
      <protection locked="0"/>
    </xf>
    <xf numFmtId="0" fontId="35" fillId="10" borderId="47" xfId="20" applyFont="1" applyFill="1" applyBorder="1" applyAlignment="1">
      <alignment vertical="top" wrapText="1"/>
    </xf>
    <xf numFmtId="1" fontId="35" fillId="10" borderId="44" xfId="20" applyNumberFormat="1" applyFont="1" applyFill="1" applyBorder="1" applyAlignment="1">
      <alignment vertical="top"/>
    </xf>
    <xf numFmtId="0" fontId="35" fillId="10" borderId="44" xfId="20" applyFont="1" applyFill="1" applyBorder="1" applyAlignment="1">
      <alignment vertical="top"/>
    </xf>
    <xf numFmtId="0" fontId="22" fillId="0" borderId="44" xfId="20" applyFont="1" applyBorder="1" applyAlignment="1">
      <alignment vertical="top" wrapText="1"/>
    </xf>
    <xf numFmtId="0" fontId="22" fillId="0" borderId="46" xfId="20" applyFont="1" applyBorder="1" applyAlignment="1">
      <alignment horizontal="left" vertical="top" wrapText="1"/>
    </xf>
    <xf numFmtId="0" fontId="22" fillId="0" borderId="47" xfId="20" applyFont="1" applyBorder="1" applyAlignment="1">
      <alignment horizontal="left" vertical="top" wrapText="1"/>
    </xf>
    <xf numFmtId="10" fontId="40" fillId="0" borderId="44" xfId="46" applyNumberFormat="1" applyFont="1" applyBorder="1" applyAlignment="1" applyProtection="1">
      <alignment horizontal="center" vertical="top"/>
    </xf>
    <xf numFmtId="0" fontId="35" fillId="0" borderId="0" xfId="20" applyFont="1" applyAlignment="1">
      <alignment vertical="top"/>
    </xf>
    <xf numFmtId="0" fontId="11" fillId="0" borderId="0" xfId="20" applyFont="1" applyAlignment="1">
      <alignment vertical="top" wrapText="1"/>
    </xf>
    <xf numFmtId="0" fontId="35" fillId="0" borderId="0" xfId="20" applyFont="1" applyAlignment="1">
      <alignment vertical="top" wrapText="1"/>
    </xf>
    <xf numFmtId="0" fontId="11" fillId="0" borderId="0" xfId="20" applyFont="1" applyAlignment="1">
      <alignment horizontal="center" vertical="top"/>
    </xf>
    <xf numFmtId="2" fontId="11" fillId="0" borderId="0" xfId="20" applyNumberFormat="1" applyFont="1" applyAlignment="1">
      <alignment vertical="top"/>
    </xf>
    <xf numFmtId="2" fontId="30" fillId="0" borderId="0" xfId="20" applyNumberFormat="1" applyFont="1" applyAlignment="1">
      <alignment vertical="top"/>
    </xf>
    <xf numFmtId="2" fontId="11" fillId="0" borderId="0" xfId="20" applyNumberFormat="1" applyFont="1" applyAlignment="1">
      <alignment vertical="top" wrapText="1"/>
    </xf>
    <xf numFmtId="1" fontId="11" fillId="0" borderId="0" xfId="20" applyNumberFormat="1" applyFont="1" applyAlignment="1">
      <alignment vertical="top"/>
    </xf>
    <xf numFmtId="0" fontId="30" fillId="0" borderId="0" xfId="20" applyFont="1" applyAlignment="1">
      <alignment vertical="top" wrapText="1"/>
    </xf>
    <xf numFmtId="2" fontId="11" fillId="0" borderId="0" xfId="20" applyNumberFormat="1" applyFont="1" applyAlignment="1">
      <alignment horizontal="center" vertical="top"/>
    </xf>
    <xf numFmtId="10" fontId="41" fillId="0" borderId="0" xfId="46" applyNumberFormat="1" applyFont="1" applyBorder="1" applyAlignment="1" applyProtection="1">
      <alignment horizontal="center" vertical="top"/>
    </xf>
    <xf numFmtId="0" fontId="37" fillId="0" borderId="81" xfId="20" applyFont="1" applyBorder="1" applyAlignment="1">
      <alignment vertical="top" wrapText="1"/>
    </xf>
    <xf numFmtId="0" fontId="35" fillId="0" borderId="82" xfId="20" applyFont="1" applyBorder="1" applyAlignment="1">
      <alignment vertical="top" wrapText="1"/>
    </xf>
    <xf numFmtId="2" fontId="11" fillId="0" borderId="79" xfId="0" applyNumberFormat="1" applyFont="1" applyBorder="1" applyAlignment="1" applyProtection="1">
      <alignment horizontal="right" vertical="top" wrapText="1"/>
      <protection locked="0"/>
    </xf>
    <xf numFmtId="2" fontId="12" fillId="0" borderId="79" xfId="0" applyNumberFormat="1" applyFont="1" applyBorder="1" applyAlignment="1" applyProtection="1">
      <alignment horizontal="right" vertical="top" wrapText="1"/>
      <protection locked="0"/>
    </xf>
    <xf numFmtId="164" fontId="12" fillId="0" borderId="0" xfId="61" applyFont="1" applyBorder="1" applyAlignment="1" applyProtection="1">
      <alignment horizontal="right" vertical="top" wrapText="1"/>
      <protection locked="0"/>
    </xf>
    <xf numFmtId="2" fontId="11" fillId="0" borderId="0" xfId="0" applyNumberFormat="1" applyFont="1" applyAlignment="1" applyProtection="1">
      <alignment horizontal="right" vertical="top" wrapText="1"/>
      <protection locked="0"/>
    </xf>
    <xf numFmtId="2" fontId="12" fillId="0" borderId="18" xfId="0" applyNumberFormat="1" applyFont="1" applyBorder="1" applyAlignment="1" applyProtection="1">
      <alignment horizontal="right" vertical="top" wrapText="1"/>
      <protection locked="0"/>
    </xf>
    <xf numFmtId="2" fontId="11" fillId="0" borderId="18" xfId="0" applyNumberFormat="1" applyFont="1" applyBorder="1" applyAlignment="1" applyProtection="1">
      <alignment horizontal="right" vertical="top" wrapText="1"/>
      <protection locked="0"/>
    </xf>
    <xf numFmtId="2" fontId="28" fillId="0" borderId="18" xfId="27" applyNumberFormat="1" applyFont="1" applyBorder="1" applyAlignment="1">
      <alignment horizontal="right" vertical="top"/>
    </xf>
    <xf numFmtId="2" fontId="12" fillId="0" borderId="18" xfId="27" applyNumberFormat="1" applyFont="1" applyBorder="1" applyAlignment="1" applyProtection="1">
      <alignment horizontal="right" vertical="top" wrapText="1"/>
      <protection locked="0"/>
    </xf>
    <xf numFmtId="2" fontId="11" fillId="0" borderId="18" xfId="27" applyNumberFormat="1" applyFont="1" applyBorder="1" applyAlignment="1" applyProtection="1">
      <alignment horizontal="right" vertical="top" wrapText="1"/>
      <protection locked="0"/>
    </xf>
    <xf numFmtId="0" fontId="25" fillId="0" borderId="18" xfId="27" applyFont="1" applyBorder="1" applyAlignment="1">
      <alignment horizontal="right" vertical="top"/>
    </xf>
    <xf numFmtId="12" fontId="11" fillId="0" borderId="77" xfId="27" applyNumberFormat="1" applyFont="1" applyBorder="1" applyAlignment="1" applyProtection="1">
      <alignment horizontal="right" vertical="top" wrapText="1"/>
      <protection locked="0"/>
    </xf>
    <xf numFmtId="0" fontId="13" fillId="11" borderId="46" xfId="20" applyFont="1" applyFill="1" applyBorder="1" applyAlignment="1">
      <alignment vertical="top"/>
    </xf>
    <xf numFmtId="0" fontId="13" fillId="11" borderId="47" xfId="20" applyFont="1" applyFill="1" applyBorder="1" applyAlignment="1">
      <alignment vertical="top"/>
    </xf>
    <xf numFmtId="0" fontId="35" fillId="0" borderId="2" xfId="20" applyFont="1" applyBorder="1" applyAlignment="1">
      <alignment vertical="top" wrapText="1"/>
    </xf>
    <xf numFmtId="0" fontId="35" fillId="0" borderId="80" xfId="20" applyFont="1" applyBorder="1" applyAlignment="1">
      <alignment horizontal="center" vertical="center" wrapText="1"/>
    </xf>
    <xf numFmtId="0" fontId="13" fillId="0" borderId="80" xfId="20" applyFont="1" applyBorder="1" applyAlignment="1">
      <alignment horizontal="center" vertical="center" wrapText="1"/>
    </xf>
    <xf numFmtId="0" fontId="35" fillId="11" borderId="44" xfId="20" applyFont="1" applyFill="1" applyBorder="1" applyAlignment="1">
      <alignment vertical="top"/>
    </xf>
    <xf numFmtId="0" fontId="0" fillId="0" borderId="0" xfId="0" applyAlignment="1">
      <alignment vertical="top"/>
    </xf>
    <xf numFmtId="164" fontId="11" fillId="0" borderId="58" xfId="61" applyFont="1" applyBorder="1" applyAlignment="1" applyProtection="1">
      <alignment horizontal="right" vertical="top" wrapText="1"/>
      <protection locked="0"/>
    </xf>
    <xf numFmtId="164" fontId="11" fillId="0" borderId="54" xfId="61" applyFont="1" applyBorder="1" applyAlignment="1" applyProtection="1">
      <alignment horizontal="right" vertical="top" wrapText="1"/>
      <protection locked="0"/>
    </xf>
    <xf numFmtId="2" fontId="14" fillId="0" borderId="57" xfId="0" applyNumberFormat="1" applyFont="1" applyBorder="1" applyAlignment="1" applyProtection="1">
      <alignment horizontal="right" vertical="top" wrapText="1"/>
      <protection locked="0"/>
    </xf>
    <xf numFmtId="2" fontId="15" fillId="0" borderId="0" xfId="0" applyNumberFormat="1" applyFont="1" applyAlignment="1" applyProtection="1">
      <alignment horizontal="right" vertical="top" wrapText="1"/>
      <protection locked="0"/>
    </xf>
    <xf numFmtId="2" fontId="14" fillId="0" borderId="0" xfId="0" applyNumberFormat="1" applyFont="1" applyAlignment="1" applyProtection="1">
      <alignment horizontal="right" vertical="top" wrapText="1"/>
      <protection locked="0"/>
    </xf>
    <xf numFmtId="2" fontId="14" fillId="0" borderId="35" xfId="0" applyNumberFormat="1" applyFont="1" applyBorder="1" applyAlignment="1" applyProtection="1">
      <alignment horizontal="right" vertical="top" wrapText="1"/>
      <protection locked="0"/>
    </xf>
    <xf numFmtId="2" fontId="13" fillId="0" borderId="57" xfId="0" applyNumberFormat="1" applyFont="1" applyBorder="1" applyAlignment="1" applyProtection="1">
      <alignment horizontal="right" vertical="top" wrapText="1"/>
      <protection locked="0"/>
    </xf>
    <xf numFmtId="0" fontId="15" fillId="0" borderId="53" xfId="21" applyFont="1" applyBorder="1" applyAlignment="1" applyProtection="1">
      <alignment horizontal="right" vertical="top" wrapText="1"/>
      <protection locked="0"/>
    </xf>
    <xf numFmtId="2" fontId="11" fillId="0" borderId="14" xfId="27" applyNumberFormat="1" applyFont="1" applyBorder="1" applyAlignment="1" applyProtection="1">
      <alignment horizontal="right" vertical="top" wrapText="1"/>
      <protection locked="0"/>
    </xf>
    <xf numFmtId="0" fontId="0" fillId="0" borderId="66" xfId="0" applyBorder="1" applyAlignment="1">
      <alignment vertical="top"/>
    </xf>
    <xf numFmtId="0" fontId="11" fillId="0" borderId="77" xfId="0" applyFont="1" applyBorder="1" applyAlignment="1" applyProtection="1">
      <alignment vertical="center" wrapText="1"/>
      <protection locked="0"/>
    </xf>
    <xf numFmtId="164" fontId="11" fillId="0" borderId="62" xfId="61" applyFont="1" applyBorder="1" applyAlignment="1" applyProtection="1">
      <alignment horizontal="right" vertical="center" wrapText="1"/>
      <protection locked="0"/>
    </xf>
    <xf numFmtId="2" fontId="28" fillId="0" borderId="0" xfId="27" applyNumberFormat="1" applyFont="1" applyAlignment="1">
      <alignment horizontal="right" vertical="top"/>
    </xf>
    <xf numFmtId="0" fontId="14" fillId="0" borderId="86" xfId="27" applyFont="1" applyBorder="1" applyAlignment="1" applyProtection="1">
      <alignment horizontal="right" vertical="center" wrapText="1"/>
      <protection locked="0"/>
    </xf>
    <xf numFmtId="2" fontId="12" fillId="0" borderId="0" xfId="0" applyNumberFormat="1" applyFont="1" applyAlignment="1" applyProtection="1">
      <alignment horizontal="right" vertical="top" wrapText="1"/>
      <protection locked="0"/>
    </xf>
    <xf numFmtId="2" fontId="12" fillId="0" borderId="0" xfId="0" applyNumberFormat="1" applyFont="1" applyAlignment="1" applyProtection="1">
      <alignment horizontal="right" vertical="center" wrapText="1"/>
      <protection locked="0"/>
    </xf>
    <xf numFmtId="2" fontId="11" fillId="0" borderId="0" xfId="27" applyNumberFormat="1" applyFont="1" applyAlignment="1" applyProtection="1">
      <alignment horizontal="right" vertical="top" wrapText="1"/>
      <protection locked="0"/>
    </xf>
    <xf numFmtId="0" fontId="12" fillId="0" borderId="18" xfId="27" applyFont="1" applyBorder="1" applyAlignment="1" applyProtection="1">
      <alignment horizontal="right" vertical="center" wrapText="1"/>
      <protection locked="0"/>
    </xf>
    <xf numFmtId="2" fontId="16" fillId="0" borderId="0" xfId="27" applyNumberFormat="1" applyFont="1" applyAlignment="1" applyProtection="1">
      <alignment horizontal="right" vertical="center" wrapText="1"/>
      <protection locked="0"/>
    </xf>
    <xf numFmtId="0" fontId="25" fillId="0" borderId="0" xfId="27" applyFont="1" applyAlignment="1">
      <alignment horizontal="right" vertical="top"/>
    </xf>
    <xf numFmtId="0" fontId="11" fillId="0" borderId="7" xfId="0" applyFont="1" applyBorder="1" applyAlignment="1" applyProtection="1">
      <alignment horizontal="left" vertical="center" wrapText="1"/>
      <protection locked="0"/>
    </xf>
    <xf numFmtId="12" fontId="11" fillId="0" borderId="7" xfId="27" applyNumberFormat="1" applyFont="1" applyBorder="1" applyAlignment="1" applyProtection="1">
      <alignment horizontal="right" vertical="top" wrapText="1"/>
      <protection locked="0"/>
    </xf>
    <xf numFmtId="0" fontId="12" fillId="0" borderId="42" xfId="27" applyFont="1" applyBorder="1" applyAlignment="1" applyProtection="1">
      <alignment horizontal="right" vertical="center" wrapText="1"/>
      <protection locked="0"/>
    </xf>
    <xf numFmtId="2" fontId="14" fillId="0" borderId="50" xfId="0" applyNumberFormat="1" applyFont="1" applyBorder="1" applyAlignment="1" applyProtection="1">
      <alignment horizontal="right" vertical="top" wrapText="1"/>
      <protection locked="0"/>
    </xf>
    <xf numFmtId="2" fontId="15" fillId="0" borderId="18" xfId="0" applyNumberFormat="1" applyFont="1" applyBorder="1" applyAlignment="1" applyProtection="1">
      <alignment horizontal="right" vertical="top" wrapText="1"/>
      <protection locked="0"/>
    </xf>
    <xf numFmtId="2" fontId="14" fillId="0" borderId="18" xfId="0" applyNumberFormat="1" applyFont="1" applyBorder="1" applyAlignment="1" applyProtection="1">
      <alignment horizontal="right" vertical="top" wrapText="1"/>
      <protection locked="0"/>
    </xf>
    <xf numFmtId="2" fontId="14" fillId="0" borderId="39" xfId="0" applyNumberFormat="1" applyFont="1" applyBorder="1" applyAlignment="1" applyProtection="1">
      <alignment horizontal="right" vertical="top" wrapText="1"/>
      <protection locked="0"/>
    </xf>
    <xf numFmtId="0" fontId="11" fillId="0" borderId="38" xfId="0" applyFont="1" applyBorder="1" applyAlignment="1" applyProtection="1">
      <alignment vertical="top"/>
      <protection locked="0"/>
    </xf>
    <xf numFmtId="0" fontId="13" fillId="0" borderId="39" xfId="0" applyFont="1" applyBorder="1" applyAlignment="1" applyProtection="1">
      <alignment vertical="top" wrapText="1"/>
      <protection locked="0"/>
    </xf>
    <xf numFmtId="164" fontId="11" fillId="0" borderId="56" xfId="61" applyFont="1" applyBorder="1" applyAlignment="1" applyProtection="1">
      <alignment horizontal="right" vertical="top" wrapText="1"/>
      <protection locked="0"/>
    </xf>
    <xf numFmtId="164" fontId="11" fillId="0" borderId="51" xfId="61" applyFont="1" applyBorder="1" applyAlignment="1" applyProtection="1">
      <alignment horizontal="right" vertical="top" wrapText="1"/>
      <protection locked="0"/>
    </xf>
    <xf numFmtId="0" fontId="11" fillId="0" borderId="75" xfId="0" applyFont="1" applyBorder="1" applyAlignment="1" applyProtection="1">
      <alignment vertical="center" wrapText="1"/>
      <protection locked="0"/>
    </xf>
    <xf numFmtId="0" fontId="30" fillId="0" borderId="16" xfId="0" applyFont="1" applyBorder="1" applyAlignment="1" applyProtection="1">
      <alignment horizontal="left" vertical="top" wrapText="1"/>
      <protection locked="0"/>
    </xf>
    <xf numFmtId="0" fontId="12" fillId="0" borderId="16" xfId="0" applyFont="1" applyBorder="1" applyAlignment="1" applyProtection="1">
      <alignment horizontal="left" vertical="center" wrapText="1"/>
      <protection locked="0"/>
    </xf>
    <xf numFmtId="0" fontId="30" fillId="0" borderId="0" xfId="0" applyFont="1" applyAlignment="1" applyProtection="1">
      <alignment horizontal="left" vertical="top" wrapText="1"/>
      <protection locked="0"/>
    </xf>
    <xf numFmtId="4" fontId="11" fillId="0" borderId="18" xfId="61" applyNumberFormat="1" applyFont="1" applyBorder="1" applyAlignment="1" applyProtection="1">
      <alignment horizontal="right" vertical="top" wrapText="1"/>
      <protection locked="0"/>
    </xf>
    <xf numFmtId="0" fontId="12" fillId="0" borderId="0" xfId="0" applyFont="1" applyAlignment="1" applyProtection="1">
      <alignment horizontal="left" vertical="center" wrapText="1"/>
      <protection locked="0"/>
    </xf>
    <xf numFmtId="4" fontId="11" fillId="0" borderId="0" xfId="61" applyNumberFormat="1" applyFont="1" applyBorder="1" applyAlignment="1" applyProtection="1">
      <alignment horizontal="right" vertical="top" wrapText="1"/>
      <protection locked="0"/>
    </xf>
    <xf numFmtId="2" fontId="15" fillId="0" borderId="18" xfId="21" applyNumberFormat="1" applyFont="1" applyBorder="1" applyAlignment="1" applyProtection="1">
      <alignment horizontal="right" vertical="top" wrapText="1"/>
      <protection locked="0"/>
    </xf>
    <xf numFmtId="164" fontId="42" fillId="0" borderId="18" xfId="61" applyFont="1" applyFill="1" applyBorder="1" applyAlignment="1" applyProtection="1">
      <alignment horizontal="right" vertical="top" wrapText="1"/>
      <protection locked="0"/>
    </xf>
    <xf numFmtId="164" fontId="11" fillId="0" borderId="18" xfId="61" applyFont="1" applyFill="1" applyBorder="1" applyAlignment="1" applyProtection="1">
      <alignment horizontal="right" vertical="top" wrapText="1"/>
      <protection locked="0"/>
    </xf>
    <xf numFmtId="164" fontId="12" fillId="0" borderId="18" xfId="61" applyFont="1" applyFill="1" applyBorder="1" applyAlignment="1" applyProtection="1">
      <alignment horizontal="right" vertical="top" wrapText="1"/>
      <protection locked="0"/>
    </xf>
    <xf numFmtId="2" fontId="13" fillId="0" borderId="50" xfId="0" applyNumberFormat="1" applyFont="1" applyBorder="1" applyAlignment="1" applyProtection="1">
      <alignment horizontal="right" vertical="top" wrapText="1"/>
      <protection locked="0"/>
    </xf>
    <xf numFmtId="39" fontId="11" fillId="0" borderId="18" xfId="61" applyNumberFormat="1" applyFont="1" applyFill="1" applyBorder="1" applyAlignment="1" applyProtection="1">
      <alignment horizontal="right" vertical="top" wrapText="1"/>
      <protection locked="0"/>
    </xf>
    <xf numFmtId="2" fontId="11" fillId="5" borderId="0" xfId="0" applyNumberFormat="1" applyFont="1" applyFill="1" applyAlignment="1" applyProtection="1">
      <alignment vertical="center" wrapText="1"/>
      <protection locked="0"/>
    </xf>
    <xf numFmtId="0" fontId="13" fillId="2" borderId="88" xfId="0" applyFont="1" applyFill="1" applyBorder="1" applyAlignment="1" applyProtection="1">
      <alignment horizontal="center" vertical="center" wrapText="1"/>
      <protection locked="0"/>
    </xf>
    <xf numFmtId="164" fontId="13" fillId="7" borderId="45" xfId="61" applyFont="1" applyFill="1" applyBorder="1" applyAlignment="1" applyProtection="1">
      <alignment horizontal="center" vertical="center" wrapText="1"/>
      <protection locked="0"/>
    </xf>
    <xf numFmtId="164" fontId="11" fillId="0" borderId="91" xfId="61" applyFont="1" applyBorder="1" applyAlignment="1" applyProtection="1">
      <alignment horizontal="left" vertical="center" wrapText="1"/>
      <protection locked="0"/>
    </xf>
    <xf numFmtId="0" fontId="11" fillId="0" borderId="92" xfId="0" applyFont="1" applyBorder="1" applyAlignment="1" applyProtection="1">
      <alignment horizontal="center" vertical="center" wrapText="1"/>
      <protection locked="0"/>
    </xf>
    <xf numFmtId="0" fontId="13" fillId="7" borderId="93" xfId="0" applyFont="1" applyFill="1" applyBorder="1" applyAlignment="1" applyProtection="1">
      <alignment horizontal="center" vertical="center" wrapText="1"/>
      <protection locked="0"/>
    </xf>
    <xf numFmtId="2" fontId="13" fillId="8" borderId="93" xfId="0" applyNumberFormat="1" applyFont="1" applyFill="1" applyBorder="1" applyAlignment="1" applyProtection="1">
      <alignment horizontal="center" vertical="center" wrapText="1"/>
      <protection locked="0"/>
    </xf>
    <xf numFmtId="0" fontId="13" fillId="8" borderId="93" xfId="0" applyFont="1" applyFill="1" applyBorder="1" applyAlignment="1" applyProtection="1">
      <alignment horizontal="center" vertical="center" wrapText="1"/>
      <protection locked="0"/>
    </xf>
    <xf numFmtId="0" fontId="11" fillId="0" borderId="94" xfId="0" applyFont="1" applyBorder="1" applyAlignment="1" applyProtection="1">
      <alignment horizontal="left" vertical="center" wrapText="1"/>
      <protection locked="0"/>
    </xf>
    <xf numFmtId="0" fontId="11" fillId="0" borderId="95" xfId="0" applyFont="1" applyBorder="1" applyAlignment="1" applyProtection="1">
      <alignment horizontal="center" vertical="center" wrapText="1"/>
      <protection locked="0"/>
    </xf>
    <xf numFmtId="164" fontId="11" fillId="0" borderId="96" xfId="61" applyFont="1" applyBorder="1" applyAlignment="1" applyProtection="1">
      <alignment horizontal="right" vertical="top" wrapText="1"/>
      <protection locked="0"/>
    </xf>
    <xf numFmtId="0" fontId="11" fillId="0" borderId="97" xfId="0" applyFont="1" applyBorder="1" applyAlignment="1" applyProtection="1">
      <alignment horizontal="center" vertical="center" wrapText="1"/>
      <protection locked="0"/>
    </xf>
    <xf numFmtId="0" fontId="11" fillId="0" borderId="98" xfId="0" applyFont="1" applyBorder="1" applyAlignment="1" applyProtection="1">
      <alignment horizontal="left" vertical="center" wrapText="1"/>
      <protection locked="0"/>
    </xf>
    <xf numFmtId="0" fontId="0" fillId="0" borderId="98" xfId="0" applyBorder="1" applyAlignment="1">
      <alignment vertical="center"/>
    </xf>
    <xf numFmtId="0" fontId="11" fillId="0" borderId="99" xfId="0" applyFont="1" applyBorder="1" applyAlignment="1" applyProtection="1">
      <alignment horizontal="center" vertical="center" wrapText="1"/>
      <protection locked="0"/>
    </xf>
    <xf numFmtId="0" fontId="11" fillId="0" borderId="95" xfId="0" applyFont="1" applyBorder="1" applyAlignment="1" applyProtection="1">
      <alignment horizontal="left" vertical="center" wrapText="1"/>
      <protection locked="0"/>
    </xf>
    <xf numFmtId="0" fontId="11" fillId="0" borderId="100" xfId="0" applyFont="1" applyBorder="1" applyAlignment="1" applyProtection="1">
      <alignment horizontal="left" vertical="center" wrapText="1"/>
      <protection locked="0"/>
    </xf>
    <xf numFmtId="164" fontId="11" fillId="0" borderId="101" xfId="61" applyFont="1" applyBorder="1" applyAlignment="1" applyProtection="1">
      <alignment horizontal="left" vertical="center" wrapText="1"/>
      <protection locked="0"/>
    </xf>
    <xf numFmtId="2" fontId="15" fillId="0" borderId="96" xfId="0" applyNumberFormat="1" applyFont="1" applyBorder="1" applyAlignment="1" applyProtection="1">
      <alignment horizontal="right" vertical="center" wrapText="1"/>
      <protection locked="0"/>
    </xf>
    <xf numFmtId="0" fontId="11" fillId="0" borderId="102" xfId="0" applyFont="1" applyBorder="1" applyAlignment="1" applyProtection="1">
      <alignment horizontal="left" vertical="center" wrapText="1"/>
      <protection locked="0"/>
    </xf>
    <xf numFmtId="2" fontId="14" fillId="0" borderId="103" xfId="0" applyNumberFormat="1" applyFont="1" applyBorder="1" applyAlignment="1" applyProtection="1">
      <alignment horizontal="right" vertical="top" wrapText="1"/>
      <protection locked="0"/>
    </xf>
    <xf numFmtId="0" fontId="11" fillId="0" borderId="15" xfId="0" applyFont="1" applyBorder="1" applyAlignment="1" applyProtection="1">
      <alignment horizontal="left" vertical="center" wrapText="1"/>
      <protection locked="0"/>
    </xf>
    <xf numFmtId="164" fontId="11" fillId="0" borderId="105" xfId="61" applyFont="1" applyBorder="1" applyAlignment="1" applyProtection="1">
      <alignment vertical="center" wrapText="1"/>
      <protection locked="0"/>
    </xf>
    <xf numFmtId="164" fontId="11" fillId="0" borderId="96" xfId="61" applyFont="1" applyBorder="1" applyAlignment="1" applyProtection="1">
      <alignment horizontal="right" vertical="center" wrapText="1"/>
      <protection locked="0"/>
    </xf>
    <xf numFmtId="164" fontId="11" fillId="0" borderId="96" xfId="61" applyFont="1" applyFill="1" applyBorder="1" applyAlignment="1" applyProtection="1">
      <alignment horizontal="right" vertical="top" wrapText="1"/>
      <protection locked="0"/>
    </xf>
    <xf numFmtId="164" fontId="12" fillId="0" borderId="106" xfId="61" applyFont="1" applyBorder="1" applyAlignment="1" applyProtection="1">
      <alignment horizontal="center" vertical="center" wrapText="1"/>
      <protection locked="0"/>
    </xf>
    <xf numFmtId="2" fontId="42" fillId="0" borderId="18" xfId="0" applyNumberFormat="1" applyFont="1" applyBorder="1" applyAlignment="1" applyProtection="1">
      <alignment horizontal="right" vertical="top" wrapText="1"/>
      <protection locked="0"/>
    </xf>
    <xf numFmtId="164" fontId="11" fillId="0" borderId="108" xfId="61" applyFont="1" applyBorder="1" applyAlignment="1" applyProtection="1">
      <alignment horizontal="right" vertical="top" wrapText="1"/>
      <protection locked="0"/>
    </xf>
    <xf numFmtId="2" fontId="15" fillId="0" borderId="110" xfId="0" applyNumberFormat="1" applyFont="1" applyBorder="1" applyAlignment="1" applyProtection="1">
      <alignment horizontal="right" vertical="top" wrapText="1"/>
      <protection locked="0"/>
    </xf>
    <xf numFmtId="164" fontId="11" fillId="0" borderId="15" xfId="61" applyFont="1" applyFill="1" applyBorder="1" applyAlignment="1" applyProtection="1">
      <alignment horizontal="right" vertical="center" wrapText="1"/>
      <protection locked="0"/>
    </xf>
    <xf numFmtId="164" fontId="11" fillId="0" borderId="0" xfId="61" applyFont="1" applyFill="1" applyBorder="1" applyAlignment="1" applyProtection="1">
      <alignment horizontal="right" vertical="top" wrapText="1"/>
      <protection locked="0"/>
    </xf>
    <xf numFmtId="164" fontId="11" fillId="0" borderId="0" xfId="61" applyFont="1" applyFill="1" applyBorder="1" applyAlignment="1" applyProtection="1">
      <alignment horizontal="right" vertical="center" wrapText="1"/>
      <protection locked="0"/>
    </xf>
    <xf numFmtId="164" fontId="30" fillId="0" borderId="18" xfId="61" applyFont="1" applyFill="1" applyBorder="1" applyAlignment="1" applyProtection="1">
      <alignment horizontal="right" vertical="top" wrapText="1"/>
      <protection locked="0"/>
    </xf>
    <xf numFmtId="0" fontId="30" fillId="0" borderId="46" xfId="0" applyFont="1" applyBorder="1" applyAlignment="1" applyProtection="1">
      <alignment horizontal="left" vertical="top" wrapText="1"/>
      <protection locked="0"/>
    </xf>
    <xf numFmtId="0" fontId="30" fillId="0" borderId="84" xfId="0" applyFont="1" applyBorder="1" applyAlignment="1" applyProtection="1">
      <alignment horizontal="left" vertical="top" wrapText="1"/>
      <protection locked="0"/>
    </xf>
    <xf numFmtId="0" fontId="30" fillId="0" borderId="85" xfId="0" applyFont="1" applyBorder="1" applyAlignment="1" applyProtection="1">
      <alignment horizontal="left" vertical="top" wrapText="1"/>
      <protection locked="0"/>
    </xf>
    <xf numFmtId="0" fontId="30" fillId="0" borderId="46" xfId="0" applyFont="1" applyBorder="1" applyAlignment="1" applyProtection="1">
      <alignment vertical="top" wrapText="1"/>
      <protection locked="0"/>
    </xf>
    <xf numFmtId="0" fontId="30" fillId="0" borderId="84" xfId="0" applyFont="1" applyBorder="1" applyAlignment="1" applyProtection="1">
      <alignment vertical="top" wrapText="1"/>
      <protection locked="0"/>
    </xf>
    <xf numFmtId="0" fontId="30" fillId="0" borderId="85" xfId="0" applyFont="1" applyBorder="1" applyAlignment="1" applyProtection="1">
      <alignment vertical="top" wrapText="1"/>
      <protection locked="0"/>
    </xf>
    <xf numFmtId="0" fontId="35" fillId="0" borderId="46" xfId="21" applyFont="1" applyBorder="1" applyAlignment="1" applyProtection="1">
      <alignment vertical="center" wrapText="1"/>
      <protection locked="0"/>
    </xf>
    <xf numFmtId="0" fontId="35" fillId="0" borderId="84" xfId="21" applyFont="1" applyBorder="1" applyAlignment="1" applyProtection="1">
      <alignment vertical="center" wrapText="1"/>
      <protection locked="0"/>
    </xf>
    <xf numFmtId="0" fontId="35" fillId="0" borderId="85" xfId="21" applyFont="1" applyBorder="1" applyAlignment="1" applyProtection="1">
      <alignment vertical="center" wrapText="1"/>
      <protection locked="0"/>
    </xf>
    <xf numFmtId="0" fontId="35" fillId="0" borderId="2" xfId="20" applyFont="1" applyBorder="1" applyAlignment="1">
      <alignment horizontal="left" vertical="top" wrapText="1"/>
    </xf>
    <xf numFmtId="0" fontId="35" fillId="0" borderId="47" xfId="20" applyFont="1" applyBorder="1" applyAlignment="1">
      <alignment horizontal="left" vertical="top" wrapText="1"/>
    </xf>
    <xf numFmtId="0" fontId="30" fillId="0" borderId="16" xfId="0" applyFont="1" applyBorder="1" applyAlignment="1" applyProtection="1">
      <alignment horizontal="left" vertical="top" wrapText="1"/>
      <protection locked="0"/>
    </xf>
    <xf numFmtId="0" fontId="22" fillId="0" borderId="46" xfId="0" applyFont="1" applyBorder="1" applyAlignment="1" applyProtection="1">
      <alignment horizontal="left" vertical="top" wrapText="1"/>
      <protection locked="0"/>
    </xf>
    <xf numFmtId="0" fontId="22" fillId="0" borderId="46" xfId="20" applyFont="1" applyBorder="1" applyAlignment="1">
      <alignment horizontal="center" vertical="top" wrapText="1"/>
    </xf>
    <xf numFmtId="0" fontId="22" fillId="0" borderId="47" xfId="20" applyFont="1" applyBorder="1" applyAlignment="1">
      <alignment horizontal="center" vertical="top" wrapText="1"/>
    </xf>
    <xf numFmtId="0" fontId="13" fillId="0" borderId="44" xfId="21" applyFont="1" applyBorder="1" applyAlignment="1" applyProtection="1">
      <alignment vertical="center" wrapText="1"/>
      <protection locked="0"/>
    </xf>
    <xf numFmtId="0" fontId="13" fillId="0" borderId="46" xfId="21" applyFont="1" applyBorder="1" applyAlignment="1" applyProtection="1">
      <alignment horizontal="left" vertical="center" wrapText="1"/>
      <protection locked="0"/>
    </xf>
    <xf numFmtId="0" fontId="13" fillId="0" borderId="84" xfId="21" applyFont="1" applyBorder="1" applyAlignment="1" applyProtection="1">
      <alignment horizontal="left" vertical="center" wrapText="1"/>
      <protection locked="0"/>
    </xf>
    <xf numFmtId="0" fontId="32" fillId="0" borderId="0" xfId="20" applyFont="1" applyAlignment="1">
      <alignment horizontal="center" vertical="top" wrapText="1"/>
    </xf>
    <xf numFmtId="0" fontId="32" fillId="0" borderId="0" xfId="20" applyFont="1" applyAlignment="1">
      <alignment horizontal="center" vertical="top"/>
    </xf>
    <xf numFmtId="0" fontId="13" fillId="0" borderId="44" xfId="20" applyFont="1" applyBorder="1" applyAlignment="1">
      <alignment horizontal="center" vertical="top" wrapText="1"/>
    </xf>
    <xf numFmtId="0" fontId="35" fillId="0" borderId="44" xfId="20" applyFont="1" applyBorder="1" applyAlignment="1">
      <alignment horizontal="center" vertical="top" wrapText="1"/>
    </xf>
    <xf numFmtId="0" fontId="13" fillId="9" borderId="44" xfId="20" applyFont="1" applyFill="1" applyBorder="1" applyAlignment="1">
      <alignment horizontal="center" vertical="top" wrapText="1"/>
    </xf>
    <xf numFmtId="0" fontId="13" fillId="0" borderId="44" xfId="20" applyFont="1" applyBorder="1" applyAlignment="1">
      <alignment horizontal="center" vertical="top"/>
    </xf>
    <xf numFmtId="0" fontId="22" fillId="10" borderId="44" xfId="20" applyFont="1" applyFill="1" applyBorder="1" applyAlignment="1">
      <alignment horizontal="center" vertical="top" wrapText="1"/>
    </xf>
    <xf numFmtId="0" fontId="22" fillId="10" borderId="46" xfId="20" applyFont="1" applyFill="1" applyBorder="1" applyAlignment="1">
      <alignment horizontal="center" vertical="top" wrapText="1"/>
    </xf>
    <xf numFmtId="0" fontId="22" fillId="10" borderId="47" xfId="20" applyFont="1" applyFill="1" applyBorder="1" applyAlignment="1">
      <alignment horizontal="center" vertical="top" wrapText="1"/>
    </xf>
    <xf numFmtId="2" fontId="13" fillId="0" borderId="44" xfId="20" applyNumberFormat="1" applyFont="1" applyBorder="1" applyAlignment="1">
      <alignment horizontal="center" vertical="top" wrapText="1"/>
    </xf>
    <xf numFmtId="0" fontId="22" fillId="0" borderId="2" xfId="20" applyFont="1" applyBorder="1" applyAlignment="1">
      <alignment horizontal="center" vertical="top" wrapText="1"/>
    </xf>
    <xf numFmtId="0" fontId="13" fillId="0" borderId="80" xfId="20" applyFont="1" applyBorder="1" applyAlignment="1">
      <alignment horizontal="center" vertical="top" wrapText="1"/>
    </xf>
    <xf numFmtId="0" fontId="37" fillId="0" borderId="87" xfId="0" applyFont="1" applyBorder="1" applyAlignment="1">
      <alignment vertical="top" wrapText="1"/>
    </xf>
    <xf numFmtId="0" fontId="37" fillId="0" borderId="0" xfId="0" applyFont="1" applyAlignment="1">
      <alignment vertical="top" wrapText="1"/>
    </xf>
    <xf numFmtId="0" fontId="35" fillId="0" borderId="87" xfId="0" applyFont="1" applyBorder="1" applyAlignment="1">
      <alignment vertical="top" wrapText="1"/>
    </xf>
    <xf numFmtId="0" fontId="35" fillId="0" borderId="0" xfId="0" applyFont="1" applyAlignment="1">
      <alignment vertical="top" wrapText="1"/>
    </xf>
    <xf numFmtId="0" fontId="12" fillId="0" borderId="16" xfId="0" applyFont="1" applyBorder="1" applyAlignment="1" applyProtection="1">
      <alignment horizontal="left" vertical="top" wrapText="1"/>
      <protection locked="0"/>
    </xf>
    <xf numFmtId="0" fontId="12" fillId="0" borderId="0" xfId="0" applyFont="1" applyAlignment="1" applyProtection="1">
      <alignment horizontal="left" vertical="top" wrapText="1"/>
      <protection locked="0"/>
    </xf>
    <xf numFmtId="0" fontId="13" fillId="0" borderId="32" xfId="0" applyFont="1" applyBorder="1" applyAlignment="1" applyProtection="1">
      <alignment horizontal="center" vertical="center" wrapText="1"/>
      <protection locked="0"/>
    </xf>
    <xf numFmtId="0" fontId="13" fillId="0" borderId="33" xfId="0" applyFont="1" applyBorder="1" applyAlignment="1" applyProtection="1">
      <alignment horizontal="center" vertical="center" wrapText="1"/>
      <protection locked="0"/>
    </xf>
    <xf numFmtId="0" fontId="11" fillId="0" borderId="8" xfId="0" applyFont="1" applyBorder="1" applyAlignment="1" applyProtection="1">
      <alignment horizontal="left" vertical="center" wrapText="1"/>
      <protection locked="0"/>
    </xf>
    <xf numFmtId="0" fontId="13" fillId="0" borderId="8" xfId="0" applyFont="1" applyBorder="1" applyAlignment="1" applyProtection="1">
      <alignment vertical="center" wrapText="1"/>
      <protection locked="0"/>
    </xf>
    <xf numFmtId="0" fontId="17" fillId="0" borderId="8" xfId="27" applyFont="1" applyBorder="1" applyAlignment="1">
      <alignment horizontal="right" vertical="center" wrapText="1"/>
    </xf>
    <xf numFmtId="0" fontId="11" fillId="0" borderId="7" xfId="0" applyFont="1" applyBorder="1" applyAlignment="1" applyProtection="1">
      <alignment vertical="center"/>
      <protection locked="0"/>
    </xf>
    <xf numFmtId="0" fontId="13" fillId="0" borderId="11" xfId="0" applyFont="1" applyBorder="1" applyAlignment="1" applyProtection="1">
      <alignment horizontal="center" vertical="center" wrapText="1"/>
      <protection locked="0"/>
    </xf>
    <xf numFmtId="0" fontId="13" fillId="0" borderId="12" xfId="0" applyFont="1" applyBorder="1" applyAlignment="1" applyProtection="1">
      <alignment horizontal="center" vertical="center" wrapText="1"/>
      <protection locked="0"/>
    </xf>
    <xf numFmtId="0" fontId="11" fillId="0" borderId="18" xfId="0" applyFont="1" applyBorder="1" applyAlignment="1" applyProtection="1">
      <alignment vertical="center"/>
      <protection locked="0"/>
    </xf>
    <xf numFmtId="0" fontId="13" fillId="0" borderId="32" xfId="0" applyFont="1" applyBorder="1" applyAlignment="1" applyProtection="1">
      <alignment vertical="center" wrapText="1"/>
      <protection locked="0"/>
    </xf>
    <xf numFmtId="0" fontId="11" fillId="0" borderId="32" xfId="0" applyFont="1" applyBorder="1" applyAlignment="1">
      <alignment vertical="center" wrapText="1"/>
    </xf>
    <xf numFmtId="2" fontId="11" fillId="0" borderId="32" xfId="0" applyNumberFormat="1" applyFont="1" applyBorder="1" applyAlignment="1">
      <alignment vertical="center" wrapText="1"/>
    </xf>
    <xf numFmtId="10" fontId="17" fillId="0" borderId="8" xfId="1" applyNumberFormat="1" applyFont="1" applyBorder="1" applyAlignment="1" applyProtection="1">
      <alignment horizontal="right" vertical="center" wrapText="1"/>
    </xf>
    <xf numFmtId="0" fontId="13" fillId="0" borderId="6" xfId="27" applyFont="1" applyBorder="1" applyAlignment="1" applyProtection="1">
      <alignment horizontal="left" vertical="top" wrapText="1"/>
      <protection locked="0"/>
    </xf>
    <xf numFmtId="0" fontId="13" fillId="0" borderId="41" xfId="27" applyFont="1" applyBorder="1" applyAlignment="1" applyProtection="1">
      <alignment horizontal="left" vertical="top" wrapText="1"/>
      <protection locked="0"/>
    </xf>
    <xf numFmtId="0" fontId="12" fillId="0" borderId="16" xfId="21" applyFont="1" applyBorder="1" applyAlignment="1" applyProtection="1">
      <alignment horizontal="left" vertical="top" wrapText="1"/>
      <protection locked="0"/>
    </xf>
    <xf numFmtId="0" fontId="11" fillId="4" borderId="16" xfId="0" applyFont="1" applyFill="1" applyBorder="1" applyAlignment="1" applyProtection="1">
      <alignment horizontal="center" vertical="center" wrapText="1"/>
      <protection locked="0"/>
    </xf>
    <xf numFmtId="0" fontId="11" fillId="4" borderId="18" xfId="0" applyFont="1" applyFill="1" applyBorder="1" applyAlignment="1" applyProtection="1">
      <alignment horizontal="center" vertical="center" wrapText="1"/>
      <protection locked="0"/>
    </xf>
    <xf numFmtId="0" fontId="11" fillId="4" borderId="6" xfId="0" applyFont="1" applyFill="1" applyBorder="1" applyAlignment="1" applyProtection="1">
      <alignment horizontal="center" vertical="center" wrapText="1"/>
      <protection locked="0"/>
    </xf>
    <xf numFmtId="0" fontId="11" fillId="4" borderId="77" xfId="0" applyFont="1" applyFill="1" applyBorder="1" applyAlignment="1" applyProtection="1">
      <alignment horizontal="center" vertical="center" wrapText="1"/>
      <protection locked="0"/>
    </xf>
    <xf numFmtId="2" fontId="11" fillId="5" borderId="16" xfId="0" applyNumberFormat="1" applyFont="1" applyFill="1" applyBorder="1" applyAlignment="1" applyProtection="1">
      <alignment horizontal="center" vertical="center" wrapText="1"/>
      <protection locked="0"/>
    </xf>
    <xf numFmtId="2" fontId="11" fillId="5" borderId="18" xfId="0" applyNumberFormat="1" applyFont="1" applyFill="1" applyBorder="1" applyAlignment="1" applyProtection="1">
      <alignment horizontal="center" vertical="center" wrapText="1"/>
      <protection locked="0"/>
    </xf>
    <xf numFmtId="2" fontId="11" fillId="5" borderId="0" xfId="0" applyNumberFormat="1" applyFont="1" applyFill="1" applyAlignment="1" applyProtection="1">
      <alignment horizontal="center" vertical="center" wrapText="1"/>
      <protection locked="0"/>
    </xf>
    <xf numFmtId="2" fontId="11" fillId="5" borderId="6" xfId="0" applyNumberFormat="1" applyFont="1" applyFill="1" applyBorder="1" applyAlignment="1" applyProtection="1">
      <alignment horizontal="center" vertical="center" wrapText="1"/>
      <protection locked="0"/>
    </xf>
    <xf numFmtId="2" fontId="11" fillId="5" borderId="77" xfId="0" applyNumberFormat="1" applyFont="1" applyFill="1" applyBorder="1" applyAlignment="1" applyProtection="1">
      <alignment horizontal="center" vertical="center" wrapText="1"/>
      <protection locked="0"/>
    </xf>
    <xf numFmtId="0" fontId="12" fillId="0" borderId="15" xfId="27" applyFont="1" applyBorder="1" applyAlignment="1" applyProtection="1">
      <alignment horizontal="left" vertical="top" wrapText="1"/>
      <protection locked="0"/>
    </xf>
    <xf numFmtId="0" fontId="12" fillId="0" borderId="15" xfId="27" applyFont="1" applyBorder="1" applyAlignment="1" applyProtection="1">
      <alignment horizontal="left" vertical="center" wrapText="1"/>
      <protection locked="0"/>
    </xf>
    <xf numFmtId="0" fontId="11" fillId="0" borderId="16" xfId="27" applyFont="1" applyBorder="1" applyAlignment="1" applyProtection="1">
      <alignment horizontal="left" vertical="top" wrapText="1"/>
      <protection locked="0"/>
    </xf>
    <xf numFmtId="0" fontId="11" fillId="0" borderId="15" xfId="27" applyFont="1" applyBorder="1" applyAlignment="1" applyProtection="1">
      <alignment horizontal="left" vertical="top" wrapText="1"/>
      <protection locked="0"/>
    </xf>
    <xf numFmtId="0" fontId="11" fillId="0" borderId="16" xfId="27" applyFont="1" applyBorder="1" applyAlignment="1" applyProtection="1">
      <alignment horizontal="left" vertical="center" wrapText="1"/>
      <protection locked="0"/>
    </xf>
    <xf numFmtId="0" fontId="11" fillId="0" borderId="15" xfId="27" applyFont="1" applyBorder="1" applyAlignment="1" applyProtection="1">
      <alignment horizontal="left" vertical="center" wrapText="1"/>
      <protection locked="0"/>
    </xf>
    <xf numFmtId="0" fontId="13" fillId="0" borderId="6" xfId="27" applyFont="1" applyBorder="1" applyAlignment="1" applyProtection="1">
      <alignment horizontal="left" vertical="center" wrapText="1"/>
      <protection locked="0"/>
    </xf>
    <xf numFmtId="0" fontId="13" fillId="0" borderId="41" xfId="27" applyFont="1" applyBorder="1" applyAlignment="1" applyProtection="1">
      <alignment horizontal="left" vertical="center" wrapText="1"/>
      <protection locked="0"/>
    </xf>
    <xf numFmtId="0" fontId="14" fillId="0" borderId="6" xfId="27" applyFont="1" applyBorder="1" applyAlignment="1" applyProtection="1">
      <alignment horizontal="left" vertical="center" wrapText="1"/>
      <protection locked="0"/>
    </xf>
    <xf numFmtId="0" fontId="14" fillId="0" borderId="41" xfId="27" applyFont="1" applyBorder="1" applyAlignment="1" applyProtection="1">
      <alignment horizontal="left" vertical="center" wrapText="1"/>
      <protection locked="0"/>
    </xf>
    <xf numFmtId="0" fontId="24" fillId="0" borderId="16" xfId="27" applyFont="1" applyBorder="1" applyAlignment="1" applyProtection="1">
      <alignment horizontal="center" vertical="top" wrapText="1"/>
      <protection locked="0"/>
    </xf>
    <xf numFmtId="0" fontId="24" fillId="0" borderId="15" xfId="27" applyFont="1" applyBorder="1" applyAlignment="1" applyProtection="1">
      <alignment horizontal="center" vertical="top" wrapText="1"/>
      <protection locked="0"/>
    </xf>
    <xf numFmtId="0" fontId="24" fillId="0" borderId="0" xfId="27" applyFont="1" applyAlignment="1" applyProtection="1">
      <alignment horizontal="center" vertical="center" wrapText="1"/>
      <protection locked="0"/>
    </xf>
    <xf numFmtId="0" fontId="24" fillId="0" borderId="15" xfId="27" applyFont="1" applyBorder="1" applyAlignment="1" applyProtection="1">
      <alignment horizontal="center" vertical="center" wrapText="1"/>
      <protection locked="0"/>
    </xf>
    <xf numFmtId="0" fontId="24" fillId="0" borderId="16" xfId="27" applyFont="1" applyBorder="1" applyAlignment="1" applyProtection="1">
      <alignment horizontal="center" vertical="center" wrapText="1"/>
      <protection locked="0"/>
    </xf>
    <xf numFmtId="0" fontId="14" fillId="0" borderId="16" xfId="27" applyFont="1" applyBorder="1" applyAlignment="1" applyProtection="1">
      <alignment horizontal="center" vertical="center" wrapText="1"/>
      <protection locked="0"/>
    </xf>
    <xf numFmtId="0" fontId="14" fillId="0" borderId="15" xfId="27" applyFont="1" applyBorder="1" applyAlignment="1" applyProtection="1">
      <alignment horizontal="center" vertical="center" wrapText="1"/>
      <protection locked="0"/>
    </xf>
    <xf numFmtId="0" fontId="13" fillId="0" borderId="7" xfId="27" applyFont="1" applyBorder="1" applyAlignment="1" applyProtection="1">
      <alignment horizontal="left" vertical="center" wrapText="1"/>
      <protection locked="0"/>
    </xf>
    <xf numFmtId="0" fontId="12" fillId="0" borderId="16" xfId="27" applyFont="1" applyBorder="1" applyAlignment="1" applyProtection="1">
      <alignment horizontal="left" vertical="center" wrapText="1"/>
      <protection locked="0"/>
    </xf>
    <xf numFmtId="0" fontId="30" fillId="0" borderId="0" xfId="27" applyFont="1" applyAlignment="1" applyProtection="1">
      <alignment horizontal="left" vertical="top" wrapText="1"/>
      <protection locked="0"/>
    </xf>
    <xf numFmtId="0" fontId="30" fillId="0" borderId="15" xfId="27" applyFont="1" applyBorder="1" applyAlignment="1" applyProtection="1">
      <alignment horizontal="left" vertical="top" wrapText="1"/>
      <protection locked="0"/>
    </xf>
    <xf numFmtId="0" fontId="30" fillId="0" borderId="0" xfId="27" applyFont="1" applyAlignment="1" applyProtection="1">
      <alignment horizontal="left" vertical="center" wrapText="1"/>
      <protection locked="0"/>
    </xf>
    <xf numFmtId="0" fontId="30" fillId="0" borderId="15" xfId="27" applyFont="1" applyBorder="1" applyAlignment="1" applyProtection="1">
      <alignment horizontal="left" vertical="center" wrapText="1"/>
      <protection locked="0"/>
    </xf>
    <xf numFmtId="0" fontId="12" fillId="0" borderId="0" xfId="27" applyFont="1" applyAlignment="1" applyProtection="1">
      <alignment horizontal="left" vertical="center" wrapText="1"/>
      <protection locked="0"/>
    </xf>
    <xf numFmtId="0" fontId="11" fillId="0" borderId="0" xfId="27" applyFont="1" applyAlignment="1" applyProtection="1">
      <alignment horizontal="left" vertical="center" wrapText="1"/>
      <protection locked="0"/>
    </xf>
    <xf numFmtId="0" fontId="14" fillId="0" borderId="16" xfId="21" applyFont="1" applyBorder="1" applyAlignment="1" applyProtection="1">
      <alignment horizontal="left" vertical="center" wrapText="1"/>
      <protection locked="0"/>
    </xf>
    <xf numFmtId="0" fontId="14" fillId="0" borderId="15" xfId="21" applyFont="1" applyBorder="1" applyAlignment="1" applyProtection="1">
      <alignment horizontal="left" vertical="center" wrapText="1"/>
      <protection locked="0"/>
    </xf>
    <xf numFmtId="0" fontId="27" fillId="0" borderId="16" xfId="21" applyFont="1" applyBorder="1" applyAlignment="1" applyProtection="1">
      <alignment horizontal="left" vertical="center" wrapText="1"/>
      <protection locked="0"/>
    </xf>
    <xf numFmtId="0" fontId="30" fillId="0" borderId="16" xfId="27" applyFont="1" applyBorder="1" applyAlignment="1" applyProtection="1">
      <alignment horizontal="left" vertical="top" wrapText="1"/>
      <protection locked="0"/>
    </xf>
    <xf numFmtId="0" fontId="30" fillId="0" borderId="16" xfId="27" applyFont="1" applyBorder="1" applyAlignment="1" applyProtection="1">
      <alignment horizontal="left" vertical="center" wrapText="1"/>
      <protection locked="0"/>
    </xf>
    <xf numFmtId="0" fontId="30" fillId="0" borderId="16" xfId="21" applyFont="1" applyBorder="1" applyAlignment="1" applyProtection="1">
      <alignment horizontal="left" vertical="center" wrapText="1"/>
      <protection locked="0"/>
    </xf>
    <xf numFmtId="0" fontId="11" fillId="0" borderId="16" xfId="21" applyFont="1" applyBorder="1" applyAlignment="1" applyProtection="1">
      <alignment horizontal="left" vertical="center" wrapText="1"/>
      <protection locked="0"/>
    </xf>
    <xf numFmtId="0" fontId="24" fillId="0" borderId="16" xfId="21" applyFont="1" applyBorder="1" applyAlignment="1" applyProtection="1">
      <alignment horizontal="center" vertical="top" wrapText="1"/>
      <protection locked="0"/>
    </xf>
    <xf numFmtId="0" fontId="24" fillId="0" borderId="16" xfId="21" applyFont="1" applyBorder="1" applyAlignment="1" applyProtection="1">
      <alignment horizontal="center" vertical="center" wrapText="1"/>
      <protection locked="0"/>
    </xf>
    <xf numFmtId="0" fontId="11" fillId="0" borderId="16" xfId="21" quotePrefix="1" applyFont="1" applyBorder="1" applyAlignment="1" applyProtection="1">
      <alignment horizontal="left" vertical="center" wrapText="1"/>
      <protection locked="0"/>
    </xf>
    <xf numFmtId="0" fontId="14" fillId="0" borderId="16" xfId="21" applyFont="1" applyBorder="1" applyAlignment="1" applyProtection="1">
      <alignment horizontal="left" vertical="top" wrapText="1"/>
      <protection locked="0"/>
    </xf>
    <xf numFmtId="0" fontId="14" fillId="0" borderId="15" xfId="21" applyFont="1" applyBorder="1" applyAlignment="1" applyProtection="1">
      <alignment horizontal="left" vertical="top" wrapText="1"/>
      <protection locked="0"/>
    </xf>
    <xf numFmtId="0" fontId="16" fillId="0" borderId="16" xfId="21" applyFont="1" applyBorder="1" applyAlignment="1" applyProtection="1">
      <alignment horizontal="left" vertical="center" wrapText="1"/>
      <protection locked="0"/>
    </xf>
    <xf numFmtId="0" fontId="11" fillId="0" borderId="16" xfId="21" applyFont="1" applyBorder="1" applyAlignment="1" applyProtection="1">
      <alignment horizontal="left" vertical="top" wrapText="1"/>
      <protection locked="0"/>
    </xf>
    <xf numFmtId="0" fontId="16" fillId="0" borderId="16" xfId="21" applyFont="1" applyBorder="1" applyAlignment="1" applyProtection="1">
      <alignment horizontal="left" vertical="top" wrapText="1"/>
      <protection locked="0"/>
    </xf>
    <xf numFmtId="0" fontId="26" fillId="0" borderId="16" xfId="21" applyFont="1" applyBorder="1" applyAlignment="1" applyProtection="1">
      <alignment horizontal="left" vertical="top" wrapText="1"/>
      <protection locked="0"/>
    </xf>
    <xf numFmtId="0" fontId="26" fillId="0" borderId="16" xfId="21" applyFont="1" applyBorder="1" applyAlignment="1" applyProtection="1">
      <alignment horizontal="left" vertical="center" wrapText="1"/>
      <protection locked="0"/>
    </xf>
    <xf numFmtId="0" fontId="22" fillId="0" borderId="16" xfId="21" applyFont="1" applyBorder="1" applyAlignment="1" applyProtection="1">
      <alignment horizontal="left" vertical="center" wrapText="1"/>
      <protection locked="0"/>
    </xf>
    <xf numFmtId="0" fontId="44" fillId="0" borderId="16" xfId="21" applyFont="1" applyBorder="1" applyAlignment="1" applyProtection="1">
      <alignment horizontal="left" vertical="center" wrapText="1"/>
      <protection locked="0"/>
    </xf>
    <xf numFmtId="0" fontId="12" fillId="0" borderId="16" xfId="21" applyFont="1" applyBorder="1" applyAlignment="1" applyProtection="1">
      <alignment horizontal="left" vertical="center" wrapText="1"/>
      <protection locked="0"/>
    </xf>
    <xf numFmtId="0" fontId="13" fillId="0" borderId="16" xfId="21" applyFont="1" applyBorder="1" applyAlignment="1" applyProtection="1">
      <alignment horizontal="left" vertical="center" wrapText="1"/>
      <protection locked="0"/>
    </xf>
    <xf numFmtId="0" fontId="11" fillId="0" borderId="55" xfId="0" applyFont="1" applyBorder="1" applyAlignment="1" applyProtection="1">
      <alignment vertical="top" wrapText="1"/>
      <protection locked="0"/>
    </xf>
    <xf numFmtId="0" fontId="11" fillId="4" borderId="55" xfId="0" applyFont="1" applyFill="1" applyBorder="1" applyAlignment="1" applyProtection="1">
      <alignment vertical="top" wrapText="1"/>
      <protection locked="0"/>
    </xf>
    <xf numFmtId="2" fontId="11" fillId="5" borderId="55" xfId="0" applyNumberFormat="1" applyFont="1" applyFill="1" applyBorder="1" applyAlignment="1" applyProtection="1">
      <alignment vertical="top" wrapText="1"/>
      <protection locked="0"/>
    </xf>
    <xf numFmtId="0" fontId="26" fillId="0" borderId="78" xfId="21" applyFont="1" applyBorder="1" applyAlignment="1" applyProtection="1">
      <alignment horizontal="left" vertical="top" wrapText="1"/>
      <protection locked="0"/>
    </xf>
    <xf numFmtId="0" fontId="26" fillId="0" borderId="31" xfId="21" applyFont="1" applyBorder="1" applyAlignment="1" applyProtection="1">
      <alignment horizontal="left" vertical="center" wrapText="1"/>
      <protection locked="0"/>
    </xf>
    <xf numFmtId="0" fontId="13" fillId="0" borderId="16" xfId="21" applyFont="1" applyBorder="1" applyAlignment="1" applyProtection="1">
      <alignment horizontal="left" vertical="top" wrapText="1"/>
      <protection locked="0"/>
    </xf>
    <xf numFmtId="0" fontId="26" fillId="0" borderId="104" xfId="21" applyFont="1" applyBorder="1" applyAlignment="1" applyProtection="1">
      <alignment horizontal="left" vertical="center" wrapText="1"/>
      <protection locked="0"/>
    </xf>
    <xf numFmtId="0" fontId="16" fillId="0" borderId="0" xfId="21" applyFont="1" applyAlignment="1" applyProtection="1">
      <alignment horizontal="left" vertical="top" wrapText="1"/>
      <protection locked="0"/>
    </xf>
    <xf numFmtId="0" fontId="12" fillId="0" borderId="0" xfId="21" applyFont="1" applyAlignment="1" applyProtection="1">
      <alignment horizontal="left" vertical="top" wrapText="1"/>
      <protection locked="0"/>
    </xf>
    <xf numFmtId="0" fontId="13" fillId="0" borderId="0" xfId="21" applyFont="1" applyAlignment="1" applyProtection="1">
      <alignment horizontal="left" vertical="top" wrapText="1"/>
      <protection locked="0"/>
    </xf>
    <xf numFmtId="0" fontId="15" fillId="0" borderId="16" xfId="0" applyFont="1" applyBorder="1" applyAlignment="1" applyProtection="1">
      <alignment horizontal="center" vertical="top" wrapText="1"/>
      <protection locked="0"/>
    </xf>
    <xf numFmtId="0" fontId="15" fillId="0" borderId="0" xfId="0" applyFont="1" applyAlignment="1" applyProtection="1">
      <alignment horizontal="center" vertical="top" wrapText="1"/>
      <protection locked="0"/>
    </xf>
    <xf numFmtId="0" fontId="15" fillId="0" borderId="16" xfId="0" applyFont="1" applyBorder="1" applyAlignment="1" applyProtection="1">
      <alignment horizontal="center" vertical="center" wrapText="1"/>
      <protection locked="0"/>
    </xf>
    <xf numFmtId="0" fontId="13" fillId="0" borderId="37" xfId="21" applyFont="1" applyBorder="1" applyAlignment="1" applyProtection="1">
      <alignment horizontal="left" vertical="center" wrapText="1"/>
      <protection locked="0"/>
    </xf>
    <xf numFmtId="0" fontId="11" fillId="0" borderId="38" xfId="0" applyFont="1" applyBorder="1" applyAlignment="1" applyProtection="1">
      <alignment vertical="top" wrapText="1"/>
      <protection locked="0"/>
    </xf>
    <xf numFmtId="0" fontId="11" fillId="4" borderId="38" xfId="0" applyFont="1" applyFill="1" applyBorder="1" applyAlignment="1" applyProtection="1">
      <alignment vertical="top" wrapText="1"/>
      <protection locked="0"/>
    </xf>
    <xf numFmtId="2" fontId="11" fillId="5" borderId="38" xfId="0" applyNumberFormat="1" applyFont="1" applyFill="1" applyBorder="1" applyAlignment="1" applyProtection="1">
      <alignment vertical="top" wrapText="1"/>
      <protection locked="0"/>
    </xf>
    <xf numFmtId="0" fontId="13" fillId="0" borderId="37" xfId="21" applyFont="1" applyBorder="1" applyAlignment="1" applyProtection="1">
      <alignment horizontal="left" vertical="top" wrapText="1"/>
      <protection locked="0"/>
    </xf>
    <xf numFmtId="0" fontId="13" fillId="0" borderId="35" xfId="21" applyFont="1" applyBorder="1" applyAlignment="1" applyProtection="1">
      <alignment horizontal="left" vertical="top" wrapText="1"/>
      <protection locked="0"/>
    </xf>
    <xf numFmtId="0" fontId="13" fillId="0" borderId="19" xfId="0" applyFont="1" applyBorder="1" applyAlignment="1" applyProtection="1">
      <alignment horizontal="left" vertical="top" wrapText="1"/>
      <protection locked="0"/>
    </xf>
    <xf numFmtId="0" fontId="13" fillId="0" borderId="61" xfId="0" applyFont="1" applyBorder="1" applyAlignment="1" applyProtection="1">
      <alignment horizontal="left" vertical="top" wrapText="1"/>
      <protection locked="0"/>
    </xf>
    <xf numFmtId="0" fontId="13" fillId="0" borderId="16" xfId="0" applyFont="1" applyBorder="1" applyAlignment="1" applyProtection="1">
      <alignment horizontal="left" vertical="center" wrapText="1"/>
      <protection locked="0"/>
    </xf>
    <xf numFmtId="0" fontId="20" fillId="0" borderId="16" xfId="0" applyFont="1" applyBorder="1" applyAlignment="1" applyProtection="1">
      <alignment horizontal="center" vertical="top" wrapText="1"/>
      <protection locked="0"/>
    </xf>
    <xf numFmtId="0" fontId="20" fillId="0" borderId="0" xfId="0" applyFont="1" applyAlignment="1" applyProtection="1">
      <alignment horizontal="center" vertical="top" wrapText="1"/>
      <protection locked="0"/>
    </xf>
    <xf numFmtId="0" fontId="24" fillId="0" borderId="16" xfId="0" applyFont="1" applyBorder="1" applyAlignment="1" applyProtection="1">
      <alignment horizontal="center" vertical="center" wrapText="1"/>
      <protection locked="0"/>
    </xf>
    <xf numFmtId="0" fontId="30" fillId="0" borderId="16" xfId="0" applyFont="1" applyBorder="1" applyAlignment="1" applyProtection="1">
      <alignment vertical="top" wrapText="1"/>
      <protection locked="0"/>
    </xf>
    <xf numFmtId="0" fontId="30" fillId="0" borderId="0" xfId="0" applyFont="1" applyAlignment="1" applyProtection="1">
      <alignment vertical="top" wrapText="1"/>
      <protection locked="0"/>
    </xf>
    <xf numFmtId="0" fontId="16" fillId="0" borderId="16" xfId="0" applyFont="1" applyBorder="1" applyAlignment="1" applyProtection="1">
      <alignment vertical="center" wrapText="1"/>
      <protection locked="0"/>
    </xf>
    <xf numFmtId="0" fontId="11" fillId="0" borderId="16" xfId="0" applyFont="1" applyBorder="1" applyAlignment="1" applyProtection="1">
      <alignment vertical="center" wrapText="1"/>
      <protection locked="0"/>
    </xf>
    <xf numFmtId="0" fontId="31" fillId="0" borderId="16" xfId="0" applyFont="1" applyBorder="1" applyAlignment="1" applyProtection="1">
      <alignment vertical="top" wrapText="1"/>
      <protection locked="0"/>
    </xf>
    <xf numFmtId="0" fontId="12" fillId="0" borderId="16" xfId="0" applyFont="1" applyBorder="1" applyAlignment="1" applyProtection="1">
      <alignment vertical="top" wrapText="1"/>
      <protection locked="0"/>
    </xf>
    <xf numFmtId="0" fontId="12" fillId="0" borderId="0" xfId="0" applyFont="1" applyAlignment="1" applyProtection="1">
      <alignment vertical="top" wrapText="1"/>
      <protection locked="0"/>
    </xf>
    <xf numFmtId="0" fontId="30" fillId="0" borderId="0" xfId="0" applyFont="1" applyAlignment="1" applyProtection="1">
      <alignment horizontal="left" vertical="top" wrapText="1"/>
      <protection locked="0"/>
    </xf>
    <xf numFmtId="0" fontId="31" fillId="0" borderId="16" xfId="0" applyFont="1" applyBorder="1" applyAlignment="1" applyProtection="1">
      <alignment horizontal="left" vertical="top" wrapText="1"/>
      <protection locked="0"/>
    </xf>
    <xf numFmtId="0" fontId="13" fillId="0" borderId="16" xfId="0" applyFont="1" applyBorder="1" applyAlignment="1" applyProtection="1">
      <alignment vertical="top" wrapText="1"/>
      <protection locked="0"/>
    </xf>
    <xf numFmtId="0" fontId="13" fillId="0" borderId="0" xfId="0" applyFont="1" applyAlignment="1" applyProtection="1">
      <alignment vertical="top" wrapText="1"/>
      <protection locked="0"/>
    </xf>
    <xf numFmtId="0" fontId="13" fillId="0" borderId="16" xfId="0" applyFont="1" applyBorder="1" applyAlignment="1" applyProtection="1">
      <alignment vertical="center" wrapText="1"/>
      <protection locked="0"/>
    </xf>
    <xf numFmtId="0" fontId="24" fillId="0" borderId="16" xfId="0" applyFont="1" applyBorder="1" applyAlignment="1" applyProtection="1">
      <alignment horizontal="center" vertical="top" wrapText="1"/>
      <protection locked="0"/>
    </xf>
    <xf numFmtId="0" fontId="24" fillId="0" borderId="0" xfId="0" applyFont="1" applyAlignment="1" applyProtection="1">
      <alignment horizontal="center" vertical="top" wrapText="1"/>
      <protection locked="0"/>
    </xf>
    <xf numFmtId="0" fontId="24" fillId="0" borderId="0" xfId="0" applyFont="1" applyAlignment="1" applyProtection="1">
      <alignment horizontal="center" vertical="center" wrapText="1"/>
      <protection locked="0"/>
    </xf>
    <xf numFmtId="0" fontId="11" fillId="0" borderId="0" xfId="0" applyFont="1" applyAlignment="1" applyProtection="1">
      <alignment vertical="center" wrapText="1"/>
      <protection locked="0"/>
    </xf>
    <xf numFmtId="0" fontId="37" fillId="0" borderId="16" xfId="0" applyFont="1" applyBorder="1" applyAlignment="1">
      <alignment vertical="top" wrapText="1"/>
    </xf>
    <xf numFmtId="0" fontId="16" fillId="0" borderId="0" xfId="0" applyFont="1" applyAlignment="1" applyProtection="1">
      <alignment vertical="center" wrapText="1"/>
      <protection locked="0"/>
    </xf>
    <xf numFmtId="0" fontId="13" fillId="0" borderId="37" xfId="0" applyFont="1" applyBorder="1" applyAlignment="1" applyProtection="1">
      <alignment vertical="center" wrapText="1"/>
      <protection locked="0"/>
    </xf>
    <xf numFmtId="0" fontId="13" fillId="0" borderId="35" xfId="0" applyFont="1" applyBorder="1" applyAlignment="1" applyProtection="1">
      <alignment vertical="center" wrapText="1"/>
      <protection locked="0"/>
    </xf>
    <xf numFmtId="0" fontId="11" fillId="4" borderId="69" xfId="0" applyFont="1" applyFill="1" applyBorder="1" applyAlignment="1" applyProtection="1">
      <alignment vertical="top" wrapText="1"/>
      <protection locked="0"/>
    </xf>
    <xf numFmtId="0" fontId="11" fillId="4" borderId="70" xfId="0" applyFont="1" applyFill="1" applyBorder="1" applyAlignment="1" applyProtection="1">
      <alignment vertical="top" wrapText="1"/>
      <protection locked="0"/>
    </xf>
    <xf numFmtId="2" fontId="11" fillId="5" borderId="69" xfId="0" applyNumberFormat="1" applyFont="1" applyFill="1" applyBorder="1" applyAlignment="1" applyProtection="1">
      <alignment vertical="top" wrapText="1"/>
      <protection locked="0"/>
    </xf>
    <xf numFmtId="2" fontId="11" fillId="5" borderId="70" xfId="0" applyNumberFormat="1" applyFont="1" applyFill="1" applyBorder="1" applyAlignment="1" applyProtection="1">
      <alignment vertical="top" wrapText="1"/>
      <protection locked="0"/>
    </xf>
    <xf numFmtId="0" fontId="13" fillId="0" borderId="37" xfId="0" applyFont="1" applyBorder="1" applyAlignment="1" applyProtection="1">
      <alignment vertical="top" wrapText="1"/>
      <protection locked="0"/>
    </xf>
    <xf numFmtId="0" fontId="13" fillId="0" borderId="35" xfId="0" applyFont="1" applyBorder="1" applyAlignment="1" applyProtection="1">
      <alignment vertical="top" wrapText="1"/>
      <protection locked="0"/>
    </xf>
    <xf numFmtId="0" fontId="24" fillId="0" borderId="19" xfId="0" applyFont="1" applyBorder="1" applyAlignment="1" applyProtection="1">
      <alignment horizontal="center" vertical="top" wrapText="1"/>
      <protection locked="0"/>
    </xf>
    <xf numFmtId="0" fontId="24" fillId="0" borderId="61" xfId="0" applyFont="1" applyBorder="1" applyAlignment="1" applyProtection="1">
      <alignment horizontal="center" vertical="top" wrapText="1"/>
      <protection locked="0"/>
    </xf>
    <xf numFmtId="0" fontId="11" fillId="0" borderId="69" xfId="0" applyFont="1" applyBorder="1" applyAlignment="1" applyProtection="1">
      <alignment horizontal="left" vertical="top" wrapText="1"/>
      <protection locked="0"/>
    </xf>
    <xf numFmtId="0" fontId="11" fillId="0" borderId="70" xfId="0" applyFont="1" applyBorder="1" applyAlignment="1" applyProtection="1">
      <alignment horizontal="left" vertical="top" wrapText="1"/>
      <protection locked="0"/>
    </xf>
    <xf numFmtId="0" fontId="11" fillId="0" borderId="16" xfId="0" applyFont="1" applyBorder="1" applyAlignment="1" applyProtection="1">
      <alignment horizontal="left" vertical="top" wrapText="1"/>
      <protection locked="0"/>
    </xf>
    <xf numFmtId="0" fontId="11" fillId="0" borderId="18" xfId="0" applyFont="1" applyBorder="1" applyAlignment="1" applyProtection="1">
      <alignment horizontal="left" vertical="top" wrapText="1"/>
      <protection locked="0"/>
    </xf>
    <xf numFmtId="0" fontId="20" fillId="0" borderId="16" xfId="0" applyFont="1" applyBorder="1" applyAlignment="1" applyProtection="1">
      <alignment horizontal="left" vertical="center" wrapText="1"/>
      <protection locked="0"/>
    </xf>
    <xf numFmtId="0" fontId="12" fillId="0" borderId="16" xfId="0" applyFont="1" applyBorder="1" applyAlignment="1" applyProtection="1">
      <alignment horizontal="left" vertical="center" wrapText="1"/>
      <protection locked="0"/>
    </xf>
    <xf numFmtId="0" fontId="12" fillId="0" borderId="0" xfId="0" applyFont="1" applyAlignment="1" applyProtection="1">
      <alignment horizontal="left" vertical="center" wrapText="1"/>
      <protection locked="0"/>
    </xf>
    <xf numFmtId="0" fontId="30" fillId="0" borderId="16" xfId="0" applyFont="1" applyBorder="1" applyAlignment="1" applyProtection="1">
      <alignment horizontal="center" vertical="top" wrapText="1"/>
      <protection locked="0"/>
    </xf>
    <xf numFmtId="0" fontId="30" fillId="0" borderId="0" xfId="0" applyFont="1" applyAlignment="1" applyProtection="1">
      <alignment horizontal="center" vertical="top" wrapText="1"/>
      <protection locked="0"/>
    </xf>
    <xf numFmtId="0" fontId="12" fillId="0" borderId="16" xfId="0" applyFont="1" applyBorder="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6" fillId="0" borderId="16" xfId="0" applyFont="1" applyBorder="1" applyAlignment="1" applyProtection="1">
      <alignment horizontal="left" vertical="center" wrapText="1"/>
      <protection locked="0"/>
    </xf>
    <xf numFmtId="0" fontId="13" fillId="0" borderId="37" xfId="0" applyFont="1" applyBorder="1" applyAlignment="1" applyProtection="1">
      <alignment horizontal="left" vertical="top" wrapText="1"/>
      <protection locked="0"/>
    </xf>
    <xf numFmtId="0" fontId="13" fillId="0" borderId="35" xfId="0" applyFont="1" applyBorder="1" applyAlignment="1" applyProtection="1">
      <alignment horizontal="left" vertical="top" wrapText="1"/>
      <protection locked="0"/>
    </xf>
    <xf numFmtId="0" fontId="24" fillId="0" borderId="19" xfId="0" applyFont="1" applyBorder="1" applyAlignment="1" applyProtection="1">
      <alignment horizontal="center" vertical="center" wrapText="1"/>
      <protection locked="0"/>
    </xf>
    <xf numFmtId="0" fontId="24" fillId="0" borderId="61" xfId="0" applyFont="1" applyBorder="1" applyAlignment="1" applyProtection="1">
      <alignment horizontal="center" vertical="center" wrapText="1"/>
      <protection locked="0"/>
    </xf>
    <xf numFmtId="0" fontId="12" fillId="0" borderId="16" xfId="0" quotePrefix="1" applyFont="1" applyBorder="1" applyAlignment="1" applyProtection="1">
      <alignment horizontal="left" vertical="center" wrapText="1"/>
      <protection locked="0"/>
    </xf>
    <xf numFmtId="0" fontId="30" fillId="0" borderId="87" xfId="0" applyFont="1" applyBorder="1" applyAlignment="1">
      <alignment vertical="top" wrapText="1"/>
    </xf>
    <xf numFmtId="0" fontId="30" fillId="0" borderId="0" xfId="0" applyFont="1" applyAlignment="1">
      <alignment vertical="top" wrapText="1"/>
    </xf>
    <xf numFmtId="0" fontId="20" fillId="0" borderId="16" xfId="0" applyFont="1" applyBorder="1" applyAlignment="1" applyProtection="1">
      <alignment horizontal="left" vertical="top" wrapText="1"/>
      <protection locked="0"/>
    </xf>
    <xf numFmtId="0" fontId="16" fillId="0" borderId="16" xfId="0" quotePrefix="1" applyFont="1" applyBorder="1" applyAlignment="1" applyProtection="1">
      <alignment horizontal="left" vertical="top" wrapText="1"/>
      <protection locked="0"/>
    </xf>
    <xf numFmtId="0" fontId="16" fillId="0" borderId="16" xfId="0" applyFont="1" applyBorder="1" applyAlignment="1" applyProtection="1">
      <alignment horizontal="left" vertical="top" wrapText="1"/>
      <protection locked="0"/>
    </xf>
    <xf numFmtId="2" fontId="11" fillId="5" borderId="17" xfId="0" applyNumberFormat="1" applyFont="1" applyFill="1" applyBorder="1" applyAlignment="1" applyProtection="1">
      <alignment horizontal="right" vertical="top" wrapText="1"/>
      <protection locked="0"/>
    </xf>
    <xf numFmtId="0" fontId="13" fillId="0" borderId="16" xfId="0" applyFont="1" applyBorder="1" applyAlignment="1" applyProtection="1">
      <alignment horizontal="left" vertical="top" wrapText="1"/>
      <protection locked="0"/>
    </xf>
    <xf numFmtId="0" fontId="30" fillId="0" borderId="26" xfId="0" applyFont="1" applyBorder="1" applyAlignment="1" applyProtection="1">
      <alignment vertical="top" wrapText="1"/>
      <protection locked="0"/>
    </xf>
    <xf numFmtId="0" fontId="11" fillId="0" borderId="26" xfId="0" applyFont="1" applyBorder="1" applyAlignment="1" applyProtection="1">
      <alignment vertical="top" wrapText="1"/>
      <protection locked="0"/>
    </xf>
    <xf numFmtId="0" fontId="11" fillId="0" borderId="22" xfId="0" applyFont="1" applyBorder="1" applyAlignment="1" applyProtection="1">
      <alignment horizontal="left" vertical="top" wrapText="1"/>
      <protection locked="0"/>
    </xf>
    <xf numFmtId="0" fontId="11" fillId="0" borderId="50" xfId="0" applyFont="1" applyBorder="1" applyAlignment="1" applyProtection="1">
      <alignment horizontal="left" vertical="top" wrapText="1"/>
      <protection locked="0"/>
    </xf>
    <xf numFmtId="0" fontId="16" fillId="0" borderId="26" xfId="0" applyFont="1" applyBorder="1" applyAlignment="1" applyProtection="1">
      <alignment vertical="top" wrapText="1"/>
      <protection locked="0"/>
    </xf>
    <xf numFmtId="0" fontId="11" fillId="0" borderId="16" xfId="0" applyFont="1" applyBorder="1" applyAlignment="1" applyProtection="1">
      <alignment vertical="top" wrapText="1"/>
      <protection locked="0"/>
    </xf>
    <xf numFmtId="0" fontId="16" fillId="0" borderId="16" xfId="0" applyFont="1" applyBorder="1" applyAlignment="1" applyProtection="1">
      <alignment vertical="top" wrapText="1"/>
      <protection locked="0"/>
    </xf>
    <xf numFmtId="0" fontId="11" fillId="0" borderId="22" xfId="0" applyFont="1" applyBorder="1" applyAlignment="1" applyProtection="1">
      <alignment vertical="top" wrapText="1"/>
      <protection locked="0"/>
    </xf>
    <xf numFmtId="0" fontId="30" fillId="0" borderId="22" xfId="0" applyFont="1" applyBorder="1" applyAlignment="1" applyProtection="1">
      <alignment vertical="top" wrapText="1"/>
      <protection locked="0"/>
    </xf>
    <xf numFmtId="0" fontId="11" fillId="0" borderId="55" xfId="0" applyFont="1" applyBorder="1" applyAlignment="1" applyProtection="1">
      <alignment horizontal="left" vertical="top" wrapText="1"/>
      <protection locked="0"/>
    </xf>
    <xf numFmtId="0" fontId="11" fillId="3" borderId="55" xfId="0" applyFont="1" applyFill="1" applyBorder="1" applyAlignment="1" applyProtection="1">
      <alignment vertical="center" wrapText="1"/>
      <protection locked="0"/>
    </xf>
    <xf numFmtId="2" fontId="11" fillId="3" borderId="55" xfId="0" applyNumberFormat="1" applyFont="1" applyFill="1" applyBorder="1" applyAlignment="1" applyProtection="1">
      <alignment vertical="center" wrapText="1"/>
      <protection locked="0"/>
    </xf>
    <xf numFmtId="0" fontId="30" fillId="0" borderId="26" xfId="0" applyFont="1" applyBorder="1" applyAlignment="1" applyProtection="1">
      <alignment horizontal="left" vertical="top" wrapText="1"/>
      <protection locked="0"/>
    </xf>
    <xf numFmtId="0" fontId="11" fillId="0" borderId="26" xfId="0" applyFont="1" applyBorder="1" applyAlignment="1" applyProtection="1">
      <alignment horizontal="left" vertical="top" wrapText="1"/>
      <protection locked="0"/>
    </xf>
    <xf numFmtId="0" fontId="16" fillId="0" borderId="26" xfId="0" applyFont="1" applyBorder="1" applyAlignment="1" applyProtection="1">
      <alignment horizontal="left" vertical="top" wrapText="1"/>
      <protection locked="0"/>
    </xf>
    <xf numFmtId="0" fontId="30" fillId="0" borderId="22" xfId="0" applyFont="1" applyBorder="1" applyAlignment="1" applyProtection="1">
      <alignment horizontal="left" vertical="top" wrapText="1"/>
      <protection locked="0"/>
    </xf>
    <xf numFmtId="0" fontId="11" fillId="0" borderId="16" xfId="0" applyFont="1" applyBorder="1" applyAlignment="1" applyProtection="1">
      <alignment horizontal="left" vertical="center" wrapText="1"/>
      <protection locked="0"/>
    </xf>
    <xf numFmtId="0" fontId="31" fillId="0" borderId="16" xfId="0" applyFont="1" applyBorder="1" applyAlignment="1" applyProtection="1">
      <alignment horizontal="left" vertical="center" wrapText="1"/>
      <protection locked="0"/>
    </xf>
    <xf numFmtId="0" fontId="13" fillId="7" borderId="44" xfId="0" applyFont="1" applyFill="1" applyBorder="1" applyAlignment="1" applyProtection="1">
      <alignment horizontal="center" vertical="center" wrapText="1"/>
      <protection locked="0"/>
    </xf>
    <xf numFmtId="0" fontId="11" fillId="0" borderId="0" xfId="0" applyFont="1" applyAlignment="1" applyProtection="1">
      <alignment horizontal="left" vertical="center" wrapText="1"/>
      <protection locked="0"/>
    </xf>
    <xf numFmtId="0" fontId="11" fillId="0" borderId="6" xfId="0" applyFont="1" applyBorder="1" applyAlignment="1" applyProtection="1">
      <alignment vertical="center" wrapText="1"/>
      <protection locked="0"/>
    </xf>
    <xf numFmtId="0" fontId="11" fillId="0" borderId="5" xfId="0" applyFont="1" applyBorder="1" applyAlignment="1" applyProtection="1">
      <alignment horizontal="left" vertical="center" wrapText="1"/>
      <protection locked="0"/>
    </xf>
    <xf numFmtId="0" fontId="11" fillId="0" borderId="11" xfId="0" applyFont="1" applyBorder="1" applyAlignment="1" applyProtection="1">
      <alignment vertical="top" wrapText="1"/>
      <protection locked="0"/>
    </xf>
    <xf numFmtId="0" fontId="11" fillId="3" borderId="11" xfId="0" applyFont="1" applyFill="1" applyBorder="1" applyAlignment="1" applyProtection="1">
      <alignment vertical="center" wrapText="1"/>
      <protection locked="0"/>
    </xf>
    <xf numFmtId="2" fontId="11" fillId="3" borderId="11" xfId="0" applyNumberFormat="1" applyFont="1" applyFill="1" applyBorder="1" applyAlignment="1" applyProtection="1">
      <alignment vertical="center" wrapText="1"/>
      <protection locked="0"/>
    </xf>
    <xf numFmtId="0" fontId="30" fillId="0" borderId="9" xfId="0" applyFont="1" applyBorder="1" applyAlignment="1" applyProtection="1">
      <alignment horizontal="left" vertical="top" wrapText="1"/>
      <protection locked="0"/>
    </xf>
    <xf numFmtId="0" fontId="11" fillId="0" borderId="109" xfId="0" applyFont="1" applyBorder="1" applyAlignment="1" applyProtection="1">
      <alignment horizontal="left" vertical="top" wrapText="1"/>
      <protection locked="0"/>
    </xf>
    <xf numFmtId="0" fontId="11" fillId="0" borderId="107" xfId="0" applyFont="1" applyBorder="1" applyAlignment="1" applyProtection="1">
      <alignment horizontal="left" vertical="top" wrapText="1"/>
      <protection locked="0"/>
    </xf>
    <xf numFmtId="0" fontId="13" fillId="8" borderId="44" xfId="0" applyFont="1" applyFill="1" applyBorder="1" applyAlignment="1" applyProtection="1">
      <alignment horizontal="center" vertical="center" wrapText="1"/>
      <protection locked="0"/>
    </xf>
    <xf numFmtId="0" fontId="13" fillId="6" borderId="76" xfId="0" applyFont="1" applyFill="1" applyBorder="1" applyAlignment="1" applyProtection="1">
      <alignment horizontal="center" vertical="center" wrapText="1"/>
      <protection locked="0"/>
    </xf>
    <xf numFmtId="2" fontId="13" fillId="6" borderId="76" xfId="0" applyNumberFormat="1" applyFont="1" applyFill="1" applyBorder="1" applyAlignment="1" applyProtection="1">
      <alignment horizontal="center" vertical="center" wrapText="1"/>
      <protection locked="0"/>
    </xf>
    <xf numFmtId="0" fontId="13" fillId="2" borderId="89" xfId="0" applyFont="1" applyFill="1" applyBorder="1" applyAlignment="1" applyProtection="1">
      <alignment horizontal="center" vertical="center" wrapText="1"/>
      <protection locked="0"/>
    </xf>
    <xf numFmtId="0" fontId="13" fillId="2" borderId="90" xfId="0" applyFont="1" applyFill="1" applyBorder="1" applyAlignment="1" applyProtection="1">
      <alignment horizontal="center" vertical="center" wrapText="1"/>
      <protection locked="0"/>
    </xf>
    <xf numFmtId="0" fontId="13" fillId="7" borderId="44" xfId="0" applyFont="1" applyFill="1" applyBorder="1" applyAlignment="1" applyProtection="1">
      <alignment horizontal="center" vertical="top" wrapText="1"/>
      <protection locked="0"/>
    </xf>
    <xf numFmtId="0" fontId="13" fillId="7" borderId="63" xfId="0" applyFont="1" applyFill="1" applyBorder="1" applyAlignment="1" applyProtection="1">
      <alignment horizontal="center" vertical="center" wrapText="1"/>
      <protection locked="0"/>
    </xf>
    <xf numFmtId="0" fontId="13" fillId="7" borderId="64" xfId="0" applyFont="1" applyFill="1" applyBorder="1" applyAlignment="1" applyProtection="1">
      <alignment horizontal="center" vertical="center" wrapText="1"/>
      <protection locked="0"/>
    </xf>
    <xf numFmtId="0" fontId="13" fillId="7" borderId="65" xfId="0" applyFont="1" applyFill="1" applyBorder="1" applyAlignment="1" applyProtection="1">
      <alignment horizontal="center" vertical="center" wrapText="1"/>
      <protection locked="0"/>
    </xf>
    <xf numFmtId="0" fontId="13" fillId="8" borderId="46" xfId="0" applyFont="1" applyFill="1" applyBorder="1" applyAlignment="1" applyProtection="1">
      <alignment horizontal="center" vertical="center" wrapText="1"/>
      <protection locked="0"/>
    </xf>
    <xf numFmtId="0" fontId="13" fillId="8" borderId="2" xfId="0" applyFont="1" applyFill="1" applyBorder="1" applyAlignment="1" applyProtection="1">
      <alignment horizontal="center" vertical="center" wrapText="1"/>
      <protection locked="0"/>
    </xf>
    <xf numFmtId="0" fontId="13" fillId="8" borderId="47" xfId="0" applyFont="1" applyFill="1" applyBorder="1" applyAlignment="1" applyProtection="1">
      <alignment horizontal="center" vertical="center" wrapText="1"/>
      <protection locked="0"/>
    </xf>
    <xf numFmtId="0" fontId="11" fillId="0" borderId="9" xfId="0" applyFont="1" applyBorder="1" applyAlignment="1" applyProtection="1">
      <alignment horizontal="left" vertical="top" wrapText="1"/>
      <protection locked="0"/>
    </xf>
    <xf numFmtId="0" fontId="13" fillId="0" borderId="0" xfId="0" applyFont="1" applyAlignment="1" applyProtection="1">
      <alignment horizontal="center" vertical="center" wrapText="1"/>
      <protection locked="0"/>
    </xf>
    <xf numFmtId="0" fontId="11" fillId="0" borderId="0" xfId="0" applyFont="1" applyAlignment="1" applyProtection="1">
      <alignment horizontal="center" vertical="center"/>
      <protection locked="0"/>
    </xf>
    <xf numFmtId="0" fontId="11" fillId="0" borderId="4" xfId="0" applyFont="1" applyBorder="1" applyAlignment="1" applyProtection="1">
      <alignment horizontal="left" vertical="center" wrapText="1"/>
      <protection locked="0"/>
    </xf>
    <xf numFmtId="0" fontId="13" fillId="6" borderId="9" xfId="0" applyFont="1" applyFill="1" applyBorder="1" applyAlignment="1" applyProtection="1">
      <alignment horizontal="center" vertical="center" wrapText="1"/>
      <protection locked="0"/>
    </xf>
    <xf numFmtId="0" fontId="30" fillId="0" borderId="0" xfId="0" applyFont="1" applyBorder="1" applyAlignment="1" applyProtection="1">
      <alignment vertical="top" wrapText="1"/>
      <protection locked="0"/>
    </xf>
    <xf numFmtId="0" fontId="0" fillId="0" borderId="0" xfId="0" applyAlignment="1">
      <alignment horizontal="center" vertical="center"/>
    </xf>
    <xf numFmtId="0" fontId="0" fillId="0" borderId="16" xfId="0" applyBorder="1" applyAlignment="1">
      <alignment horizontal="center" vertical="center"/>
    </xf>
  </cellXfs>
  <cellStyles count="68">
    <cellStyle name="Comma" xfId="61" builtinId="3"/>
    <cellStyle name="Comma 2" xfId="2" xr:uid="{00000000-0005-0000-0000-000001000000}"/>
    <cellStyle name="Comma 2 2" xfId="3" xr:uid="{00000000-0005-0000-0000-000002000000}"/>
    <cellStyle name="Comma 2 2 2" xfId="63" xr:uid="{00000000-0005-0000-0000-000003000000}"/>
    <cellStyle name="Comma 3" xfId="4" xr:uid="{00000000-0005-0000-0000-000004000000}"/>
    <cellStyle name="Comma 4" xfId="5" xr:uid="{00000000-0005-0000-0000-000005000000}"/>
    <cellStyle name="Comma 4 2" xfId="6" xr:uid="{00000000-0005-0000-0000-000006000000}"/>
    <cellStyle name="Comma 7" xfId="7" xr:uid="{00000000-0005-0000-0000-000007000000}"/>
    <cellStyle name="Comma0" xfId="8" xr:uid="{00000000-0005-0000-0000-000008000000}"/>
    <cellStyle name="Currency0" xfId="9" xr:uid="{00000000-0005-0000-0000-000009000000}"/>
    <cellStyle name="Date" xfId="10" xr:uid="{00000000-0005-0000-0000-00000A000000}"/>
    <cellStyle name="Fixed" xfId="11" xr:uid="{00000000-0005-0000-0000-00000B000000}"/>
    <cellStyle name="Header1" xfId="12" xr:uid="{00000000-0005-0000-0000-00000C000000}"/>
    <cellStyle name="Header1 2" xfId="13" xr:uid="{00000000-0005-0000-0000-00000D000000}"/>
    <cellStyle name="Header1 2 2" xfId="66" xr:uid="{00000000-0005-0000-0000-00000E000000}"/>
    <cellStyle name="Header1 3" xfId="14" xr:uid="{00000000-0005-0000-0000-00000F000000}"/>
    <cellStyle name="Header1 3 2" xfId="67" xr:uid="{00000000-0005-0000-0000-000010000000}"/>
    <cellStyle name="Header1 4" xfId="65" xr:uid="{00000000-0005-0000-0000-000011000000}"/>
    <cellStyle name="Header2" xfId="15" xr:uid="{00000000-0005-0000-0000-000012000000}"/>
    <cellStyle name="Heading 1 2" xfId="16" xr:uid="{00000000-0005-0000-0000-000013000000}"/>
    <cellStyle name="Heading 2 2" xfId="17" xr:uid="{00000000-0005-0000-0000-000014000000}"/>
    <cellStyle name="Normal" xfId="0" builtinId="0"/>
    <cellStyle name="Normal - Style1" xfId="18" xr:uid="{00000000-0005-0000-0000-000016000000}"/>
    <cellStyle name="Normal 10" xfId="19" xr:uid="{00000000-0005-0000-0000-000017000000}"/>
    <cellStyle name="Normal 11" xfId="20" xr:uid="{00000000-0005-0000-0000-000018000000}"/>
    <cellStyle name="Normal 12" xfId="64" xr:uid="{00000000-0005-0000-0000-000019000000}"/>
    <cellStyle name="Normal 2" xfId="21" xr:uid="{00000000-0005-0000-0000-00001A000000}"/>
    <cellStyle name="Normal 2 2" xfId="22" xr:uid="{00000000-0005-0000-0000-00001B000000}"/>
    <cellStyle name="Normal 2 2 2" xfId="23" xr:uid="{00000000-0005-0000-0000-00001C000000}"/>
    <cellStyle name="Normal 2 3" xfId="24" xr:uid="{00000000-0005-0000-0000-00001D000000}"/>
    <cellStyle name="Normal 2 3 3" xfId="62" xr:uid="{00000000-0005-0000-0000-00001E000000}"/>
    <cellStyle name="Normal 3" xfId="25" xr:uid="{00000000-0005-0000-0000-00001F000000}"/>
    <cellStyle name="Normal 3 2" xfId="26" xr:uid="{00000000-0005-0000-0000-000020000000}"/>
    <cellStyle name="Normal 3 2 2" xfId="27" xr:uid="{00000000-0005-0000-0000-000021000000}"/>
    <cellStyle name="Normal 3 2 3" xfId="59" xr:uid="{00000000-0005-0000-0000-000022000000}"/>
    <cellStyle name="Normal 4" xfId="28" xr:uid="{00000000-0005-0000-0000-000023000000}"/>
    <cellStyle name="Normal 4 2" xfId="29" xr:uid="{00000000-0005-0000-0000-000024000000}"/>
    <cellStyle name="Normal 4 3" xfId="30" xr:uid="{00000000-0005-0000-0000-000025000000}"/>
    <cellStyle name="Normal 5" xfId="31" xr:uid="{00000000-0005-0000-0000-000026000000}"/>
    <cellStyle name="Normal 5 2" xfId="60" xr:uid="{00000000-0005-0000-0000-000027000000}"/>
    <cellStyle name="Normal 6" xfId="32" xr:uid="{00000000-0005-0000-0000-000028000000}"/>
    <cellStyle name="Normal 7" xfId="33" xr:uid="{00000000-0005-0000-0000-000029000000}"/>
    <cellStyle name="Normal 8" xfId="34" xr:uid="{00000000-0005-0000-0000-00002A000000}"/>
    <cellStyle name="Normal 9" xfId="35" xr:uid="{00000000-0005-0000-0000-00002B000000}"/>
    <cellStyle name="Percent" xfId="1" builtinId="5"/>
    <cellStyle name="Percent 2" xfId="36" xr:uid="{00000000-0005-0000-0000-00002D000000}"/>
    <cellStyle name="Percent 2 2" xfId="37" xr:uid="{00000000-0005-0000-0000-00002E000000}"/>
    <cellStyle name="Percent 3" xfId="38" xr:uid="{00000000-0005-0000-0000-00002F000000}"/>
    <cellStyle name="Percent 3 2" xfId="39" xr:uid="{00000000-0005-0000-0000-000030000000}"/>
    <cellStyle name="Percent 4" xfId="40" xr:uid="{00000000-0005-0000-0000-000031000000}"/>
    <cellStyle name="Percent 4 2" xfId="41" xr:uid="{00000000-0005-0000-0000-000032000000}"/>
    <cellStyle name="Percent 5" xfId="42" xr:uid="{00000000-0005-0000-0000-000033000000}"/>
    <cellStyle name="Percent 5 2" xfId="43" xr:uid="{00000000-0005-0000-0000-000034000000}"/>
    <cellStyle name="Percent 5 3" xfId="44" xr:uid="{00000000-0005-0000-0000-000035000000}"/>
    <cellStyle name="Percent 6" xfId="45" xr:uid="{00000000-0005-0000-0000-000036000000}"/>
    <cellStyle name="Percent 7" xfId="46" xr:uid="{00000000-0005-0000-0000-000037000000}"/>
    <cellStyle name="Total 2" xfId="47" xr:uid="{00000000-0005-0000-0000-000038000000}"/>
    <cellStyle name="똿뗦먛귟 [0.00]_PRODUCT DETAIL Q1" xfId="48" xr:uid="{00000000-0005-0000-0000-000039000000}"/>
    <cellStyle name="똿뗦먛귟_PRODUCT DETAIL Q1" xfId="49" xr:uid="{00000000-0005-0000-0000-00003A000000}"/>
    <cellStyle name="믅됞 [0.00]_PRODUCT DETAIL Q1" xfId="50" xr:uid="{00000000-0005-0000-0000-00003B000000}"/>
    <cellStyle name="믅됞_PRODUCT DETAIL Q1" xfId="51" xr:uid="{00000000-0005-0000-0000-00003C000000}"/>
    <cellStyle name="백분율_HOBONG" xfId="52" xr:uid="{00000000-0005-0000-0000-00003D000000}"/>
    <cellStyle name="뷭?_BOOKSHIP" xfId="53" xr:uid="{00000000-0005-0000-0000-00003E000000}"/>
    <cellStyle name="콤마 [0]_1202" xfId="54" xr:uid="{00000000-0005-0000-0000-00003F000000}"/>
    <cellStyle name="콤마_1202" xfId="55" xr:uid="{00000000-0005-0000-0000-000040000000}"/>
    <cellStyle name="통화 [0]_1202" xfId="56" xr:uid="{00000000-0005-0000-0000-000041000000}"/>
    <cellStyle name="통화_1202" xfId="57" xr:uid="{00000000-0005-0000-0000-000042000000}"/>
    <cellStyle name="표준_(정보부문)월별인원계획" xfId="58" xr:uid="{00000000-0005-0000-0000-000043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999999"/>
      <rgbColor rgb="FF8FAADC"/>
      <rgbColor rgb="FF7030A0"/>
      <rgbColor rgb="FFFFE699"/>
      <rgbColor rgb="FFD6DCE5"/>
      <rgbColor rgb="FF660066"/>
      <rgbColor rgb="FFA6A6A6"/>
      <rgbColor rgb="FF0563C1"/>
      <rgbColor rgb="FFB4C7E7"/>
      <rgbColor rgb="FF000080"/>
      <rgbColor rgb="FFFF00FF"/>
      <rgbColor rgb="FFD9D9D9"/>
      <rgbColor rgb="FF00FFFF"/>
      <rgbColor rgb="FF800080"/>
      <rgbColor rgb="FF800000"/>
      <rgbColor rgb="FF008080"/>
      <rgbColor rgb="FF0000FF"/>
      <rgbColor rgb="FF00CCFF"/>
      <rgbColor rgb="FFDDDDDD"/>
      <rgbColor rgb="FFCCFFCC"/>
      <rgbColor rgb="FFFFFF99"/>
      <rgbColor rgb="FF99CCFF"/>
      <rgbColor rgb="FFBFBFBF"/>
      <rgbColor rgb="FFCC99FF"/>
      <rgbColor rgb="FFFFCC99"/>
      <rgbColor rgb="FF3366FF"/>
      <rgbColor rgb="FF33CCCC"/>
      <rgbColor rgb="FFB2B2B2"/>
      <rgbColor rgb="FFFFD966"/>
      <rgbColor rgb="FFCCCCCC"/>
      <rgbColor rgb="FFFF6600"/>
      <rgbColor rgb="FFD0CECE"/>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31"/>
  <sheetViews>
    <sheetView topLeftCell="A28" workbookViewId="0">
      <selection activeCell="AC5" sqref="AC5"/>
    </sheetView>
  </sheetViews>
  <sheetFormatPr defaultRowHeight="15.6"/>
  <cols>
    <col min="1" max="1" width="3.6640625" style="159" customWidth="1"/>
    <col min="2" max="2" width="6.33203125" style="224" customWidth="1"/>
    <col min="3" max="3" width="11.33203125" style="225" customWidth="1"/>
    <col min="4" max="4" width="5.33203125" style="226" hidden="1" customWidth="1"/>
    <col min="5" max="5" width="5.109375" style="223" bestFit="1" customWidth="1"/>
    <col min="6" max="6" width="5.5546875" style="159" bestFit="1" customWidth="1"/>
    <col min="7" max="7" width="5.6640625" style="159" bestFit="1" customWidth="1"/>
    <col min="8" max="8" width="8.33203125" style="227" hidden="1" customWidth="1"/>
    <col min="9" max="9" width="9.109375" style="228"/>
    <col min="10" max="10" width="21" style="228" customWidth="1"/>
    <col min="11" max="11" width="24.109375" style="228" customWidth="1"/>
    <col min="12" max="12" width="21.44140625" style="229" hidden="1" customWidth="1"/>
    <col min="13" max="13" width="7.6640625" style="230" hidden="1" customWidth="1"/>
    <col min="14" max="14" width="5.44140625" style="227" hidden="1" customWidth="1"/>
    <col min="15" max="15" width="6.109375" style="159" hidden="1" customWidth="1"/>
    <col min="16" max="16" width="6.5546875" style="159" hidden="1" customWidth="1"/>
    <col min="17" max="17" width="6.44140625" style="159" hidden="1" customWidth="1"/>
    <col min="18" max="18" width="7.6640625" style="159" hidden="1" customWidth="1"/>
    <col min="19" max="19" width="18.44140625" style="159" hidden="1" customWidth="1"/>
    <col min="20" max="20" width="23.33203125" style="231" hidden="1" customWidth="1"/>
    <col min="21" max="22" width="18.109375" style="231" hidden="1" customWidth="1"/>
    <col min="23" max="23" width="7" style="232" customWidth="1"/>
    <col min="24" max="24" width="6" style="232" customWidth="1"/>
    <col min="25" max="25" width="6.109375" style="232" bestFit="1" customWidth="1"/>
    <col min="26" max="26" width="9.33203125" style="233" customWidth="1"/>
    <col min="27" max="27" width="9.109375" style="233"/>
    <col min="28" max="28" width="7.109375" style="226" customWidth="1"/>
    <col min="29" max="29" width="6.44140625" style="226" customWidth="1"/>
    <col min="30" max="30" width="8.33203125" style="226" customWidth="1"/>
    <col min="31" max="31" width="6.44140625" style="226" customWidth="1"/>
    <col min="32" max="263" width="9.109375" style="159"/>
    <col min="264" max="264" width="3" style="159" customWidth="1"/>
    <col min="265" max="265" width="17.109375" style="159" customWidth="1"/>
    <col min="266" max="266" width="12.109375" style="159" customWidth="1"/>
    <col min="267" max="267" width="8.33203125" style="159" customWidth="1"/>
    <col min="268" max="268" width="4.88671875" style="159" customWidth="1"/>
    <col min="269" max="269" width="5.44140625" style="159" customWidth="1"/>
    <col min="270" max="270" width="6" style="159" customWidth="1"/>
    <col min="271" max="271" width="8.44140625" style="159" customWidth="1"/>
    <col min="272" max="274" width="9.109375" style="159"/>
    <col min="275" max="275" width="7.6640625" style="159" customWidth="1"/>
    <col min="276" max="276" width="5.44140625" style="159" customWidth="1"/>
    <col min="277" max="277" width="6.109375" style="159" customWidth="1"/>
    <col min="278" max="278" width="9.109375" style="159"/>
    <col min="279" max="280" width="6.109375" style="159" customWidth="1"/>
    <col min="281" max="281" width="5.88671875" style="159" customWidth="1"/>
    <col min="282" max="282" width="8.44140625" style="159" customWidth="1"/>
    <col min="283" max="283" width="8.33203125" style="159" customWidth="1"/>
    <col min="284" max="284" width="5.88671875" style="159" customWidth="1"/>
    <col min="285" max="285" width="5.109375" style="159" customWidth="1"/>
    <col min="286" max="286" width="5.5546875" style="159" customWidth="1"/>
    <col min="287" max="287" width="6.44140625" style="159" customWidth="1"/>
    <col min="288" max="519" width="9.109375" style="159"/>
    <col min="520" max="520" width="3" style="159" customWidth="1"/>
    <col min="521" max="521" width="17.109375" style="159" customWidth="1"/>
    <col min="522" max="522" width="12.109375" style="159" customWidth="1"/>
    <col min="523" max="523" width="8.33203125" style="159" customWidth="1"/>
    <col min="524" max="524" width="4.88671875" style="159" customWidth="1"/>
    <col min="525" max="525" width="5.44140625" style="159" customWidth="1"/>
    <col min="526" max="526" width="6" style="159" customWidth="1"/>
    <col min="527" max="527" width="8.44140625" style="159" customWidth="1"/>
    <col min="528" max="530" width="9.109375" style="159"/>
    <col min="531" max="531" width="7.6640625" style="159" customWidth="1"/>
    <col min="532" max="532" width="5.44140625" style="159" customWidth="1"/>
    <col min="533" max="533" width="6.109375" style="159" customWidth="1"/>
    <col min="534" max="534" width="9.109375" style="159"/>
    <col min="535" max="536" width="6.109375" style="159" customWidth="1"/>
    <col min="537" max="537" width="5.88671875" style="159" customWidth="1"/>
    <col min="538" max="538" width="8.44140625" style="159" customWidth="1"/>
    <col min="539" max="539" width="8.33203125" style="159" customWidth="1"/>
    <col min="540" max="540" width="5.88671875" style="159" customWidth="1"/>
    <col min="541" max="541" width="5.109375" style="159" customWidth="1"/>
    <col min="542" max="542" width="5.5546875" style="159" customWidth="1"/>
    <col min="543" max="543" width="6.44140625" style="159" customWidth="1"/>
    <col min="544" max="775" width="9.109375" style="159"/>
    <col min="776" max="776" width="3" style="159" customWidth="1"/>
    <col min="777" max="777" width="17.109375" style="159" customWidth="1"/>
    <col min="778" max="778" width="12.109375" style="159" customWidth="1"/>
    <col min="779" max="779" width="8.33203125" style="159" customWidth="1"/>
    <col min="780" max="780" width="4.88671875" style="159" customWidth="1"/>
    <col min="781" max="781" width="5.44140625" style="159" customWidth="1"/>
    <col min="782" max="782" width="6" style="159" customWidth="1"/>
    <col min="783" max="783" width="8.44140625" style="159" customWidth="1"/>
    <col min="784" max="786" width="9.109375" style="159"/>
    <col min="787" max="787" width="7.6640625" style="159" customWidth="1"/>
    <col min="788" max="788" width="5.44140625" style="159" customWidth="1"/>
    <col min="789" max="789" width="6.109375" style="159" customWidth="1"/>
    <col min="790" max="790" width="9.109375" style="159"/>
    <col min="791" max="792" width="6.109375" style="159" customWidth="1"/>
    <col min="793" max="793" width="5.88671875" style="159" customWidth="1"/>
    <col min="794" max="794" width="8.44140625" style="159" customWidth="1"/>
    <col min="795" max="795" width="8.33203125" style="159" customWidth="1"/>
    <col min="796" max="796" width="5.88671875" style="159" customWidth="1"/>
    <col min="797" max="797" width="5.109375" style="159" customWidth="1"/>
    <col min="798" max="798" width="5.5546875" style="159" customWidth="1"/>
    <col min="799" max="799" width="6.44140625" style="159" customWidth="1"/>
    <col min="800" max="1027" width="9.109375" style="159"/>
  </cols>
  <sheetData>
    <row r="1" spans="1:1027" s="158" customFormat="1" ht="54" customHeight="1">
      <c r="A1" s="349" t="s">
        <v>109</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c r="AF1" s="157"/>
      <c r="AG1" s="157"/>
      <c r="AH1" s="157"/>
      <c r="AI1" s="157"/>
      <c r="AJ1" s="157"/>
      <c r="AK1" s="157"/>
      <c r="AL1" s="157"/>
      <c r="AM1" s="157"/>
      <c r="AN1" s="157"/>
      <c r="AO1" s="157"/>
      <c r="AP1" s="157"/>
      <c r="AQ1" s="157"/>
      <c r="AR1" s="157"/>
      <c r="AS1" s="157"/>
      <c r="AT1" s="157"/>
      <c r="AU1" s="157"/>
      <c r="AV1" s="157"/>
      <c r="AW1" s="157"/>
      <c r="AX1" s="157"/>
      <c r="AY1" s="157"/>
      <c r="AZ1" s="157"/>
      <c r="BA1" s="157"/>
      <c r="BB1" s="157"/>
      <c r="BC1" s="157"/>
      <c r="BD1" s="157"/>
      <c r="BE1" s="157"/>
      <c r="BF1" s="157"/>
      <c r="BG1" s="157"/>
      <c r="BH1" s="157"/>
      <c r="BI1" s="157"/>
      <c r="BJ1" s="157"/>
      <c r="BK1" s="157"/>
      <c r="BL1" s="157"/>
      <c r="BM1" s="157"/>
      <c r="BN1" s="157"/>
      <c r="BO1" s="157"/>
      <c r="BP1" s="157"/>
      <c r="BQ1" s="157"/>
      <c r="BR1" s="157"/>
      <c r="BS1" s="157"/>
      <c r="BT1" s="157"/>
      <c r="BU1" s="157"/>
      <c r="BV1" s="157"/>
      <c r="BW1" s="157"/>
      <c r="BX1" s="157"/>
      <c r="BY1" s="157"/>
      <c r="BZ1" s="157"/>
      <c r="CA1" s="157"/>
      <c r="CB1" s="157"/>
      <c r="CC1" s="157"/>
      <c r="CD1" s="157"/>
      <c r="CE1" s="157"/>
      <c r="CF1" s="157"/>
      <c r="CG1" s="157"/>
      <c r="CH1" s="157"/>
      <c r="CI1" s="157"/>
      <c r="CJ1" s="157"/>
      <c r="CK1" s="157"/>
      <c r="CL1" s="157"/>
      <c r="CM1" s="157"/>
      <c r="CN1" s="157"/>
      <c r="CO1" s="157"/>
      <c r="CP1" s="157"/>
      <c r="CQ1" s="157"/>
      <c r="CR1" s="157"/>
      <c r="CS1" s="157"/>
      <c r="CT1" s="157"/>
      <c r="CU1" s="157"/>
      <c r="CV1" s="157"/>
      <c r="CW1" s="157"/>
      <c r="CX1" s="157"/>
      <c r="CY1" s="157"/>
      <c r="CZ1" s="157"/>
      <c r="DA1" s="157"/>
      <c r="DB1" s="157"/>
      <c r="DC1" s="157"/>
      <c r="DD1" s="157"/>
      <c r="DE1" s="157"/>
      <c r="DF1" s="157"/>
      <c r="DG1" s="157"/>
      <c r="DH1" s="157"/>
      <c r="DI1" s="157"/>
      <c r="DJ1" s="157"/>
      <c r="DK1" s="157"/>
      <c r="DL1" s="157"/>
      <c r="DM1" s="157"/>
      <c r="DN1" s="157"/>
      <c r="DO1" s="157"/>
      <c r="DP1" s="157"/>
      <c r="DQ1" s="157"/>
      <c r="DR1" s="157"/>
      <c r="DS1" s="157"/>
      <c r="DT1" s="157"/>
      <c r="DU1" s="157"/>
      <c r="DV1" s="157"/>
      <c r="DW1" s="157"/>
      <c r="DX1" s="157"/>
      <c r="DY1" s="157"/>
      <c r="DZ1" s="157"/>
      <c r="EA1" s="157"/>
      <c r="EB1" s="157"/>
      <c r="EC1" s="157"/>
      <c r="ED1" s="157"/>
      <c r="EE1" s="157"/>
      <c r="EF1" s="157"/>
      <c r="EG1" s="157"/>
      <c r="EH1" s="157"/>
      <c r="EI1" s="157"/>
      <c r="EJ1" s="157"/>
      <c r="EK1" s="157"/>
      <c r="EL1" s="157"/>
      <c r="EM1" s="157"/>
      <c r="EN1" s="157"/>
      <c r="EO1" s="157"/>
      <c r="EP1" s="157"/>
      <c r="EQ1" s="157"/>
      <c r="ER1" s="157"/>
      <c r="ES1" s="157"/>
      <c r="ET1" s="157"/>
      <c r="EU1" s="157"/>
      <c r="EV1" s="157"/>
      <c r="EW1" s="157"/>
      <c r="EX1" s="157"/>
      <c r="EY1" s="157"/>
      <c r="EZ1" s="157"/>
      <c r="FA1" s="157"/>
      <c r="FB1" s="157"/>
      <c r="FC1" s="157"/>
      <c r="FD1" s="157"/>
      <c r="FE1" s="157"/>
      <c r="FF1" s="157"/>
      <c r="FG1" s="157"/>
      <c r="FH1" s="157"/>
      <c r="FI1" s="157"/>
      <c r="FJ1" s="157"/>
      <c r="FK1" s="157"/>
      <c r="FL1" s="157"/>
      <c r="FM1" s="157"/>
      <c r="FN1" s="157"/>
      <c r="FO1" s="157"/>
      <c r="FP1" s="157"/>
      <c r="FQ1" s="157"/>
      <c r="FR1" s="157"/>
      <c r="FS1" s="157"/>
      <c r="FT1" s="157"/>
      <c r="FU1" s="157"/>
      <c r="FV1" s="157"/>
      <c r="FW1" s="157"/>
      <c r="FX1" s="157"/>
      <c r="FY1" s="157"/>
      <c r="FZ1" s="157"/>
      <c r="GA1" s="157"/>
      <c r="GB1" s="157"/>
      <c r="GC1" s="157"/>
      <c r="GD1" s="157"/>
      <c r="GE1" s="157"/>
      <c r="GF1" s="157"/>
      <c r="GG1" s="157"/>
      <c r="GH1" s="157"/>
      <c r="GI1" s="157"/>
      <c r="GJ1" s="157"/>
      <c r="GK1" s="157"/>
      <c r="GL1" s="157"/>
      <c r="GM1" s="157"/>
      <c r="GN1" s="157"/>
      <c r="GO1" s="157"/>
      <c r="GP1" s="157"/>
      <c r="GQ1" s="157"/>
      <c r="GR1" s="157"/>
      <c r="GS1" s="157"/>
      <c r="GT1" s="157"/>
      <c r="GU1" s="157"/>
      <c r="GV1" s="157"/>
      <c r="GW1" s="157"/>
      <c r="GX1" s="157"/>
      <c r="GY1" s="157"/>
      <c r="GZ1" s="157"/>
      <c r="HA1" s="157"/>
      <c r="HB1" s="157"/>
      <c r="HC1" s="157"/>
      <c r="HD1" s="157"/>
      <c r="HE1" s="157"/>
      <c r="HF1" s="157"/>
      <c r="HG1" s="157"/>
      <c r="HH1" s="157"/>
      <c r="HI1" s="157"/>
      <c r="HJ1" s="157"/>
      <c r="HK1" s="157"/>
      <c r="HL1" s="157"/>
      <c r="HM1" s="157"/>
      <c r="HN1" s="157"/>
      <c r="HO1" s="157"/>
      <c r="HP1" s="157"/>
      <c r="HQ1" s="157"/>
      <c r="HR1" s="157"/>
      <c r="HS1" s="157"/>
      <c r="HT1" s="157"/>
      <c r="HU1" s="157"/>
      <c r="HV1" s="157"/>
      <c r="HW1" s="157"/>
      <c r="HX1" s="157"/>
      <c r="HY1" s="157"/>
      <c r="HZ1" s="157"/>
      <c r="IA1" s="157"/>
      <c r="IB1" s="157"/>
      <c r="IC1" s="157"/>
      <c r="ID1" s="157"/>
      <c r="IE1" s="157"/>
      <c r="IF1" s="157"/>
      <c r="IG1" s="157"/>
      <c r="IH1" s="157"/>
      <c r="II1" s="157"/>
      <c r="IJ1" s="157"/>
      <c r="IK1" s="157"/>
      <c r="IL1" s="157"/>
      <c r="IM1" s="157"/>
      <c r="IN1" s="157"/>
      <c r="IO1" s="157"/>
      <c r="IP1" s="157"/>
      <c r="IQ1" s="157"/>
      <c r="IR1" s="157"/>
      <c r="IS1" s="157"/>
      <c r="IT1" s="157"/>
      <c r="IU1" s="157"/>
      <c r="IV1" s="157"/>
      <c r="IW1" s="157"/>
      <c r="IX1" s="157"/>
      <c r="IY1" s="157"/>
      <c r="IZ1" s="157"/>
      <c r="JA1" s="157"/>
      <c r="JB1" s="157"/>
      <c r="JC1" s="157"/>
      <c r="JD1" s="157"/>
      <c r="JE1" s="157"/>
      <c r="JF1" s="157"/>
      <c r="JG1" s="157"/>
      <c r="JH1" s="157"/>
      <c r="JI1" s="157"/>
      <c r="JJ1" s="157"/>
      <c r="JK1" s="157"/>
      <c r="JL1" s="157"/>
      <c r="JM1" s="157"/>
      <c r="JN1" s="157"/>
      <c r="JO1" s="157"/>
      <c r="JP1" s="157"/>
      <c r="JQ1" s="157"/>
      <c r="JR1" s="157"/>
      <c r="JS1" s="157"/>
      <c r="JT1" s="157"/>
      <c r="JU1" s="157"/>
      <c r="JV1" s="157"/>
      <c r="JW1" s="157"/>
      <c r="JX1" s="157"/>
      <c r="JY1" s="157"/>
      <c r="JZ1" s="157"/>
      <c r="KA1" s="157"/>
      <c r="KB1" s="157"/>
      <c r="KC1" s="157"/>
      <c r="KD1" s="157"/>
      <c r="KE1" s="157"/>
      <c r="KF1" s="157"/>
      <c r="KG1" s="157"/>
      <c r="KH1" s="157"/>
      <c r="KI1" s="157"/>
      <c r="KJ1" s="157"/>
      <c r="KK1" s="157"/>
      <c r="KL1" s="157"/>
      <c r="KM1" s="157"/>
      <c r="KN1" s="157"/>
      <c r="KO1" s="157"/>
      <c r="KP1" s="157"/>
      <c r="KQ1" s="157"/>
      <c r="KR1" s="157"/>
      <c r="KS1" s="157"/>
      <c r="KT1" s="157"/>
      <c r="KU1" s="157"/>
      <c r="KV1" s="157"/>
      <c r="KW1" s="157"/>
      <c r="KX1" s="157"/>
      <c r="KY1" s="157"/>
      <c r="KZ1" s="157"/>
      <c r="LA1" s="157"/>
      <c r="LB1" s="157"/>
      <c r="LC1" s="157"/>
      <c r="LD1" s="157"/>
      <c r="LE1" s="157"/>
      <c r="LF1" s="157"/>
      <c r="LG1" s="157"/>
      <c r="LH1" s="157"/>
      <c r="LI1" s="157"/>
      <c r="LJ1" s="157"/>
      <c r="LK1" s="157"/>
      <c r="LL1" s="157"/>
      <c r="LM1" s="157"/>
      <c r="LN1" s="157"/>
      <c r="LO1" s="157"/>
      <c r="LP1" s="157"/>
      <c r="LQ1" s="157"/>
      <c r="LR1" s="157"/>
      <c r="LS1" s="157"/>
      <c r="LT1" s="157"/>
      <c r="LU1" s="157"/>
      <c r="LV1" s="157"/>
      <c r="LW1" s="157"/>
      <c r="LX1" s="157"/>
      <c r="LY1" s="157"/>
      <c r="LZ1" s="157"/>
      <c r="MA1" s="157"/>
      <c r="MB1" s="157"/>
      <c r="MC1" s="157"/>
      <c r="MD1" s="157"/>
      <c r="ME1" s="157"/>
      <c r="MF1" s="157"/>
      <c r="MG1" s="157"/>
      <c r="MH1" s="157"/>
      <c r="MI1" s="157"/>
      <c r="MJ1" s="157"/>
      <c r="MK1" s="157"/>
      <c r="ML1" s="157"/>
      <c r="MM1" s="157"/>
      <c r="MN1" s="157"/>
      <c r="MO1" s="157"/>
      <c r="MP1" s="157"/>
      <c r="MQ1" s="157"/>
      <c r="MR1" s="157"/>
      <c r="MS1" s="157"/>
      <c r="MT1" s="157"/>
      <c r="MU1" s="157"/>
      <c r="MV1" s="157"/>
      <c r="MW1" s="157"/>
      <c r="MX1" s="157"/>
      <c r="MY1" s="157"/>
      <c r="MZ1" s="157"/>
      <c r="NA1" s="157"/>
      <c r="NB1" s="157"/>
      <c r="NC1" s="157"/>
      <c r="ND1" s="157"/>
      <c r="NE1" s="157"/>
      <c r="NF1" s="157"/>
      <c r="NG1" s="157"/>
      <c r="NH1" s="157"/>
      <c r="NI1" s="157"/>
      <c r="NJ1" s="157"/>
      <c r="NK1" s="157"/>
      <c r="NL1" s="157"/>
      <c r="NM1" s="157"/>
      <c r="NN1" s="157"/>
      <c r="NO1" s="157"/>
      <c r="NP1" s="157"/>
      <c r="NQ1" s="157"/>
      <c r="NR1" s="157"/>
      <c r="NS1" s="157"/>
      <c r="NT1" s="157"/>
      <c r="NU1" s="157"/>
      <c r="NV1" s="157"/>
      <c r="NW1" s="157"/>
      <c r="NX1" s="157"/>
      <c r="NY1" s="157"/>
      <c r="NZ1" s="157"/>
      <c r="OA1" s="157"/>
      <c r="OB1" s="157"/>
      <c r="OC1" s="157"/>
      <c r="OD1" s="157"/>
      <c r="OE1" s="157"/>
      <c r="OF1" s="157"/>
      <c r="OG1" s="157"/>
      <c r="OH1" s="157"/>
      <c r="OI1" s="157"/>
      <c r="OJ1" s="157"/>
      <c r="OK1" s="157"/>
      <c r="OL1" s="157"/>
      <c r="OM1" s="157"/>
      <c r="ON1" s="157"/>
      <c r="OO1" s="157"/>
      <c r="OP1" s="157"/>
      <c r="OQ1" s="157"/>
      <c r="OR1" s="157"/>
      <c r="OS1" s="157"/>
      <c r="OT1" s="157"/>
      <c r="OU1" s="157"/>
      <c r="OV1" s="157"/>
      <c r="OW1" s="157"/>
      <c r="OX1" s="157"/>
      <c r="OY1" s="157"/>
      <c r="OZ1" s="157"/>
      <c r="PA1" s="157"/>
      <c r="PB1" s="157"/>
      <c r="PC1" s="157"/>
      <c r="PD1" s="157"/>
      <c r="PE1" s="157"/>
      <c r="PF1" s="157"/>
      <c r="PG1" s="157"/>
      <c r="PH1" s="157"/>
      <c r="PI1" s="157"/>
      <c r="PJ1" s="157"/>
      <c r="PK1" s="157"/>
      <c r="PL1" s="157"/>
      <c r="PM1" s="157"/>
      <c r="PN1" s="157"/>
      <c r="PO1" s="157"/>
      <c r="PP1" s="157"/>
      <c r="PQ1" s="157"/>
      <c r="PR1" s="157"/>
      <c r="PS1" s="157"/>
      <c r="PT1" s="157"/>
      <c r="PU1" s="157"/>
      <c r="PV1" s="157"/>
      <c r="PW1" s="157"/>
      <c r="PX1" s="157"/>
      <c r="PY1" s="157"/>
      <c r="PZ1" s="157"/>
      <c r="QA1" s="157"/>
      <c r="QB1" s="157"/>
      <c r="QC1" s="157"/>
      <c r="QD1" s="157"/>
      <c r="QE1" s="157"/>
      <c r="QF1" s="157"/>
      <c r="QG1" s="157"/>
      <c r="QH1" s="157"/>
      <c r="QI1" s="157"/>
      <c r="QJ1" s="157"/>
      <c r="QK1" s="157"/>
      <c r="QL1" s="157"/>
      <c r="QM1" s="157"/>
      <c r="QN1" s="157"/>
      <c r="QO1" s="157"/>
      <c r="QP1" s="157"/>
      <c r="QQ1" s="157"/>
      <c r="QR1" s="157"/>
      <c r="QS1" s="157"/>
      <c r="QT1" s="157"/>
      <c r="QU1" s="157"/>
      <c r="QV1" s="157"/>
      <c r="QW1" s="157"/>
      <c r="QX1" s="157"/>
      <c r="QY1" s="157"/>
      <c r="QZ1" s="157"/>
      <c r="RA1" s="157"/>
      <c r="RB1" s="157"/>
      <c r="RC1" s="157"/>
      <c r="RD1" s="157"/>
      <c r="RE1" s="157"/>
      <c r="RF1" s="157"/>
      <c r="RG1" s="157"/>
      <c r="RH1" s="157"/>
      <c r="RI1" s="157"/>
      <c r="RJ1" s="157"/>
      <c r="RK1" s="157"/>
      <c r="RL1" s="157"/>
      <c r="RM1" s="157"/>
      <c r="RN1" s="157"/>
      <c r="RO1" s="157"/>
      <c r="RP1" s="157"/>
      <c r="RQ1" s="157"/>
      <c r="RR1" s="157"/>
      <c r="RS1" s="157"/>
      <c r="RT1" s="157"/>
      <c r="RU1" s="157"/>
      <c r="RV1" s="157"/>
      <c r="RW1" s="157"/>
      <c r="RX1" s="157"/>
      <c r="RY1" s="157"/>
      <c r="RZ1" s="157"/>
      <c r="SA1" s="157"/>
      <c r="SB1" s="157"/>
      <c r="SC1" s="157"/>
      <c r="SD1" s="157"/>
      <c r="SE1" s="157"/>
      <c r="SF1" s="157"/>
      <c r="SG1" s="157"/>
      <c r="SH1" s="157"/>
      <c r="SI1" s="157"/>
      <c r="SJ1" s="157"/>
      <c r="SK1" s="157"/>
      <c r="SL1" s="157"/>
      <c r="SM1" s="157"/>
      <c r="SN1" s="157"/>
      <c r="SO1" s="157"/>
      <c r="SP1" s="157"/>
      <c r="SQ1" s="157"/>
      <c r="SR1" s="157"/>
      <c r="SS1" s="157"/>
      <c r="ST1" s="157"/>
      <c r="SU1" s="157"/>
      <c r="SV1" s="157"/>
      <c r="SW1" s="157"/>
      <c r="SX1" s="157"/>
      <c r="SY1" s="157"/>
      <c r="SZ1" s="157"/>
      <c r="TA1" s="157"/>
      <c r="TB1" s="157"/>
      <c r="TC1" s="157"/>
      <c r="TD1" s="157"/>
      <c r="TE1" s="157"/>
      <c r="TF1" s="157"/>
      <c r="TG1" s="157"/>
      <c r="TH1" s="157"/>
      <c r="TI1" s="157"/>
      <c r="TJ1" s="157"/>
      <c r="TK1" s="157"/>
      <c r="TL1" s="157"/>
      <c r="TM1" s="157"/>
      <c r="TN1" s="157"/>
      <c r="TO1" s="157"/>
      <c r="TP1" s="157"/>
      <c r="TQ1" s="157"/>
      <c r="TR1" s="157"/>
      <c r="TS1" s="157"/>
      <c r="TT1" s="157"/>
      <c r="TU1" s="157"/>
      <c r="TV1" s="157"/>
      <c r="TW1" s="157"/>
      <c r="TX1" s="157"/>
      <c r="TY1" s="157"/>
      <c r="TZ1" s="157"/>
      <c r="UA1" s="157"/>
      <c r="UB1" s="157"/>
      <c r="UC1" s="157"/>
      <c r="UD1" s="157"/>
      <c r="UE1" s="157"/>
      <c r="UF1" s="157"/>
      <c r="UG1" s="157"/>
      <c r="UH1" s="157"/>
      <c r="UI1" s="157"/>
      <c r="UJ1" s="157"/>
      <c r="UK1" s="157"/>
      <c r="UL1" s="157"/>
      <c r="UM1" s="157"/>
      <c r="UN1" s="157"/>
      <c r="UO1" s="157"/>
      <c r="UP1" s="157"/>
      <c r="UQ1" s="157"/>
      <c r="UR1" s="157"/>
      <c r="US1" s="157"/>
      <c r="UT1" s="157"/>
      <c r="UU1" s="157"/>
      <c r="UV1" s="157"/>
      <c r="UW1" s="157"/>
      <c r="UX1" s="157"/>
      <c r="UY1" s="157"/>
      <c r="UZ1" s="157"/>
      <c r="VA1" s="157"/>
      <c r="VB1" s="157"/>
      <c r="VC1" s="157"/>
      <c r="VD1" s="157"/>
      <c r="VE1" s="157"/>
      <c r="VF1" s="157"/>
      <c r="VG1" s="157"/>
      <c r="VH1" s="157"/>
      <c r="VI1" s="157"/>
      <c r="VJ1" s="157"/>
      <c r="VK1" s="157"/>
      <c r="VL1" s="157"/>
      <c r="VM1" s="157"/>
      <c r="VN1" s="157"/>
      <c r="VO1" s="157"/>
      <c r="VP1" s="157"/>
      <c r="VQ1" s="157"/>
      <c r="VR1" s="157"/>
      <c r="VS1" s="157"/>
      <c r="VT1" s="157"/>
      <c r="VU1" s="157"/>
      <c r="VV1" s="157"/>
      <c r="VW1" s="157"/>
      <c r="VX1" s="157"/>
      <c r="VY1" s="157"/>
      <c r="VZ1" s="157"/>
      <c r="WA1" s="157"/>
      <c r="WB1" s="157"/>
      <c r="WC1" s="157"/>
      <c r="WD1" s="157"/>
      <c r="WE1" s="157"/>
      <c r="WF1" s="157"/>
      <c r="WG1" s="157"/>
      <c r="WH1" s="157"/>
      <c r="WI1" s="157"/>
      <c r="WJ1" s="157"/>
      <c r="WK1" s="157"/>
      <c r="WL1" s="157"/>
      <c r="WM1" s="157"/>
      <c r="WN1" s="157"/>
      <c r="WO1" s="157"/>
      <c r="WP1" s="157"/>
      <c r="WQ1" s="157"/>
      <c r="WR1" s="157"/>
      <c r="WS1" s="157"/>
      <c r="WT1" s="157"/>
      <c r="WU1" s="157"/>
      <c r="WV1" s="157"/>
      <c r="WW1" s="157"/>
      <c r="WX1" s="157"/>
      <c r="WY1" s="157"/>
      <c r="WZ1" s="157"/>
      <c r="XA1" s="157"/>
      <c r="XB1" s="157"/>
      <c r="XC1" s="157"/>
      <c r="XD1" s="157"/>
      <c r="XE1" s="157"/>
      <c r="XF1" s="157"/>
      <c r="XG1" s="157"/>
      <c r="XH1" s="157"/>
      <c r="XI1" s="157"/>
      <c r="XJ1" s="157"/>
      <c r="XK1" s="157"/>
      <c r="XL1" s="157"/>
      <c r="XM1" s="157"/>
      <c r="XN1" s="157"/>
      <c r="XO1" s="157"/>
      <c r="XP1" s="157"/>
      <c r="XQ1" s="157"/>
      <c r="XR1" s="157"/>
      <c r="XS1" s="157"/>
      <c r="XT1" s="157"/>
      <c r="XU1" s="157"/>
      <c r="XV1" s="157"/>
      <c r="XW1" s="157"/>
      <c r="XX1" s="157"/>
      <c r="XY1" s="157"/>
      <c r="XZ1" s="157"/>
      <c r="YA1" s="157"/>
      <c r="YB1" s="157"/>
      <c r="YC1" s="157"/>
      <c r="YD1" s="157"/>
      <c r="YE1" s="157"/>
      <c r="YF1" s="157"/>
      <c r="YG1" s="157"/>
      <c r="YH1" s="157"/>
      <c r="YI1" s="157"/>
      <c r="YJ1" s="157"/>
      <c r="YK1" s="157"/>
      <c r="YL1" s="157"/>
      <c r="YM1" s="157"/>
      <c r="YN1" s="157"/>
      <c r="YO1" s="157"/>
      <c r="YP1" s="157"/>
      <c r="YQ1" s="157"/>
      <c r="YR1" s="157"/>
      <c r="YS1" s="157"/>
      <c r="YT1" s="157"/>
      <c r="YU1" s="157"/>
      <c r="YV1" s="157"/>
      <c r="YW1" s="157"/>
      <c r="YX1" s="157"/>
      <c r="YY1" s="157"/>
      <c r="YZ1" s="157"/>
      <c r="ZA1" s="157"/>
      <c r="ZB1" s="157"/>
      <c r="ZC1" s="157"/>
      <c r="ZD1" s="157"/>
      <c r="ZE1" s="157"/>
      <c r="ZF1" s="157"/>
      <c r="ZG1" s="157"/>
      <c r="ZH1" s="157"/>
      <c r="ZI1" s="157"/>
      <c r="ZJ1" s="157"/>
      <c r="ZK1" s="157"/>
      <c r="ZL1" s="157"/>
      <c r="ZM1" s="157"/>
      <c r="ZN1" s="157"/>
      <c r="ZO1" s="157"/>
      <c r="ZP1" s="157"/>
      <c r="ZQ1" s="157"/>
      <c r="ZR1" s="157"/>
      <c r="ZS1" s="157"/>
      <c r="ZT1" s="157"/>
      <c r="ZU1" s="157"/>
      <c r="ZV1" s="157"/>
      <c r="ZW1" s="157"/>
      <c r="ZX1" s="157"/>
      <c r="ZY1" s="157"/>
      <c r="ZZ1" s="157"/>
      <c r="AAA1" s="157"/>
      <c r="AAB1" s="157"/>
      <c r="AAC1" s="157"/>
      <c r="AAD1" s="157"/>
      <c r="AAE1" s="157"/>
      <c r="AAF1" s="157"/>
      <c r="AAG1" s="157"/>
      <c r="AAH1" s="157"/>
      <c r="AAI1" s="157"/>
      <c r="AAJ1" s="157"/>
      <c r="AAK1" s="157"/>
      <c r="AAL1" s="157"/>
      <c r="AAM1" s="157"/>
      <c r="AAN1" s="157"/>
      <c r="AAO1" s="157"/>
      <c r="AAP1" s="157"/>
      <c r="AAQ1" s="157"/>
      <c r="AAR1" s="157"/>
      <c r="AAS1" s="157"/>
      <c r="AAT1" s="157"/>
      <c r="AAU1" s="157"/>
      <c r="AAV1" s="157"/>
      <c r="AAW1" s="157"/>
      <c r="AAX1" s="157"/>
      <c r="AAY1" s="157"/>
      <c r="AAZ1" s="157"/>
      <c r="ABA1" s="157"/>
      <c r="ABB1" s="157"/>
      <c r="ABC1" s="157"/>
      <c r="ABD1" s="157"/>
      <c r="ABE1" s="157"/>
      <c r="ABF1" s="157"/>
      <c r="ABG1" s="157"/>
      <c r="ABH1" s="157"/>
      <c r="ABI1" s="157"/>
      <c r="ABJ1" s="157"/>
      <c r="ABK1" s="157"/>
      <c r="ABL1" s="157"/>
      <c r="ABM1" s="157"/>
      <c r="ABN1" s="157"/>
      <c r="ABO1" s="157"/>
      <c r="ABP1" s="157"/>
      <c r="ABQ1" s="157"/>
      <c r="ABR1" s="157"/>
      <c r="ABS1" s="157"/>
      <c r="ABT1" s="157"/>
      <c r="ABU1" s="157"/>
      <c r="ABV1" s="157"/>
      <c r="ABW1" s="157"/>
      <c r="ABX1" s="157"/>
      <c r="ABY1" s="157"/>
      <c r="ABZ1" s="157"/>
      <c r="ACA1" s="157"/>
      <c r="ACB1" s="157"/>
      <c r="ACC1" s="157"/>
      <c r="ACD1" s="157"/>
      <c r="ACE1" s="157"/>
      <c r="ACF1" s="157"/>
      <c r="ACG1" s="157"/>
      <c r="ACH1" s="157"/>
      <c r="ACI1" s="157"/>
      <c r="ACJ1" s="157"/>
      <c r="ACK1" s="157"/>
      <c r="ACL1" s="157"/>
      <c r="ACM1" s="157"/>
      <c r="ACN1" s="157"/>
      <c r="ACO1" s="157"/>
      <c r="ACP1" s="157"/>
      <c r="ACQ1" s="157"/>
      <c r="ACR1" s="157"/>
      <c r="ACS1" s="157"/>
      <c r="ACT1" s="157"/>
      <c r="ACU1" s="157"/>
      <c r="ACV1" s="157"/>
      <c r="ACW1" s="157"/>
      <c r="ACX1" s="157"/>
      <c r="ACY1" s="157"/>
      <c r="ACZ1" s="157"/>
      <c r="ADA1" s="157"/>
      <c r="ADB1" s="157"/>
      <c r="ADC1" s="157"/>
      <c r="ADD1" s="157"/>
      <c r="ADE1" s="157"/>
      <c r="ADF1" s="157"/>
      <c r="ADG1" s="157"/>
      <c r="ADH1" s="157"/>
      <c r="ADI1" s="157"/>
      <c r="ADJ1" s="157"/>
      <c r="ADK1" s="157"/>
      <c r="ADL1" s="157"/>
      <c r="ADM1" s="157"/>
      <c r="ADN1" s="157"/>
      <c r="ADO1" s="157"/>
      <c r="ADP1" s="157"/>
      <c r="ADQ1" s="157"/>
      <c r="ADR1" s="157"/>
      <c r="ADS1" s="157"/>
      <c r="ADT1" s="157"/>
      <c r="ADU1" s="157"/>
      <c r="ADV1" s="157"/>
      <c r="ADW1" s="157"/>
      <c r="ADX1" s="157"/>
      <c r="ADY1" s="157"/>
      <c r="ADZ1" s="157"/>
      <c r="AEA1" s="157"/>
      <c r="AEB1" s="157"/>
      <c r="AEC1" s="157"/>
      <c r="AED1" s="157"/>
      <c r="AEE1" s="157"/>
      <c r="AEF1" s="157"/>
      <c r="AEG1" s="157"/>
      <c r="AEH1" s="157"/>
      <c r="AEI1" s="157"/>
      <c r="AEJ1" s="157"/>
      <c r="AEK1" s="157"/>
      <c r="AEL1" s="157"/>
      <c r="AEM1" s="157"/>
      <c r="AEN1" s="157"/>
      <c r="AEO1" s="157"/>
      <c r="AEP1" s="157"/>
      <c r="AEQ1" s="157"/>
      <c r="AER1" s="157"/>
      <c r="AES1" s="157"/>
      <c r="AET1" s="157"/>
      <c r="AEU1" s="157"/>
      <c r="AEV1" s="157"/>
      <c r="AEW1" s="157"/>
      <c r="AEX1" s="157"/>
      <c r="AEY1" s="157"/>
      <c r="AEZ1" s="157"/>
      <c r="AFA1" s="157"/>
      <c r="AFB1" s="157"/>
      <c r="AFC1" s="157"/>
      <c r="AFD1" s="157"/>
      <c r="AFE1" s="157"/>
      <c r="AFF1" s="157"/>
      <c r="AFG1" s="157"/>
      <c r="AFH1" s="157"/>
      <c r="AFI1" s="157"/>
      <c r="AFJ1" s="157"/>
      <c r="AFK1" s="157"/>
      <c r="AFL1" s="157"/>
      <c r="AFM1" s="157"/>
      <c r="AFN1" s="157"/>
      <c r="AFO1" s="157"/>
      <c r="AFP1" s="157"/>
      <c r="AFQ1" s="157"/>
      <c r="AFR1" s="157"/>
      <c r="AFS1" s="157"/>
      <c r="AFT1" s="157"/>
      <c r="AFU1" s="157"/>
      <c r="AFV1" s="157"/>
      <c r="AFW1" s="157"/>
      <c r="AFX1" s="157"/>
      <c r="AFY1" s="157"/>
      <c r="AFZ1" s="157"/>
      <c r="AGA1" s="157"/>
      <c r="AGB1" s="157"/>
      <c r="AGC1" s="157"/>
      <c r="AGD1" s="157"/>
      <c r="AGE1" s="157"/>
      <c r="AGF1" s="157"/>
      <c r="AGG1" s="157"/>
      <c r="AGH1" s="157"/>
      <c r="AGI1" s="157"/>
      <c r="AGJ1" s="157"/>
      <c r="AGK1" s="157"/>
      <c r="AGL1" s="157"/>
      <c r="AGM1" s="157"/>
      <c r="AGN1" s="157"/>
      <c r="AGO1" s="157"/>
      <c r="AGP1" s="157"/>
      <c r="AGQ1" s="157"/>
      <c r="AGR1" s="157"/>
      <c r="AGS1" s="157"/>
      <c r="AGT1" s="157"/>
      <c r="AGU1" s="157"/>
      <c r="AGV1" s="157"/>
      <c r="AGW1" s="157"/>
      <c r="AGX1" s="157"/>
      <c r="AGY1" s="157"/>
      <c r="AGZ1" s="157"/>
      <c r="AHA1" s="157"/>
      <c r="AHB1" s="157"/>
      <c r="AHC1" s="157"/>
      <c r="AHD1" s="157"/>
      <c r="AHE1" s="157"/>
      <c r="AHF1" s="157"/>
      <c r="AHG1" s="157"/>
      <c r="AHH1" s="157"/>
      <c r="AHI1" s="157"/>
      <c r="AHJ1" s="157"/>
      <c r="AHK1" s="157"/>
      <c r="AHL1" s="157"/>
      <c r="AHM1" s="157"/>
      <c r="AHN1" s="157"/>
      <c r="AHO1" s="157"/>
      <c r="AHP1" s="157"/>
      <c r="AHQ1" s="157"/>
      <c r="AHR1" s="157"/>
      <c r="AHS1" s="157"/>
      <c r="AHT1" s="157"/>
      <c r="AHU1" s="157"/>
      <c r="AHV1" s="157"/>
      <c r="AHW1" s="157"/>
      <c r="AHX1" s="157"/>
      <c r="AHY1" s="157"/>
      <c r="AHZ1" s="157"/>
      <c r="AIA1" s="157"/>
      <c r="AIB1" s="157"/>
      <c r="AIC1" s="157"/>
      <c r="AID1" s="157"/>
      <c r="AIE1" s="157"/>
      <c r="AIF1" s="157"/>
      <c r="AIG1" s="157"/>
      <c r="AIH1" s="157"/>
      <c r="AII1" s="157"/>
      <c r="AIJ1" s="157"/>
      <c r="AIK1" s="157"/>
      <c r="AIL1" s="157"/>
      <c r="AIM1" s="157"/>
      <c r="AIN1" s="157"/>
      <c r="AIO1" s="157"/>
      <c r="AIP1" s="157"/>
      <c r="AIQ1" s="157"/>
      <c r="AIR1" s="157"/>
      <c r="AIS1" s="157"/>
      <c r="AIT1" s="157"/>
      <c r="AIU1" s="157"/>
      <c r="AIV1" s="157"/>
      <c r="AIW1" s="157"/>
      <c r="AIX1" s="157"/>
      <c r="AIY1" s="157"/>
      <c r="AIZ1" s="157"/>
      <c r="AJA1" s="157"/>
      <c r="AJB1" s="157"/>
      <c r="AJC1" s="157"/>
      <c r="AJD1" s="157"/>
      <c r="AJE1" s="157"/>
      <c r="AJF1" s="157"/>
      <c r="AJG1" s="157"/>
      <c r="AJH1" s="157"/>
      <c r="AJI1" s="157"/>
      <c r="AJJ1" s="157"/>
      <c r="AJK1" s="157"/>
      <c r="AJL1" s="157"/>
      <c r="AJM1" s="157"/>
      <c r="AJN1" s="157"/>
      <c r="AJO1" s="157"/>
      <c r="AJP1" s="157"/>
      <c r="AJQ1" s="157"/>
      <c r="AJR1" s="157"/>
      <c r="AJS1" s="157"/>
      <c r="AJT1" s="157"/>
      <c r="AJU1" s="157"/>
      <c r="AJV1" s="157"/>
      <c r="AJW1" s="157"/>
      <c r="AJX1" s="157"/>
      <c r="AJY1" s="157"/>
      <c r="AJZ1" s="157"/>
      <c r="AKA1" s="157"/>
      <c r="AKB1" s="157"/>
      <c r="AKC1" s="157"/>
      <c r="AKD1" s="157"/>
      <c r="AKE1" s="157"/>
      <c r="AKF1" s="157"/>
      <c r="AKG1" s="157"/>
      <c r="AKH1" s="157"/>
      <c r="AKI1" s="157"/>
      <c r="AKJ1" s="157"/>
      <c r="AKK1" s="157"/>
      <c r="AKL1" s="157"/>
      <c r="AKM1" s="157"/>
      <c r="AKN1" s="157"/>
      <c r="AKO1" s="157"/>
      <c r="AKP1" s="157"/>
      <c r="AKQ1" s="157"/>
      <c r="AKR1" s="157"/>
      <c r="AKS1" s="157"/>
      <c r="AKT1" s="157"/>
      <c r="AKU1" s="157"/>
      <c r="AKV1" s="157"/>
      <c r="AKW1" s="157"/>
      <c r="AKX1" s="157"/>
      <c r="AKY1" s="157"/>
      <c r="AKZ1" s="157"/>
      <c r="ALA1" s="157"/>
      <c r="ALB1" s="157"/>
      <c r="ALC1" s="157"/>
      <c r="ALD1" s="157"/>
      <c r="ALE1" s="157"/>
      <c r="ALF1" s="157"/>
      <c r="ALG1" s="157"/>
      <c r="ALH1" s="157"/>
      <c r="ALI1" s="157"/>
      <c r="ALJ1" s="157"/>
      <c r="ALK1" s="157"/>
      <c r="ALL1" s="157"/>
      <c r="ALM1" s="157"/>
      <c r="ALN1" s="157"/>
      <c r="ALO1" s="157"/>
      <c r="ALP1" s="157"/>
      <c r="ALQ1" s="157"/>
      <c r="ALR1" s="157"/>
      <c r="ALS1" s="157"/>
      <c r="ALT1" s="157"/>
      <c r="ALU1" s="157"/>
      <c r="ALV1" s="157"/>
      <c r="ALW1" s="157"/>
      <c r="ALX1" s="157"/>
      <c r="ALY1" s="157"/>
      <c r="ALZ1" s="157"/>
      <c r="AMA1" s="157"/>
      <c r="AMB1" s="157"/>
      <c r="AMC1" s="157"/>
      <c r="AMD1" s="157"/>
      <c r="AME1" s="157"/>
      <c r="AMF1" s="157"/>
      <c r="AMG1" s="157"/>
      <c r="AMH1" s="157"/>
      <c r="AMI1" s="157"/>
      <c r="AMJ1" s="157"/>
      <c r="AMK1" s="157"/>
      <c r="AML1" s="157"/>
      <c r="AMM1" s="157"/>
    </row>
    <row r="3" spans="1:1027">
      <c r="A3" s="351" t="s">
        <v>6</v>
      </c>
      <c r="B3" s="351" t="s">
        <v>83</v>
      </c>
      <c r="C3" s="352" t="s">
        <v>84</v>
      </c>
      <c r="D3" s="351" t="s">
        <v>85</v>
      </c>
      <c r="E3" s="351" t="s">
        <v>86</v>
      </c>
      <c r="F3" s="351"/>
      <c r="G3" s="351"/>
      <c r="H3" s="351"/>
      <c r="I3" s="351"/>
      <c r="J3" s="351"/>
      <c r="K3" s="351"/>
      <c r="L3" s="353" t="s">
        <v>87</v>
      </c>
      <c r="M3" s="354" t="s">
        <v>88</v>
      </c>
      <c r="N3" s="354"/>
      <c r="O3" s="354"/>
      <c r="P3" s="354"/>
      <c r="Q3" s="354"/>
      <c r="R3" s="354"/>
      <c r="S3" s="354"/>
      <c r="T3" s="355" t="s">
        <v>89</v>
      </c>
      <c r="U3" s="356" t="s">
        <v>90</v>
      </c>
      <c r="V3" s="357"/>
      <c r="W3" s="358" t="s">
        <v>91</v>
      </c>
      <c r="X3" s="358"/>
      <c r="Y3" s="358"/>
      <c r="Z3" s="351" t="s">
        <v>92</v>
      </c>
      <c r="AA3" s="351"/>
      <c r="AB3" s="351"/>
      <c r="AC3" s="351" t="s">
        <v>32</v>
      </c>
      <c r="AD3" s="351"/>
      <c r="AE3" s="351"/>
    </row>
    <row r="4" spans="1:1027" ht="37.5" customHeight="1">
      <c r="A4" s="351"/>
      <c r="B4" s="351"/>
      <c r="C4" s="352"/>
      <c r="D4" s="351"/>
      <c r="E4" s="250" t="s">
        <v>93</v>
      </c>
      <c r="F4" s="251" t="s">
        <v>94</v>
      </c>
      <c r="G4" s="251" t="s">
        <v>95</v>
      </c>
      <c r="H4" s="161" t="s">
        <v>96</v>
      </c>
      <c r="I4" s="344" t="s">
        <v>97</v>
      </c>
      <c r="J4" s="359"/>
      <c r="K4" s="345"/>
      <c r="L4" s="353"/>
      <c r="M4" s="162" t="s">
        <v>93</v>
      </c>
      <c r="N4" s="163" t="s">
        <v>94</v>
      </c>
      <c r="O4" s="163" t="s">
        <v>95</v>
      </c>
      <c r="P4" s="164" t="s">
        <v>98</v>
      </c>
      <c r="Q4" s="360" t="s">
        <v>99</v>
      </c>
      <c r="R4" s="360"/>
      <c r="S4" s="360"/>
      <c r="T4" s="355"/>
      <c r="U4" s="165"/>
      <c r="V4" s="165"/>
      <c r="W4" s="164" t="s">
        <v>100</v>
      </c>
      <c r="X4" s="166">
        <v>2025</v>
      </c>
      <c r="Y4" s="166" t="s">
        <v>101</v>
      </c>
      <c r="Z4" s="167" t="s">
        <v>100</v>
      </c>
      <c r="AA4" s="168">
        <v>2025</v>
      </c>
      <c r="AB4" s="169" t="s">
        <v>101</v>
      </c>
      <c r="AC4" s="164" t="s">
        <v>100</v>
      </c>
      <c r="AD4" s="169">
        <v>2025</v>
      </c>
      <c r="AE4" s="169" t="s">
        <v>101</v>
      </c>
    </row>
    <row r="5" spans="1:1027" s="186" customFormat="1">
      <c r="A5" s="170">
        <v>1</v>
      </c>
      <c r="B5" s="247" t="s">
        <v>108</v>
      </c>
      <c r="C5" s="248"/>
      <c r="D5" s="170"/>
      <c r="E5" s="252"/>
      <c r="F5" s="173"/>
      <c r="G5" s="173"/>
      <c r="H5" s="174"/>
      <c r="I5" s="175"/>
      <c r="J5" s="176"/>
      <c r="K5" s="177"/>
      <c r="L5" s="178"/>
      <c r="M5" s="179"/>
      <c r="N5" s="173"/>
      <c r="O5" s="173"/>
      <c r="P5" s="173"/>
      <c r="Q5" s="173"/>
      <c r="R5" s="173"/>
      <c r="S5" s="173"/>
      <c r="T5" s="180"/>
      <c r="U5" s="180"/>
      <c r="V5" s="180"/>
      <c r="W5" s="181">
        <v>7.25</v>
      </c>
      <c r="X5" s="182">
        <v>7.5</v>
      </c>
      <c r="Y5" s="183">
        <f>X5-W5</f>
        <v>0.25</v>
      </c>
      <c r="Z5" s="184">
        <v>0.80559999999999998</v>
      </c>
      <c r="AA5" s="184">
        <v>0.83330000000000004</v>
      </c>
      <c r="AB5" s="183">
        <f t="shared" ref="AB5" si="0">AA5-Z5</f>
        <v>2.7700000000000058E-2</v>
      </c>
      <c r="AC5" s="185" t="s">
        <v>106</v>
      </c>
      <c r="AD5" s="185" t="s">
        <v>107</v>
      </c>
      <c r="AE5" s="183"/>
    </row>
    <row r="6" spans="1:1027" s="186" customFormat="1">
      <c r="A6" s="173"/>
      <c r="B6" s="187"/>
      <c r="C6" s="212" t="s">
        <v>102</v>
      </c>
      <c r="D6" s="249"/>
      <c r="E6" s="249"/>
      <c r="F6" s="249"/>
      <c r="G6" s="208"/>
      <c r="H6" s="174"/>
      <c r="I6" s="175"/>
      <c r="J6" s="176"/>
      <c r="K6" s="177"/>
      <c r="L6" s="178"/>
      <c r="M6" s="179"/>
      <c r="N6" s="173"/>
      <c r="O6" s="173"/>
      <c r="P6" s="173"/>
      <c r="Q6" s="173"/>
      <c r="R6" s="173"/>
      <c r="S6" s="173"/>
      <c r="T6" s="180"/>
      <c r="U6" s="180"/>
      <c r="V6" s="180"/>
      <c r="W6" s="182"/>
      <c r="X6" s="182">
        <v>2</v>
      </c>
      <c r="Y6" s="183">
        <f t="shared" ref="Y6:Y31" si="1">X6-W6</f>
        <v>2</v>
      </c>
      <c r="Z6" s="188"/>
      <c r="AA6" s="188"/>
      <c r="AB6" s="189"/>
      <c r="AC6" s="171"/>
      <c r="AD6" s="171"/>
      <c r="AE6" s="171"/>
    </row>
    <row r="7" spans="1:1027" s="186" customFormat="1">
      <c r="A7" s="173"/>
      <c r="B7" s="187"/>
      <c r="C7" s="190"/>
      <c r="D7" s="171"/>
      <c r="E7" s="172"/>
      <c r="F7" s="173"/>
      <c r="G7" s="173"/>
      <c r="H7" s="191"/>
      <c r="I7" s="347" t="s">
        <v>62</v>
      </c>
      <c r="J7" s="348"/>
      <c r="K7" s="348"/>
      <c r="L7" s="178"/>
      <c r="M7" s="179"/>
      <c r="N7" s="173"/>
      <c r="O7" s="173"/>
      <c r="P7" s="173"/>
      <c r="Q7" s="173"/>
      <c r="R7" s="173"/>
      <c r="S7" s="173"/>
      <c r="T7" s="180"/>
      <c r="U7" s="180"/>
      <c r="V7" s="180"/>
      <c r="W7" s="182">
        <v>0</v>
      </c>
      <c r="X7" s="182">
        <v>0.75</v>
      </c>
      <c r="Y7" s="183">
        <f t="shared" si="1"/>
        <v>0.75</v>
      </c>
      <c r="Z7" s="188"/>
      <c r="AA7" s="188"/>
      <c r="AB7" s="189"/>
      <c r="AC7" s="171"/>
      <c r="AD7" s="171"/>
      <c r="AE7" s="171"/>
    </row>
    <row r="8" spans="1:1027" s="186" customFormat="1" ht="54" customHeight="1">
      <c r="A8" s="173"/>
      <c r="B8" s="187"/>
      <c r="C8" s="190"/>
      <c r="D8" s="171"/>
      <c r="E8" s="172">
        <v>1</v>
      </c>
      <c r="F8" s="173">
        <v>1</v>
      </c>
      <c r="G8" s="173">
        <v>33</v>
      </c>
      <c r="H8" s="191">
        <v>0.5</v>
      </c>
      <c r="I8" s="331" t="s">
        <v>68</v>
      </c>
      <c r="J8" s="332"/>
      <c r="K8" s="333"/>
      <c r="L8" s="192"/>
      <c r="M8" s="193"/>
      <c r="N8" s="194"/>
      <c r="O8" s="194"/>
      <c r="P8" s="194"/>
      <c r="Q8" s="194"/>
      <c r="R8" s="194"/>
      <c r="S8" s="194"/>
      <c r="T8" s="195"/>
      <c r="U8" s="344"/>
      <c r="V8" s="345"/>
      <c r="W8" s="189">
        <v>0</v>
      </c>
      <c r="X8" s="189">
        <v>0</v>
      </c>
      <c r="Y8" s="196">
        <f t="shared" si="1"/>
        <v>0</v>
      </c>
      <c r="Z8" s="197"/>
      <c r="AA8" s="188"/>
      <c r="AB8" s="189"/>
      <c r="AC8" s="171"/>
      <c r="AD8" s="171"/>
      <c r="AE8" s="171"/>
    </row>
    <row r="9" spans="1:1027" s="186" customFormat="1" ht="84" customHeight="1">
      <c r="A9" s="173"/>
      <c r="B9" s="187"/>
      <c r="C9" s="190"/>
      <c r="D9" s="171"/>
      <c r="E9" s="172">
        <v>1</v>
      </c>
      <c r="F9" s="173">
        <v>2</v>
      </c>
      <c r="G9" s="173">
        <v>34</v>
      </c>
      <c r="H9" s="191"/>
      <c r="I9" s="331" t="s">
        <v>69</v>
      </c>
      <c r="J9" s="332"/>
      <c r="K9" s="333"/>
      <c r="L9" s="178"/>
      <c r="M9" s="179"/>
      <c r="N9" s="173"/>
      <c r="O9" s="173"/>
      <c r="P9" s="173"/>
      <c r="Q9" s="173"/>
      <c r="R9" s="173"/>
      <c r="S9" s="173"/>
      <c r="T9" s="180"/>
      <c r="U9" s="344"/>
      <c r="V9" s="345"/>
      <c r="W9" s="189">
        <v>0</v>
      </c>
      <c r="X9" s="189">
        <v>1</v>
      </c>
      <c r="Y9" s="196">
        <f t="shared" si="1"/>
        <v>1</v>
      </c>
      <c r="Z9" s="188"/>
      <c r="AA9" s="188"/>
      <c r="AB9" s="189"/>
      <c r="AC9" s="171"/>
      <c r="AD9" s="171"/>
      <c r="AE9" s="171"/>
    </row>
    <row r="10" spans="1:1027" s="186" customFormat="1" ht="84.75" customHeight="1">
      <c r="A10" s="173"/>
      <c r="B10" s="187"/>
      <c r="C10" s="190"/>
      <c r="D10" s="171"/>
      <c r="E10" s="172">
        <v>1</v>
      </c>
      <c r="F10" s="173">
        <v>3</v>
      </c>
      <c r="G10" s="173">
        <v>35</v>
      </c>
      <c r="H10" s="191">
        <v>0.5</v>
      </c>
      <c r="I10" s="331" t="s">
        <v>70</v>
      </c>
      <c r="J10" s="332"/>
      <c r="K10" s="333"/>
      <c r="L10" s="192"/>
      <c r="M10" s="193"/>
      <c r="N10" s="194"/>
      <c r="O10" s="194"/>
      <c r="P10" s="194"/>
      <c r="Q10" s="194"/>
      <c r="R10" s="194"/>
      <c r="S10" s="194"/>
      <c r="T10" s="198"/>
      <c r="U10" s="344"/>
      <c r="V10" s="345"/>
      <c r="W10" s="189">
        <v>0</v>
      </c>
      <c r="X10" s="189">
        <v>1</v>
      </c>
      <c r="Y10" s="196">
        <f t="shared" si="1"/>
        <v>1</v>
      </c>
      <c r="Z10" s="188"/>
      <c r="AA10" s="188"/>
      <c r="AB10" s="189"/>
      <c r="AC10" s="171"/>
      <c r="AD10" s="171"/>
      <c r="AE10" s="171"/>
    </row>
    <row r="11" spans="1:1027" s="186" customFormat="1" ht="74.25" customHeight="1">
      <c r="A11" s="199"/>
      <c r="B11" s="200"/>
      <c r="C11" s="160"/>
      <c r="D11" s="201"/>
      <c r="E11" s="172">
        <v>1</v>
      </c>
      <c r="F11" s="199">
        <v>4</v>
      </c>
      <c r="G11" s="173">
        <v>36</v>
      </c>
      <c r="H11" s="202">
        <v>0.5</v>
      </c>
      <c r="I11" s="331" t="s">
        <v>71</v>
      </c>
      <c r="J11" s="332"/>
      <c r="K11" s="333"/>
      <c r="L11" s="203"/>
      <c r="M11" s="204"/>
      <c r="N11" s="205"/>
      <c r="O11" s="205"/>
      <c r="P11" s="205"/>
      <c r="Q11" s="205"/>
      <c r="R11" s="205"/>
      <c r="S11" s="205"/>
      <c r="T11" s="206"/>
      <c r="W11" s="189">
        <v>0</v>
      </c>
      <c r="X11" s="189">
        <v>1</v>
      </c>
      <c r="Y11" s="196">
        <f t="shared" si="1"/>
        <v>1</v>
      </c>
      <c r="Z11" s="188"/>
      <c r="AA11" s="188"/>
      <c r="AB11" s="189"/>
      <c r="AC11" s="171"/>
      <c r="AD11" s="171"/>
      <c r="AE11" s="171"/>
    </row>
    <row r="12" spans="1:1027" s="186" customFormat="1" ht="83.25" customHeight="1">
      <c r="A12" s="199"/>
      <c r="B12" s="234"/>
      <c r="C12" s="235"/>
      <c r="D12" s="201"/>
      <c r="E12" s="172">
        <v>1</v>
      </c>
      <c r="F12" s="173">
        <v>5</v>
      </c>
      <c r="G12" s="173">
        <v>37</v>
      </c>
      <c r="H12" s="202"/>
      <c r="I12" s="331" t="s">
        <v>72</v>
      </c>
      <c r="J12" s="332"/>
      <c r="K12" s="333"/>
      <c r="L12" s="203"/>
      <c r="M12" s="204"/>
      <c r="N12" s="205"/>
      <c r="O12" s="205"/>
      <c r="P12" s="205"/>
      <c r="Q12" s="205"/>
      <c r="R12" s="205"/>
      <c r="S12" s="205"/>
      <c r="T12" s="206"/>
      <c r="W12" s="189">
        <v>0</v>
      </c>
      <c r="X12" s="189">
        <v>1</v>
      </c>
      <c r="Y12" s="196">
        <f t="shared" si="1"/>
        <v>1</v>
      </c>
      <c r="Z12" s="188"/>
      <c r="AA12" s="188"/>
      <c r="AB12" s="189"/>
      <c r="AC12" s="171"/>
      <c r="AD12" s="171"/>
      <c r="AE12" s="171"/>
    </row>
    <row r="13" spans="1:1027" s="186" customFormat="1" ht="93.9" customHeight="1">
      <c r="A13" s="199"/>
      <c r="B13" s="234"/>
      <c r="C13" s="235"/>
      <c r="D13" s="201"/>
      <c r="E13" s="172">
        <v>1</v>
      </c>
      <c r="F13" s="199">
        <v>6</v>
      </c>
      <c r="G13" s="173">
        <v>38</v>
      </c>
      <c r="H13" s="202"/>
      <c r="I13" s="331" t="s">
        <v>73</v>
      </c>
      <c r="J13" s="332"/>
      <c r="K13" s="333"/>
      <c r="L13" s="203"/>
      <c r="M13" s="204"/>
      <c r="N13" s="205"/>
      <c r="O13" s="205"/>
      <c r="P13" s="205"/>
      <c r="Q13" s="205"/>
      <c r="R13" s="205"/>
      <c r="S13" s="205"/>
      <c r="T13" s="206"/>
      <c r="W13" s="189">
        <v>0</v>
      </c>
      <c r="X13" s="189">
        <v>1</v>
      </c>
      <c r="Y13" s="196">
        <f t="shared" si="1"/>
        <v>1</v>
      </c>
      <c r="Z13" s="188"/>
      <c r="AA13" s="188"/>
      <c r="AB13" s="189"/>
      <c r="AC13" s="171"/>
      <c r="AD13" s="171"/>
      <c r="AE13" s="171"/>
    </row>
    <row r="14" spans="1:1027" s="186" customFormat="1">
      <c r="A14" s="173"/>
      <c r="B14" s="207"/>
      <c r="C14" s="208"/>
      <c r="D14" s="171"/>
      <c r="E14" s="172"/>
      <c r="F14" s="173"/>
      <c r="G14" s="173"/>
      <c r="H14" s="191"/>
      <c r="I14" s="346" t="s">
        <v>66</v>
      </c>
      <c r="J14" s="346"/>
      <c r="K14" s="346"/>
      <c r="L14" s="192"/>
      <c r="M14" s="193"/>
      <c r="N14" s="194"/>
      <c r="O14" s="194"/>
      <c r="P14" s="194"/>
      <c r="Q14" s="194"/>
      <c r="R14" s="194"/>
      <c r="S14" s="194"/>
      <c r="T14" s="180"/>
      <c r="U14" s="209"/>
      <c r="V14" s="210"/>
      <c r="W14" s="182">
        <v>0</v>
      </c>
      <c r="X14" s="182">
        <v>0.75</v>
      </c>
      <c r="Y14" s="196">
        <f t="shared" si="1"/>
        <v>0.75</v>
      </c>
      <c r="Z14" s="188"/>
      <c r="AA14" s="188"/>
      <c r="AB14" s="189"/>
      <c r="AC14" s="171"/>
      <c r="AD14" s="171"/>
      <c r="AE14" s="171"/>
    </row>
    <row r="15" spans="1:1027" s="186" customFormat="1" ht="54.75" customHeight="1">
      <c r="A15" s="173"/>
      <c r="B15" s="207"/>
      <c r="C15" s="208"/>
      <c r="D15" s="171"/>
      <c r="E15" s="172">
        <v>2</v>
      </c>
      <c r="F15" s="173">
        <v>1</v>
      </c>
      <c r="G15" s="173">
        <v>41</v>
      </c>
      <c r="H15" s="191"/>
      <c r="I15" s="331" t="s">
        <v>74</v>
      </c>
      <c r="J15" s="332"/>
      <c r="K15" s="333"/>
      <c r="L15" s="192"/>
      <c r="M15" s="193"/>
      <c r="N15" s="194"/>
      <c r="O15" s="194"/>
      <c r="P15" s="194"/>
      <c r="Q15" s="194"/>
      <c r="R15" s="194"/>
      <c r="S15" s="194"/>
      <c r="T15" s="180"/>
      <c r="U15" s="209"/>
      <c r="V15" s="210"/>
      <c r="W15" s="189">
        <v>0</v>
      </c>
      <c r="X15" s="189">
        <v>0</v>
      </c>
      <c r="Y15" s="196">
        <f t="shared" si="1"/>
        <v>0</v>
      </c>
      <c r="Z15" s="188"/>
      <c r="AA15" s="188"/>
      <c r="AB15" s="189"/>
      <c r="AC15" s="171"/>
      <c r="AD15" s="171"/>
      <c r="AE15" s="171"/>
    </row>
    <row r="16" spans="1:1027" s="186" customFormat="1" ht="104.25" customHeight="1">
      <c r="A16" s="173"/>
      <c r="B16" s="207"/>
      <c r="C16" s="208"/>
      <c r="D16" s="171"/>
      <c r="E16" s="172">
        <v>2</v>
      </c>
      <c r="F16" s="173">
        <v>2</v>
      </c>
      <c r="G16" s="173">
        <v>42</v>
      </c>
      <c r="H16" s="191"/>
      <c r="I16" s="331" t="s">
        <v>64</v>
      </c>
      <c r="J16" s="332"/>
      <c r="K16" s="333"/>
      <c r="L16" s="192"/>
      <c r="M16" s="193"/>
      <c r="N16" s="194"/>
      <c r="O16" s="194"/>
      <c r="P16" s="194"/>
      <c r="Q16" s="194"/>
      <c r="R16" s="194"/>
      <c r="S16" s="194"/>
      <c r="T16" s="180"/>
      <c r="U16" s="209"/>
      <c r="V16" s="210"/>
      <c r="W16" s="189">
        <v>0</v>
      </c>
      <c r="X16" s="189">
        <v>1</v>
      </c>
      <c r="Y16" s="196">
        <f t="shared" si="1"/>
        <v>1</v>
      </c>
      <c r="Z16" s="188"/>
      <c r="AA16" s="188"/>
      <c r="AB16" s="189"/>
      <c r="AC16" s="171"/>
      <c r="AD16" s="171"/>
      <c r="AE16" s="171"/>
    </row>
    <row r="17" spans="1:31" s="186" customFormat="1" ht="54.75" customHeight="1">
      <c r="A17" s="173"/>
      <c r="B17" s="207"/>
      <c r="C17" s="208"/>
      <c r="D17" s="171"/>
      <c r="E17" s="172">
        <v>2</v>
      </c>
      <c r="F17" s="173">
        <v>3</v>
      </c>
      <c r="G17" s="173">
        <v>43</v>
      </c>
      <c r="H17" s="191"/>
      <c r="I17" s="331" t="s">
        <v>75</v>
      </c>
      <c r="J17" s="332"/>
      <c r="K17" s="333"/>
      <c r="L17" s="192"/>
      <c r="M17" s="193"/>
      <c r="N17" s="194"/>
      <c r="O17" s="194"/>
      <c r="P17" s="194"/>
      <c r="Q17" s="194"/>
      <c r="R17" s="194"/>
      <c r="S17" s="194"/>
      <c r="T17" s="180"/>
      <c r="U17" s="209"/>
      <c r="V17" s="210"/>
      <c r="W17" s="189">
        <v>0</v>
      </c>
      <c r="X17" s="189">
        <v>1</v>
      </c>
      <c r="Y17" s="196">
        <f t="shared" si="1"/>
        <v>1</v>
      </c>
      <c r="Z17" s="188"/>
      <c r="AA17" s="188"/>
      <c r="AB17" s="189"/>
      <c r="AC17" s="171"/>
      <c r="AD17" s="171"/>
      <c r="AE17" s="171"/>
    </row>
    <row r="18" spans="1:31" s="186" customFormat="1" ht="103.5" customHeight="1">
      <c r="A18" s="173"/>
      <c r="B18" s="207"/>
      <c r="C18" s="208"/>
      <c r="D18" s="171"/>
      <c r="E18" s="172">
        <v>2</v>
      </c>
      <c r="F18" s="173">
        <v>4</v>
      </c>
      <c r="G18" s="173">
        <v>44</v>
      </c>
      <c r="H18" s="191"/>
      <c r="I18" s="331" t="s">
        <v>76</v>
      </c>
      <c r="J18" s="332"/>
      <c r="K18" s="333"/>
      <c r="L18" s="192"/>
      <c r="M18" s="193"/>
      <c r="N18" s="194"/>
      <c r="O18" s="194"/>
      <c r="P18" s="194"/>
      <c r="Q18" s="194"/>
      <c r="R18" s="194"/>
      <c r="S18" s="194"/>
      <c r="T18" s="180"/>
      <c r="U18" s="209"/>
      <c r="V18" s="210"/>
      <c r="W18" s="189">
        <v>0</v>
      </c>
      <c r="X18" s="189">
        <v>1</v>
      </c>
      <c r="Y18" s="196">
        <f t="shared" si="1"/>
        <v>1</v>
      </c>
      <c r="Z18" s="188"/>
      <c r="AA18" s="188"/>
      <c r="AB18" s="189"/>
      <c r="AC18" s="171"/>
      <c r="AD18" s="171"/>
      <c r="AE18" s="171"/>
    </row>
    <row r="19" spans="1:31" s="186" customFormat="1" ht="99.75" customHeight="1">
      <c r="A19" s="173"/>
      <c r="B19" s="207"/>
      <c r="C19" s="208"/>
      <c r="D19" s="171"/>
      <c r="E19" s="172">
        <v>2</v>
      </c>
      <c r="F19" s="173">
        <v>5</v>
      </c>
      <c r="G19" s="173">
        <v>45</v>
      </c>
      <c r="H19" s="191"/>
      <c r="I19" s="342" t="s">
        <v>103</v>
      </c>
      <c r="J19" s="342"/>
      <c r="K19" s="342"/>
      <c r="L19" s="192"/>
      <c r="M19" s="193"/>
      <c r="N19" s="194"/>
      <c r="O19" s="194"/>
      <c r="P19" s="194"/>
      <c r="Q19" s="194"/>
      <c r="R19" s="194"/>
      <c r="S19" s="194"/>
      <c r="T19" s="180"/>
      <c r="U19" s="209"/>
      <c r="V19" s="210"/>
      <c r="W19" s="189">
        <v>0</v>
      </c>
      <c r="X19" s="189">
        <v>0.5</v>
      </c>
      <c r="Y19" s="196">
        <f t="shared" si="1"/>
        <v>0.5</v>
      </c>
      <c r="Z19" s="188"/>
      <c r="AA19" s="188"/>
      <c r="AB19" s="189"/>
      <c r="AC19" s="171"/>
      <c r="AD19" s="171"/>
      <c r="AE19" s="171"/>
    </row>
    <row r="20" spans="1:31" s="186" customFormat="1" ht="126.75" customHeight="1">
      <c r="A20" s="173"/>
      <c r="B20" s="207"/>
      <c r="C20" s="208"/>
      <c r="D20" s="171"/>
      <c r="E20" s="172">
        <v>2</v>
      </c>
      <c r="F20" s="173">
        <v>6</v>
      </c>
      <c r="G20" s="173">
        <v>46</v>
      </c>
      <c r="H20" s="191"/>
      <c r="I20" s="331" t="s">
        <v>77</v>
      </c>
      <c r="J20" s="332"/>
      <c r="K20" s="333"/>
      <c r="L20" s="192"/>
      <c r="M20" s="193"/>
      <c r="N20" s="194"/>
      <c r="O20" s="194"/>
      <c r="P20" s="194"/>
      <c r="Q20" s="194"/>
      <c r="R20" s="194"/>
      <c r="S20" s="194"/>
      <c r="T20" s="180"/>
      <c r="U20" s="209"/>
      <c r="V20" s="210"/>
      <c r="W20" s="189">
        <v>0</v>
      </c>
      <c r="X20" s="189">
        <v>1</v>
      </c>
      <c r="Y20" s="196">
        <f t="shared" si="1"/>
        <v>1</v>
      </c>
      <c r="Z20" s="188"/>
      <c r="AA20" s="188"/>
      <c r="AB20" s="189"/>
      <c r="AC20" s="171"/>
      <c r="AD20" s="171"/>
      <c r="AE20" s="171"/>
    </row>
    <row r="21" spans="1:31" s="186" customFormat="1" ht="135.75" customHeight="1">
      <c r="A21" s="173"/>
      <c r="B21" s="207"/>
      <c r="C21" s="208"/>
      <c r="D21" s="171"/>
      <c r="E21" s="172">
        <v>2</v>
      </c>
      <c r="F21" s="173">
        <v>7</v>
      </c>
      <c r="G21" s="173">
        <v>47</v>
      </c>
      <c r="H21" s="191"/>
      <c r="I21" s="331" t="s">
        <v>78</v>
      </c>
      <c r="J21" s="332"/>
      <c r="K21" s="333"/>
      <c r="L21" s="192"/>
      <c r="M21" s="193"/>
      <c r="N21" s="194"/>
      <c r="O21" s="194"/>
      <c r="P21" s="194"/>
      <c r="Q21" s="194"/>
      <c r="R21" s="194"/>
      <c r="S21" s="194"/>
      <c r="T21" s="180"/>
      <c r="U21" s="209"/>
      <c r="V21" s="210"/>
      <c r="W21" s="189">
        <v>0</v>
      </c>
      <c r="X21" s="189">
        <v>1</v>
      </c>
      <c r="Y21" s="196">
        <f t="shared" si="1"/>
        <v>1</v>
      </c>
      <c r="Z21" s="188"/>
      <c r="AA21" s="188"/>
      <c r="AB21" s="189"/>
      <c r="AC21" s="171"/>
      <c r="AD21" s="171"/>
      <c r="AE21" s="171"/>
    </row>
    <row r="22" spans="1:31" s="186" customFormat="1" ht="27" customHeight="1">
      <c r="A22" s="173"/>
      <c r="B22" s="207"/>
      <c r="C22" s="208"/>
      <c r="D22" s="171"/>
      <c r="E22" s="172"/>
      <c r="F22" s="173"/>
      <c r="G22" s="173"/>
      <c r="H22" s="191"/>
      <c r="I22" s="343" t="s">
        <v>63</v>
      </c>
      <c r="J22" s="332"/>
      <c r="K22" s="333"/>
      <c r="L22" s="192"/>
      <c r="M22" s="193"/>
      <c r="N22" s="194"/>
      <c r="O22" s="194"/>
      <c r="P22" s="194"/>
      <c r="Q22" s="194"/>
      <c r="R22" s="194"/>
      <c r="S22" s="194"/>
      <c r="T22" s="180"/>
      <c r="U22" s="209"/>
      <c r="V22" s="210"/>
      <c r="W22" s="182">
        <v>0</v>
      </c>
      <c r="X22" s="182">
        <v>0.5</v>
      </c>
      <c r="Y22" s="196">
        <f t="shared" si="1"/>
        <v>0.5</v>
      </c>
      <c r="Z22" s="188"/>
      <c r="AA22" s="188"/>
      <c r="AB22" s="189"/>
      <c r="AC22" s="171"/>
      <c r="AD22" s="171"/>
      <c r="AE22" s="171"/>
    </row>
    <row r="23" spans="1:31" s="186" customFormat="1" ht="71.25" customHeight="1">
      <c r="A23" s="173"/>
      <c r="B23" s="207"/>
      <c r="C23" s="208"/>
      <c r="D23" s="171"/>
      <c r="E23" s="172">
        <v>3</v>
      </c>
      <c r="F23" s="173">
        <v>1</v>
      </c>
      <c r="G23" s="173">
        <v>50</v>
      </c>
      <c r="H23" s="191"/>
      <c r="I23" s="331" t="s">
        <v>79</v>
      </c>
      <c r="J23" s="332"/>
      <c r="K23" s="333"/>
      <c r="L23" s="192"/>
      <c r="M23" s="193"/>
      <c r="N23" s="194"/>
      <c r="O23" s="194"/>
      <c r="P23" s="194"/>
      <c r="Q23" s="194"/>
      <c r="R23" s="194"/>
      <c r="S23" s="194"/>
      <c r="T23" s="180"/>
      <c r="U23" s="209"/>
      <c r="V23" s="210"/>
      <c r="W23" s="189">
        <v>0</v>
      </c>
      <c r="X23" s="189">
        <v>0</v>
      </c>
      <c r="Y23" s="196">
        <f t="shared" si="1"/>
        <v>0</v>
      </c>
      <c r="Z23" s="188"/>
      <c r="AA23" s="188"/>
      <c r="AB23" s="189"/>
      <c r="AC23" s="171"/>
      <c r="AD23" s="171"/>
      <c r="AE23" s="171"/>
    </row>
    <row r="24" spans="1:31" s="186" customFormat="1" ht="94.5" customHeight="1">
      <c r="A24" s="173"/>
      <c r="B24" s="207"/>
      <c r="C24" s="208"/>
      <c r="D24" s="171"/>
      <c r="E24" s="172">
        <v>3</v>
      </c>
      <c r="F24" s="173">
        <v>2</v>
      </c>
      <c r="G24" s="173">
        <v>51</v>
      </c>
      <c r="H24" s="191"/>
      <c r="I24" s="331" t="s">
        <v>80</v>
      </c>
      <c r="J24" s="332"/>
      <c r="K24" s="333"/>
      <c r="L24" s="192"/>
      <c r="M24" s="193"/>
      <c r="N24" s="194"/>
      <c r="O24" s="194"/>
      <c r="P24" s="194"/>
      <c r="Q24" s="194"/>
      <c r="R24" s="194"/>
      <c r="S24" s="194"/>
      <c r="T24" s="180"/>
      <c r="U24" s="209"/>
      <c r="V24" s="210"/>
      <c r="W24" s="189">
        <v>0</v>
      </c>
      <c r="X24" s="189">
        <v>1</v>
      </c>
      <c r="Y24" s="196">
        <f t="shared" si="1"/>
        <v>1</v>
      </c>
      <c r="Z24" s="188"/>
      <c r="AA24" s="188"/>
      <c r="AB24" s="189"/>
      <c r="AC24" s="171"/>
      <c r="AD24" s="171"/>
      <c r="AE24" s="171"/>
    </row>
    <row r="25" spans="1:31" s="186" customFormat="1" ht="51" customHeight="1">
      <c r="A25" s="173"/>
      <c r="B25" s="207"/>
      <c r="C25" s="208"/>
      <c r="D25" s="171"/>
      <c r="E25" s="172">
        <v>3</v>
      </c>
      <c r="F25" s="173">
        <v>3</v>
      </c>
      <c r="G25" s="173">
        <v>52</v>
      </c>
      <c r="H25" s="191"/>
      <c r="I25" s="331" t="s">
        <v>65</v>
      </c>
      <c r="J25" s="332"/>
      <c r="K25" s="333"/>
      <c r="L25" s="192"/>
      <c r="M25" s="193"/>
      <c r="N25" s="194"/>
      <c r="O25" s="194"/>
      <c r="P25" s="194"/>
      <c r="Q25" s="194"/>
      <c r="R25" s="194"/>
      <c r="S25" s="194"/>
      <c r="T25" s="180"/>
      <c r="U25" s="209"/>
      <c r="V25" s="210"/>
      <c r="W25" s="189">
        <v>0</v>
      </c>
      <c r="X25" s="189">
        <v>0</v>
      </c>
      <c r="Y25" s="196">
        <f t="shared" si="1"/>
        <v>0</v>
      </c>
      <c r="Z25" s="188"/>
      <c r="AA25" s="188"/>
      <c r="AB25" s="189"/>
      <c r="AC25" s="171"/>
      <c r="AD25" s="171"/>
      <c r="AE25" s="171"/>
    </row>
    <row r="26" spans="1:31" s="186" customFormat="1" ht="85.5" customHeight="1">
      <c r="A26" s="173"/>
      <c r="B26" s="207"/>
      <c r="C26" s="208"/>
      <c r="D26" s="171"/>
      <c r="E26" s="172">
        <v>3</v>
      </c>
      <c r="F26" s="173">
        <v>4</v>
      </c>
      <c r="G26" s="173">
        <v>53</v>
      </c>
      <c r="H26" s="191"/>
      <c r="I26" s="331" t="s">
        <v>81</v>
      </c>
      <c r="J26" s="332"/>
      <c r="K26" s="333"/>
      <c r="L26" s="192"/>
      <c r="M26" s="193"/>
      <c r="N26" s="194"/>
      <c r="O26" s="194"/>
      <c r="P26" s="194"/>
      <c r="Q26" s="194"/>
      <c r="R26" s="194"/>
      <c r="S26" s="194"/>
      <c r="T26" s="180"/>
      <c r="U26" s="209"/>
      <c r="V26" s="210"/>
      <c r="W26" s="189">
        <v>0</v>
      </c>
      <c r="X26" s="189">
        <v>0</v>
      </c>
      <c r="Y26" s="196">
        <f t="shared" si="1"/>
        <v>0</v>
      </c>
      <c r="Z26" s="188"/>
      <c r="AA26" s="188"/>
      <c r="AB26" s="189"/>
      <c r="AC26" s="171"/>
      <c r="AD26" s="171"/>
      <c r="AE26" s="171"/>
    </row>
    <row r="27" spans="1:31" s="186" customFormat="1" ht="132.75" customHeight="1">
      <c r="A27" s="173"/>
      <c r="B27" s="207"/>
      <c r="C27" s="208"/>
      <c r="D27" s="171"/>
      <c r="E27" s="172">
        <v>3</v>
      </c>
      <c r="F27" s="173">
        <v>5</v>
      </c>
      <c r="G27" s="173">
        <v>54</v>
      </c>
      <c r="H27" s="191"/>
      <c r="I27" s="331" t="s">
        <v>82</v>
      </c>
      <c r="J27" s="332"/>
      <c r="K27" s="333"/>
      <c r="L27" s="192"/>
      <c r="M27" s="193"/>
      <c r="N27" s="194"/>
      <c r="O27" s="194"/>
      <c r="P27" s="194"/>
      <c r="Q27" s="194"/>
      <c r="R27" s="194"/>
      <c r="S27" s="194"/>
      <c r="T27" s="180"/>
      <c r="U27" s="209"/>
      <c r="V27" s="210"/>
      <c r="W27" s="189">
        <v>0</v>
      </c>
      <c r="X27" s="189">
        <v>1</v>
      </c>
      <c r="Y27" s="196">
        <f t="shared" si="1"/>
        <v>1</v>
      </c>
      <c r="Z27" s="188"/>
      <c r="AA27" s="188"/>
      <c r="AB27" s="189"/>
      <c r="AC27" s="171"/>
      <c r="AD27" s="171"/>
      <c r="AE27" s="171"/>
    </row>
    <row r="28" spans="1:31" s="223" customFormat="1">
      <c r="A28" s="172"/>
      <c r="B28" s="211"/>
      <c r="C28" s="340" t="s">
        <v>40</v>
      </c>
      <c r="D28" s="340"/>
      <c r="E28" s="340"/>
      <c r="F28" s="340"/>
      <c r="G28" s="341"/>
      <c r="H28" s="212"/>
      <c r="I28" s="213"/>
      <c r="J28" s="214"/>
      <c r="K28" s="215"/>
      <c r="L28" s="216"/>
      <c r="M28" s="217"/>
      <c r="N28" s="218"/>
      <c r="O28" s="218"/>
      <c r="P28" s="218"/>
      <c r="Q28" s="218"/>
      <c r="R28" s="218"/>
      <c r="S28" s="218"/>
      <c r="T28" s="219"/>
      <c r="U28" s="220"/>
      <c r="V28" s="221"/>
      <c r="W28" s="182">
        <v>1.75</v>
      </c>
      <c r="X28" s="182">
        <v>2</v>
      </c>
      <c r="Y28" s="183">
        <f t="shared" si="1"/>
        <v>0.25</v>
      </c>
      <c r="Z28" s="222"/>
      <c r="AA28" s="222"/>
      <c r="AB28" s="182"/>
      <c r="AC28" s="185"/>
      <c r="AD28" s="185"/>
      <c r="AE28" s="185"/>
    </row>
    <row r="29" spans="1:31" s="223" customFormat="1" ht="24" customHeight="1">
      <c r="A29" s="172"/>
      <c r="B29" s="211"/>
      <c r="C29" s="208"/>
      <c r="D29" s="185"/>
      <c r="E29" s="172"/>
      <c r="F29" s="172"/>
      <c r="G29" s="172"/>
      <c r="H29" s="212"/>
      <c r="I29" s="337" t="s">
        <v>67</v>
      </c>
      <c r="J29" s="338"/>
      <c r="K29" s="339"/>
      <c r="L29" s="216"/>
      <c r="M29" s="217"/>
      <c r="N29" s="218"/>
      <c r="O29" s="218"/>
      <c r="P29" s="218"/>
      <c r="Q29" s="218"/>
      <c r="R29" s="218"/>
      <c r="S29" s="218"/>
      <c r="T29" s="219"/>
      <c r="U29" s="220"/>
      <c r="V29" s="221"/>
      <c r="W29" s="182">
        <v>0.75</v>
      </c>
      <c r="X29" s="182">
        <v>1</v>
      </c>
      <c r="Y29" s="196">
        <f t="shared" si="1"/>
        <v>0.25</v>
      </c>
      <c r="Z29" s="222"/>
      <c r="AA29" s="222"/>
      <c r="AB29" s="182"/>
      <c r="AC29" s="185"/>
      <c r="AD29" s="185"/>
      <c r="AE29" s="185"/>
    </row>
    <row r="30" spans="1:31" s="186" customFormat="1" ht="159" customHeight="1">
      <c r="A30" s="173"/>
      <c r="B30" s="207"/>
      <c r="C30" s="208"/>
      <c r="D30" s="171"/>
      <c r="E30" s="172">
        <v>2</v>
      </c>
      <c r="F30" s="173">
        <v>2</v>
      </c>
      <c r="G30" s="173">
        <v>64</v>
      </c>
      <c r="H30" s="191"/>
      <c r="I30" s="331" t="s">
        <v>104</v>
      </c>
      <c r="J30" s="332"/>
      <c r="K30" s="333"/>
      <c r="L30" s="192"/>
      <c r="M30" s="193"/>
      <c r="N30" s="194"/>
      <c r="O30" s="194"/>
      <c r="P30" s="194"/>
      <c r="Q30" s="194"/>
      <c r="R30" s="194"/>
      <c r="S30" s="194"/>
      <c r="T30" s="180"/>
      <c r="U30" s="209"/>
      <c r="V30" s="210"/>
      <c r="W30" s="189">
        <v>0.5</v>
      </c>
      <c r="X30" s="189">
        <v>1</v>
      </c>
      <c r="Y30" s="196">
        <f t="shared" si="1"/>
        <v>0.5</v>
      </c>
      <c r="Z30" s="188"/>
      <c r="AA30" s="188"/>
      <c r="AB30" s="189"/>
      <c r="AC30" s="171"/>
      <c r="AD30" s="171"/>
      <c r="AE30" s="171"/>
    </row>
    <row r="31" spans="1:31" s="186" customFormat="1" ht="117" customHeight="1">
      <c r="A31" s="173"/>
      <c r="B31" s="207"/>
      <c r="C31" s="208"/>
      <c r="D31" s="171"/>
      <c r="E31" s="172">
        <v>2</v>
      </c>
      <c r="F31" s="173">
        <v>4</v>
      </c>
      <c r="G31" s="173">
        <v>66</v>
      </c>
      <c r="H31" s="191"/>
      <c r="I31" s="334" t="s">
        <v>105</v>
      </c>
      <c r="J31" s="335"/>
      <c r="K31" s="336"/>
      <c r="L31" s="192"/>
      <c r="M31" s="193"/>
      <c r="N31" s="194"/>
      <c r="O31" s="194"/>
      <c r="P31" s="194"/>
      <c r="Q31" s="194"/>
      <c r="R31" s="194"/>
      <c r="S31" s="194"/>
      <c r="T31" s="180"/>
      <c r="U31" s="209"/>
      <c r="V31" s="210"/>
      <c r="W31" s="189">
        <v>0</v>
      </c>
      <c r="X31" s="189">
        <v>0.5</v>
      </c>
      <c r="Y31" s="196">
        <f t="shared" si="1"/>
        <v>0.5</v>
      </c>
      <c r="Z31" s="188"/>
      <c r="AA31" s="188"/>
      <c r="AB31" s="189"/>
      <c r="AC31" s="171"/>
      <c r="AD31" s="171"/>
      <c r="AE31" s="171"/>
    </row>
  </sheetData>
  <mergeCells count="43">
    <mergeCell ref="A1:AE1"/>
    <mergeCell ref="A3:A4"/>
    <mergeCell ref="B3:B4"/>
    <mergeCell ref="C3:C4"/>
    <mergeCell ref="D3:D4"/>
    <mergeCell ref="E3:K3"/>
    <mergeCell ref="L3:L4"/>
    <mergeCell ref="M3:S3"/>
    <mergeCell ref="T3:T4"/>
    <mergeCell ref="U3:V3"/>
    <mergeCell ref="W3:Y3"/>
    <mergeCell ref="Z3:AB3"/>
    <mergeCell ref="AC3:AE3"/>
    <mergeCell ref="I4:K4"/>
    <mergeCell ref="Q4:S4"/>
    <mergeCell ref="I7:K7"/>
    <mergeCell ref="I8:K8"/>
    <mergeCell ref="U8:V8"/>
    <mergeCell ref="I9:K9"/>
    <mergeCell ref="U9:V9"/>
    <mergeCell ref="I10:K10"/>
    <mergeCell ref="U10:V10"/>
    <mergeCell ref="I11:K11"/>
    <mergeCell ref="I14:K14"/>
    <mergeCell ref="I15:K15"/>
    <mergeCell ref="I12:K12"/>
    <mergeCell ref="I13:K13"/>
    <mergeCell ref="C28:G28"/>
    <mergeCell ref="I17:K17"/>
    <mergeCell ref="I18:K18"/>
    <mergeCell ref="I19:K19"/>
    <mergeCell ref="I20:K20"/>
    <mergeCell ref="I21:K21"/>
    <mergeCell ref="I22:K22"/>
    <mergeCell ref="I16:K16"/>
    <mergeCell ref="I31:K31"/>
    <mergeCell ref="I29:K29"/>
    <mergeCell ref="I30:K30"/>
    <mergeCell ref="I23:K23"/>
    <mergeCell ref="I24:K24"/>
    <mergeCell ref="I25:K25"/>
    <mergeCell ref="I26:K26"/>
    <mergeCell ref="I27:K27"/>
  </mergeCells>
  <conditionalFormatting sqref="Y5:Y31">
    <cfRule type="iconSet" priority="47">
      <iconSet iconSet="3Arrows" showValue="0">
        <cfvo type="percent" val="0"/>
        <cfvo type="num" val="0"/>
        <cfvo type="num" val="0" gte="0"/>
      </iconSet>
    </cfRule>
    <cfRule type="iconSet" priority="48">
      <iconSet iconSet="3Arrows">
        <cfvo type="percent" val="0"/>
        <cfvo type="percent" val="33"/>
        <cfvo type="percent" val="67"/>
      </iconSet>
    </cfRule>
  </conditionalFormatting>
  <conditionalFormatting sqref="AB2:AB4 AB6:AB65486">
    <cfRule type="iconSet" priority="41">
      <iconSet iconSet="3Arrows" showValue="0">
        <cfvo type="percent" val="0"/>
        <cfvo type="num" val="0"/>
        <cfvo type="num" val="0"/>
      </iconSet>
    </cfRule>
  </conditionalFormatting>
  <conditionalFormatting sqref="AB5">
    <cfRule type="iconSet" priority="3">
      <iconSet iconSet="3Arrows" showValue="0">
        <cfvo type="percent" val="0"/>
        <cfvo type="num" val="0"/>
        <cfvo type="num" val="0" gte="0"/>
      </iconSet>
    </cfRule>
    <cfRule type="iconSet" priority="4">
      <iconSet iconSet="3Arrows">
        <cfvo type="percent" val="0"/>
        <cfvo type="percent" val="33"/>
        <cfvo type="percent" val="67"/>
      </iconSet>
    </cfRule>
  </conditionalFormatting>
  <conditionalFormatting sqref="AE2:AE4 AE6:AE65486">
    <cfRule type="iconSet" priority="44">
      <iconSet iconSet="3Arrows" showValue="0">
        <cfvo type="percent" val="0"/>
        <cfvo type="num" val="0"/>
        <cfvo type="num" val="0"/>
      </iconSet>
    </cfRule>
  </conditionalFormatting>
  <conditionalFormatting sqref="AE5">
    <cfRule type="iconSet" priority="1">
      <iconSet iconSet="3Arrows" showValue="0">
        <cfvo type="percent" val="0"/>
        <cfvo type="num" val="0"/>
        <cfvo type="num" val="0" gte="0"/>
      </iconSet>
    </cfRule>
    <cfRule type="iconSet" priority="2">
      <iconSet iconSet="3Arrows">
        <cfvo type="percent" val="0"/>
        <cfvo type="percent" val="33"/>
        <cfvo type="percent" val="67"/>
      </iconSet>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MK155"/>
  <sheetViews>
    <sheetView tabSelected="1" topLeftCell="A51" zoomScale="70" zoomScaleNormal="70" zoomScaleSheetLayoutView="100" workbookViewId="0">
      <selection activeCell="M55" sqref="M55:O55"/>
    </sheetView>
  </sheetViews>
  <sheetFormatPr defaultRowHeight="14.4"/>
  <cols>
    <col min="1" max="1" width="3.88671875" style="71" customWidth="1"/>
    <col min="2" max="2" width="7.6640625" style="71" customWidth="1"/>
    <col min="3" max="3" width="9.6640625" style="71" customWidth="1"/>
    <col min="4" max="4" width="11" style="71" customWidth="1"/>
    <col min="5" max="8" width="4.88671875" style="71" customWidth="1"/>
    <col min="9" max="9" width="13.44140625" style="71" customWidth="1"/>
    <col min="10" max="10" width="8.33203125" style="71" customWidth="1"/>
    <col min="11" max="11" width="51.33203125" style="71" customWidth="1"/>
    <col min="12" max="12" width="8.88671875" style="140" customWidth="1"/>
    <col min="13" max="14" width="18.44140625" style="71" customWidth="1"/>
    <col min="15" max="15" width="27.5546875" style="71" customWidth="1"/>
    <col min="16" max="17" width="13.109375" style="71" hidden="1" customWidth="1"/>
    <col min="18" max="18" width="9.6640625" style="71" customWidth="1"/>
    <col min="19" max="20" width="18.33203125" style="253" customWidth="1"/>
    <col min="21" max="21" width="27.6640625" style="253" customWidth="1"/>
    <col min="22" max="22" width="7.44140625" style="253" customWidth="1"/>
    <col min="23" max="23" width="13.44140625" style="71" customWidth="1"/>
    <col min="24" max="24" width="8.33203125" style="71" customWidth="1"/>
    <col min="25" max="25" width="39.6640625" style="71" customWidth="1"/>
    <col min="26" max="26" width="7.44140625" style="71" customWidth="1"/>
    <col min="27" max="27" width="15.44140625" style="71" customWidth="1"/>
    <col min="28" max="28" width="9.6640625" style="71" customWidth="1"/>
    <col min="29" max="31" width="23.44140625" style="71" customWidth="1"/>
    <col min="32" max="32" width="7.44140625" style="71" customWidth="1"/>
    <col min="33" max="33" width="21.88671875" style="71" customWidth="1"/>
    <col min="34" max="35" width="19.6640625" style="71" customWidth="1"/>
    <col min="36" max="36" width="7.44140625" style="71" customWidth="1"/>
    <col min="37" max="37" width="15.44140625" style="71" customWidth="1"/>
    <col min="38" max="1025" width="9" style="71" customWidth="1"/>
  </cols>
  <sheetData>
    <row r="1" spans="1:38" ht="15.6">
      <c r="A1" s="68" t="s">
        <v>0</v>
      </c>
      <c r="B1" s="68"/>
      <c r="C1" s="68"/>
      <c r="D1" s="68"/>
      <c r="E1" s="68"/>
      <c r="F1" s="68"/>
      <c r="G1" s="68"/>
      <c r="H1" s="68"/>
      <c r="I1" s="1"/>
      <c r="J1" s="1"/>
      <c r="K1" s="1"/>
      <c r="L1" s="69"/>
      <c r="M1" s="70"/>
      <c r="N1" s="70"/>
      <c r="O1" s="70"/>
      <c r="P1" s="70"/>
      <c r="Q1" s="70"/>
      <c r="W1" s="1"/>
      <c r="X1" s="1"/>
      <c r="Y1" s="1"/>
      <c r="Z1" s="70"/>
      <c r="AA1" s="70"/>
      <c r="AG1" s="1"/>
      <c r="AH1" s="1"/>
      <c r="AI1" s="1"/>
      <c r="AJ1" s="70"/>
      <c r="AK1" s="70"/>
    </row>
    <row r="2" spans="1:38" ht="15.6" customHeight="1">
      <c r="A2" s="556" t="s">
        <v>1</v>
      </c>
      <c r="B2" s="556"/>
      <c r="C2" s="556"/>
      <c r="D2" s="556"/>
      <c r="E2" s="556"/>
      <c r="F2" s="556"/>
      <c r="G2" s="556"/>
      <c r="H2" s="556"/>
      <c r="I2" s="556"/>
      <c r="J2" s="556"/>
      <c r="K2" s="556"/>
      <c r="L2" s="556"/>
      <c r="M2" s="36"/>
      <c r="N2" s="36"/>
      <c r="O2" s="36"/>
      <c r="P2" s="36"/>
      <c r="Q2" s="36"/>
      <c r="Y2" s="36"/>
      <c r="Z2" s="36"/>
      <c r="AA2" s="36"/>
      <c r="AI2" s="36"/>
      <c r="AJ2" s="36"/>
      <c r="AK2" s="36"/>
    </row>
    <row r="3" spans="1:38" ht="16.2" thickBot="1">
      <c r="A3" s="557"/>
      <c r="B3" s="557"/>
      <c r="C3" s="557"/>
      <c r="D3" s="557"/>
      <c r="E3" s="557"/>
      <c r="F3" s="557"/>
      <c r="G3" s="557"/>
      <c r="H3" s="557"/>
      <c r="I3" s="557"/>
      <c r="J3" s="557"/>
      <c r="K3" s="557"/>
      <c r="L3" s="557"/>
      <c r="M3" s="72"/>
      <c r="N3" s="72"/>
      <c r="O3" s="72"/>
      <c r="P3" s="72"/>
      <c r="Q3" s="72"/>
      <c r="Y3" s="72"/>
      <c r="Z3" s="72"/>
      <c r="AA3" s="72"/>
      <c r="AI3" s="72"/>
      <c r="AJ3" s="72"/>
      <c r="AK3" s="72"/>
    </row>
    <row r="4" spans="1:38" ht="15.6" customHeight="1" thickBot="1">
      <c r="A4" s="558" t="s">
        <v>2</v>
      </c>
      <c r="B4" s="558"/>
      <c r="C4" s="558"/>
      <c r="D4" s="536" t="s">
        <v>60</v>
      </c>
      <c r="E4" s="536"/>
      <c r="F4" s="536"/>
      <c r="G4" s="536"/>
      <c r="H4" s="536"/>
      <c r="I4" s="558" t="s">
        <v>3</v>
      </c>
      <c r="J4" s="536" t="s">
        <v>55</v>
      </c>
      <c r="K4" s="536"/>
      <c r="L4" s="536"/>
      <c r="M4" s="34"/>
      <c r="N4" s="34"/>
      <c r="O4" s="34"/>
      <c r="P4" s="34"/>
      <c r="Q4" s="34"/>
      <c r="W4" s="534"/>
      <c r="Y4" s="34"/>
      <c r="Z4" s="34"/>
      <c r="AA4" s="34"/>
      <c r="AG4" s="534"/>
      <c r="AI4" s="34"/>
      <c r="AJ4" s="34"/>
      <c r="AK4" s="34"/>
    </row>
    <row r="5" spans="1:38" ht="7.5" customHeight="1" thickBot="1">
      <c r="A5" s="558"/>
      <c r="B5" s="558"/>
      <c r="C5" s="558"/>
      <c r="D5" s="536"/>
      <c r="E5" s="536"/>
      <c r="F5" s="536"/>
      <c r="G5" s="536"/>
      <c r="H5" s="536"/>
      <c r="I5" s="558"/>
      <c r="J5" s="536"/>
      <c r="K5" s="536"/>
      <c r="L5" s="536"/>
      <c r="M5" s="34"/>
      <c r="N5" s="34"/>
      <c r="O5" s="34"/>
      <c r="P5" s="34"/>
      <c r="Q5" s="34"/>
      <c r="W5" s="534"/>
      <c r="Y5" s="34"/>
      <c r="Z5" s="34"/>
      <c r="AA5" s="34"/>
      <c r="AG5" s="534"/>
      <c r="AI5" s="34"/>
      <c r="AJ5" s="34"/>
      <c r="AK5" s="34"/>
    </row>
    <row r="6" spans="1:38" ht="30.6" customHeight="1" thickBot="1">
      <c r="A6" s="535" t="s">
        <v>4</v>
      </c>
      <c r="B6" s="535"/>
      <c r="C6" s="535"/>
      <c r="D6" s="536" t="s">
        <v>121</v>
      </c>
      <c r="E6" s="536"/>
      <c r="F6" s="536"/>
      <c r="G6" s="536"/>
      <c r="H6" s="536"/>
      <c r="I6" s="285" t="s">
        <v>5</v>
      </c>
      <c r="J6" s="536" t="s">
        <v>59</v>
      </c>
      <c r="K6" s="536"/>
      <c r="L6" s="536"/>
      <c r="M6" s="34"/>
      <c r="N6" s="34"/>
      <c r="O6" s="34"/>
      <c r="P6" s="34"/>
      <c r="Q6" s="34"/>
      <c r="W6" s="16"/>
      <c r="Y6" s="34"/>
      <c r="Z6" s="34"/>
      <c r="AA6" s="34"/>
      <c r="AG6" s="16"/>
      <c r="AI6" s="34"/>
      <c r="AJ6" s="34"/>
      <c r="AK6" s="34"/>
    </row>
    <row r="7" spans="1:38" ht="16.2" thickBot="1">
      <c r="A7" s="372"/>
      <c r="B7" s="372"/>
      <c r="C7" s="372"/>
      <c r="D7" s="372"/>
      <c r="E7" s="372"/>
      <c r="F7" s="372"/>
      <c r="G7" s="372"/>
      <c r="H7" s="372"/>
      <c r="I7" s="372"/>
      <c r="J7" s="16"/>
      <c r="K7" s="16"/>
      <c r="L7" s="143"/>
      <c r="X7" s="16"/>
      <c r="Y7" s="16"/>
      <c r="AH7" s="16"/>
      <c r="AI7" s="16"/>
    </row>
    <row r="8" spans="1:38" ht="34.200000000000003" customHeight="1" thickBot="1">
      <c r="A8" s="544" t="s">
        <v>6</v>
      </c>
      <c r="B8" s="544" t="s">
        <v>7</v>
      </c>
      <c r="C8" s="544" t="s">
        <v>8</v>
      </c>
      <c r="D8" s="544"/>
      <c r="E8" s="559" t="s">
        <v>9</v>
      </c>
      <c r="F8" s="559"/>
      <c r="G8" s="559"/>
      <c r="H8" s="559"/>
      <c r="I8" s="544" t="s">
        <v>10</v>
      </c>
      <c r="J8" s="544"/>
      <c r="K8" s="544"/>
      <c r="L8" s="544"/>
      <c r="M8" s="299"/>
      <c r="N8" s="39"/>
      <c r="O8" s="40"/>
      <c r="P8" s="40"/>
      <c r="Q8" s="41"/>
      <c r="R8" s="533" t="s">
        <v>11</v>
      </c>
      <c r="S8" s="533"/>
      <c r="T8" s="533"/>
      <c r="U8" s="533"/>
      <c r="V8" s="533"/>
      <c r="W8" s="533"/>
      <c r="X8" s="533"/>
      <c r="Y8" s="533"/>
      <c r="Z8" s="533"/>
      <c r="AA8" s="533"/>
      <c r="AB8" s="543" t="s">
        <v>12</v>
      </c>
      <c r="AC8" s="543"/>
      <c r="AD8" s="543"/>
      <c r="AE8" s="543"/>
      <c r="AF8" s="543"/>
      <c r="AG8" s="543"/>
      <c r="AH8" s="543"/>
      <c r="AI8" s="543"/>
      <c r="AJ8" s="543"/>
      <c r="AK8" s="543"/>
    </row>
    <row r="9" spans="1:38" ht="30.75" customHeight="1" thickBot="1">
      <c r="A9" s="544"/>
      <c r="B9" s="544"/>
      <c r="C9" s="544"/>
      <c r="D9" s="544"/>
      <c r="E9" s="544" t="s">
        <v>13</v>
      </c>
      <c r="F9" s="544"/>
      <c r="G9" s="545" t="s">
        <v>14</v>
      </c>
      <c r="H9" s="545"/>
      <c r="I9" s="544"/>
      <c r="J9" s="544"/>
      <c r="K9" s="544"/>
      <c r="L9" s="544"/>
      <c r="M9" s="546" t="s">
        <v>15</v>
      </c>
      <c r="N9" s="547"/>
      <c r="O9" s="547"/>
      <c r="P9" s="42" t="s">
        <v>16</v>
      </c>
      <c r="Q9" s="43" t="s">
        <v>17</v>
      </c>
      <c r="R9" s="300" t="s">
        <v>18</v>
      </c>
      <c r="S9" s="548" t="s">
        <v>10</v>
      </c>
      <c r="T9" s="548"/>
      <c r="U9" s="548"/>
      <c r="V9" s="548"/>
      <c r="W9" s="549" t="s">
        <v>15</v>
      </c>
      <c r="X9" s="550"/>
      <c r="Y9" s="551"/>
      <c r="Z9" s="44" t="s">
        <v>16</v>
      </c>
      <c r="AA9" s="303" t="s">
        <v>17</v>
      </c>
      <c r="AB9" s="304" t="s">
        <v>18</v>
      </c>
      <c r="AC9" s="552" t="s">
        <v>10</v>
      </c>
      <c r="AD9" s="553"/>
      <c r="AE9" s="553"/>
      <c r="AF9" s="554"/>
      <c r="AG9" s="552" t="s">
        <v>15</v>
      </c>
      <c r="AH9" s="553"/>
      <c r="AI9" s="553"/>
      <c r="AJ9" s="45" t="s">
        <v>16</v>
      </c>
      <c r="AK9" s="305" t="s">
        <v>17</v>
      </c>
    </row>
    <row r="10" spans="1:38" ht="247.5" customHeight="1">
      <c r="A10" s="2">
        <v>1</v>
      </c>
      <c r="B10" s="3" t="s">
        <v>19</v>
      </c>
      <c r="C10" s="537" t="s">
        <v>20</v>
      </c>
      <c r="D10" s="537"/>
      <c r="E10" s="538"/>
      <c r="F10" s="538"/>
      <c r="G10" s="539"/>
      <c r="H10" s="539"/>
      <c r="I10" s="540" t="s">
        <v>181</v>
      </c>
      <c r="J10" s="540"/>
      <c r="K10" s="540"/>
      <c r="L10" s="325"/>
      <c r="M10" s="541"/>
      <c r="N10" s="542"/>
      <c r="O10" s="542"/>
      <c r="P10" s="59"/>
      <c r="Q10" s="46"/>
      <c r="R10" s="301"/>
      <c r="S10" s="540" t="s">
        <v>129</v>
      </c>
      <c r="T10" s="540"/>
      <c r="U10" s="540"/>
      <c r="V10" s="155"/>
      <c r="W10" s="555"/>
      <c r="X10" s="555"/>
      <c r="Y10" s="555"/>
      <c r="Z10" s="302"/>
      <c r="AA10" s="4"/>
      <c r="AB10" s="76"/>
      <c r="AC10" s="540"/>
      <c r="AD10" s="540"/>
      <c r="AE10" s="540"/>
      <c r="AF10" s="155"/>
      <c r="AG10" s="555"/>
      <c r="AH10" s="555"/>
      <c r="AI10" s="555"/>
      <c r="AJ10" s="302"/>
      <c r="AK10" s="4"/>
    </row>
    <row r="11" spans="1:38" ht="84" customHeight="1">
      <c r="A11" s="11"/>
      <c r="B11" s="10"/>
      <c r="C11" s="31"/>
      <c r="D11" s="48"/>
      <c r="E11" s="5"/>
      <c r="F11" s="6"/>
      <c r="G11" s="73"/>
      <c r="H11" s="74"/>
      <c r="I11" s="342" t="s">
        <v>142</v>
      </c>
      <c r="J11" s="342"/>
      <c r="K11" s="342"/>
      <c r="L11" s="154"/>
      <c r="M11" s="531"/>
      <c r="N11" s="531"/>
      <c r="O11" s="531"/>
      <c r="P11" s="59"/>
      <c r="Q11" s="4"/>
      <c r="R11" s="76"/>
      <c r="S11" s="342" t="s">
        <v>142</v>
      </c>
      <c r="T11" s="342"/>
      <c r="U11" s="342"/>
      <c r="V11" s="153"/>
      <c r="W11" s="512"/>
      <c r="X11" s="512"/>
      <c r="Y11" s="512"/>
      <c r="Z11" s="59"/>
      <c r="AA11" s="4"/>
      <c r="AB11" s="76"/>
      <c r="AC11" s="342"/>
      <c r="AD11" s="342"/>
      <c r="AE11" s="342"/>
      <c r="AF11" s="153"/>
      <c r="AG11" s="493"/>
      <c r="AH11" s="493"/>
      <c r="AI11" s="493"/>
      <c r="AJ11" s="32"/>
      <c r="AK11" s="310"/>
      <c r="AL11" s="311"/>
    </row>
    <row r="12" spans="1:38" ht="66" customHeight="1">
      <c r="A12" s="11"/>
      <c r="B12" s="10"/>
      <c r="C12" s="31"/>
      <c r="D12" s="48"/>
      <c r="E12" s="5"/>
      <c r="F12" s="6"/>
      <c r="G12" s="73"/>
      <c r="H12" s="74"/>
      <c r="I12" s="342" t="s">
        <v>179</v>
      </c>
      <c r="J12" s="342"/>
      <c r="K12" s="342"/>
      <c r="L12" s="154"/>
      <c r="M12" s="531"/>
      <c r="N12" s="531"/>
      <c r="O12" s="531"/>
      <c r="P12" s="59"/>
      <c r="Q12" s="4"/>
      <c r="R12" s="76"/>
      <c r="S12" s="342" t="s">
        <v>141</v>
      </c>
      <c r="T12" s="342"/>
      <c r="U12" s="342"/>
      <c r="V12" s="153"/>
      <c r="W12" s="493"/>
      <c r="X12" s="493"/>
      <c r="Y12" s="493"/>
      <c r="Z12" s="59"/>
      <c r="AA12" s="4"/>
      <c r="AB12" s="76"/>
      <c r="AC12" s="342"/>
      <c r="AD12" s="342"/>
      <c r="AE12" s="342"/>
      <c r="AF12" s="153"/>
      <c r="AG12" s="493"/>
      <c r="AH12" s="493"/>
      <c r="AI12" s="493"/>
      <c r="AJ12" s="32"/>
      <c r="AK12" s="306"/>
    </row>
    <row r="13" spans="1:38" ht="99.75" customHeight="1">
      <c r="A13" s="11"/>
      <c r="B13" s="10"/>
      <c r="C13" s="31"/>
      <c r="D13" s="48"/>
      <c r="E13" s="5"/>
      <c r="F13" s="6"/>
      <c r="G13" s="73"/>
      <c r="H13" s="74"/>
      <c r="I13" s="342" t="s">
        <v>180</v>
      </c>
      <c r="J13" s="342"/>
      <c r="K13" s="342"/>
      <c r="L13" s="154"/>
      <c r="M13" s="531"/>
      <c r="N13" s="531"/>
      <c r="O13" s="531"/>
      <c r="P13" s="59"/>
      <c r="Q13" s="4"/>
      <c r="R13" s="76"/>
      <c r="S13" s="342" t="s">
        <v>114</v>
      </c>
      <c r="T13" s="342"/>
      <c r="U13" s="342"/>
      <c r="V13" s="153"/>
      <c r="W13" s="493"/>
      <c r="X13" s="493"/>
      <c r="Y13" s="493"/>
      <c r="Z13" s="59"/>
      <c r="AA13" s="4"/>
      <c r="AB13" s="76"/>
      <c r="AC13" s="342"/>
      <c r="AD13" s="342"/>
      <c r="AE13" s="342"/>
      <c r="AF13" s="153"/>
      <c r="AG13" s="493"/>
      <c r="AH13" s="493"/>
      <c r="AI13" s="493"/>
      <c r="AJ13" s="32"/>
      <c r="AK13" s="306"/>
    </row>
    <row r="14" spans="1:38" ht="126.75" customHeight="1">
      <c r="A14" s="11"/>
      <c r="B14" s="10"/>
      <c r="C14" s="31"/>
      <c r="D14" s="48"/>
      <c r="E14" s="5"/>
      <c r="F14" s="6"/>
      <c r="G14" s="73"/>
      <c r="H14" s="74"/>
      <c r="I14" s="342" t="s">
        <v>182</v>
      </c>
      <c r="J14" s="342"/>
      <c r="K14" s="342"/>
      <c r="L14" s="154"/>
      <c r="M14" s="531"/>
      <c r="N14" s="531"/>
      <c r="O14" s="531"/>
      <c r="P14" s="59"/>
      <c r="Q14" s="4"/>
      <c r="R14" s="76"/>
      <c r="S14" s="342" t="s">
        <v>130</v>
      </c>
      <c r="T14" s="342"/>
      <c r="U14" s="342"/>
      <c r="V14" s="153"/>
      <c r="W14" s="471"/>
      <c r="X14" s="471"/>
      <c r="Y14" s="471"/>
      <c r="Z14" s="59"/>
      <c r="AA14" s="4"/>
      <c r="AB14" s="76"/>
      <c r="AC14" s="342"/>
      <c r="AD14" s="342"/>
      <c r="AE14" s="342"/>
      <c r="AF14" s="153"/>
      <c r="AG14" s="493"/>
      <c r="AH14" s="493"/>
      <c r="AI14" s="493"/>
      <c r="AJ14" s="32"/>
      <c r="AK14" s="306"/>
    </row>
    <row r="15" spans="1:38" ht="121.2" customHeight="1">
      <c r="A15" s="11"/>
      <c r="B15" s="10"/>
      <c r="C15" s="31"/>
      <c r="D15" s="48"/>
      <c r="E15" s="5"/>
      <c r="F15" s="6"/>
      <c r="G15" s="73"/>
      <c r="H15" s="74"/>
      <c r="I15" s="342" t="s">
        <v>183</v>
      </c>
      <c r="J15" s="342"/>
      <c r="K15" s="342"/>
      <c r="L15" s="154"/>
      <c r="M15" s="531"/>
      <c r="N15" s="531"/>
      <c r="O15" s="531"/>
      <c r="P15" s="59"/>
      <c r="Q15" s="4"/>
      <c r="R15" s="76"/>
      <c r="S15" s="342" t="s">
        <v>131</v>
      </c>
      <c r="T15" s="342"/>
      <c r="U15" s="342"/>
      <c r="V15" s="153"/>
      <c r="W15" s="493"/>
      <c r="X15" s="493"/>
      <c r="Y15" s="493"/>
      <c r="Z15" s="59"/>
      <c r="AA15" s="4"/>
      <c r="AB15" s="76"/>
      <c r="AC15" s="342"/>
      <c r="AD15" s="342"/>
      <c r="AE15" s="342"/>
      <c r="AF15" s="153"/>
      <c r="AG15" s="493"/>
      <c r="AH15" s="493"/>
      <c r="AI15" s="493"/>
      <c r="AJ15" s="32"/>
      <c r="AK15" s="306"/>
    </row>
    <row r="16" spans="1:38" ht="129" customHeight="1">
      <c r="A16" s="11"/>
      <c r="B16" s="10"/>
      <c r="C16" s="31"/>
      <c r="D16" s="48"/>
      <c r="E16" s="5"/>
      <c r="F16" s="6"/>
      <c r="G16" s="73"/>
      <c r="H16" s="74"/>
      <c r="I16" s="342" t="s">
        <v>184</v>
      </c>
      <c r="J16" s="342"/>
      <c r="K16" s="342"/>
      <c r="L16" s="154"/>
      <c r="M16" s="531"/>
      <c r="N16" s="531"/>
      <c r="O16" s="531"/>
      <c r="P16" s="59"/>
      <c r="Q16" s="4"/>
      <c r="R16" s="76"/>
      <c r="S16" s="342" t="s">
        <v>143</v>
      </c>
      <c r="T16" s="342"/>
      <c r="U16" s="342"/>
      <c r="V16" s="153"/>
      <c r="W16" s="532"/>
      <c r="X16" s="532"/>
      <c r="Y16" s="532"/>
      <c r="Z16" s="32"/>
      <c r="AA16" s="306"/>
      <c r="AB16" s="76"/>
      <c r="AC16" s="342"/>
      <c r="AD16" s="342"/>
      <c r="AE16" s="342"/>
      <c r="AF16" s="153"/>
      <c r="AG16" s="493"/>
      <c r="AH16" s="493"/>
      <c r="AI16" s="493"/>
      <c r="AJ16" s="32"/>
      <c r="AK16" s="306"/>
    </row>
    <row r="17" spans="1:37" ht="112.5" customHeight="1" thickBot="1">
      <c r="A17" s="49"/>
      <c r="B17" s="50"/>
      <c r="C17" s="51"/>
      <c r="D17" s="52"/>
      <c r="E17" s="77"/>
      <c r="F17" s="78"/>
      <c r="G17" s="79"/>
      <c r="H17" s="80"/>
      <c r="I17" s="342" t="s">
        <v>185</v>
      </c>
      <c r="J17" s="342"/>
      <c r="K17" s="342"/>
      <c r="L17" s="308"/>
      <c r="M17" s="531"/>
      <c r="N17" s="531"/>
      <c r="O17" s="531"/>
      <c r="P17" s="59"/>
      <c r="Q17" s="4"/>
      <c r="R17" s="76"/>
      <c r="S17" s="342" t="s">
        <v>144</v>
      </c>
      <c r="T17" s="342"/>
      <c r="U17" s="342"/>
      <c r="V17" s="308"/>
      <c r="W17" s="532"/>
      <c r="X17" s="532"/>
      <c r="Y17" s="532"/>
      <c r="Z17" s="59"/>
      <c r="AA17" s="4"/>
      <c r="AB17" s="76"/>
      <c r="AC17" s="342"/>
      <c r="AD17" s="342"/>
      <c r="AE17" s="342"/>
      <c r="AF17" s="153"/>
      <c r="AG17" s="493"/>
      <c r="AH17" s="493"/>
      <c r="AI17" s="493"/>
      <c r="AJ17" s="307"/>
      <c r="AK17" s="4"/>
    </row>
    <row r="18" spans="1:37" ht="148.94999999999999" customHeight="1">
      <c r="A18" s="53">
        <v>2</v>
      </c>
      <c r="B18" s="54" t="s">
        <v>21</v>
      </c>
      <c r="C18" s="438" t="s">
        <v>22</v>
      </c>
      <c r="D18" s="438"/>
      <c r="E18" s="525"/>
      <c r="F18" s="525"/>
      <c r="G18" s="526"/>
      <c r="H18" s="526"/>
      <c r="I18" s="530" t="s">
        <v>186</v>
      </c>
      <c r="J18" s="530"/>
      <c r="K18" s="530"/>
      <c r="L18" s="154"/>
      <c r="M18" s="517"/>
      <c r="N18" s="517"/>
      <c r="O18" s="517"/>
      <c r="P18" s="59"/>
      <c r="Q18" s="7"/>
      <c r="R18" s="82"/>
      <c r="S18" s="530" t="s">
        <v>132</v>
      </c>
      <c r="T18" s="530"/>
      <c r="U18" s="530"/>
      <c r="V18" s="153"/>
      <c r="W18" s="517"/>
      <c r="X18" s="517"/>
      <c r="Y18" s="517"/>
      <c r="Z18" s="309"/>
      <c r="AA18" s="7"/>
      <c r="AB18" s="82"/>
      <c r="AC18" s="530"/>
      <c r="AD18" s="530"/>
      <c r="AE18" s="530"/>
      <c r="AF18" s="81"/>
      <c r="AG18" s="517"/>
      <c r="AH18" s="517"/>
      <c r="AI18" s="517"/>
      <c r="AJ18" s="59"/>
      <c r="AK18" s="7"/>
    </row>
    <row r="19" spans="1:37" ht="81.75" customHeight="1">
      <c r="A19" s="11"/>
      <c r="B19" s="10"/>
      <c r="C19" s="31"/>
      <c r="D19" s="48"/>
      <c r="E19" s="5"/>
      <c r="F19" s="6"/>
      <c r="G19" s="73"/>
      <c r="H19" s="74"/>
      <c r="I19" s="342" t="s">
        <v>189</v>
      </c>
      <c r="J19" s="342"/>
      <c r="K19" s="342"/>
      <c r="L19" s="154"/>
      <c r="M19" s="493"/>
      <c r="N19" s="493"/>
      <c r="O19" s="493"/>
      <c r="P19" s="59"/>
      <c r="Q19" s="4"/>
      <c r="R19" s="76"/>
      <c r="S19" s="342" t="s">
        <v>133</v>
      </c>
      <c r="T19" s="342"/>
      <c r="U19" s="342"/>
      <c r="V19" s="153"/>
      <c r="W19" s="493"/>
      <c r="X19" s="493"/>
      <c r="Y19" s="493"/>
      <c r="Z19" s="59"/>
      <c r="AA19" s="4"/>
      <c r="AB19" s="76"/>
      <c r="AC19" s="342"/>
      <c r="AD19" s="342"/>
      <c r="AE19" s="342"/>
      <c r="AF19" s="75"/>
      <c r="AG19" s="493"/>
      <c r="AH19" s="493"/>
      <c r="AI19" s="493"/>
      <c r="AJ19" s="59"/>
      <c r="AK19" s="4"/>
    </row>
    <row r="20" spans="1:37" ht="111" customHeight="1">
      <c r="A20" s="11"/>
      <c r="B20" s="10"/>
      <c r="C20" s="31"/>
      <c r="D20" s="48"/>
      <c r="E20" s="5"/>
      <c r="F20" s="6"/>
      <c r="G20" s="73"/>
      <c r="H20" s="74"/>
      <c r="I20" s="342" t="s">
        <v>190</v>
      </c>
      <c r="J20" s="342"/>
      <c r="K20" s="342"/>
      <c r="L20" s="154"/>
      <c r="M20" s="493"/>
      <c r="N20" s="493"/>
      <c r="O20" s="493"/>
      <c r="P20" s="59"/>
      <c r="Q20" s="4"/>
      <c r="R20" s="76"/>
      <c r="S20" s="342" t="s">
        <v>150</v>
      </c>
      <c r="T20" s="342"/>
      <c r="U20" s="342"/>
      <c r="V20" s="153"/>
      <c r="W20" s="493"/>
      <c r="X20" s="493"/>
      <c r="Y20" s="493"/>
      <c r="Z20" s="59"/>
      <c r="AA20" s="4"/>
      <c r="AB20" s="76"/>
      <c r="AC20" s="342"/>
      <c r="AD20" s="342"/>
      <c r="AE20" s="342"/>
      <c r="AF20" s="153"/>
      <c r="AG20" s="493"/>
      <c r="AH20" s="493"/>
      <c r="AI20" s="493"/>
      <c r="AJ20" s="59"/>
      <c r="AK20" s="4"/>
    </row>
    <row r="21" spans="1:37" ht="64.95" customHeight="1">
      <c r="A21" s="11"/>
      <c r="B21" s="10"/>
      <c r="C21" s="31"/>
      <c r="D21" s="48"/>
      <c r="E21" s="5"/>
      <c r="F21" s="6"/>
      <c r="G21" s="73"/>
      <c r="H21" s="74"/>
      <c r="I21" s="493" t="s">
        <v>151</v>
      </c>
      <c r="J21" s="493"/>
      <c r="K21" s="493"/>
      <c r="L21" s="154"/>
      <c r="M21" s="493"/>
      <c r="N21" s="493"/>
      <c r="O21" s="493"/>
      <c r="P21" s="59"/>
      <c r="Q21" s="4"/>
      <c r="R21" s="76"/>
      <c r="S21" s="493" t="s">
        <v>151</v>
      </c>
      <c r="T21" s="493"/>
      <c r="U21" s="493"/>
      <c r="V21" s="153"/>
      <c r="W21" s="493"/>
      <c r="X21" s="493"/>
      <c r="Y21" s="493"/>
      <c r="Z21" s="59"/>
      <c r="AA21" s="4"/>
      <c r="AB21" s="76"/>
      <c r="AC21" s="342"/>
      <c r="AD21" s="342"/>
      <c r="AE21" s="342"/>
      <c r="AF21" s="153"/>
      <c r="AG21" s="493"/>
      <c r="AH21" s="493"/>
      <c r="AI21" s="493"/>
      <c r="AJ21" s="59"/>
      <c r="AK21" s="4"/>
    </row>
    <row r="22" spans="1:37" ht="141" customHeight="1">
      <c r="A22" s="11"/>
      <c r="B22" s="10"/>
      <c r="C22" s="31"/>
      <c r="D22" s="48"/>
      <c r="E22" s="5"/>
      <c r="F22" s="6"/>
      <c r="G22" s="73"/>
      <c r="H22" s="74"/>
      <c r="I22" s="342" t="s">
        <v>187</v>
      </c>
      <c r="J22" s="342"/>
      <c r="K22" s="342"/>
      <c r="L22" s="154"/>
      <c r="M22" s="493"/>
      <c r="N22" s="493"/>
      <c r="O22" s="493"/>
      <c r="P22" s="59"/>
      <c r="Q22" s="4"/>
      <c r="R22" s="76"/>
      <c r="S22" s="342" t="s">
        <v>152</v>
      </c>
      <c r="T22" s="342"/>
      <c r="U22" s="342"/>
      <c r="V22" s="153"/>
      <c r="W22" s="512"/>
      <c r="X22" s="512"/>
      <c r="Y22" s="512"/>
      <c r="Z22" s="59"/>
      <c r="AA22" s="4"/>
      <c r="AB22" s="76"/>
      <c r="AC22" s="342"/>
      <c r="AD22" s="342"/>
      <c r="AE22" s="342"/>
      <c r="AF22" s="153"/>
      <c r="AG22" s="493"/>
      <c r="AH22" s="493"/>
      <c r="AI22" s="493"/>
      <c r="AJ22" s="59"/>
      <c r="AK22" s="4"/>
    </row>
    <row r="23" spans="1:37" ht="84" customHeight="1">
      <c r="A23" s="11"/>
      <c r="B23" s="10"/>
      <c r="C23" s="31"/>
      <c r="D23" s="48"/>
      <c r="E23" s="5"/>
      <c r="F23" s="6"/>
      <c r="G23" s="73"/>
      <c r="H23" s="74"/>
      <c r="I23" s="342" t="s">
        <v>191</v>
      </c>
      <c r="J23" s="342"/>
      <c r="K23" s="342"/>
      <c r="L23" s="154"/>
      <c r="M23" s="493"/>
      <c r="N23" s="493"/>
      <c r="O23" s="493"/>
      <c r="P23" s="59"/>
      <c r="Q23" s="4"/>
      <c r="R23" s="76"/>
      <c r="S23" s="342" t="s">
        <v>153</v>
      </c>
      <c r="T23" s="342"/>
      <c r="U23" s="342"/>
      <c r="V23" s="153"/>
      <c r="W23" s="512"/>
      <c r="X23" s="512"/>
      <c r="Y23" s="512"/>
      <c r="Z23" s="59"/>
      <c r="AA23" s="4"/>
      <c r="AB23" s="76"/>
      <c r="AC23" s="342"/>
      <c r="AD23" s="342"/>
      <c r="AE23" s="342"/>
      <c r="AF23" s="75"/>
      <c r="AG23" s="493"/>
      <c r="AH23" s="493"/>
      <c r="AI23" s="493"/>
      <c r="AJ23" s="59"/>
      <c r="AK23" s="4"/>
    </row>
    <row r="24" spans="1:37" ht="83.25" customHeight="1">
      <c r="A24" s="11"/>
      <c r="B24" s="10"/>
      <c r="C24" s="31"/>
      <c r="D24" s="48"/>
      <c r="E24" s="5"/>
      <c r="F24" s="6"/>
      <c r="G24" s="73"/>
      <c r="H24" s="74"/>
      <c r="I24" s="342" t="s">
        <v>188</v>
      </c>
      <c r="J24" s="342"/>
      <c r="K24" s="342"/>
      <c r="L24" s="154"/>
      <c r="M24" s="493"/>
      <c r="N24" s="493"/>
      <c r="O24" s="493"/>
      <c r="P24" s="59"/>
      <c r="Q24" s="4"/>
      <c r="R24" s="76"/>
      <c r="S24" s="342" t="s">
        <v>135</v>
      </c>
      <c r="T24" s="342"/>
      <c r="U24" s="342"/>
      <c r="V24" s="153"/>
      <c r="W24" s="512"/>
      <c r="X24" s="512"/>
      <c r="Y24" s="512"/>
      <c r="Z24" s="59"/>
      <c r="AA24" s="4"/>
      <c r="AB24" s="76"/>
      <c r="AC24" s="342"/>
      <c r="AD24" s="342"/>
      <c r="AE24" s="342"/>
      <c r="AF24" s="75"/>
      <c r="AG24" s="493"/>
      <c r="AH24" s="493"/>
      <c r="AI24" s="493"/>
      <c r="AJ24" s="59"/>
      <c r="AK24" s="4"/>
    </row>
    <row r="25" spans="1:37" ht="96.75" customHeight="1" thickBot="1">
      <c r="A25" s="11"/>
      <c r="B25" s="10"/>
      <c r="C25" s="31"/>
      <c r="D25" s="48"/>
      <c r="E25" s="5"/>
      <c r="F25" s="6"/>
      <c r="G25" s="73"/>
      <c r="H25" s="74"/>
      <c r="I25" s="527" t="s">
        <v>134</v>
      </c>
      <c r="J25" s="527"/>
      <c r="K25" s="527"/>
      <c r="L25" s="284"/>
      <c r="M25" s="528"/>
      <c r="N25" s="528"/>
      <c r="O25" s="528"/>
      <c r="P25" s="84"/>
      <c r="Q25" s="8"/>
      <c r="R25" s="85"/>
      <c r="S25" s="527" t="s">
        <v>134</v>
      </c>
      <c r="T25" s="527"/>
      <c r="U25" s="527"/>
      <c r="V25" s="255"/>
      <c r="W25" s="529"/>
      <c r="X25" s="529"/>
      <c r="Y25" s="529"/>
      <c r="Z25" s="84"/>
      <c r="AA25" s="8"/>
      <c r="AB25" s="85"/>
      <c r="AC25" s="527"/>
      <c r="AD25" s="527"/>
      <c r="AE25" s="527"/>
      <c r="AF25" s="83"/>
      <c r="AG25" s="528"/>
      <c r="AH25" s="528"/>
      <c r="AI25" s="528"/>
      <c r="AJ25" s="84"/>
      <c r="AK25" s="8"/>
    </row>
    <row r="26" spans="1:37" ht="193.95" customHeight="1">
      <c r="A26" s="55">
        <v>3</v>
      </c>
      <c r="B26" s="56" t="s">
        <v>23</v>
      </c>
      <c r="C26" s="524" t="s">
        <v>24</v>
      </c>
      <c r="D26" s="524"/>
      <c r="E26" s="525"/>
      <c r="F26" s="525"/>
      <c r="G26" s="526"/>
      <c r="H26" s="526"/>
      <c r="I26" s="523" t="s">
        <v>136</v>
      </c>
      <c r="J26" s="523"/>
      <c r="K26" s="523"/>
      <c r="L26" s="283"/>
      <c r="M26" s="522"/>
      <c r="N26" s="522"/>
      <c r="O26" s="522"/>
      <c r="P26" s="59"/>
      <c r="Q26" s="7"/>
      <c r="R26" s="82"/>
      <c r="S26" s="523" t="s">
        <v>136</v>
      </c>
      <c r="T26" s="523"/>
      <c r="U26" s="523"/>
      <c r="V26" s="254"/>
      <c r="W26" s="522"/>
      <c r="X26" s="522"/>
      <c r="Y26" s="522"/>
      <c r="Z26" s="59"/>
      <c r="AA26" s="7"/>
      <c r="AB26" s="82"/>
      <c r="AC26" s="523"/>
      <c r="AD26" s="523"/>
      <c r="AE26" s="523"/>
      <c r="AF26" s="81"/>
      <c r="AG26" s="522"/>
      <c r="AH26" s="522"/>
      <c r="AI26" s="522"/>
      <c r="AJ26" s="59"/>
      <c r="AK26" s="7"/>
    </row>
    <row r="27" spans="1:37" ht="147.6" customHeight="1">
      <c r="A27" s="9"/>
      <c r="B27" s="10"/>
      <c r="C27" s="31"/>
      <c r="D27" s="48"/>
      <c r="E27" s="5"/>
      <c r="F27" s="6"/>
      <c r="G27" s="73"/>
      <c r="H27" s="74"/>
      <c r="I27" s="463" t="s">
        <v>137</v>
      </c>
      <c r="J27" s="463"/>
      <c r="K27" s="463"/>
      <c r="L27" s="154"/>
      <c r="M27" s="520"/>
      <c r="N27" s="520"/>
      <c r="O27" s="520"/>
      <c r="P27" s="59"/>
      <c r="Q27" s="4"/>
      <c r="R27" s="76"/>
      <c r="S27" s="463" t="s">
        <v>137</v>
      </c>
      <c r="T27" s="463"/>
      <c r="U27" s="463"/>
      <c r="V27" s="153"/>
      <c r="W27" s="520"/>
      <c r="X27" s="520"/>
      <c r="Y27" s="520"/>
      <c r="Z27" s="59"/>
      <c r="AA27" s="4"/>
      <c r="AB27" s="76"/>
      <c r="AC27" s="463"/>
      <c r="AD27" s="463"/>
      <c r="AE27" s="463"/>
      <c r="AF27" s="75"/>
      <c r="AG27" s="520"/>
      <c r="AH27" s="520"/>
      <c r="AI27" s="520"/>
      <c r="AJ27" s="59"/>
      <c r="AK27" s="4"/>
    </row>
    <row r="28" spans="1:37" ht="116.4" customHeight="1">
      <c r="A28" s="11"/>
      <c r="B28" s="10"/>
      <c r="C28" s="31"/>
      <c r="D28" s="48"/>
      <c r="E28" s="5"/>
      <c r="F28" s="6"/>
      <c r="G28" s="73"/>
      <c r="H28" s="74"/>
      <c r="I28" s="463" t="s">
        <v>138</v>
      </c>
      <c r="J28" s="463"/>
      <c r="K28" s="463"/>
      <c r="L28" s="154"/>
      <c r="M28" s="520"/>
      <c r="N28" s="520"/>
      <c r="O28" s="520"/>
      <c r="P28" s="59"/>
      <c r="Q28" s="4"/>
      <c r="R28" s="76"/>
      <c r="S28" s="463" t="s">
        <v>138</v>
      </c>
      <c r="T28" s="463"/>
      <c r="U28" s="463"/>
      <c r="V28" s="153"/>
      <c r="W28" s="521"/>
      <c r="X28" s="521"/>
      <c r="Y28" s="521"/>
      <c r="Z28" s="59"/>
      <c r="AA28" s="4"/>
      <c r="AB28" s="76"/>
      <c r="AC28" s="463"/>
      <c r="AD28" s="463"/>
      <c r="AE28" s="463"/>
      <c r="AF28" s="75"/>
      <c r="AG28" s="520"/>
      <c r="AH28" s="520"/>
      <c r="AI28" s="520"/>
      <c r="AJ28" s="59"/>
      <c r="AK28" s="4"/>
    </row>
    <row r="29" spans="1:37" ht="132" customHeight="1">
      <c r="A29" s="11"/>
      <c r="B29" s="10"/>
      <c r="C29" s="31"/>
      <c r="D29" s="48"/>
      <c r="E29" s="5"/>
      <c r="F29" s="6"/>
      <c r="G29" s="73"/>
      <c r="H29" s="74"/>
      <c r="I29" s="463" t="s">
        <v>139</v>
      </c>
      <c r="J29" s="463"/>
      <c r="K29" s="463"/>
      <c r="L29" s="154"/>
      <c r="M29" s="520"/>
      <c r="N29" s="520"/>
      <c r="O29" s="520"/>
      <c r="P29" s="59"/>
      <c r="Q29" s="4"/>
      <c r="R29" s="76"/>
      <c r="S29" s="463" t="s">
        <v>139</v>
      </c>
      <c r="T29" s="463"/>
      <c r="U29" s="463"/>
      <c r="V29" s="153"/>
      <c r="W29" s="520"/>
      <c r="X29" s="520"/>
      <c r="Y29" s="520"/>
      <c r="Z29" s="59"/>
      <c r="AA29" s="4"/>
      <c r="AB29" s="76"/>
      <c r="AC29" s="463"/>
      <c r="AD29" s="463"/>
      <c r="AE29" s="463"/>
      <c r="AF29" s="75"/>
      <c r="AG29" s="520"/>
      <c r="AH29" s="520"/>
      <c r="AI29" s="520"/>
      <c r="AJ29" s="59"/>
      <c r="AK29" s="4"/>
    </row>
    <row r="30" spans="1:37" ht="154.94999999999999" customHeight="1">
      <c r="A30" s="11"/>
      <c r="B30" s="10"/>
      <c r="C30" s="31"/>
      <c r="D30" s="48"/>
      <c r="E30" s="5"/>
      <c r="F30" s="6"/>
      <c r="G30" s="73"/>
      <c r="H30" s="74"/>
      <c r="I30" s="463" t="s">
        <v>145</v>
      </c>
      <c r="J30" s="463"/>
      <c r="K30" s="463"/>
      <c r="L30" s="154"/>
      <c r="M30" s="520"/>
      <c r="N30" s="520"/>
      <c r="O30" s="520"/>
      <c r="P30" s="59"/>
      <c r="Q30" s="4"/>
      <c r="R30" s="76"/>
      <c r="S30" s="463" t="s">
        <v>145</v>
      </c>
      <c r="T30" s="463"/>
      <c r="U30" s="463"/>
      <c r="V30" s="153"/>
      <c r="W30" s="521"/>
      <c r="X30" s="521"/>
      <c r="Y30" s="521"/>
      <c r="Z30" s="59"/>
      <c r="AA30" s="4"/>
      <c r="AB30" s="76"/>
      <c r="AC30" s="463"/>
      <c r="AD30" s="463"/>
      <c r="AE30" s="463"/>
      <c r="AF30" s="75"/>
      <c r="AG30" s="520"/>
      <c r="AH30" s="520"/>
      <c r="AI30" s="520"/>
      <c r="AJ30" s="59"/>
      <c r="AK30" s="4"/>
    </row>
    <row r="31" spans="1:37" ht="148.5" customHeight="1" thickBot="1">
      <c r="A31" s="11"/>
      <c r="B31" s="10"/>
      <c r="C31" s="51"/>
      <c r="D31" s="52"/>
      <c r="E31" s="77"/>
      <c r="F31" s="78"/>
      <c r="G31" s="79"/>
      <c r="H31" s="80"/>
      <c r="I31" s="515" t="s">
        <v>140</v>
      </c>
      <c r="J31" s="515"/>
      <c r="K31" s="515"/>
      <c r="L31" s="154"/>
      <c r="M31" s="516"/>
      <c r="N31" s="516"/>
      <c r="O31" s="516"/>
      <c r="P31" s="84"/>
      <c r="Q31" s="4"/>
      <c r="R31" s="85"/>
      <c r="S31" s="515" t="s">
        <v>140</v>
      </c>
      <c r="T31" s="515"/>
      <c r="U31" s="515"/>
      <c r="V31" s="153"/>
      <c r="W31" s="519"/>
      <c r="X31" s="519"/>
      <c r="Y31" s="519"/>
      <c r="Z31" s="84"/>
      <c r="AA31" s="4"/>
      <c r="AB31" s="85"/>
      <c r="AC31" s="515"/>
      <c r="AD31" s="515"/>
      <c r="AE31" s="515"/>
      <c r="AF31" s="75"/>
      <c r="AG31" s="516"/>
      <c r="AH31" s="516"/>
      <c r="AI31" s="516"/>
      <c r="AJ31" s="84"/>
      <c r="AK31" s="4"/>
    </row>
    <row r="32" spans="1:37" ht="28.5" customHeight="1">
      <c r="A32" s="144">
        <v>4</v>
      </c>
      <c r="B32" s="56" t="s">
        <v>25</v>
      </c>
      <c r="C32" s="517" t="s">
        <v>61</v>
      </c>
      <c r="D32" s="518"/>
      <c r="E32" s="439">
        <v>3</v>
      </c>
      <c r="F32" s="439"/>
      <c r="G32" s="513">
        <f>L41+L52+L61</f>
        <v>1.25</v>
      </c>
      <c r="H32" s="513"/>
      <c r="I32" s="514" t="s">
        <v>205</v>
      </c>
      <c r="J32" s="514"/>
      <c r="K32" s="514"/>
      <c r="L32" s="277">
        <f>(L33+L34+L35+L36+L37+L38)/6</f>
        <v>0.75</v>
      </c>
      <c r="M32" s="514"/>
      <c r="N32" s="514"/>
      <c r="O32" s="514"/>
      <c r="P32" s="34"/>
      <c r="Q32" s="7"/>
      <c r="R32" s="87">
        <f>V41+V52+V61</f>
        <v>1.25</v>
      </c>
      <c r="S32" s="514" t="s">
        <v>230</v>
      </c>
      <c r="T32" s="514"/>
      <c r="U32" s="514"/>
      <c r="V32" s="256">
        <f>SUM(V33:V38)/6</f>
        <v>0.75</v>
      </c>
      <c r="W32" s="459"/>
      <c r="X32" s="459"/>
      <c r="Y32" s="459"/>
      <c r="Z32" s="34"/>
      <c r="AA32" s="7"/>
      <c r="AB32" s="87"/>
      <c r="AC32" s="459"/>
      <c r="AD32" s="459"/>
      <c r="AE32" s="459"/>
      <c r="AF32" s="86"/>
      <c r="AG32" s="459"/>
      <c r="AH32" s="459"/>
      <c r="AI32" s="459"/>
      <c r="AJ32" s="34"/>
      <c r="AK32" s="7"/>
    </row>
    <row r="33" spans="1:37" ht="112.8" customHeight="1">
      <c r="A33" s="9"/>
      <c r="B33" s="14"/>
      <c r="C33" s="493"/>
      <c r="D33" s="494"/>
      <c r="E33" s="88"/>
      <c r="F33" s="89"/>
      <c r="G33" s="90"/>
      <c r="H33" s="91"/>
      <c r="I33" s="342" t="s">
        <v>221</v>
      </c>
      <c r="J33" s="342"/>
      <c r="K33" s="342"/>
      <c r="L33" s="240">
        <v>0.5</v>
      </c>
      <c r="M33" s="511"/>
      <c r="N33" s="512"/>
      <c r="O33" s="512"/>
      <c r="P33" s="32"/>
      <c r="Q33" s="4"/>
      <c r="R33" s="76"/>
      <c r="S33" s="342" t="s">
        <v>223</v>
      </c>
      <c r="T33" s="342"/>
      <c r="U33" s="342"/>
      <c r="V33" s="236">
        <v>0.5</v>
      </c>
      <c r="W33" s="496"/>
      <c r="X33" s="496"/>
      <c r="Y33" s="496"/>
      <c r="Z33" s="32"/>
      <c r="AA33" s="4"/>
      <c r="AB33" s="76"/>
      <c r="AC33" s="342"/>
      <c r="AD33" s="342"/>
      <c r="AE33" s="342"/>
      <c r="AF33" s="146"/>
      <c r="AG33" s="496"/>
      <c r="AH33" s="496"/>
      <c r="AI33" s="496"/>
      <c r="AJ33" s="32"/>
      <c r="AK33" s="4"/>
    </row>
    <row r="34" spans="1:37" ht="133.19999999999999" customHeight="1">
      <c r="A34" s="9"/>
      <c r="B34" s="14"/>
      <c r="C34" s="33"/>
      <c r="D34" s="15"/>
      <c r="E34" s="88"/>
      <c r="F34" s="89"/>
      <c r="G34" s="90"/>
      <c r="H34" s="298"/>
      <c r="I34" s="508" t="s">
        <v>222</v>
      </c>
      <c r="J34" s="509"/>
      <c r="K34" s="509"/>
      <c r="L34" s="330">
        <v>0.5</v>
      </c>
      <c r="M34" s="510"/>
      <c r="N34" s="510"/>
      <c r="O34" s="510"/>
      <c r="P34" s="32"/>
      <c r="Q34" s="4"/>
      <c r="R34" s="76"/>
      <c r="S34" s="361" t="s">
        <v>122</v>
      </c>
      <c r="T34" s="362"/>
      <c r="U34" s="362"/>
      <c r="V34" s="154">
        <v>0.5</v>
      </c>
      <c r="W34" s="496"/>
      <c r="X34" s="496"/>
      <c r="Y34" s="496"/>
      <c r="Z34" s="32"/>
      <c r="AA34" s="4"/>
      <c r="AB34" s="76"/>
      <c r="AC34" s="342"/>
      <c r="AD34" s="342"/>
      <c r="AE34" s="342"/>
      <c r="AF34" s="142"/>
      <c r="AG34" s="496"/>
      <c r="AH34" s="496"/>
      <c r="AI34" s="496"/>
      <c r="AJ34" s="32"/>
      <c r="AK34" s="4"/>
    </row>
    <row r="35" spans="1:37" ht="153" customHeight="1">
      <c r="A35" s="9"/>
      <c r="B35" s="14"/>
      <c r="C35" s="33"/>
      <c r="D35" s="15"/>
      <c r="E35" s="88"/>
      <c r="F35" s="89"/>
      <c r="G35" s="90"/>
      <c r="H35" s="91"/>
      <c r="I35" s="342" t="s">
        <v>123</v>
      </c>
      <c r="J35" s="342"/>
      <c r="K35" s="342"/>
      <c r="L35" s="330">
        <v>1</v>
      </c>
      <c r="M35" s="507"/>
      <c r="N35" s="496"/>
      <c r="O35" s="496"/>
      <c r="P35" s="32"/>
      <c r="Q35" s="4"/>
      <c r="R35" s="76"/>
      <c r="S35" s="342" t="s">
        <v>123</v>
      </c>
      <c r="T35" s="342"/>
      <c r="U35" s="342"/>
      <c r="V35" s="154">
        <v>1</v>
      </c>
      <c r="W35" s="496"/>
      <c r="X35" s="496"/>
      <c r="Y35" s="496"/>
      <c r="Z35" s="32"/>
      <c r="AA35" s="4"/>
      <c r="AB35" s="76"/>
      <c r="AC35" s="342"/>
      <c r="AD35" s="342"/>
      <c r="AE35" s="342"/>
      <c r="AF35" s="142"/>
      <c r="AG35" s="496"/>
      <c r="AH35" s="496"/>
      <c r="AI35" s="496"/>
      <c r="AJ35" s="32"/>
      <c r="AK35" s="4"/>
    </row>
    <row r="36" spans="1:37" ht="234.6" customHeight="1">
      <c r="A36" s="9"/>
      <c r="B36" s="14"/>
      <c r="C36" s="33"/>
      <c r="D36" s="15"/>
      <c r="E36" s="88"/>
      <c r="F36" s="89"/>
      <c r="G36" s="90"/>
      <c r="H36" s="91"/>
      <c r="I36" s="342" t="s">
        <v>161</v>
      </c>
      <c r="J36" s="342"/>
      <c r="K36" s="342"/>
      <c r="L36" s="294">
        <v>0.5</v>
      </c>
      <c r="M36" s="365"/>
      <c r="N36" s="366"/>
      <c r="O36" s="366"/>
      <c r="P36" s="32"/>
      <c r="Q36" s="4"/>
      <c r="R36" s="76"/>
      <c r="S36" s="342" t="s">
        <v>161</v>
      </c>
      <c r="T36" s="342"/>
      <c r="U36" s="342"/>
      <c r="V36" s="154">
        <v>0.5</v>
      </c>
      <c r="W36" s="496"/>
      <c r="X36" s="496"/>
      <c r="Y36" s="496"/>
      <c r="Z36" s="32"/>
      <c r="AA36" s="4"/>
      <c r="AB36" s="76"/>
      <c r="AC36" s="342"/>
      <c r="AD36" s="342"/>
      <c r="AE36" s="342"/>
      <c r="AF36" s="142"/>
      <c r="AG36" s="496"/>
      <c r="AH36" s="496"/>
      <c r="AI36" s="496"/>
      <c r="AJ36" s="32"/>
      <c r="AK36" s="4"/>
    </row>
    <row r="37" spans="1:37" ht="153.6" customHeight="1">
      <c r="A37" s="9"/>
      <c r="B37" s="14"/>
      <c r="C37" s="33"/>
      <c r="D37" s="15"/>
      <c r="E37" s="88"/>
      <c r="F37" s="89"/>
      <c r="G37" s="90"/>
      <c r="H37" s="91"/>
      <c r="I37" s="342" t="s">
        <v>207</v>
      </c>
      <c r="J37" s="342"/>
      <c r="K37" s="342"/>
      <c r="L37" s="293">
        <v>1</v>
      </c>
      <c r="M37" s="510"/>
      <c r="N37" s="510"/>
      <c r="O37" s="510"/>
      <c r="P37" s="32"/>
      <c r="Q37" s="4"/>
      <c r="R37" s="76"/>
      <c r="S37" s="342" t="s">
        <v>162</v>
      </c>
      <c r="T37" s="342"/>
      <c r="U37" s="342"/>
      <c r="V37" s="154">
        <v>1</v>
      </c>
      <c r="W37" s="496"/>
      <c r="X37" s="496"/>
      <c r="Y37" s="496"/>
      <c r="Z37" s="32"/>
      <c r="AA37" s="4"/>
      <c r="AB37" s="76"/>
      <c r="AC37" s="342"/>
      <c r="AD37" s="342"/>
      <c r="AE37" s="342"/>
      <c r="AF37" s="142"/>
      <c r="AG37" s="496"/>
      <c r="AH37" s="496"/>
      <c r="AI37" s="496"/>
      <c r="AJ37" s="32"/>
      <c r="AK37" s="4"/>
    </row>
    <row r="38" spans="1:37" ht="107.4" customHeight="1">
      <c r="A38" s="9"/>
      <c r="B38" s="14"/>
      <c r="C38" s="33"/>
      <c r="D38" s="15"/>
      <c r="E38" s="88"/>
      <c r="F38" s="89"/>
      <c r="G38" s="90"/>
      <c r="H38" s="91"/>
      <c r="I38" s="342" t="s">
        <v>220</v>
      </c>
      <c r="J38" s="342"/>
      <c r="K38" s="342"/>
      <c r="L38" s="154">
        <v>1</v>
      </c>
      <c r="M38" s="496"/>
      <c r="N38" s="496"/>
      <c r="O38" s="496"/>
      <c r="P38" s="32"/>
      <c r="Q38" s="4"/>
      <c r="R38" s="76"/>
      <c r="S38" s="342" t="s">
        <v>124</v>
      </c>
      <c r="T38" s="342"/>
      <c r="U38" s="342"/>
      <c r="V38" s="154">
        <v>1</v>
      </c>
      <c r="W38" s="496"/>
      <c r="X38" s="496"/>
      <c r="Y38" s="496"/>
      <c r="Z38" s="32"/>
      <c r="AA38" s="4"/>
      <c r="AB38" s="76"/>
      <c r="AC38" s="342"/>
      <c r="AD38" s="342"/>
      <c r="AE38" s="342"/>
      <c r="AF38" s="142"/>
      <c r="AG38" s="496"/>
      <c r="AH38" s="496"/>
      <c r="AI38" s="496"/>
      <c r="AJ38" s="32"/>
      <c r="AK38" s="4"/>
    </row>
    <row r="39" spans="1:37" ht="121.2" customHeight="1">
      <c r="A39" s="9"/>
      <c r="B39" s="14"/>
      <c r="C39" s="33"/>
      <c r="D39" s="15"/>
      <c r="E39" s="88"/>
      <c r="F39" s="89"/>
      <c r="G39" s="90"/>
      <c r="H39" s="298"/>
      <c r="I39" s="361" t="s">
        <v>147</v>
      </c>
      <c r="J39" s="362"/>
      <c r="K39" s="362"/>
      <c r="L39" s="154"/>
      <c r="M39" s="496"/>
      <c r="N39" s="497"/>
      <c r="O39" s="497"/>
      <c r="P39" s="32"/>
      <c r="Q39" s="4"/>
      <c r="R39" s="76"/>
      <c r="S39" s="361" t="s">
        <v>147</v>
      </c>
      <c r="T39" s="362"/>
      <c r="U39" s="362"/>
      <c r="V39" s="153"/>
      <c r="W39" s="496"/>
      <c r="X39" s="497"/>
      <c r="Y39" s="497"/>
      <c r="Z39" s="32"/>
      <c r="AA39" s="4"/>
      <c r="AB39" s="76"/>
      <c r="AC39" s="286"/>
      <c r="AD39" s="288"/>
      <c r="AE39" s="288"/>
      <c r="AF39" s="75"/>
      <c r="AG39" s="287"/>
      <c r="AH39" s="290"/>
      <c r="AI39" s="290"/>
      <c r="AJ39" s="32"/>
      <c r="AK39" s="4"/>
    </row>
    <row r="40" spans="1:37" ht="109.2" customHeight="1">
      <c r="A40" s="9"/>
      <c r="B40" s="14"/>
      <c r="C40" s="33"/>
      <c r="D40" s="15"/>
      <c r="E40" s="88"/>
      <c r="F40" s="89"/>
      <c r="G40" s="90"/>
      <c r="H40" s="298"/>
      <c r="I40" s="361" t="s">
        <v>148</v>
      </c>
      <c r="J40" s="362"/>
      <c r="K40" s="362"/>
      <c r="L40" s="154"/>
      <c r="M40" s="496"/>
      <c r="N40" s="497"/>
      <c r="O40" s="497"/>
      <c r="P40" s="32"/>
      <c r="Q40" s="4"/>
      <c r="R40" s="76"/>
      <c r="S40" s="361" t="s">
        <v>148</v>
      </c>
      <c r="T40" s="362"/>
      <c r="U40" s="362"/>
      <c r="V40" s="153"/>
      <c r="W40" s="496"/>
      <c r="X40" s="497"/>
      <c r="Y40" s="497"/>
      <c r="Z40" s="32"/>
      <c r="AA40" s="4"/>
      <c r="AB40" s="76"/>
      <c r="AC40" s="286"/>
      <c r="AD40" s="288"/>
      <c r="AE40" s="288"/>
      <c r="AF40" s="75"/>
      <c r="AG40" s="287"/>
      <c r="AH40" s="290"/>
      <c r="AI40" s="290"/>
      <c r="AJ40" s="32"/>
      <c r="AK40" s="4"/>
    </row>
    <row r="41" spans="1:37" ht="18.75" customHeight="1">
      <c r="A41" s="9"/>
      <c r="B41" s="14"/>
      <c r="C41" s="33"/>
      <c r="D41" s="15"/>
      <c r="E41" s="88"/>
      <c r="F41" s="89"/>
      <c r="G41" s="90"/>
      <c r="H41" s="91"/>
      <c r="I41" s="475" t="s">
        <v>43</v>
      </c>
      <c r="J41" s="475"/>
      <c r="K41" s="475"/>
      <c r="L41" s="278">
        <f>IF(L32&lt;0.125,0,IF(AND(L32&gt;=0.125,L32&lt;0.375),0.25,IF(AND(L32&gt;=0.375,L32&lt;0.625),0.5,IF(AND(L32&gt;=0.375,L32&lt;0.625),0.5,IF(AND(L32&gt;=0.625,L32&lt;0.875),0.75,1)))))</f>
        <v>0.75</v>
      </c>
      <c r="M41" s="462"/>
      <c r="N41" s="462"/>
      <c r="O41" s="462"/>
      <c r="P41" s="34"/>
      <c r="Q41" s="4"/>
      <c r="R41" s="76"/>
      <c r="S41" s="475" t="s">
        <v>43</v>
      </c>
      <c r="T41" s="475"/>
      <c r="U41" s="475"/>
      <c r="V41" s="257">
        <f>IF(V32&lt;0.125,0,IF(AND(V32&gt;=0.125,V32&lt;0.375),0.25,IF(AND(V32&gt;=0.375,V32&lt;0.625),0.5,IF(AND(V32&gt;=0.625,V32&lt;0.875),0.75,1))))</f>
        <v>0.75</v>
      </c>
      <c r="W41" s="462"/>
      <c r="X41" s="462"/>
      <c r="Y41" s="462"/>
      <c r="Z41" s="34"/>
      <c r="AA41" s="4"/>
      <c r="AB41" s="76"/>
      <c r="AC41" s="462"/>
      <c r="AD41" s="462"/>
      <c r="AE41" s="462"/>
      <c r="AF41" s="57"/>
      <c r="AG41" s="462"/>
      <c r="AH41" s="462"/>
      <c r="AI41" s="462"/>
      <c r="AJ41" s="34"/>
      <c r="AK41" s="4"/>
    </row>
    <row r="42" spans="1:37" ht="20.25" customHeight="1">
      <c r="A42" s="9"/>
      <c r="B42" s="14"/>
      <c r="C42" s="33"/>
      <c r="D42" s="15"/>
      <c r="E42" s="88"/>
      <c r="F42" s="89"/>
      <c r="G42" s="90"/>
      <c r="H42" s="91"/>
      <c r="I42" s="472" t="s">
        <v>229</v>
      </c>
      <c r="J42" s="472"/>
      <c r="K42" s="472"/>
      <c r="L42" s="279">
        <f>SUM(L43:L49)/7</f>
        <v>0.5</v>
      </c>
      <c r="M42" s="474"/>
      <c r="N42" s="474"/>
      <c r="O42" s="474"/>
      <c r="P42" s="34"/>
      <c r="Q42" s="4"/>
      <c r="R42" s="76"/>
      <c r="S42" s="472" t="s">
        <v>229</v>
      </c>
      <c r="T42" s="472"/>
      <c r="U42" s="472"/>
      <c r="V42" s="258">
        <f>SUM(V43:V49)/7</f>
        <v>0.5</v>
      </c>
      <c r="W42" s="474"/>
      <c r="X42" s="474"/>
      <c r="Y42" s="474"/>
      <c r="Z42" s="34"/>
      <c r="AA42" s="4"/>
      <c r="AB42" s="76"/>
      <c r="AC42" s="474"/>
      <c r="AD42" s="474"/>
      <c r="AE42" s="474"/>
      <c r="AF42" s="92"/>
      <c r="AG42" s="474"/>
      <c r="AH42" s="474"/>
      <c r="AI42" s="474"/>
      <c r="AJ42" s="34"/>
      <c r="AK42" s="4"/>
    </row>
    <row r="43" spans="1:37" ht="50.25" customHeight="1">
      <c r="A43" s="9"/>
      <c r="B43" s="14"/>
      <c r="C43" s="33"/>
      <c r="D43" s="15"/>
      <c r="E43" s="88"/>
      <c r="F43" s="89"/>
      <c r="G43" s="90"/>
      <c r="H43" s="91"/>
      <c r="I43" s="342" t="s">
        <v>74</v>
      </c>
      <c r="J43" s="342"/>
      <c r="K43" s="342"/>
      <c r="L43" s="240">
        <v>0</v>
      </c>
      <c r="M43" s="496"/>
      <c r="N43" s="496"/>
      <c r="O43" s="496"/>
      <c r="P43" s="32"/>
      <c r="Q43" s="4"/>
      <c r="R43" s="76"/>
      <c r="S43" s="342" t="s">
        <v>74</v>
      </c>
      <c r="T43" s="342"/>
      <c r="U43" s="342"/>
      <c r="V43" s="237">
        <v>0</v>
      </c>
      <c r="W43" s="496"/>
      <c r="X43" s="496"/>
      <c r="Y43" s="496"/>
      <c r="Z43" s="32"/>
      <c r="AA43" s="4"/>
      <c r="AB43" s="76"/>
      <c r="AC43" s="342"/>
      <c r="AD43" s="342"/>
      <c r="AE43" s="342"/>
      <c r="AF43" s="147"/>
      <c r="AG43" s="496"/>
      <c r="AH43" s="496"/>
      <c r="AI43" s="496"/>
      <c r="AJ43" s="32"/>
      <c r="AK43" s="4"/>
    </row>
    <row r="44" spans="1:37" ht="84.75" customHeight="1">
      <c r="A44" s="9"/>
      <c r="B44" s="14"/>
      <c r="C44" s="33"/>
      <c r="D44" s="15"/>
      <c r="E44" s="88"/>
      <c r="F44" s="89"/>
      <c r="G44" s="90"/>
      <c r="H44" s="91"/>
      <c r="I44" s="342" t="s">
        <v>160</v>
      </c>
      <c r="J44" s="342"/>
      <c r="K44" s="342"/>
      <c r="L44" s="240">
        <v>0</v>
      </c>
      <c r="M44" s="496"/>
      <c r="N44" s="496"/>
      <c r="O44" s="496"/>
      <c r="P44" s="32"/>
      <c r="Q44" s="4"/>
      <c r="R44" s="76"/>
      <c r="S44" s="342" t="s">
        <v>160</v>
      </c>
      <c r="T44" s="342"/>
      <c r="U44" s="342"/>
      <c r="V44" s="237">
        <v>0</v>
      </c>
      <c r="W44" s="496"/>
      <c r="X44" s="496"/>
      <c r="Y44" s="496"/>
      <c r="Z44" s="32"/>
      <c r="AA44" s="4"/>
      <c r="AB44" s="76"/>
      <c r="AC44" s="342"/>
      <c r="AD44" s="342"/>
      <c r="AE44" s="342"/>
      <c r="AF44" s="75"/>
      <c r="AG44" s="496"/>
      <c r="AH44" s="496"/>
      <c r="AI44" s="496"/>
      <c r="AJ44" s="32"/>
      <c r="AK44" s="4"/>
    </row>
    <row r="45" spans="1:37" ht="195" customHeight="1">
      <c r="A45" s="9"/>
      <c r="B45" s="14"/>
      <c r="C45" s="33"/>
      <c r="D45" s="15"/>
      <c r="E45" s="88"/>
      <c r="F45" s="89"/>
      <c r="G45" s="90"/>
      <c r="H45" s="91"/>
      <c r="I45" s="342" t="s">
        <v>149</v>
      </c>
      <c r="J45" s="342"/>
      <c r="K45" s="342"/>
      <c r="L45" s="154">
        <v>1</v>
      </c>
      <c r="M45" s="496"/>
      <c r="N45" s="496"/>
      <c r="O45" s="496"/>
      <c r="P45" s="32"/>
      <c r="Q45" s="4"/>
      <c r="R45" s="76"/>
      <c r="S45" s="342" t="s">
        <v>149</v>
      </c>
      <c r="T45" s="342"/>
      <c r="U45" s="342"/>
      <c r="V45" s="153">
        <v>1</v>
      </c>
      <c r="W45" s="496"/>
      <c r="X45" s="496"/>
      <c r="Y45" s="496"/>
      <c r="Z45" s="32"/>
      <c r="AA45" s="4"/>
      <c r="AB45" s="76"/>
      <c r="AC45" s="342"/>
      <c r="AD45" s="342"/>
      <c r="AE45" s="342"/>
      <c r="AF45" s="75"/>
      <c r="AG45" s="496"/>
      <c r="AH45" s="496"/>
      <c r="AI45" s="496"/>
      <c r="AJ45" s="32"/>
      <c r="AK45" s="4"/>
    </row>
    <row r="46" spans="1:37" ht="172.2" customHeight="1">
      <c r="A46" s="9"/>
      <c r="B46" s="14"/>
      <c r="C46" s="33"/>
      <c r="D46" s="15"/>
      <c r="E46" s="88"/>
      <c r="F46" s="89"/>
      <c r="G46" s="90"/>
      <c r="H46" s="91"/>
      <c r="I46" s="342" t="s">
        <v>146</v>
      </c>
      <c r="J46" s="342"/>
      <c r="K46" s="342"/>
      <c r="L46" s="289">
        <v>1</v>
      </c>
      <c r="M46" s="496"/>
      <c r="N46" s="496"/>
      <c r="O46" s="496"/>
      <c r="P46" s="32"/>
      <c r="Q46" s="4"/>
      <c r="R46" s="76"/>
      <c r="S46" s="342" t="s">
        <v>146</v>
      </c>
      <c r="T46" s="342"/>
      <c r="U46" s="342"/>
      <c r="V46" s="291">
        <v>1</v>
      </c>
      <c r="W46" s="496"/>
      <c r="X46" s="496"/>
      <c r="Y46" s="496"/>
      <c r="Z46" s="32"/>
      <c r="AA46" s="4"/>
      <c r="AB46" s="76"/>
      <c r="AC46" s="342"/>
      <c r="AD46" s="342"/>
      <c r="AE46" s="342"/>
      <c r="AF46" s="75"/>
      <c r="AG46" s="496"/>
      <c r="AH46" s="496"/>
      <c r="AI46" s="496"/>
      <c r="AJ46" s="32"/>
      <c r="AK46" s="4"/>
    </row>
    <row r="47" spans="1:37" ht="241.8" customHeight="1">
      <c r="A47" s="9"/>
      <c r="B47" s="14"/>
      <c r="C47" s="33"/>
      <c r="D47" s="15"/>
      <c r="E47" s="88"/>
      <c r="F47" s="89"/>
      <c r="G47" s="90"/>
      <c r="H47" s="91"/>
      <c r="I47" s="342" t="s">
        <v>208</v>
      </c>
      <c r="J47" s="342"/>
      <c r="K47" s="342"/>
      <c r="L47" s="295">
        <v>0.5</v>
      </c>
      <c r="M47" s="502"/>
      <c r="N47" s="502"/>
      <c r="O47" s="502"/>
      <c r="P47" s="32"/>
      <c r="Q47" s="47"/>
      <c r="R47" s="94"/>
      <c r="S47" s="342" t="s">
        <v>208</v>
      </c>
      <c r="T47" s="342"/>
      <c r="U47" s="342"/>
      <c r="V47" s="238">
        <v>0.5</v>
      </c>
      <c r="W47" s="496"/>
      <c r="X47" s="496"/>
      <c r="Y47" s="496"/>
      <c r="Z47" s="32"/>
      <c r="AA47" s="47"/>
      <c r="AB47" s="94"/>
      <c r="AC47" s="342"/>
      <c r="AD47" s="342"/>
      <c r="AE47" s="342"/>
      <c r="AF47" s="93"/>
      <c r="AG47" s="496"/>
      <c r="AH47" s="496"/>
      <c r="AI47" s="496"/>
      <c r="AJ47" s="59"/>
      <c r="AK47" s="95"/>
    </row>
    <row r="48" spans="1:37" ht="331.5" customHeight="1">
      <c r="A48" s="9"/>
      <c r="B48" s="14"/>
      <c r="C48" s="33"/>
      <c r="D48" s="15"/>
      <c r="E48" s="88"/>
      <c r="F48" s="89"/>
      <c r="G48" s="90"/>
      <c r="H48" s="91"/>
      <c r="I48" s="342" t="s">
        <v>192</v>
      </c>
      <c r="J48" s="342"/>
      <c r="K48" s="342"/>
      <c r="L48" s="240">
        <v>0.5</v>
      </c>
      <c r="M48" s="496"/>
      <c r="N48" s="496"/>
      <c r="O48" s="496"/>
      <c r="P48" s="32"/>
      <c r="Q48" s="4"/>
      <c r="R48" s="76"/>
      <c r="S48" s="342" t="s">
        <v>226</v>
      </c>
      <c r="T48" s="342"/>
      <c r="U48" s="342"/>
      <c r="V48" s="237">
        <v>0.5</v>
      </c>
      <c r="W48" s="496"/>
      <c r="X48" s="496"/>
      <c r="Y48" s="496"/>
      <c r="Z48" s="32"/>
      <c r="AA48" s="4"/>
      <c r="AB48" s="76"/>
      <c r="AC48" s="342"/>
      <c r="AD48" s="342"/>
      <c r="AE48" s="342"/>
      <c r="AF48" s="75"/>
      <c r="AG48" s="496"/>
      <c r="AH48" s="496"/>
      <c r="AI48" s="496"/>
      <c r="AJ48" s="32"/>
      <c r="AK48" s="4"/>
    </row>
    <row r="49" spans="1:37" ht="211.95" customHeight="1">
      <c r="A49" s="9"/>
      <c r="B49" s="14"/>
      <c r="C49" s="33"/>
      <c r="D49" s="15"/>
      <c r="E49" s="88"/>
      <c r="F49" s="89"/>
      <c r="G49" s="90"/>
      <c r="H49" s="91"/>
      <c r="I49" s="342" t="s">
        <v>156</v>
      </c>
      <c r="J49" s="342"/>
      <c r="K49" s="342"/>
      <c r="L49" s="240">
        <v>0.5</v>
      </c>
      <c r="M49" s="496"/>
      <c r="N49" s="496"/>
      <c r="O49" s="496"/>
      <c r="P49" s="32"/>
      <c r="Q49" s="47"/>
      <c r="R49" s="94"/>
      <c r="S49" s="342" t="s">
        <v>156</v>
      </c>
      <c r="T49" s="342"/>
      <c r="U49" s="342"/>
      <c r="V49" s="237">
        <v>0.5</v>
      </c>
      <c r="W49" s="496"/>
      <c r="X49" s="496"/>
      <c r="Y49" s="496"/>
      <c r="Z49" s="59"/>
      <c r="AA49" s="96"/>
      <c r="AB49" s="94"/>
      <c r="AC49" s="342"/>
      <c r="AD49" s="342"/>
      <c r="AE49" s="342"/>
      <c r="AF49" s="75"/>
      <c r="AG49" s="496"/>
      <c r="AH49" s="496"/>
      <c r="AI49" s="496"/>
      <c r="AJ49" s="59"/>
      <c r="AK49" s="95"/>
    </row>
    <row r="50" spans="1:37" ht="123.6" customHeight="1">
      <c r="A50" s="9"/>
      <c r="B50" s="14"/>
      <c r="C50" s="33"/>
      <c r="D50" s="15"/>
      <c r="E50" s="88"/>
      <c r="F50" s="89"/>
      <c r="G50" s="90"/>
      <c r="H50" s="298"/>
      <c r="I50" s="361" t="s">
        <v>157</v>
      </c>
      <c r="J50" s="362"/>
      <c r="K50" s="362"/>
      <c r="L50" s="240"/>
      <c r="M50" s="496"/>
      <c r="N50" s="497"/>
      <c r="O50" s="497"/>
      <c r="P50" s="32"/>
      <c r="Q50" s="47"/>
      <c r="R50" s="94"/>
      <c r="S50" s="361" t="s">
        <v>158</v>
      </c>
      <c r="T50" s="362"/>
      <c r="U50" s="362"/>
      <c r="V50" s="268"/>
      <c r="W50" s="496"/>
      <c r="X50" s="497"/>
      <c r="Y50" s="497"/>
      <c r="Z50" s="59"/>
      <c r="AA50" s="96"/>
      <c r="AB50" s="94"/>
      <c r="AC50" s="286"/>
      <c r="AD50" s="288"/>
      <c r="AE50" s="288"/>
      <c r="AF50" s="75"/>
      <c r="AG50" s="287"/>
      <c r="AH50" s="290"/>
      <c r="AI50" s="290"/>
      <c r="AJ50" s="32"/>
      <c r="AK50" s="306"/>
    </row>
    <row r="51" spans="1:37" ht="114" customHeight="1">
      <c r="A51" s="9"/>
      <c r="B51" s="14"/>
      <c r="C51" s="33"/>
      <c r="D51" s="15"/>
      <c r="E51" s="88"/>
      <c r="F51" s="89"/>
      <c r="G51" s="90"/>
      <c r="H51" s="298"/>
      <c r="I51" s="363" t="s">
        <v>159</v>
      </c>
      <c r="J51" s="364"/>
      <c r="K51" s="364"/>
      <c r="L51" s="240"/>
      <c r="M51" s="496"/>
      <c r="N51" s="497"/>
      <c r="O51" s="497"/>
      <c r="P51" s="32"/>
      <c r="Q51" s="47"/>
      <c r="R51" s="94"/>
      <c r="S51" s="363" t="s">
        <v>159</v>
      </c>
      <c r="T51" s="364"/>
      <c r="U51" s="364"/>
      <c r="V51" s="268"/>
      <c r="W51" s="496"/>
      <c r="X51" s="497"/>
      <c r="Y51" s="497"/>
      <c r="Z51" s="59"/>
      <c r="AA51" s="96"/>
      <c r="AB51" s="94"/>
      <c r="AC51" s="286"/>
      <c r="AD51" s="288"/>
      <c r="AE51" s="288"/>
      <c r="AF51" s="75"/>
      <c r="AG51" s="287"/>
      <c r="AH51" s="290"/>
      <c r="AI51" s="290"/>
      <c r="AJ51" s="312"/>
      <c r="AK51" s="95"/>
    </row>
    <row r="52" spans="1:37" ht="18" customHeight="1" thickBot="1">
      <c r="A52" s="9"/>
      <c r="B52" s="14"/>
      <c r="C52" s="33"/>
      <c r="D52" s="15"/>
      <c r="E52" s="88"/>
      <c r="F52" s="89"/>
      <c r="G52" s="90"/>
      <c r="H52" s="91"/>
      <c r="I52" s="489" t="s">
        <v>41</v>
      </c>
      <c r="J52" s="490"/>
      <c r="K52" s="490"/>
      <c r="L52" s="278">
        <f>IF(L42&lt;0.125,0,IF(AND(L42&gt;=0.125,L42&lt;0.375),0.25,IF(AND(L42&gt;=0.375,L42&lt;0.625),0.5,IF(AND(L42&gt;=0.375,L42&lt;0.625),0.5,IF(AND(L42&gt;=0.625,L42&lt;0.875),0.75,1)))))</f>
        <v>0.5</v>
      </c>
      <c r="M52" s="505"/>
      <c r="N52" s="506"/>
      <c r="O52" s="506"/>
      <c r="P52" s="34"/>
      <c r="Q52" s="4"/>
      <c r="R52" s="315"/>
      <c r="S52" s="489" t="s">
        <v>41</v>
      </c>
      <c r="T52" s="490"/>
      <c r="U52" s="490"/>
      <c r="V52" s="257">
        <f>IF(V42&lt;0.125,0,IF(AND(V42&gt;=0.125,V42&lt;0.375),0.25,IF(AND(V42&gt;=0.375,V42&lt;0.625),0.5,IF(AND(V42&gt;=0.625,V42&lt;0.875),0.75,1))))</f>
        <v>0.5</v>
      </c>
      <c r="W52" s="505"/>
      <c r="X52" s="506"/>
      <c r="Y52" s="506"/>
      <c r="Z52" s="313"/>
      <c r="AA52" s="4"/>
      <c r="AB52" s="315"/>
      <c r="AC52" s="505"/>
      <c r="AD52" s="506"/>
      <c r="AE52" s="506"/>
      <c r="AF52" s="316"/>
      <c r="AG52" s="505"/>
      <c r="AH52" s="506"/>
      <c r="AI52" s="506"/>
      <c r="AJ52" s="313"/>
      <c r="AK52" s="317"/>
    </row>
    <row r="53" spans="1:37" ht="23.25" customHeight="1">
      <c r="A53" s="9"/>
      <c r="B53" s="14"/>
      <c r="C53" s="33"/>
      <c r="D53" s="15"/>
      <c r="E53" s="88"/>
      <c r="F53" s="89"/>
      <c r="G53" s="90"/>
      <c r="H53" s="91"/>
      <c r="I53" s="503" t="s">
        <v>110</v>
      </c>
      <c r="J53" s="504"/>
      <c r="K53" s="504"/>
      <c r="L53" s="318">
        <f>SUM(L54:L58)/5</f>
        <v>0</v>
      </c>
      <c r="M53" s="459"/>
      <c r="N53" s="459"/>
      <c r="O53" s="459"/>
      <c r="P53" s="34"/>
      <c r="Q53" s="4"/>
      <c r="R53" s="76"/>
      <c r="S53" s="503" t="s">
        <v>110</v>
      </c>
      <c r="T53" s="504"/>
      <c r="U53" s="504"/>
      <c r="V53" s="318">
        <f>SUM(V54:V58)/5</f>
        <v>0</v>
      </c>
      <c r="W53" s="459"/>
      <c r="X53" s="459"/>
      <c r="Y53" s="459"/>
      <c r="Z53" s="34"/>
      <c r="AA53" s="314"/>
      <c r="AB53" s="76"/>
      <c r="AC53" s="459"/>
      <c r="AD53" s="459"/>
      <c r="AE53" s="459"/>
      <c r="AF53" s="92"/>
      <c r="AG53" s="459"/>
      <c r="AH53" s="459"/>
      <c r="AI53" s="459"/>
      <c r="AJ53" s="34"/>
      <c r="AK53" s="4"/>
    </row>
    <row r="54" spans="1:37" ht="35.25" customHeight="1">
      <c r="A54" s="9"/>
      <c r="B54" s="14"/>
      <c r="C54" s="33"/>
      <c r="D54" s="15"/>
      <c r="E54" s="88"/>
      <c r="F54" s="89"/>
      <c r="G54" s="90"/>
      <c r="H54" s="91"/>
      <c r="I54" s="365" t="s">
        <v>117</v>
      </c>
      <c r="J54" s="366"/>
      <c r="K54" s="366"/>
      <c r="L54" s="241">
        <v>0</v>
      </c>
      <c r="M54" s="502"/>
      <c r="N54" s="502"/>
      <c r="O54" s="502"/>
      <c r="P54" s="32"/>
      <c r="Q54" s="4"/>
      <c r="R54" s="76"/>
      <c r="S54" s="365" t="s">
        <v>117</v>
      </c>
      <c r="T54" s="366"/>
      <c r="U54" s="366"/>
      <c r="V54" s="236">
        <v>0</v>
      </c>
      <c r="W54" s="496"/>
      <c r="X54" s="496"/>
      <c r="Y54" s="496"/>
      <c r="Z54" s="97"/>
      <c r="AA54" s="4"/>
      <c r="AB54" s="76"/>
      <c r="AC54" s="342"/>
      <c r="AD54" s="342"/>
      <c r="AE54" s="342"/>
      <c r="AF54" s="146"/>
      <c r="AG54" s="496"/>
      <c r="AH54" s="496"/>
      <c r="AI54" s="496"/>
      <c r="AJ54" s="32"/>
      <c r="AK54" s="4"/>
    </row>
    <row r="55" spans="1:37" ht="42.6" customHeight="1">
      <c r="A55" s="9"/>
      <c r="B55" s="14"/>
      <c r="C55" s="33"/>
      <c r="D55" s="15"/>
      <c r="E55" s="88"/>
      <c r="F55" s="89"/>
      <c r="G55" s="90"/>
      <c r="H55" s="91"/>
      <c r="I55" s="365" t="s">
        <v>116</v>
      </c>
      <c r="J55" s="366"/>
      <c r="K55" s="366"/>
      <c r="L55" s="240">
        <v>0</v>
      </c>
      <c r="M55" s="562"/>
      <c r="N55" s="561"/>
      <c r="O55" s="561"/>
      <c r="P55" s="32"/>
      <c r="Q55" s="98"/>
      <c r="R55" s="76"/>
      <c r="S55" s="365" t="s">
        <v>116</v>
      </c>
      <c r="T55" s="366"/>
      <c r="U55" s="366"/>
      <c r="V55" s="237">
        <v>0</v>
      </c>
      <c r="W55" s="496"/>
      <c r="X55" s="496"/>
      <c r="Y55" s="496"/>
      <c r="Z55" s="97"/>
      <c r="AA55" s="95"/>
      <c r="AB55" s="76"/>
      <c r="AC55" s="342"/>
      <c r="AD55" s="342"/>
      <c r="AE55" s="342"/>
      <c r="AF55" s="147"/>
      <c r="AG55" s="496"/>
      <c r="AH55" s="496"/>
      <c r="AI55" s="496"/>
      <c r="AJ55" s="59"/>
      <c r="AK55" s="95"/>
    </row>
    <row r="56" spans="1:37" ht="43.2" customHeight="1">
      <c r="A56" s="9"/>
      <c r="B56" s="14"/>
      <c r="C56" s="33"/>
      <c r="D56" s="15"/>
      <c r="E56" s="88"/>
      <c r="F56" s="89"/>
      <c r="G56" s="90"/>
      <c r="H56" s="91"/>
      <c r="I56" s="365" t="s">
        <v>118</v>
      </c>
      <c r="J56" s="366"/>
      <c r="K56" s="366"/>
      <c r="L56" s="240">
        <v>0</v>
      </c>
      <c r="M56" s="496"/>
      <c r="N56" s="496"/>
      <c r="O56" s="496"/>
      <c r="P56" s="32"/>
      <c r="Q56" s="99"/>
      <c r="R56" s="76"/>
      <c r="S56" s="365" t="s">
        <v>118</v>
      </c>
      <c r="T56" s="366"/>
      <c r="U56" s="366"/>
      <c r="V56" s="237">
        <v>0</v>
      </c>
      <c r="W56" s="496"/>
      <c r="X56" s="496"/>
      <c r="Y56" s="496"/>
      <c r="Z56" s="97"/>
      <c r="AA56" s="95"/>
      <c r="AB56" s="76"/>
      <c r="AC56" s="342"/>
      <c r="AD56" s="342"/>
      <c r="AE56" s="342"/>
      <c r="AF56" s="147"/>
      <c r="AG56" s="496"/>
      <c r="AH56" s="496"/>
      <c r="AI56" s="496"/>
      <c r="AJ56" s="59"/>
      <c r="AK56" s="95"/>
    </row>
    <row r="57" spans="1:37" ht="63" customHeight="1">
      <c r="A57" s="9"/>
      <c r="B57" s="14"/>
      <c r="C57" s="33"/>
      <c r="D57" s="15"/>
      <c r="E57" s="88"/>
      <c r="F57" s="89"/>
      <c r="G57" s="90"/>
      <c r="H57" s="91"/>
      <c r="I57" s="365" t="s">
        <v>119</v>
      </c>
      <c r="J57" s="366"/>
      <c r="K57" s="366"/>
      <c r="L57" s="241">
        <v>0</v>
      </c>
      <c r="M57" s="496"/>
      <c r="N57" s="496"/>
      <c r="O57" s="496"/>
      <c r="P57" s="32"/>
      <c r="Q57" s="4"/>
      <c r="R57" s="76"/>
      <c r="S57" s="365" t="s">
        <v>119</v>
      </c>
      <c r="T57" s="366"/>
      <c r="U57" s="366"/>
      <c r="V57" s="236">
        <v>0</v>
      </c>
      <c r="W57" s="496"/>
      <c r="X57" s="496"/>
      <c r="Y57" s="496"/>
      <c r="Z57" s="97"/>
      <c r="AA57" s="95"/>
      <c r="AB57" s="76"/>
      <c r="AC57" s="342"/>
      <c r="AD57" s="342"/>
      <c r="AE57" s="342"/>
      <c r="AF57" s="146"/>
      <c r="AG57" s="496"/>
      <c r="AH57" s="496"/>
      <c r="AI57" s="496"/>
      <c r="AJ57" s="32"/>
      <c r="AK57" s="4"/>
    </row>
    <row r="58" spans="1:37" ht="43.2" customHeight="1">
      <c r="A58" s="9"/>
      <c r="B58" s="14"/>
      <c r="C58" s="33"/>
      <c r="D58" s="15"/>
      <c r="E58" s="88"/>
      <c r="F58" s="89"/>
      <c r="G58" s="90"/>
      <c r="H58" s="91"/>
      <c r="I58" s="365" t="s">
        <v>120</v>
      </c>
      <c r="J58" s="366"/>
      <c r="K58" s="366"/>
      <c r="L58" s="324">
        <v>0</v>
      </c>
      <c r="M58" s="495"/>
      <c r="N58" s="495"/>
      <c r="O58" s="495"/>
      <c r="P58" s="100"/>
      <c r="Q58" s="98"/>
      <c r="R58" s="94"/>
      <c r="S58" s="365" t="s">
        <v>120</v>
      </c>
      <c r="T58" s="366"/>
      <c r="U58" s="366"/>
      <c r="V58" s="237">
        <v>0</v>
      </c>
      <c r="W58" s="496"/>
      <c r="X58" s="496"/>
      <c r="Y58" s="496"/>
      <c r="Z58" s="97"/>
      <c r="AA58" s="96"/>
      <c r="AB58" s="94"/>
      <c r="AC58" s="342"/>
      <c r="AD58" s="342"/>
      <c r="AE58" s="342"/>
      <c r="AF58" s="147"/>
      <c r="AG58" s="496"/>
      <c r="AH58" s="496"/>
      <c r="AI58" s="496"/>
      <c r="AJ58" s="59"/>
      <c r="AK58" s="95"/>
    </row>
    <row r="59" spans="1:37" ht="31.95" customHeight="1">
      <c r="A59" s="9"/>
      <c r="B59" s="14"/>
      <c r="C59" s="33"/>
      <c r="D59" s="15"/>
      <c r="E59" s="88"/>
      <c r="F59" s="89"/>
      <c r="G59" s="90"/>
      <c r="H59" s="91"/>
      <c r="I59" s="365" t="s">
        <v>154</v>
      </c>
      <c r="J59" s="366"/>
      <c r="K59" s="366"/>
      <c r="L59" s="240"/>
      <c r="M59" s="496"/>
      <c r="N59" s="497"/>
      <c r="O59" s="497"/>
      <c r="P59" s="100"/>
      <c r="Q59" s="98"/>
      <c r="R59" s="94"/>
      <c r="S59" s="365" t="s">
        <v>154</v>
      </c>
      <c r="T59" s="366"/>
      <c r="U59" s="366"/>
      <c r="V59" s="268"/>
      <c r="W59" s="496"/>
      <c r="X59" s="497"/>
      <c r="Y59" s="497"/>
      <c r="Z59" s="97"/>
      <c r="AA59" s="96"/>
      <c r="AB59" s="94"/>
      <c r="AC59" s="498"/>
      <c r="AD59" s="499"/>
      <c r="AE59" s="499"/>
      <c r="AF59" s="269"/>
      <c r="AG59" s="500"/>
      <c r="AH59" s="501"/>
      <c r="AI59" s="501"/>
      <c r="AJ59" s="32"/>
      <c r="AK59" s="306"/>
    </row>
    <row r="60" spans="1:37" ht="38.4" customHeight="1">
      <c r="A60" s="9"/>
      <c r="B60" s="14"/>
      <c r="C60" s="33"/>
      <c r="D60" s="15"/>
      <c r="E60" s="88"/>
      <c r="F60" s="89"/>
      <c r="G60" s="90"/>
      <c r="H60" s="91"/>
      <c r="I60" s="365" t="s">
        <v>155</v>
      </c>
      <c r="J60" s="366"/>
      <c r="K60" s="366"/>
      <c r="L60" s="240"/>
      <c r="M60" s="496"/>
      <c r="N60" s="497"/>
      <c r="O60" s="497"/>
      <c r="P60" s="100"/>
      <c r="Q60" s="98"/>
      <c r="R60" s="94"/>
      <c r="S60" s="365" t="s">
        <v>155</v>
      </c>
      <c r="T60" s="366"/>
      <c r="U60" s="366"/>
      <c r="V60" s="268"/>
      <c r="W60" s="496"/>
      <c r="X60" s="497"/>
      <c r="Y60" s="497"/>
      <c r="Z60" s="97"/>
      <c r="AA60" s="96"/>
      <c r="AB60" s="94"/>
      <c r="AC60" s="498"/>
      <c r="AD60" s="499"/>
      <c r="AE60" s="499"/>
      <c r="AF60" s="269"/>
      <c r="AG60" s="500"/>
      <c r="AH60" s="501"/>
      <c r="AI60" s="501"/>
      <c r="AJ60" s="32"/>
      <c r="AK60" s="306"/>
    </row>
    <row r="61" spans="1:37" ht="16.2" customHeight="1" thickBot="1">
      <c r="A61" s="9"/>
      <c r="B61" s="14"/>
      <c r="C61" s="33"/>
      <c r="D61" s="15"/>
      <c r="E61" s="88"/>
      <c r="F61" s="89"/>
      <c r="G61" s="90"/>
      <c r="H61" s="91"/>
      <c r="I61" s="489" t="s">
        <v>42</v>
      </c>
      <c r="J61" s="490"/>
      <c r="K61" s="490"/>
      <c r="L61" s="326">
        <f>IF(L53&lt;0.125,0,IF(AND(L53&gt;=0.125,L53&lt;0.375),0.25,IF(AND(L53&gt;=0.375,L53&lt;0.625),0.5,IF(AND(L53&gt;=0.625,L53&lt;0.875),0.75,1))))</f>
        <v>0</v>
      </c>
      <c r="M61" s="462"/>
      <c r="N61" s="462"/>
      <c r="O61" s="462"/>
      <c r="P61" s="34"/>
      <c r="Q61" s="4"/>
      <c r="R61" s="76"/>
      <c r="S61" s="489" t="s">
        <v>42</v>
      </c>
      <c r="T61" s="490"/>
      <c r="U61" s="490"/>
      <c r="V61" s="257">
        <f>IF(V53&lt;0.125,0,IF(AND(V53&gt;=0.125,V53&lt;0.375),0.25,IF(AND(V53&gt;=0.375,V53&lt;0.625),0.5,IF(AND(V53&gt;=0.625,V53&lt;0.875),0.75,1))))</f>
        <v>0</v>
      </c>
      <c r="W61" s="462"/>
      <c r="X61" s="462"/>
      <c r="Y61" s="462"/>
      <c r="Z61" s="34"/>
      <c r="AA61" s="4"/>
      <c r="AB61" s="76"/>
      <c r="AC61" s="462"/>
      <c r="AD61" s="462"/>
      <c r="AE61" s="462"/>
      <c r="AF61" s="57"/>
      <c r="AG61" s="462"/>
      <c r="AH61" s="462"/>
      <c r="AI61" s="462"/>
      <c r="AJ61" s="34"/>
      <c r="AK61" s="4"/>
    </row>
    <row r="62" spans="1:37" ht="20.25" customHeight="1" thickTop="1">
      <c r="A62" s="101">
        <v>5</v>
      </c>
      <c r="B62" s="102" t="s">
        <v>44</v>
      </c>
      <c r="C62" s="491" t="s">
        <v>40</v>
      </c>
      <c r="D62" s="492"/>
      <c r="E62" s="483">
        <v>2</v>
      </c>
      <c r="F62" s="484"/>
      <c r="G62" s="485">
        <f>SUM(L67,L73)</f>
        <v>2</v>
      </c>
      <c r="H62" s="486"/>
      <c r="I62" s="487" t="s">
        <v>172</v>
      </c>
      <c r="J62" s="488"/>
      <c r="K62" s="488"/>
      <c r="L62" s="280">
        <f>SUM(L63:L66)/4</f>
        <v>1</v>
      </c>
      <c r="M62" s="481"/>
      <c r="N62" s="482"/>
      <c r="O62" s="482"/>
      <c r="P62" s="104"/>
      <c r="Q62" s="105"/>
      <c r="R62" s="106">
        <f>SUM(V67,V73)</f>
        <v>2</v>
      </c>
      <c r="S62" s="487" t="s">
        <v>172</v>
      </c>
      <c r="T62" s="488"/>
      <c r="U62" s="488"/>
      <c r="V62" s="259">
        <f>SUM(V63:V66)/4</f>
        <v>1</v>
      </c>
      <c r="W62" s="481"/>
      <c r="X62" s="482"/>
      <c r="Y62" s="482"/>
      <c r="Z62" s="104"/>
      <c r="AA62" s="105"/>
      <c r="AB62" s="106"/>
      <c r="AC62" s="481"/>
      <c r="AD62" s="482"/>
      <c r="AE62" s="482"/>
      <c r="AF62" s="103"/>
      <c r="AG62" s="481"/>
      <c r="AH62" s="482"/>
      <c r="AI62" s="482"/>
      <c r="AJ62" s="104"/>
      <c r="AK62" s="105"/>
    </row>
    <row r="63" spans="1:37" ht="99.6" customHeight="1">
      <c r="A63" s="9"/>
      <c r="B63" s="14"/>
      <c r="C63" s="493"/>
      <c r="D63" s="494"/>
      <c r="E63" s="88"/>
      <c r="F63" s="89"/>
      <c r="G63" s="90"/>
      <c r="H63" s="91"/>
      <c r="I63" s="468" t="s">
        <v>178</v>
      </c>
      <c r="J63" s="469"/>
      <c r="K63" s="469"/>
      <c r="L63" s="154">
        <v>1</v>
      </c>
      <c r="M63" s="465"/>
      <c r="N63" s="480"/>
      <c r="O63" s="480"/>
      <c r="P63" s="32"/>
      <c r="Q63" s="4"/>
      <c r="R63" s="87"/>
      <c r="S63" s="468" t="s">
        <v>178</v>
      </c>
      <c r="T63" s="469"/>
      <c r="U63" s="469"/>
      <c r="V63" s="153">
        <v>1</v>
      </c>
      <c r="W63" s="466"/>
      <c r="X63" s="478"/>
      <c r="Y63" s="478"/>
      <c r="Z63" s="32"/>
      <c r="AA63" s="4"/>
      <c r="AB63" s="87"/>
      <c r="AC63" s="468"/>
      <c r="AD63" s="469"/>
      <c r="AE63" s="469"/>
      <c r="AF63" s="75"/>
      <c r="AG63" s="466"/>
      <c r="AH63" s="478"/>
      <c r="AI63" s="478"/>
      <c r="AJ63" s="32"/>
      <c r="AK63" s="4"/>
    </row>
    <row r="64" spans="1:37" ht="192" customHeight="1">
      <c r="A64" s="9"/>
      <c r="B64" s="14"/>
      <c r="C64" s="31"/>
      <c r="D64" s="48"/>
      <c r="E64" s="88"/>
      <c r="F64" s="89"/>
      <c r="G64" s="90"/>
      <c r="H64" s="91"/>
      <c r="I64" s="468" t="s">
        <v>204</v>
      </c>
      <c r="J64" s="469"/>
      <c r="K64" s="469"/>
      <c r="L64" s="154">
        <v>1</v>
      </c>
      <c r="M64" s="465"/>
      <c r="N64" s="480"/>
      <c r="O64" s="480"/>
      <c r="P64" s="32"/>
      <c r="Q64" s="4"/>
      <c r="R64" s="87"/>
      <c r="S64" s="468" t="s">
        <v>125</v>
      </c>
      <c r="T64" s="469"/>
      <c r="U64" s="469"/>
      <c r="V64" s="153">
        <v>1</v>
      </c>
      <c r="W64" s="466"/>
      <c r="X64" s="478"/>
      <c r="Y64" s="478"/>
      <c r="Z64" s="32"/>
      <c r="AA64" s="4"/>
      <c r="AB64" s="87"/>
      <c r="AC64" s="468"/>
      <c r="AD64" s="469"/>
      <c r="AE64" s="469"/>
      <c r="AF64" s="75"/>
      <c r="AG64" s="466"/>
      <c r="AH64" s="478"/>
      <c r="AI64" s="478"/>
      <c r="AJ64" s="32"/>
      <c r="AK64" s="4"/>
    </row>
    <row r="65" spans="1:37" ht="157.94999999999999" customHeight="1">
      <c r="A65" s="9"/>
      <c r="B65" s="14"/>
      <c r="C65" s="31"/>
      <c r="D65" s="48"/>
      <c r="E65" s="88"/>
      <c r="F65" s="89"/>
      <c r="G65" s="90"/>
      <c r="H65" s="298"/>
      <c r="I65" s="479" t="s">
        <v>203</v>
      </c>
      <c r="J65" s="362"/>
      <c r="K65" s="362"/>
      <c r="L65" s="154">
        <v>1</v>
      </c>
      <c r="M65" s="466"/>
      <c r="N65" s="478"/>
      <c r="O65" s="478"/>
      <c r="P65" s="32"/>
      <c r="Q65" s="4"/>
      <c r="R65" s="87"/>
      <c r="S65" s="479" t="s">
        <v>177</v>
      </c>
      <c r="T65" s="362"/>
      <c r="U65" s="362"/>
      <c r="V65" s="153">
        <v>1</v>
      </c>
      <c r="W65" s="466"/>
      <c r="X65" s="478"/>
      <c r="Y65" s="478"/>
      <c r="Z65" s="32"/>
      <c r="AA65" s="4"/>
      <c r="AB65" s="87"/>
      <c r="AC65" s="365"/>
      <c r="AD65" s="366"/>
      <c r="AE65" s="366"/>
      <c r="AF65" s="75"/>
      <c r="AG65" s="466"/>
      <c r="AH65" s="478"/>
      <c r="AI65" s="478"/>
      <c r="AJ65" s="32"/>
      <c r="AK65" s="4"/>
    </row>
    <row r="66" spans="1:37" ht="177.6" customHeight="1">
      <c r="A66" s="9"/>
      <c r="B66" s="14"/>
      <c r="C66" s="31"/>
      <c r="D66" s="48"/>
      <c r="E66" s="88"/>
      <c r="F66" s="89"/>
      <c r="G66" s="90"/>
      <c r="H66" s="91"/>
      <c r="I66" s="468" t="s">
        <v>202</v>
      </c>
      <c r="J66" s="469"/>
      <c r="K66" s="469"/>
      <c r="L66" s="154">
        <v>1</v>
      </c>
      <c r="M66" s="466"/>
      <c r="N66" s="478"/>
      <c r="O66" s="478"/>
      <c r="P66" s="32"/>
      <c r="Q66" s="4"/>
      <c r="R66" s="87"/>
      <c r="S66" s="468" t="s">
        <v>126</v>
      </c>
      <c r="T66" s="469"/>
      <c r="U66" s="469"/>
      <c r="V66" s="153">
        <v>1</v>
      </c>
      <c r="W66" s="466"/>
      <c r="X66" s="478"/>
      <c r="Y66" s="478"/>
      <c r="Z66" s="32"/>
      <c r="AA66" s="4"/>
      <c r="AB66" s="87"/>
      <c r="AC66" s="365"/>
      <c r="AD66" s="366"/>
      <c r="AE66" s="366"/>
      <c r="AF66" s="75"/>
      <c r="AG66" s="466"/>
      <c r="AH66" s="478"/>
      <c r="AI66" s="478"/>
      <c r="AJ66" s="32"/>
      <c r="AK66" s="4"/>
    </row>
    <row r="67" spans="1:37" ht="15.6" customHeight="1">
      <c r="A67" s="9"/>
      <c r="B67" s="14"/>
      <c r="C67" s="31"/>
      <c r="D67" s="48"/>
      <c r="E67" s="88"/>
      <c r="F67" s="89"/>
      <c r="G67" s="90"/>
      <c r="H67" s="91"/>
      <c r="I67" s="475" t="s">
        <v>43</v>
      </c>
      <c r="J67" s="476"/>
      <c r="K67" s="476"/>
      <c r="L67" s="278">
        <f>IF(L62&lt;0.125,0,IF(AND(L62&gt;=0.125,L62&lt;0.375),0.25,IF(AND(L62&gt;=0.375,L62&lt;0.625),0.5,IF(AND(L62&gt;=0.375,L62&lt;0.625),0.5,IF(AND(L62&gt;=0.625,L62&lt;0.875),0.75,1)))))</f>
        <v>1</v>
      </c>
      <c r="M67" s="462"/>
      <c r="N67" s="477"/>
      <c r="O67" s="477"/>
      <c r="P67" s="32"/>
      <c r="Q67" s="4"/>
      <c r="R67" s="87"/>
      <c r="S67" s="475" t="s">
        <v>43</v>
      </c>
      <c r="T67" s="476"/>
      <c r="U67" s="476"/>
      <c r="V67" s="257">
        <f>IF(V62&lt;0.125,0,IF(AND(V62&gt;=0.125,V62&lt;0.375),0.25,IF(AND(V62&gt;=0.375,V62&lt;0.625),0.5,IF(AND(V62&gt;=0.625,V62&lt;0.875),0.75,1))))</f>
        <v>1</v>
      </c>
      <c r="W67" s="462"/>
      <c r="X67" s="477"/>
      <c r="Y67" s="477"/>
      <c r="Z67" s="32"/>
      <c r="AA67" s="4"/>
      <c r="AB67" s="87"/>
      <c r="AC67" s="462"/>
      <c r="AD67" s="477"/>
      <c r="AE67" s="477"/>
      <c r="AF67" s="57"/>
      <c r="AG67" s="462"/>
      <c r="AH67" s="477"/>
      <c r="AI67" s="477"/>
      <c r="AJ67" s="32"/>
      <c r="AK67" s="4"/>
    </row>
    <row r="68" spans="1:37" ht="19.5" customHeight="1">
      <c r="A68" s="9"/>
      <c r="B68" s="14"/>
      <c r="C68" s="31"/>
      <c r="D68" s="48"/>
      <c r="E68" s="88"/>
      <c r="F68" s="89"/>
      <c r="G68" s="90"/>
      <c r="H68" s="91"/>
      <c r="I68" s="472" t="s">
        <v>67</v>
      </c>
      <c r="J68" s="473"/>
      <c r="K68" s="473"/>
      <c r="L68" s="279">
        <f>SUM(L69:L72)/4</f>
        <v>0.875</v>
      </c>
      <c r="M68" s="474"/>
      <c r="N68" s="474"/>
      <c r="O68" s="474"/>
      <c r="P68" s="32"/>
      <c r="Q68" s="4"/>
      <c r="R68" s="87"/>
      <c r="S68" s="472" t="s">
        <v>115</v>
      </c>
      <c r="T68" s="473"/>
      <c r="U68" s="473"/>
      <c r="V68" s="258">
        <f>SUM(V69:V72)/4</f>
        <v>0.875</v>
      </c>
      <c r="W68" s="474"/>
      <c r="X68" s="474"/>
      <c r="Y68" s="474"/>
      <c r="Z68" s="32"/>
      <c r="AA68" s="4"/>
      <c r="AB68" s="87"/>
      <c r="AC68" s="474"/>
      <c r="AD68" s="474"/>
      <c r="AE68" s="474"/>
      <c r="AF68" s="92"/>
      <c r="AG68" s="474"/>
      <c r="AH68" s="474"/>
      <c r="AI68" s="474"/>
      <c r="AJ68" s="32"/>
      <c r="AK68" s="4"/>
    </row>
    <row r="69" spans="1:37" ht="150.6" customHeight="1">
      <c r="A69" s="9"/>
      <c r="B69" s="14"/>
      <c r="C69" s="31"/>
      <c r="D69" s="48"/>
      <c r="E69" s="88"/>
      <c r="F69" s="89"/>
      <c r="G69" s="90"/>
      <c r="H69" s="91"/>
      <c r="I69" s="463" t="s">
        <v>201</v>
      </c>
      <c r="J69" s="464"/>
      <c r="K69" s="464"/>
      <c r="L69" s="294">
        <v>1</v>
      </c>
      <c r="M69" s="466"/>
      <c r="N69" s="466"/>
      <c r="O69" s="466"/>
      <c r="P69" s="32"/>
      <c r="Q69" s="4"/>
      <c r="R69" s="87"/>
      <c r="S69" s="463" t="s">
        <v>171</v>
      </c>
      <c r="T69" s="464"/>
      <c r="U69" s="464"/>
      <c r="V69" s="153">
        <v>1</v>
      </c>
      <c r="W69" s="466"/>
      <c r="X69" s="466"/>
      <c r="Y69" s="466"/>
      <c r="Z69" s="32"/>
      <c r="AA69" s="4"/>
      <c r="AB69" s="87"/>
      <c r="AC69" s="463"/>
      <c r="AD69" s="463"/>
      <c r="AE69" s="463"/>
      <c r="AF69" s="75"/>
      <c r="AG69" s="466"/>
      <c r="AH69" s="466"/>
      <c r="AI69" s="466"/>
      <c r="AJ69" s="32"/>
      <c r="AK69" s="4"/>
    </row>
    <row r="70" spans="1:37" ht="204" customHeight="1">
      <c r="A70" s="9"/>
      <c r="B70" s="14"/>
      <c r="C70" s="31"/>
      <c r="D70" s="48"/>
      <c r="E70" s="88"/>
      <c r="F70" s="89"/>
      <c r="G70" s="90"/>
      <c r="H70" s="91"/>
      <c r="I70" s="342" t="s">
        <v>200</v>
      </c>
      <c r="J70" s="470"/>
      <c r="K70" s="470"/>
      <c r="L70" s="295">
        <v>1</v>
      </c>
      <c r="M70" s="466"/>
      <c r="N70" s="466"/>
      <c r="O70" s="466"/>
      <c r="P70" s="148"/>
      <c r="Q70" s="4"/>
      <c r="R70" s="87"/>
      <c r="S70" s="342" t="s">
        <v>174</v>
      </c>
      <c r="T70" s="470"/>
      <c r="U70" s="470"/>
      <c r="V70" s="238">
        <v>1</v>
      </c>
      <c r="W70" s="466"/>
      <c r="X70" s="466"/>
      <c r="Y70" s="466"/>
      <c r="Z70" s="32"/>
      <c r="AA70" s="4"/>
      <c r="AB70" s="87"/>
      <c r="AC70" s="471"/>
      <c r="AD70" s="471"/>
      <c r="AE70" s="471"/>
      <c r="AF70" s="149"/>
      <c r="AG70" s="466"/>
      <c r="AH70" s="466"/>
      <c r="AI70" s="466"/>
      <c r="AJ70" s="148"/>
      <c r="AK70" s="4"/>
    </row>
    <row r="71" spans="1:37" ht="176.4" customHeight="1">
      <c r="A71" s="9"/>
      <c r="B71" s="14"/>
      <c r="C71" s="31"/>
      <c r="D71" s="48"/>
      <c r="E71" s="88"/>
      <c r="F71" s="89"/>
      <c r="G71" s="90"/>
      <c r="H71" s="91"/>
      <c r="I71" s="468" t="s">
        <v>199</v>
      </c>
      <c r="J71" s="469"/>
      <c r="K71" s="469"/>
      <c r="L71" s="294">
        <v>1</v>
      </c>
      <c r="M71" s="466"/>
      <c r="N71" s="466"/>
      <c r="O71" s="466"/>
      <c r="P71" s="32"/>
      <c r="Q71" s="4"/>
      <c r="R71" s="87"/>
      <c r="S71" s="468" t="s">
        <v>173</v>
      </c>
      <c r="T71" s="469"/>
      <c r="U71" s="469"/>
      <c r="V71" s="153">
        <v>1</v>
      </c>
      <c r="W71" s="466"/>
      <c r="X71" s="466"/>
      <c r="Y71" s="466"/>
      <c r="Z71" s="32"/>
      <c r="AA71" s="4"/>
      <c r="AB71" s="87"/>
      <c r="AC71" s="468"/>
      <c r="AD71" s="468"/>
      <c r="AE71" s="468"/>
      <c r="AF71" s="75"/>
      <c r="AG71" s="466"/>
      <c r="AH71" s="466"/>
      <c r="AI71" s="466"/>
      <c r="AJ71" s="32"/>
      <c r="AK71" s="4"/>
    </row>
    <row r="72" spans="1:37" ht="228" customHeight="1">
      <c r="A72" s="9"/>
      <c r="B72" s="14"/>
      <c r="C72" s="31"/>
      <c r="D72" s="48"/>
      <c r="E72" s="88"/>
      <c r="F72" s="89"/>
      <c r="G72" s="90"/>
      <c r="H72" s="91"/>
      <c r="I72" s="463" t="s">
        <v>198</v>
      </c>
      <c r="J72" s="464"/>
      <c r="K72" s="464"/>
      <c r="L72" s="295">
        <v>0.5</v>
      </c>
      <c r="M72" s="465"/>
      <c r="N72" s="465"/>
      <c r="O72" s="465"/>
      <c r="P72" s="148"/>
      <c r="Q72" s="319"/>
      <c r="R72" s="320"/>
      <c r="S72" s="463" t="s">
        <v>225</v>
      </c>
      <c r="T72" s="560"/>
      <c r="U72" s="560"/>
      <c r="V72" s="238">
        <v>0.5</v>
      </c>
      <c r="W72" s="466"/>
      <c r="X72" s="466"/>
      <c r="Y72" s="466"/>
      <c r="Z72" s="32"/>
      <c r="AA72" s="4"/>
      <c r="AB72" s="107"/>
      <c r="AC72" s="467"/>
      <c r="AD72" s="467"/>
      <c r="AE72" s="467"/>
      <c r="AF72" s="149"/>
      <c r="AG72" s="466"/>
      <c r="AH72" s="466"/>
      <c r="AI72" s="466"/>
      <c r="AJ72" s="148"/>
      <c r="AK72" s="4"/>
    </row>
    <row r="73" spans="1:37" ht="19.5" customHeight="1">
      <c r="A73" s="9"/>
      <c r="B73" s="14"/>
      <c r="C73" s="31"/>
      <c r="D73" s="48"/>
      <c r="E73" s="88"/>
      <c r="F73" s="89"/>
      <c r="G73" s="90"/>
      <c r="H73" s="91"/>
      <c r="I73" s="460" t="s">
        <v>41</v>
      </c>
      <c r="J73" s="461"/>
      <c r="K73" s="461"/>
      <c r="L73" s="278">
        <f>IF(L68&lt;0.125,0,IF(AND(L68&gt;=0.125,L68&lt;0.375),0.25,IF(AND(L68&gt;=0.375,L68&lt;0.625),0.5,IF(AND(L68&gt;=0.375,L68&lt;0.625),0.5,IF(AND(L68&gt;=0.625,L68&lt;0.875),0.75,1)))))</f>
        <v>1</v>
      </c>
      <c r="M73" s="462"/>
      <c r="N73" s="462"/>
      <c r="O73" s="462"/>
      <c r="P73" s="59"/>
      <c r="Q73" s="319"/>
      <c r="R73" s="320"/>
      <c r="S73" s="460" t="s">
        <v>41</v>
      </c>
      <c r="T73" s="461"/>
      <c r="U73" s="461"/>
      <c r="V73" s="257">
        <f>IF(V68&lt;0.125,0,IF(AND(V68&gt;=0.125,V68&lt;0.375),0.25,IF(AND(V68&gt;=0.375,V68&lt;0.625),0.5,IF(AND(V68&gt;=0.625,V68&lt;0.875),0.75,1))))</f>
        <v>1</v>
      </c>
      <c r="W73" s="462"/>
      <c r="X73" s="462"/>
      <c r="Y73" s="462"/>
      <c r="Z73" s="59"/>
      <c r="AA73" s="4"/>
      <c r="AB73" s="107"/>
      <c r="AC73" s="462"/>
      <c r="AD73" s="462"/>
      <c r="AE73" s="462"/>
      <c r="AF73" s="57"/>
      <c r="AG73" s="462"/>
      <c r="AH73" s="462"/>
      <c r="AI73" s="462"/>
      <c r="AJ73" s="59"/>
      <c r="AK73" s="4"/>
    </row>
    <row r="74" spans="1:37" ht="19.5" customHeight="1" thickBot="1">
      <c r="A74" s="9"/>
      <c r="B74" s="14"/>
      <c r="C74" s="31"/>
      <c r="D74" s="48"/>
      <c r="E74" s="88"/>
      <c r="F74" s="89"/>
      <c r="G74" s="90"/>
      <c r="H74" s="91"/>
      <c r="I74" s="457" t="s">
        <v>56</v>
      </c>
      <c r="J74" s="458"/>
      <c r="K74" s="458"/>
      <c r="L74" s="322"/>
      <c r="M74" s="459"/>
      <c r="N74" s="459"/>
      <c r="O74" s="459"/>
      <c r="P74" s="32"/>
      <c r="Q74" s="319"/>
      <c r="R74" s="320"/>
      <c r="S74" s="457" t="s">
        <v>56</v>
      </c>
      <c r="T74" s="458"/>
      <c r="U74" s="458"/>
      <c r="V74" s="308"/>
      <c r="W74" s="459"/>
      <c r="X74" s="459"/>
      <c r="Y74" s="459"/>
      <c r="Z74" s="32"/>
      <c r="AA74" s="4"/>
      <c r="AB74" s="107"/>
      <c r="AC74" s="459"/>
      <c r="AD74" s="459"/>
      <c r="AE74" s="459"/>
      <c r="AF74" s="321"/>
      <c r="AG74" s="459"/>
      <c r="AH74" s="459"/>
      <c r="AI74" s="459"/>
      <c r="AJ74" s="32"/>
      <c r="AK74" s="4"/>
    </row>
    <row r="75" spans="1:37" ht="25.5" customHeight="1">
      <c r="A75" s="281">
        <v>6</v>
      </c>
      <c r="B75" s="282" t="s">
        <v>26</v>
      </c>
      <c r="C75" s="452" t="s">
        <v>27</v>
      </c>
      <c r="D75" s="452"/>
      <c r="E75" s="453">
        <v>2</v>
      </c>
      <c r="F75" s="453"/>
      <c r="G75" s="454">
        <f>SUM(L78,L85)</f>
        <v>1.5</v>
      </c>
      <c r="H75" s="454"/>
      <c r="I75" s="455" t="s">
        <v>57</v>
      </c>
      <c r="J75" s="456"/>
      <c r="K75" s="456"/>
      <c r="L75" s="279">
        <f>SUM(L76:L77)/2</f>
        <v>1</v>
      </c>
      <c r="M75" s="451"/>
      <c r="N75" s="451"/>
      <c r="O75" s="451"/>
      <c r="P75" s="108"/>
      <c r="Q75" s="13"/>
      <c r="R75" s="323">
        <f>SUM(V78,V85)</f>
        <v>1.5</v>
      </c>
      <c r="S75" s="455" t="s">
        <v>57</v>
      </c>
      <c r="T75" s="456"/>
      <c r="U75" s="456"/>
      <c r="V75" s="258">
        <f>SUM(V76:V77)/2</f>
        <v>1</v>
      </c>
      <c r="W75" s="451"/>
      <c r="X75" s="451"/>
      <c r="Y75" s="451"/>
      <c r="Z75" s="108"/>
      <c r="AA75" s="13"/>
      <c r="AB75" s="109"/>
      <c r="AC75" s="451"/>
      <c r="AD75" s="451"/>
      <c r="AE75" s="451"/>
      <c r="AF75" s="92"/>
      <c r="AG75" s="451"/>
      <c r="AH75" s="451"/>
      <c r="AI75" s="451"/>
      <c r="AJ75" s="108"/>
      <c r="AK75" s="13"/>
    </row>
    <row r="76" spans="1:37" ht="175.95" customHeight="1">
      <c r="A76" s="9"/>
      <c r="B76" s="14"/>
      <c r="C76" s="31"/>
      <c r="D76" s="48"/>
      <c r="E76" s="88"/>
      <c r="F76" s="89"/>
      <c r="G76" s="90"/>
      <c r="H76" s="91"/>
      <c r="I76" s="382" t="s">
        <v>197</v>
      </c>
      <c r="J76" s="446"/>
      <c r="K76" s="446"/>
      <c r="L76" s="294">
        <v>1</v>
      </c>
      <c r="M76" s="429"/>
      <c r="N76" s="429"/>
      <c r="O76" s="429"/>
      <c r="P76" s="32"/>
      <c r="Q76" s="4"/>
      <c r="R76" s="87"/>
      <c r="S76" s="382" t="s">
        <v>127</v>
      </c>
      <c r="T76" s="446"/>
      <c r="U76" s="446"/>
      <c r="V76" s="153">
        <v>1</v>
      </c>
      <c r="W76" s="423"/>
      <c r="X76" s="423"/>
      <c r="Y76" s="423"/>
      <c r="Z76" s="32"/>
      <c r="AA76" s="4"/>
      <c r="AB76" s="87"/>
      <c r="AC76" s="382"/>
      <c r="AD76" s="382"/>
      <c r="AE76" s="382"/>
      <c r="AF76" s="75"/>
      <c r="AG76" s="423"/>
      <c r="AH76" s="423"/>
      <c r="AI76" s="423"/>
      <c r="AJ76" s="32"/>
      <c r="AK76" s="4"/>
    </row>
    <row r="77" spans="1:37" ht="162.6" customHeight="1">
      <c r="A77" s="9"/>
      <c r="B77" s="14"/>
      <c r="C77" s="31"/>
      <c r="D77" s="48"/>
      <c r="E77" s="88"/>
      <c r="F77" s="89"/>
      <c r="G77" s="90"/>
      <c r="H77" s="91"/>
      <c r="I77" s="382" t="s">
        <v>196</v>
      </c>
      <c r="J77" s="446"/>
      <c r="K77" s="446"/>
      <c r="L77" s="294">
        <v>1</v>
      </c>
      <c r="M77" s="429"/>
      <c r="N77" s="429"/>
      <c r="O77" s="429"/>
      <c r="P77" s="32"/>
      <c r="Q77" s="4"/>
      <c r="R77" s="327"/>
      <c r="S77" s="382" t="s">
        <v>163</v>
      </c>
      <c r="T77" s="446"/>
      <c r="U77" s="446"/>
      <c r="V77" s="328">
        <v>1</v>
      </c>
      <c r="W77" s="423"/>
      <c r="X77" s="423"/>
      <c r="Y77" s="423"/>
      <c r="Z77" s="32"/>
      <c r="AA77" s="4"/>
      <c r="AB77" s="327"/>
      <c r="AC77" s="382"/>
      <c r="AD77" s="382"/>
      <c r="AE77" s="382"/>
      <c r="AF77" s="329"/>
      <c r="AG77" s="423"/>
      <c r="AH77" s="423"/>
      <c r="AI77" s="423"/>
      <c r="AJ77" s="32"/>
      <c r="AK77" s="4"/>
    </row>
    <row r="78" spans="1:37" ht="18.75" customHeight="1">
      <c r="A78" s="9"/>
      <c r="B78" s="14"/>
      <c r="C78" s="31"/>
      <c r="D78" s="48"/>
      <c r="E78" s="88"/>
      <c r="F78" s="89"/>
      <c r="G78" s="90"/>
      <c r="H78" s="91"/>
      <c r="I78" s="448" t="s">
        <v>45</v>
      </c>
      <c r="J78" s="449"/>
      <c r="K78" s="449"/>
      <c r="L78" s="278">
        <f>IF(L75&lt;0.125,0,IF(AND(L75&gt;=0.125,L75&lt;0.375),0.25,IF(AND(L75&gt;=0.375,L75&lt;0.625),0.5,IF(AND(L75&gt;=0.375,L75&lt;0.625),0.5,IF(AND(L75&gt;=0.625,L75&lt;0.875),0.75,1)))))</f>
        <v>1</v>
      </c>
      <c r="M78" s="450"/>
      <c r="N78" s="450"/>
      <c r="O78" s="450"/>
      <c r="P78" s="32"/>
      <c r="Q78" s="4"/>
      <c r="R78" s="87"/>
      <c r="S78" s="448" t="s">
        <v>45</v>
      </c>
      <c r="T78" s="449"/>
      <c r="U78" s="449"/>
      <c r="V78" s="257">
        <f>IF(V75&lt;0.125,0,IF(AND(V75&gt;=0.125,V75&lt;0.375),0.25,IF(AND(V75&gt;=0.375,V75&lt;0.625),0.5,IF(AND(V75&gt;=0.625,V75&lt;0.875),0.75,1))))</f>
        <v>1</v>
      </c>
      <c r="W78" s="450"/>
      <c r="X78" s="450"/>
      <c r="Y78" s="450"/>
      <c r="Z78" s="32"/>
      <c r="AA78" s="4"/>
      <c r="AB78" s="87"/>
      <c r="AC78" s="450"/>
      <c r="AD78" s="450"/>
      <c r="AE78" s="450"/>
      <c r="AF78" s="57"/>
      <c r="AG78" s="450"/>
      <c r="AH78" s="450"/>
      <c r="AI78" s="450"/>
      <c r="AJ78" s="32"/>
      <c r="AK78" s="4"/>
    </row>
    <row r="79" spans="1:37" ht="18.75" customHeight="1">
      <c r="A79" s="9"/>
      <c r="B79" s="14"/>
      <c r="C79" s="31"/>
      <c r="D79" s="48"/>
      <c r="E79" s="88"/>
      <c r="F79" s="89"/>
      <c r="G79" s="90"/>
      <c r="H79" s="91"/>
      <c r="I79" s="443" t="s">
        <v>219</v>
      </c>
      <c r="J79" s="447"/>
      <c r="K79" s="447"/>
      <c r="L79" s="279">
        <f>SUM(L80:L84)/5</f>
        <v>0.5</v>
      </c>
      <c r="M79" s="437"/>
      <c r="N79" s="437"/>
      <c r="O79" s="437"/>
      <c r="P79" s="32"/>
      <c r="Q79" s="4"/>
      <c r="R79" s="87"/>
      <c r="S79" s="443" t="s">
        <v>168</v>
      </c>
      <c r="T79" s="447"/>
      <c r="U79" s="447"/>
      <c r="V79" s="258">
        <f>SUM(V80:V84)/5</f>
        <v>0.6</v>
      </c>
      <c r="W79" s="437"/>
      <c r="X79" s="437"/>
      <c r="Y79" s="437"/>
      <c r="Z79" s="32"/>
      <c r="AA79" s="4"/>
      <c r="AB79" s="87"/>
      <c r="AC79" s="437"/>
      <c r="AD79" s="437"/>
      <c r="AE79" s="437"/>
      <c r="AF79" s="92"/>
      <c r="AG79" s="437"/>
      <c r="AH79" s="437"/>
      <c r="AI79" s="437"/>
      <c r="AJ79" s="32"/>
      <c r="AK79" s="4"/>
    </row>
    <row r="80" spans="1:37" ht="199.5" customHeight="1">
      <c r="A80" s="9"/>
      <c r="B80" s="14"/>
      <c r="C80" s="31"/>
      <c r="D80" s="48"/>
      <c r="E80" s="88"/>
      <c r="F80" s="89"/>
      <c r="G80" s="90"/>
      <c r="H80" s="91"/>
      <c r="I80" s="382" t="s">
        <v>194</v>
      </c>
      <c r="J80" s="446"/>
      <c r="K80" s="446"/>
      <c r="L80" s="294">
        <v>1</v>
      </c>
      <c r="M80" s="423"/>
      <c r="N80" s="423"/>
      <c r="O80" s="423"/>
      <c r="P80" s="32"/>
      <c r="Q80" s="4"/>
      <c r="R80" s="87"/>
      <c r="S80" s="382" t="s">
        <v>165</v>
      </c>
      <c r="T80" s="446"/>
      <c r="U80" s="446"/>
      <c r="V80" s="153">
        <v>1</v>
      </c>
      <c r="W80" s="423"/>
      <c r="X80" s="423"/>
      <c r="Y80" s="423"/>
      <c r="Z80" s="32"/>
      <c r="AA80" s="4"/>
      <c r="AB80" s="87"/>
      <c r="AC80" s="382"/>
      <c r="AD80" s="382"/>
      <c r="AE80" s="382"/>
      <c r="AF80" s="75"/>
      <c r="AG80" s="423"/>
      <c r="AH80" s="423"/>
      <c r="AI80" s="423"/>
      <c r="AJ80" s="32"/>
      <c r="AK80" s="4"/>
    </row>
    <row r="81" spans="1:37" ht="173.4" customHeight="1">
      <c r="A81" s="9"/>
      <c r="B81" s="14"/>
      <c r="C81" s="31"/>
      <c r="D81" s="48"/>
      <c r="E81" s="88"/>
      <c r="F81" s="89"/>
      <c r="G81" s="90"/>
      <c r="H81" s="91"/>
      <c r="I81" s="382" t="s">
        <v>195</v>
      </c>
      <c r="J81" s="446"/>
      <c r="K81" s="446"/>
      <c r="L81" s="294">
        <v>1</v>
      </c>
      <c r="M81" s="423"/>
      <c r="N81" s="423"/>
      <c r="O81" s="423"/>
      <c r="P81" s="32"/>
      <c r="Q81" s="4"/>
      <c r="R81" s="327"/>
      <c r="S81" s="382" t="s">
        <v>164</v>
      </c>
      <c r="T81" s="446"/>
      <c r="U81" s="446"/>
      <c r="V81" s="328">
        <v>1</v>
      </c>
      <c r="W81" s="423"/>
      <c r="X81" s="423"/>
      <c r="Y81" s="423"/>
      <c r="Z81" s="32"/>
      <c r="AA81" s="4"/>
      <c r="AB81" s="327"/>
      <c r="AC81" s="382"/>
      <c r="AD81" s="382"/>
      <c r="AE81" s="382"/>
      <c r="AF81" s="329"/>
      <c r="AG81" s="423"/>
      <c r="AH81" s="423"/>
      <c r="AI81" s="423"/>
      <c r="AJ81" s="32"/>
      <c r="AK81" s="4"/>
    </row>
    <row r="82" spans="1:37" ht="211.8" customHeight="1">
      <c r="A82" s="9"/>
      <c r="B82" s="14"/>
      <c r="C82" s="31"/>
      <c r="D82" s="48"/>
      <c r="E82" s="88"/>
      <c r="F82" s="89"/>
      <c r="G82" s="90"/>
      <c r="H82" s="91"/>
      <c r="I82" s="382" t="s">
        <v>209</v>
      </c>
      <c r="J82" s="382"/>
      <c r="K82" s="382"/>
      <c r="L82" s="241">
        <v>0</v>
      </c>
      <c r="M82" s="431"/>
      <c r="N82" s="445"/>
      <c r="O82" s="445"/>
      <c r="P82" s="32"/>
      <c r="Q82" s="4"/>
      <c r="R82" s="87"/>
      <c r="S82" s="382" t="s">
        <v>232</v>
      </c>
      <c r="T82" s="382"/>
      <c r="U82" s="382"/>
      <c r="V82" s="239">
        <v>0.5</v>
      </c>
      <c r="W82" s="423"/>
      <c r="X82" s="423"/>
      <c r="Y82" s="423"/>
      <c r="Z82" s="32"/>
      <c r="AA82" s="4"/>
      <c r="AB82" s="87"/>
      <c r="AC82" s="382"/>
      <c r="AD82" s="382"/>
      <c r="AE82" s="382"/>
      <c r="AF82" s="28"/>
      <c r="AG82" s="423"/>
      <c r="AH82" s="423"/>
      <c r="AI82" s="423"/>
      <c r="AJ82" s="32"/>
      <c r="AK82" s="4"/>
    </row>
    <row r="83" spans="1:37" ht="153" customHeight="1">
      <c r="A83" s="9"/>
      <c r="B83" s="14"/>
      <c r="C83" s="31"/>
      <c r="D83" s="48"/>
      <c r="E83" s="88"/>
      <c r="F83" s="89"/>
      <c r="G83" s="90"/>
      <c r="H83" s="91"/>
      <c r="I83" s="382" t="s">
        <v>215</v>
      </c>
      <c r="J83" s="382"/>
      <c r="K83" s="382"/>
      <c r="L83" s="294">
        <v>0.5</v>
      </c>
      <c r="M83" s="423"/>
      <c r="N83" s="423"/>
      <c r="O83" s="423"/>
      <c r="P83" s="32"/>
      <c r="Q83" s="4"/>
      <c r="R83" s="87"/>
      <c r="S83" s="382" t="s">
        <v>170</v>
      </c>
      <c r="T83" s="382"/>
      <c r="U83" s="382"/>
      <c r="V83" s="153">
        <v>0.5</v>
      </c>
      <c r="W83" s="423"/>
      <c r="X83" s="423"/>
      <c r="Y83" s="423"/>
      <c r="Z83" s="32"/>
      <c r="AA83" s="4"/>
      <c r="AB83" s="87"/>
      <c r="AC83" s="382"/>
      <c r="AD83" s="382"/>
      <c r="AE83" s="382"/>
      <c r="AF83" s="75"/>
      <c r="AG83" s="423"/>
      <c r="AH83" s="423"/>
      <c r="AI83" s="423"/>
      <c r="AJ83" s="32"/>
      <c r="AK83" s="4"/>
    </row>
    <row r="84" spans="1:37" ht="47.4" customHeight="1">
      <c r="A84" s="9"/>
      <c r="B84" s="14"/>
      <c r="C84" s="31"/>
      <c r="D84" s="48"/>
      <c r="E84" s="88"/>
      <c r="F84" s="89"/>
      <c r="G84" s="90"/>
      <c r="H84" s="91"/>
      <c r="I84" s="382" t="s">
        <v>128</v>
      </c>
      <c r="J84" s="382"/>
      <c r="K84" s="382"/>
      <c r="L84" s="240">
        <v>0</v>
      </c>
      <c r="M84" s="423"/>
      <c r="N84" s="423"/>
      <c r="O84" s="423"/>
      <c r="P84" s="32"/>
      <c r="Q84" s="4"/>
      <c r="R84" s="87"/>
      <c r="S84" s="382" t="s">
        <v>128</v>
      </c>
      <c r="T84" s="382"/>
      <c r="U84" s="382"/>
      <c r="V84" s="240">
        <v>0</v>
      </c>
      <c r="Z84" s="150"/>
      <c r="AA84" s="4"/>
      <c r="AB84" s="87"/>
      <c r="AC84" s="382"/>
      <c r="AD84" s="382"/>
      <c r="AE84" s="382"/>
      <c r="AF84" s="156"/>
      <c r="AG84" s="423"/>
      <c r="AH84" s="423"/>
      <c r="AI84" s="423"/>
      <c r="AJ84" s="32"/>
      <c r="AK84" s="4"/>
    </row>
    <row r="85" spans="1:37" ht="25.5" customHeight="1">
      <c r="A85" s="9"/>
      <c r="B85" s="14"/>
      <c r="C85" s="31"/>
      <c r="D85" s="48"/>
      <c r="E85" s="88"/>
      <c r="F85" s="89"/>
      <c r="G85" s="90"/>
      <c r="H85" s="91"/>
      <c r="I85" s="424" t="s">
        <v>46</v>
      </c>
      <c r="J85" s="424"/>
      <c r="K85" s="424"/>
      <c r="L85" s="278">
        <f>IF(L79&lt;0.125,0,IF(AND(L79&gt;=0.125,L79&lt;0.375),0.25,IF(AND(L79&gt;=0.375,L79&lt;0.625),0.5,IF(AND(L79&gt;=0.375,L79&lt;0.625),0.5,IF(AND(L79&gt;=0.625,L79&lt;0.875),0.75,1)))))</f>
        <v>0.5</v>
      </c>
      <c r="M85" s="425"/>
      <c r="N85" s="425"/>
      <c r="O85" s="425"/>
      <c r="P85" s="32"/>
      <c r="Q85" s="4"/>
      <c r="R85" s="87"/>
      <c r="S85" s="424" t="s">
        <v>46</v>
      </c>
      <c r="T85" s="424"/>
      <c r="U85" s="424"/>
      <c r="V85" s="257">
        <f>IF(V79&lt;0.125,0,IF(AND(V79&gt;=0.125,V79&lt;0.375),0.25,IF(AND(V79&gt;=0.375,V79&lt;0.625),0.5,IF(AND(V79&gt;=0.625,V79&lt;0.875),0.75,1))))</f>
        <v>0.5</v>
      </c>
      <c r="W85" s="423"/>
      <c r="X85" s="423"/>
      <c r="Y85" s="423"/>
      <c r="Z85" s="32"/>
      <c r="AA85" s="4"/>
      <c r="AB85" s="87"/>
      <c r="AC85" s="425"/>
      <c r="AD85" s="425"/>
      <c r="AE85" s="425"/>
      <c r="AF85" s="57"/>
      <c r="AG85" s="425"/>
      <c r="AH85" s="425"/>
      <c r="AI85" s="425"/>
      <c r="AJ85" s="32"/>
      <c r="AK85" s="4"/>
    </row>
    <row r="86" spans="1:37" ht="25.5" customHeight="1" thickBot="1">
      <c r="A86" s="9"/>
      <c r="B86" s="14"/>
      <c r="C86" s="31"/>
      <c r="D86" s="48"/>
      <c r="E86" s="88"/>
      <c r="F86" s="89"/>
      <c r="G86" s="90"/>
      <c r="H86" s="91"/>
      <c r="I86" s="443" t="s">
        <v>167</v>
      </c>
      <c r="J86" s="443"/>
      <c r="K86" s="443"/>
      <c r="L86" s="294"/>
      <c r="M86" s="437"/>
      <c r="N86" s="437"/>
      <c r="O86" s="437"/>
      <c r="P86" s="110"/>
      <c r="Q86" s="4"/>
      <c r="R86" s="87"/>
      <c r="S86" s="443" t="s">
        <v>167</v>
      </c>
      <c r="T86" s="443"/>
      <c r="U86" s="443"/>
      <c r="V86" s="153"/>
      <c r="W86" s="437"/>
      <c r="X86" s="437"/>
      <c r="Y86" s="437"/>
      <c r="Z86" s="110"/>
      <c r="AA86" s="4"/>
      <c r="AB86" s="87"/>
      <c r="AC86" s="437"/>
      <c r="AD86" s="437"/>
      <c r="AE86" s="437"/>
      <c r="AF86" s="75"/>
      <c r="AG86" s="437"/>
      <c r="AH86" s="437"/>
      <c r="AI86" s="437"/>
      <c r="AJ86" s="110"/>
      <c r="AK86" s="4"/>
    </row>
    <row r="87" spans="1:37" ht="19.5" customHeight="1">
      <c r="A87" s="55">
        <v>7</v>
      </c>
      <c r="B87" s="56" t="s">
        <v>28</v>
      </c>
      <c r="C87" s="438" t="s">
        <v>29</v>
      </c>
      <c r="D87" s="438"/>
      <c r="E87" s="439">
        <v>2</v>
      </c>
      <c r="F87" s="439"/>
      <c r="G87" s="440">
        <f>SUM(L91,L98,L109)</f>
        <v>1.5</v>
      </c>
      <c r="H87" s="440"/>
      <c r="I87" s="441" t="s">
        <v>218</v>
      </c>
      <c r="J87" s="441"/>
      <c r="K87" s="441"/>
      <c r="L87" s="296">
        <f>(L88+L89+L90)/3</f>
        <v>0.83333333333333337</v>
      </c>
      <c r="M87" s="442"/>
      <c r="N87" s="442"/>
      <c r="O87" s="442"/>
      <c r="P87" s="112"/>
      <c r="Q87" s="12"/>
      <c r="R87" s="113">
        <f>SUM(V91,V98,V109)</f>
        <v>2</v>
      </c>
      <c r="S87" s="441" t="s">
        <v>58</v>
      </c>
      <c r="T87" s="441"/>
      <c r="U87" s="441"/>
      <c r="V87" s="260">
        <f>SUM(V88:V90)/3</f>
        <v>1</v>
      </c>
      <c r="W87" s="442"/>
      <c r="X87" s="442"/>
      <c r="Y87" s="442"/>
      <c r="Z87" s="112"/>
      <c r="AA87" s="12"/>
      <c r="AB87" s="113"/>
      <c r="AC87" s="444"/>
      <c r="AD87" s="444"/>
      <c r="AE87" s="444"/>
      <c r="AF87" s="111"/>
      <c r="AG87" s="442"/>
      <c r="AH87" s="442"/>
      <c r="AI87" s="442"/>
      <c r="AJ87" s="112"/>
      <c r="AK87" s="12"/>
    </row>
    <row r="88" spans="1:37" ht="195" customHeight="1">
      <c r="A88" s="9"/>
      <c r="B88" s="14"/>
      <c r="C88" s="31"/>
      <c r="D88" s="48"/>
      <c r="E88" s="88"/>
      <c r="F88" s="89"/>
      <c r="G88" s="90"/>
      <c r="H88" s="91"/>
      <c r="I88" s="382" t="s">
        <v>210</v>
      </c>
      <c r="J88" s="382"/>
      <c r="K88" s="382"/>
      <c r="L88" s="240">
        <v>0.5</v>
      </c>
      <c r="M88" s="435"/>
      <c r="N88" s="423"/>
      <c r="O88" s="423"/>
      <c r="P88" s="32"/>
      <c r="Q88" s="4"/>
      <c r="R88" s="87"/>
      <c r="S88" s="382" t="s">
        <v>227</v>
      </c>
      <c r="T88" s="382"/>
      <c r="U88" s="382"/>
      <c r="V88" s="153">
        <v>1</v>
      </c>
      <c r="W88" s="423"/>
      <c r="X88" s="423"/>
      <c r="Y88" s="423"/>
      <c r="Z88" s="32"/>
      <c r="AA88" s="4"/>
      <c r="AB88" s="87"/>
      <c r="AC88" s="382"/>
      <c r="AD88" s="382"/>
      <c r="AE88" s="382"/>
      <c r="AF88" s="75"/>
      <c r="AG88" s="423"/>
      <c r="AH88" s="423"/>
      <c r="AI88" s="423"/>
      <c r="AJ88" s="32"/>
      <c r="AK88" s="4"/>
    </row>
    <row r="89" spans="1:37" ht="194.25" customHeight="1">
      <c r="A89" s="9"/>
      <c r="B89" s="14"/>
      <c r="C89" s="31"/>
      <c r="D89" s="48"/>
      <c r="E89" s="88"/>
      <c r="F89" s="89"/>
      <c r="G89" s="90"/>
      <c r="H89" s="91"/>
      <c r="I89" s="382" t="s">
        <v>166</v>
      </c>
      <c r="J89" s="382"/>
      <c r="K89" s="382"/>
      <c r="L89" s="294">
        <v>1</v>
      </c>
      <c r="M89" s="429"/>
      <c r="N89" s="429"/>
      <c r="O89" s="429"/>
      <c r="P89" s="32"/>
      <c r="Q89" s="4"/>
      <c r="R89" s="87"/>
      <c r="S89" s="382" t="s">
        <v>166</v>
      </c>
      <c r="T89" s="382"/>
      <c r="U89" s="382"/>
      <c r="V89" s="153">
        <v>1</v>
      </c>
      <c r="W89" s="423"/>
      <c r="X89" s="423"/>
      <c r="Y89" s="423"/>
      <c r="Z89" s="32"/>
      <c r="AA89" s="4"/>
      <c r="AB89" s="87"/>
      <c r="AC89" s="382"/>
      <c r="AD89" s="382"/>
      <c r="AE89" s="382"/>
      <c r="AF89" s="75"/>
      <c r="AG89" s="423"/>
      <c r="AH89" s="423"/>
      <c r="AI89" s="423"/>
      <c r="AJ89" s="32"/>
      <c r="AK89" s="4"/>
    </row>
    <row r="90" spans="1:37" ht="84" customHeight="1">
      <c r="A90" s="9"/>
      <c r="B90" s="14"/>
      <c r="C90" s="31"/>
      <c r="D90" s="48"/>
      <c r="E90" s="88"/>
      <c r="F90" s="89"/>
      <c r="G90" s="90"/>
      <c r="H90" s="91"/>
      <c r="I90" s="382" t="s">
        <v>217</v>
      </c>
      <c r="J90" s="382"/>
      <c r="K90" s="382"/>
      <c r="L90" s="297">
        <v>1</v>
      </c>
      <c r="M90" s="430"/>
      <c r="N90" s="430"/>
      <c r="O90" s="430"/>
      <c r="P90" s="32"/>
      <c r="Q90" s="4"/>
      <c r="R90" s="87"/>
      <c r="S90" s="382" t="s">
        <v>216</v>
      </c>
      <c r="T90" s="382"/>
      <c r="U90" s="382"/>
      <c r="V90" s="153">
        <v>1</v>
      </c>
      <c r="W90" s="423"/>
      <c r="X90" s="423"/>
      <c r="Y90" s="423"/>
      <c r="Z90" s="32"/>
      <c r="AA90" s="4"/>
      <c r="AB90" s="87"/>
      <c r="AC90" s="436"/>
      <c r="AD90" s="436"/>
      <c r="AE90" s="436"/>
      <c r="AF90" s="75"/>
      <c r="AG90" s="423"/>
      <c r="AH90" s="423"/>
      <c r="AI90" s="423"/>
      <c r="AJ90" s="32"/>
      <c r="AK90" s="4"/>
    </row>
    <row r="91" spans="1:37" ht="15.6" customHeight="1">
      <c r="A91" s="9"/>
      <c r="B91" s="14"/>
      <c r="C91" s="31"/>
      <c r="D91" s="48"/>
      <c r="E91" s="88"/>
      <c r="F91" s="89"/>
      <c r="G91" s="90"/>
      <c r="H91" s="91"/>
      <c r="I91" s="424" t="s">
        <v>43</v>
      </c>
      <c r="J91" s="424"/>
      <c r="K91" s="424"/>
      <c r="L91" s="278">
        <f>IF(L87&lt;0.125,0,IF(AND(L87&gt;=0.125,L87&lt;0.375),0.25,IF(AND(L87&gt;=0.375,L87&lt;0.625),0.5,IF(AND(L87&gt;=0.625,L87&lt;0.875),0.75,1))))</f>
        <v>0.75</v>
      </c>
      <c r="M91" s="425"/>
      <c r="N91" s="425"/>
      <c r="O91" s="425"/>
      <c r="P91" s="32"/>
      <c r="Q91" s="4"/>
      <c r="R91" s="87"/>
      <c r="S91" s="424" t="s">
        <v>43</v>
      </c>
      <c r="T91" s="424"/>
      <c r="U91" s="424"/>
      <c r="V91" s="257">
        <f>IF(V87&lt;0.125,0,IF(AND(V87&gt;=0.125,V87&lt;0.375),0.25,IF(AND(V87&gt;=0.375,V87&lt;0.625),0.5,IF(AND(V87&gt;=0.625,V87&lt;0.875),0.75,1))))</f>
        <v>1</v>
      </c>
      <c r="W91" s="425"/>
      <c r="X91" s="425"/>
      <c r="Y91" s="425"/>
      <c r="Z91" s="32"/>
      <c r="AA91" s="4"/>
      <c r="AB91" s="87"/>
      <c r="AC91" s="425"/>
      <c r="AD91" s="425"/>
      <c r="AE91" s="425"/>
      <c r="AF91" s="57"/>
      <c r="AG91" s="425"/>
      <c r="AH91" s="425"/>
      <c r="AI91" s="425"/>
      <c r="AJ91" s="32"/>
      <c r="AK91" s="4"/>
    </row>
    <row r="92" spans="1:37" ht="15.6" customHeight="1">
      <c r="A92" s="9"/>
      <c r="B92" s="14"/>
      <c r="C92" s="31"/>
      <c r="D92" s="48"/>
      <c r="E92" s="88"/>
      <c r="F92" s="89"/>
      <c r="G92" s="90"/>
      <c r="H92" s="91"/>
      <c r="I92" s="432" t="s">
        <v>206</v>
      </c>
      <c r="J92" s="432"/>
      <c r="K92" s="432"/>
      <c r="L92" s="279">
        <f>SUM(L93:L97)/5</f>
        <v>0.8</v>
      </c>
      <c r="M92" s="433"/>
      <c r="N92" s="433"/>
      <c r="O92" s="433"/>
      <c r="P92" s="32"/>
      <c r="Q92" s="4"/>
      <c r="R92" s="87"/>
      <c r="S92" s="432" t="s">
        <v>231</v>
      </c>
      <c r="T92" s="432"/>
      <c r="U92" s="432"/>
      <c r="V92" s="258">
        <f>SUM(V93:V97)/5</f>
        <v>0.9</v>
      </c>
      <c r="W92" s="433"/>
      <c r="X92" s="433"/>
      <c r="Y92" s="433"/>
      <c r="Z92" s="32"/>
      <c r="AA92" s="4"/>
      <c r="AB92" s="87"/>
      <c r="AC92" s="434"/>
      <c r="AD92" s="434"/>
      <c r="AE92" s="434"/>
      <c r="AF92" s="57"/>
      <c r="AG92" s="433"/>
      <c r="AH92" s="433"/>
      <c r="AI92" s="433"/>
      <c r="AJ92" s="32"/>
      <c r="AK92" s="4"/>
    </row>
    <row r="93" spans="1:37" ht="155.25" customHeight="1">
      <c r="A93" s="9"/>
      <c r="B93" s="14"/>
      <c r="C93" s="31"/>
      <c r="D93" s="48"/>
      <c r="E93" s="88"/>
      <c r="F93" s="89"/>
      <c r="G93" s="90"/>
      <c r="H93" s="91"/>
      <c r="I93" s="382" t="s">
        <v>193</v>
      </c>
      <c r="J93" s="382"/>
      <c r="K93" s="382"/>
      <c r="L93" s="241">
        <v>1</v>
      </c>
      <c r="M93" s="423"/>
      <c r="N93" s="423"/>
      <c r="O93" s="423"/>
      <c r="P93" s="32"/>
      <c r="Q93" s="4"/>
      <c r="R93" s="87"/>
      <c r="S93" s="382" t="s">
        <v>175</v>
      </c>
      <c r="T93" s="382"/>
      <c r="U93" s="382"/>
      <c r="V93" s="239">
        <v>1</v>
      </c>
      <c r="W93" s="423"/>
      <c r="X93" s="423"/>
      <c r="Y93" s="423"/>
      <c r="Z93" s="32"/>
      <c r="AA93" s="4"/>
      <c r="AB93" s="87"/>
      <c r="AC93" s="422"/>
      <c r="AD93" s="422"/>
      <c r="AE93" s="422"/>
      <c r="AF93" s="28"/>
      <c r="AG93" s="423"/>
      <c r="AH93" s="423"/>
      <c r="AI93" s="423"/>
      <c r="AJ93" s="32"/>
      <c r="AK93" s="4"/>
    </row>
    <row r="94" spans="1:37" ht="123.75" customHeight="1">
      <c r="A94" s="9"/>
      <c r="B94" s="14"/>
      <c r="C94" s="31"/>
      <c r="D94" s="48"/>
      <c r="E94" s="88"/>
      <c r="F94" s="89"/>
      <c r="G94" s="90"/>
      <c r="H94" s="91"/>
      <c r="I94" s="382" t="s">
        <v>211</v>
      </c>
      <c r="J94" s="382"/>
      <c r="K94" s="382"/>
      <c r="L94" s="241">
        <v>1</v>
      </c>
      <c r="M94" s="431"/>
      <c r="N94" s="431"/>
      <c r="O94" s="431"/>
      <c r="P94" s="32"/>
      <c r="Q94" s="4"/>
      <c r="R94" s="87"/>
      <c r="S94" s="382" t="s">
        <v>169</v>
      </c>
      <c r="T94" s="382"/>
      <c r="U94" s="382"/>
      <c r="V94" s="239">
        <v>1</v>
      </c>
      <c r="W94" s="423"/>
      <c r="X94" s="423"/>
      <c r="Y94" s="423"/>
      <c r="Z94" s="32"/>
      <c r="AA94" s="4"/>
      <c r="AB94" s="87"/>
      <c r="AC94" s="422"/>
      <c r="AD94" s="422"/>
      <c r="AE94" s="422"/>
      <c r="AF94" s="28"/>
      <c r="AG94" s="423"/>
      <c r="AH94" s="423"/>
      <c r="AI94" s="423"/>
      <c r="AJ94" s="32"/>
      <c r="AK94" s="4"/>
    </row>
    <row r="95" spans="1:37" ht="157.5" customHeight="1">
      <c r="A95" s="9"/>
      <c r="B95" s="14"/>
      <c r="C95" s="31"/>
      <c r="D95" s="48"/>
      <c r="E95" s="88"/>
      <c r="F95" s="89"/>
      <c r="G95" s="90"/>
      <c r="H95" s="91"/>
      <c r="I95" s="382" t="s">
        <v>212</v>
      </c>
      <c r="J95" s="382"/>
      <c r="K95" s="382"/>
      <c r="L95" s="241">
        <v>1</v>
      </c>
      <c r="M95" s="430"/>
      <c r="N95" s="430"/>
      <c r="O95" s="430"/>
      <c r="P95" s="32"/>
      <c r="Q95" s="4"/>
      <c r="R95" s="87"/>
      <c r="S95" s="382" t="s">
        <v>176</v>
      </c>
      <c r="T95" s="382"/>
      <c r="U95" s="382"/>
      <c r="V95" s="239">
        <v>1</v>
      </c>
      <c r="W95" s="423"/>
      <c r="X95" s="423"/>
      <c r="Y95" s="423"/>
      <c r="Z95" s="32"/>
      <c r="AA95" s="4"/>
      <c r="AB95" s="87"/>
      <c r="AC95" s="422"/>
      <c r="AD95" s="422"/>
      <c r="AE95" s="422"/>
      <c r="AF95" s="28"/>
      <c r="AG95" s="423"/>
      <c r="AH95" s="423"/>
      <c r="AI95" s="423"/>
      <c r="AJ95" s="32"/>
      <c r="AK95" s="4"/>
    </row>
    <row r="96" spans="1:37" ht="133.19999999999999" customHeight="1">
      <c r="A96" s="9"/>
      <c r="B96" s="14"/>
      <c r="C96" s="31"/>
      <c r="D96" s="48"/>
      <c r="E96" s="88"/>
      <c r="F96" s="89"/>
      <c r="G96" s="90"/>
      <c r="H96" s="91"/>
      <c r="I96" s="382" t="s">
        <v>213</v>
      </c>
      <c r="J96" s="382"/>
      <c r="K96" s="382"/>
      <c r="L96" s="241">
        <v>0.5</v>
      </c>
      <c r="M96" s="429"/>
      <c r="N96" s="429"/>
      <c r="O96" s="429"/>
      <c r="P96" s="32"/>
      <c r="Q96" s="4"/>
      <c r="R96" s="87"/>
      <c r="S96" s="382" t="s">
        <v>224</v>
      </c>
      <c r="T96" s="382"/>
      <c r="U96" s="382"/>
      <c r="V96" s="239">
        <v>1</v>
      </c>
      <c r="W96" s="423"/>
      <c r="X96" s="423"/>
      <c r="Y96" s="423"/>
      <c r="Z96" s="32"/>
      <c r="AA96" s="4"/>
      <c r="AB96" s="87"/>
      <c r="AC96" s="422"/>
      <c r="AD96" s="422"/>
      <c r="AE96" s="422"/>
      <c r="AF96" s="28"/>
      <c r="AG96" s="423"/>
      <c r="AH96" s="423"/>
      <c r="AI96" s="423"/>
      <c r="AJ96" s="32"/>
      <c r="AK96" s="4"/>
    </row>
    <row r="97" spans="1:37" ht="129" customHeight="1">
      <c r="A97" s="9"/>
      <c r="B97" s="14"/>
      <c r="C97" s="31"/>
      <c r="D97" s="48"/>
      <c r="E97" s="383"/>
      <c r="F97" s="384"/>
      <c r="G97" s="387"/>
      <c r="H97" s="388"/>
      <c r="I97" s="382" t="s">
        <v>214</v>
      </c>
      <c r="J97" s="382"/>
      <c r="K97" s="382"/>
      <c r="L97" s="241">
        <v>0.5</v>
      </c>
      <c r="M97" s="426"/>
      <c r="N97" s="423"/>
      <c r="O97" s="423"/>
      <c r="P97" s="32"/>
      <c r="Q97" s="4"/>
      <c r="R97" s="87"/>
      <c r="S97" s="382" t="s">
        <v>228</v>
      </c>
      <c r="T97" s="382"/>
      <c r="U97" s="382"/>
      <c r="V97" s="239">
        <v>0.5</v>
      </c>
      <c r="W97" s="423"/>
      <c r="X97" s="423"/>
      <c r="Y97" s="423"/>
      <c r="Z97" s="32"/>
      <c r="AA97" s="4"/>
      <c r="AB97" s="265"/>
      <c r="AC97" s="422"/>
      <c r="AD97" s="422"/>
      <c r="AE97" s="422"/>
      <c r="AF97" s="28"/>
      <c r="AG97" s="423"/>
      <c r="AH97" s="423"/>
      <c r="AI97" s="423"/>
      <c r="AJ97" s="32"/>
      <c r="AK97" s="4"/>
    </row>
    <row r="98" spans="1:37" ht="22.5" customHeight="1" thickBot="1">
      <c r="A98" s="9"/>
      <c r="B98" s="14"/>
      <c r="C98" s="31"/>
      <c r="D98" s="48"/>
      <c r="E98" s="383"/>
      <c r="F98" s="384"/>
      <c r="G98" s="387"/>
      <c r="H98" s="388"/>
      <c r="I98" s="424" t="s">
        <v>41</v>
      </c>
      <c r="J98" s="424"/>
      <c r="K98" s="424"/>
      <c r="L98" s="292">
        <f>IF(L92&lt;0.125,0,IF(AND(L92&gt;=0.125,L92&lt;0.375),0.25,IF(AND(L92&gt;=0.375,L92&lt;0.625),0.5,IF(AND(L92&gt;=0.375,L92&lt;0.625),0.5,IF(AND(L92&gt;=0.625,L92&lt;0.875),0.75,1)))))</f>
        <v>0.75</v>
      </c>
      <c r="M98" s="425"/>
      <c r="N98" s="425"/>
      <c r="O98" s="425"/>
      <c r="P98" s="32"/>
      <c r="Q98" s="4"/>
      <c r="R98" s="87"/>
      <c r="S98" s="424" t="s">
        <v>41</v>
      </c>
      <c r="T98" s="424"/>
      <c r="U98" s="424"/>
      <c r="V98" s="261">
        <f>IF(V92&lt;0.125,0,IF(AND(V92&gt;=0.125,V92&lt;0.375),0.25,IF(AND(V92&gt;=0.375,V92&lt;0.625),0.5,IF(AND(V92&gt;=0.625,V92&lt;0.875),0.75,1))))</f>
        <v>1</v>
      </c>
      <c r="W98" s="425"/>
      <c r="X98" s="425"/>
      <c r="Y98" s="425"/>
      <c r="Z98" s="32"/>
      <c r="AA98" s="4"/>
      <c r="AB98" s="265"/>
      <c r="AC98" s="425"/>
      <c r="AD98" s="425"/>
      <c r="AE98" s="425"/>
      <c r="AF98" s="114"/>
      <c r="AG98" s="425"/>
      <c r="AH98" s="425"/>
      <c r="AI98" s="425"/>
      <c r="AJ98" s="32"/>
      <c r="AK98" s="4"/>
    </row>
    <row r="99" spans="1:37" ht="18.75" customHeight="1" thickBot="1">
      <c r="A99" s="9"/>
      <c r="B99" s="14"/>
      <c r="C99" s="31"/>
      <c r="D99" s="48"/>
      <c r="E99" s="383"/>
      <c r="F99" s="384"/>
      <c r="G99" s="387"/>
      <c r="H99" s="389"/>
      <c r="I99" s="427" t="s">
        <v>56</v>
      </c>
      <c r="J99" s="428"/>
      <c r="K99" s="428"/>
      <c r="L99" s="242"/>
      <c r="M99" s="417"/>
      <c r="N99" s="418"/>
      <c r="O99" s="418"/>
      <c r="P99" s="95"/>
      <c r="Q99" s="64"/>
      <c r="R99" s="65"/>
      <c r="S99" s="427" t="s">
        <v>56</v>
      </c>
      <c r="T99" s="428"/>
      <c r="U99" s="428"/>
      <c r="V99" s="266"/>
      <c r="W99" s="417"/>
      <c r="X99" s="418"/>
      <c r="Y99" s="418"/>
      <c r="Z99" s="115"/>
      <c r="AA99" s="64"/>
      <c r="AB99" s="267"/>
      <c r="AC99" s="417"/>
      <c r="AD99" s="418"/>
      <c r="AE99" s="418"/>
      <c r="AF99" s="63"/>
      <c r="AG99" s="419"/>
      <c r="AH99" s="419"/>
      <c r="AI99" s="419"/>
      <c r="AJ99" s="116"/>
      <c r="AK99" s="64"/>
    </row>
    <row r="100" spans="1:37" ht="1.5" hidden="1" customHeight="1">
      <c r="A100" s="9"/>
      <c r="B100" s="14"/>
      <c r="C100" s="31"/>
      <c r="D100" s="48"/>
      <c r="E100" s="383"/>
      <c r="F100" s="384"/>
      <c r="G100" s="387"/>
      <c r="H100" s="388"/>
      <c r="I100" s="420" t="s">
        <v>111</v>
      </c>
      <c r="J100" s="412"/>
      <c r="K100" s="412"/>
      <c r="L100" s="243">
        <v>0</v>
      </c>
      <c r="M100" s="421"/>
      <c r="N100" s="414"/>
      <c r="O100" s="414"/>
      <c r="P100" s="152"/>
      <c r="Q100" s="26"/>
      <c r="R100" s="38"/>
      <c r="S100" s="420" t="s">
        <v>111</v>
      </c>
      <c r="T100" s="412"/>
      <c r="U100" s="412"/>
      <c r="V100" s="268">
        <v>0</v>
      </c>
      <c r="W100" s="410"/>
      <c r="X100" s="393"/>
      <c r="Y100" s="393"/>
      <c r="Z100" s="269"/>
      <c r="AA100" s="26"/>
      <c r="AB100" s="118"/>
      <c r="AC100" s="410"/>
      <c r="AD100" s="393"/>
      <c r="AE100" s="393"/>
      <c r="AF100" s="27"/>
      <c r="AG100" s="396"/>
      <c r="AH100" s="397"/>
      <c r="AI100" s="397"/>
      <c r="AJ100" s="151"/>
      <c r="AK100" s="117"/>
    </row>
    <row r="101" spans="1:37" ht="141" hidden="1" customHeight="1">
      <c r="A101" s="9"/>
      <c r="B101" s="14"/>
      <c r="C101" s="31"/>
      <c r="D101" s="48"/>
      <c r="E101" s="383"/>
      <c r="F101" s="384"/>
      <c r="G101" s="387"/>
      <c r="H101" s="388"/>
      <c r="I101" s="411" t="s">
        <v>112</v>
      </c>
      <c r="J101" s="412"/>
      <c r="K101" s="412"/>
      <c r="L101" s="243">
        <v>0</v>
      </c>
      <c r="M101" s="413"/>
      <c r="N101" s="414"/>
      <c r="O101" s="414"/>
      <c r="P101" s="152"/>
      <c r="Q101" s="26"/>
      <c r="R101" s="38"/>
      <c r="S101" s="411" t="s">
        <v>112</v>
      </c>
      <c r="T101" s="412"/>
      <c r="U101" s="412"/>
      <c r="V101" s="268">
        <v>0</v>
      </c>
      <c r="W101" s="410"/>
      <c r="X101" s="393"/>
      <c r="Y101" s="393"/>
      <c r="Z101" s="269"/>
      <c r="AA101" s="26"/>
      <c r="AB101" s="118"/>
      <c r="AC101" s="415"/>
      <c r="AD101" s="393"/>
      <c r="AE101" s="393"/>
      <c r="AF101" s="27"/>
      <c r="AG101" s="416"/>
      <c r="AH101" s="397"/>
      <c r="AI101" s="397"/>
      <c r="AJ101" s="152"/>
      <c r="AK101" s="26"/>
    </row>
    <row r="102" spans="1:37" ht="41.25" hidden="1" customHeight="1">
      <c r="A102" s="9"/>
      <c r="B102" s="14"/>
      <c r="C102" s="31"/>
      <c r="D102" s="48"/>
      <c r="E102" s="383"/>
      <c r="F102" s="384"/>
      <c r="G102" s="387"/>
      <c r="H102" s="388"/>
      <c r="I102" s="394" t="s">
        <v>49</v>
      </c>
      <c r="J102" s="395"/>
      <c r="K102" s="395"/>
      <c r="L102" s="244">
        <v>0</v>
      </c>
      <c r="M102" s="396"/>
      <c r="N102" s="397"/>
      <c r="O102" s="397"/>
      <c r="P102" s="60"/>
      <c r="Q102" s="26"/>
      <c r="R102" s="38"/>
      <c r="S102" s="394" t="s">
        <v>49</v>
      </c>
      <c r="T102" s="395"/>
      <c r="U102" s="395"/>
      <c r="V102" s="270">
        <v>0</v>
      </c>
      <c r="W102" s="396"/>
      <c r="X102" s="397"/>
      <c r="Y102" s="397"/>
      <c r="Z102" s="60"/>
      <c r="AA102" s="26"/>
      <c r="AB102" s="118"/>
      <c r="AC102" s="410"/>
      <c r="AD102" s="393"/>
      <c r="AE102" s="393"/>
      <c r="AF102" s="60"/>
      <c r="AG102" s="396"/>
      <c r="AH102" s="397"/>
      <c r="AI102" s="397"/>
      <c r="AJ102" s="60"/>
      <c r="AK102" s="26"/>
    </row>
    <row r="103" spans="1:37" ht="43.5" hidden="1" customHeight="1">
      <c r="A103" s="9"/>
      <c r="B103" s="14"/>
      <c r="C103" s="31"/>
      <c r="D103" s="48"/>
      <c r="E103" s="383"/>
      <c r="F103" s="384"/>
      <c r="G103" s="387"/>
      <c r="H103" s="388"/>
      <c r="I103" s="394" t="s">
        <v>50</v>
      </c>
      <c r="J103" s="395"/>
      <c r="K103" s="395"/>
      <c r="L103" s="244">
        <v>0</v>
      </c>
      <c r="M103" s="396"/>
      <c r="N103" s="397"/>
      <c r="O103" s="397"/>
      <c r="P103" s="60"/>
      <c r="Q103" s="26"/>
      <c r="R103" s="38"/>
      <c r="S103" s="394" t="s">
        <v>50</v>
      </c>
      <c r="T103" s="395"/>
      <c r="U103" s="395"/>
      <c r="V103" s="270">
        <v>0</v>
      </c>
      <c r="W103" s="396"/>
      <c r="X103" s="397"/>
      <c r="Y103" s="397"/>
      <c r="Z103" s="60"/>
      <c r="AA103" s="26"/>
      <c r="AB103" s="118"/>
      <c r="AC103" s="410"/>
      <c r="AD103" s="393"/>
      <c r="AE103" s="393"/>
      <c r="AF103" s="60"/>
      <c r="AG103" s="396"/>
      <c r="AH103" s="397"/>
      <c r="AI103" s="397"/>
      <c r="AJ103" s="60"/>
      <c r="AK103" s="26"/>
    </row>
    <row r="104" spans="1:37" ht="41.25" hidden="1" customHeight="1">
      <c r="A104" s="9"/>
      <c r="B104" s="14"/>
      <c r="C104" s="31"/>
      <c r="D104" s="48"/>
      <c r="E104" s="383"/>
      <c r="F104" s="384"/>
      <c r="G104" s="387"/>
      <c r="H104" s="388"/>
      <c r="I104" s="394" t="s">
        <v>51</v>
      </c>
      <c r="J104" s="395"/>
      <c r="K104" s="395"/>
      <c r="L104" s="244">
        <v>0</v>
      </c>
      <c r="M104" s="396"/>
      <c r="N104" s="397"/>
      <c r="O104" s="397"/>
      <c r="P104" s="60"/>
      <c r="Q104" s="26"/>
      <c r="R104" s="38"/>
      <c r="S104" s="394" t="s">
        <v>51</v>
      </c>
      <c r="T104" s="395"/>
      <c r="U104" s="395"/>
      <c r="V104" s="270">
        <v>0</v>
      </c>
      <c r="W104" s="396"/>
      <c r="X104" s="397"/>
      <c r="Y104" s="397"/>
      <c r="Z104" s="60"/>
      <c r="AA104" s="26"/>
      <c r="AB104" s="271"/>
      <c r="AC104" s="410"/>
      <c r="AD104" s="393"/>
      <c r="AE104" s="393"/>
      <c r="AF104" s="60"/>
      <c r="AG104" s="396"/>
      <c r="AH104" s="397"/>
      <c r="AI104" s="397"/>
      <c r="AJ104" s="60"/>
      <c r="AK104" s="26"/>
    </row>
    <row r="105" spans="1:37" ht="52.5" hidden="1" customHeight="1">
      <c r="A105" s="9"/>
      <c r="B105" s="14"/>
      <c r="C105" s="31"/>
      <c r="D105" s="48"/>
      <c r="E105" s="383"/>
      <c r="F105" s="384"/>
      <c r="G105" s="387"/>
      <c r="H105" s="388"/>
      <c r="I105" s="394" t="s">
        <v>52</v>
      </c>
      <c r="J105" s="395"/>
      <c r="K105" s="395"/>
      <c r="L105" s="244">
        <v>0</v>
      </c>
      <c r="M105" s="396"/>
      <c r="N105" s="397"/>
      <c r="O105" s="397"/>
      <c r="P105" s="60"/>
      <c r="Q105" s="26"/>
      <c r="R105" s="38"/>
      <c r="S105" s="394" t="s">
        <v>52</v>
      </c>
      <c r="T105" s="395"/>
      <c r="U105" s="395"/>
      <c r="V105" s="270">
        <v>0</v>
      </c>
      <c r="W105" s="396"/>
      <c r="X105" s="397"/>
      <c r="Y105" s="397"/>
      <c r="Z105" s="60"/>
      <c r="AA105" s="26"/>
      <c r="AB105" s="118"/>
      <c r="AC105" s="410"/>
      <c r="AD105" s="393"/>
      <c r="AE105" s="393"/>
      <c r="AF105" s="60"/>
      <c r="AG105" s="396"/>
      <c r="AH105" s="397"/>
      <c r="AI105" s="397"/>
      <c r="AJ105" s="60"/>
      <c r="AK105" s="26"/>
    </row>
    <row r="106" spans="1:37" ht="41.25" hidden="1" customHeight="1">
      <c r="A106" s="9"/>
      <c r="B106" s="14"/>
      <c r="C106" s="31"/>
      <c r="D106" s="48"/>
      <c r="E106" s="383"/>
      <c r="F106" s="384"/>
      <c r="G106" s="387"/>
      <c r="H106" s="388"/>
      <c r="I106" s="394" t="s">
        <v>53</v>
      </c>
      <c r="J106" s="395"/>
      <c r="K106" s="395"/>
      <c r="L106" s="244">
        <v>0</v>
      </c>
      <c r="M106" s="396"/>
      <c r="N106" s="397"/>
      <c r="O106" s="397"/>
      <c r="P106" s="60"/>
      <c r="Q106" s="26"/>
      <c r="R106" s="38"/>
      <c r="S106" s="394" t="s">
        <v>53</v>
      </c>
      <c r="T106" s="395"/>
      <c r="U106" s="395"/>
      <c r="V106" s="270">
        <v>0</v>
      </c>
      <c r="W106" s="396"/>
      <c r="X106" s="397"/>
      <c r="Y106" s="397"/>
      <c r="Z106" s="60"/>
      <c r="AA106" s="26"/>
      <c r="AB106" s="118"/>
      <c r="AC106" s="410"/>
      <c r="AD106" s="393"/>
      <c r="AE106" s="393"/>
      <c r="AF106" s="25"/>
      <c r="AG106" s="397"/>
      <c r="AH106" s="397"/>
      <c r="AI106" s="397"/>
      <c r="AJ106" s="60"/>
      <c r="AK106" s="26"/>
    </row>
    <row r="107" spans="1:37" ht="33.75" hidden="1" customHeight="1">
      <c r="A107" s="9"/>
      <c r="B107" s="14"/>
      <c r="C107" s="31"/>
      <c r="D107" s="48"/>
      <c r="E107" s="383"/>
      <c r="F107" s="384"/>
      <c r="G107" s="387"/>
      <c r="H107" s="388"/>
      <c r="I107" s="394" t="s">
        <v>54</v>
      </c>
      <c r="J107" s="395"/>
      <c r="K107" s="395"/>
      <c r="L107" s="244">
        <v>0</v>
      </c>
      <c r="M107" s="396"/>
      <c r="N107" s="397"/>
      <c r="O107" s="397"/>
      <c r="P107" s="60"/>
      <c r="Q107" s="26"/>
      <c r="R107" s="119"/>
      <c r="S107" s="394" t="s">
        <v>54</v>
      </c>
      <c r="T107" s="395"/>
      <c r="U107" s="395"/>
      <c r="V107" s="262">
        <v>0</v>
      </c>
      <c r="W107" s="397"/>
      <c r="X107" s="397"/>
      <c r="Y107" s="397"/>
      <c r="Z107" s="60"/>
      <c r="AA107" s="26"/>
      <c r="AB107" s="118"/>
      <c r="AC107" s="410"/>
      <c r="AD107" s="393"/>
      <c r="AE107" s="393"/>
      <c r="AF107" s="25"/>
      <c r="AG107" s="397"/>
      <c r="AH107" s="397"/>
      <c r="AI107" s="397"/>
      <c r="AJ107" s="60"/>
      <c r="AK107" s="26"/>
    </row>
    <row r="108" spans="1:37" ht="78.75" hidden="1" customHeight="1">
      <c r="A108" s="9"/>
      <c r="B108" s="14"/>
      <c r="C108" s="31"/>
      <c r="D108" s="48"/>
      <c r="E108" s="383"/>
      <c r="F108" s="384"/>
      <c r="G108" s="387"/>
      <c r="H108" s="388"/>
      <c r="I108" s="392" t="s">
        <v>113</v>
      </c>
      <c r="J108" s="392"/>
      <c r="K108" s="392"/>
      <c r="L108" s="243">
        <v>0</v>
      </c>
      <c r="M108" s="393"/>
      <c r="N108" s="393"/>
      <c r="O108" s="393"/>
      <c r="P108" s="272"/>
      <c r="Q108" s="26"/>
      <c r="R108" s="38"/>
      <c r="S108" s="392" t="s">
        <v>113</v>
      </c>
      <c r="T108" s="392"/>
      <c r="U108" s="392"/>
      <c r="V108" s="243">
        <v>0</v>
      </c>
      <c r="W108" s="410"/>
      <c r="X108" s="393"/>
      <c r="Y108" s="393"/>
      <c r="Z108" s="61"/>
      <c r="AA108" s="117"/>
      <c r="AB108" s="118"/>
      <c r="AC108" s="393"/>
      <c r="AD108" s="393"/>
      <c r="AE108" s="393"/>
      <c r="AF108" s="27"/>
      <c r="AG108" s="397"/>
      <c r="AH108" s="397"/>
      <c r="AI108" s="397"/>
      <c r="AJ108" s="152"/>
      <c r="AK108" s="26"/>
    </row>
    <row r="109" spans="1:37" ht="20.25" hidden="1" customHeight="1">
      <c r="A109" s="9"/>
      <c r="B109" s="14"/>
      <c r="C109" s="31"/>
      <c r="D109" s="48"/>
      <c r="E109" s="383"/>
      <c r="F109" s="384"/>
      <c r="G109" s="387"/>
      <c r="H109" s="388"/>
      <c r="I109" s="402" t="s">
        <v>47</v>
      </c>
      <c r="J109" s="403"/>
      <c r="K109" s="403"/>
      <c r="L109" s="245">
        <f>IF(L99&lt;0.125,0,IF(AND(L99&gt;=0.125,L99&lt;0.375),0.25,IF(AND(L99&gt;=0.375,L99&lt;0.625),0.5,IF(AND(L99&gt;=0.375,L99&lt;0.625),0.5,IF(AND(L99&gt;=0.625,L99&lt;0.875),0.75,1)))))</f>
        <v>0</v>
      </c>
      <c r="M109" s="404"/>
      <c r="N109" s="405"/>
      <c r="O109" s="405"/>
      <c r="P109" s="34"/>
      <c r="Q109" s="26"/>
      <c r="R109" s="119"/>
      <c r="S109" s="402" t="s">
        <v>47</v>
      </c>
      <c r="T109" s="403"/>
      <c r="U109" s="403"/>
      <c r="V109" s="273">
        <f>IF(V99&lt;0.125,0,IF(AND(V99&gt;=0.125,V99&lt;0.375),0.25,IF(AND(V99&gt;=0.375,V99&lt;0.625),0.5,IF(AND(V99&gt;=0.625,V99&lt;0.875),0.75,1))))</f>
        <v>0</v>
      </c>
      <c r="W109" s="406"/>
      <c r="X109" s="405"/>
      <c r="Y109" s="405"/>
      <c r="Z109" s="120"/>
      <c r="AA109" s="26"/>
      <c r="AB109" s="118"/>
      <c r="AC109" s="407"/>
      <c r="AD109" s="408"/>
      <c r="AE109" s="408"/>
      <c r="AF109" s="62"/>
      <c r="AG109" s="406"/>
      <c r="AH109" s="405"/>
      <c r="AI109" s="405"/>
      <c r="AJ109" s="121"/>
      <c r="AK109" s="26"/>
    </row>
    <row r="110" spans="1:37" ht="1.5" customHeight="1" thickBot="1">
      <c r="A110" s="145"/>
      <c r="B110" s="141"/>
      <c r="C110" s="37"/>
      <c r="D110" s="264"/>
      <c r="E110" s="385"/>
      <c r="F110" s="386"/>
      <c r="G110" s="390"/>
      <c r="H110" s="391"/>
      <c r="I110" s="380" t="s">
        <v>48</v>
      </c>
      <c r="J110" s="381"/>
      <c r="K110" s="381"/>
      <c r="L110" s="246"/>
      <c r="M110" s="409"/>
      <c r="N110" s="399"/>
      <c r="O110" s="399"/>
      <c r="P110" s="274"/>
      <c r="Q110" s="66"/>
      <c r="R110" s="122"/>
      <c r="S110" s="380" t="s">
        <v>48</v>
      </c>
      <c r="T110" s="381"/>
      <c r="U110" s="381"/>
      <c r="V110" s="275"/>
      <c r="W110" s="398"/>
      <c r="X110" s="399"/>
      <c r="Y110" s="399"/>
      <c r="Z110" s="123"/>
      <c r="AA110" s="66"/>
      <c r="AB110" s="276"/>
      <c r="AC110" s="400"/>
      <c r="AD110" s="401"/>
      <c r="AE110" s="401"/>
      <c r="AF110" s="67"/>
      <c r="AG110" s="398"/>
      <c r="AH110" s="399"/>
      <c r="AI110" s="399"/>
      <c r="AJ110" s="124"/>
      <c r="AK110" s="66"/>
    </row>
    <row r="111" spans="1:37" ht="21.6" customHeight="1" thickBot="1">
      <c r="A111" s="375"/>
      <c r="B111" s="376" t="s">
        <v>30</v>
      </c>
      <c r="C111" s="376"/>
      <c r="D111" s="376"/>
      <c r="E111" s="377">
        <f>SUM(E10:F98)</f>
        <v>9</v>
      </c>
      <c r="F111" s="377"/>
      <c r="G111" s="378">
        <f>SUM(G10:H109)</f>
        <v>6.25</v>
      </c>
      <c r="H111" s="378"/>
      <c r="I111" s="16"/>
      <c r="J111" s="16"/>
      <c r="K111" s="16"/>
      <c r="L111" s="125"/>
      <c r="P111" s="126"/>
      <c r="R111" s="127">
        <f>SUM(R21:R109)</f>
        <v>6.75</v>
      </c>
      <c r="V111" s="263"/>
      <c r="W111" s="16"/>
      <c r="X111" s="16"/>
      <c r="Y111" s="16"/>
      <c r="Z111" s="126"/>
      <c r="AA111" s="126"/>
      <c r="AB111" s="128">
        <f>SUM(AB32:AB109)</f>
        <v>0</v>
      </c>
      <c r="AG111" s="16"/>
      <c r="AH111" s="16"/>
      <c r="AI111" s="16"/>
    </row>
    <row r="112" spans="1:37" ht="21.6" customHeight="1" thickBot="1">
      <c r="A112" s="375"/>
      <c r="B112" s="370" t="s">
        <v>31</v>
      </c>
      <c r="C112" s="370"/>
      <c r="D112" s="370"/>
      <c r="E112" s="379">
        <f>+$G$111/$E$111</f>
        <v>0.69444444444444442</v>
      </c>
      <c r="F112" s="379"/>
      <c r="G112" s="379"/>
      <c r="H112" s="379"/>
      <c r="J112" s="16"/>
      <c r="K112" s="16"/>
      <c r="L112" s="129"/>
      <c r="R112" s="130">
        <f>R111/E111</f>
        <v>0.75</v>
      </c>
      <c r="W112" s="16"/>
      <c r="X112" s="16"/>
      <c r="Y112" s="16"/>
      <c r="AB112" s="29">
        <f>$AB$111/$E$111</f>
        <v>0</v>
      </c>
      <c r="AG112" s="16"/>
      <c r="AH112" s="16"/>
      <c r="AI112" s="16"/>
    </row>
    <row r="113" spans="1:37" ht="21.6" customHeight="1" thickBot="1">
      <c r="A113" s="16"/>
      <c r="B113" s="370" t="s">
        <v>32</v>
      </c>
      <c r="C113" s="370"/>
      <c r="D113" s="370"/>
      <c r="E113" s="371">
        <v>1</v>
      </c>
      <c r="F113" s="371"/>
      <c r="G113" s="371"/>
      <c r="H113" s="371"/>
      <c r="I113" s="16"/>
      <c r="J113" s="16"/>
      <c r="K113" s="16"/>
      <c r="L113" s="129"/>
      <c r="R113" s="131"/>
      <c r="W113" s="16"/>
      <c r="X113" s="16"/>
      <c r="Y113" s="16"/>
      <c r="AB113" s="131"/>
      <c r="AG113" s="16"/>
      <c r="AH113" s="16"/>
      <c r="AI113" s="16"/>
    </row>
    <row r="114" spans="1:37" ht="15" customHeight="1" thickBot="1">
      <c r="A114" s="372"/>
      <c r="B114" s="372"/>
      <c r="C114" s="372"/>
      <c r="D114" s="372"/>
      <c r="E114" s="372"/>
      <c r="F114" s="372"/>
      <c r="G114" s="372"/>
      <c r="H114" s="372"/>
      <c r="I114" s="372"/>
      <c r="J114" s="16"/>
      <c r="K114" s="16"/>
      <c r="L114" s="132"/>
      <c r="X114" s="16"/>
      <c r="Y114" s="16"/>
      <c r="AH114" s="16"/>
      <c r="AI114" s="16"/>
    </row>
    <row r="115" spans="1:37" ht="15.6" customHeight="1">
      <c r="A115" s="373" t="s">
        <v>33</v>
      </c>
      <c r="B115" s="373"/>
      <c r="C115" s="373"/>
      <c r="D115" s="373"/>
      <c r="E115" s="373"/>
      <c r="F115" s="373" t="s">
        <v>33</v>
      </c>
      <c r="G115" s="373"/>
      <c r="H115" s="373"/>
      <c r="I115" s="373"/>
      <c r="J115" s="373"/>
      <c r="K115" s="374" t="s">
        <v>34</v>
      </c>
      <c r="L115" s="374"/>
      <c r="M115" s="36"/>
      <c r="N115" s="36"/>
      <c r="O115" s="36"/>
      <c r="P115" s="36"/>
      <c r="Q115" s="36"/>
      <c r="Y115" s="36"/>
      <c r="Z115" s="36"/>
      <c r="AA115" s="36"/>
      <c r="AI115" s="36"/>
      <c r="AJ115" s="36"/>
      <c r="AK115" s="36"/>
    </row>
    <row r="116" spans="1:37" ht="16.2" customHeight="1" thickBot="1">
      <c r="A116" s="367" t="s">
        <v>35</v>
      </c>
      <c r="B116" s="367"/>
      <c r="C116" s="367"/>
      <c r="D116" s="367"/>
      <c r="E116" s="367"/>
      <c r="F116" s="367" t="s">
        <v>36</v>
      </c>
      <c r="G116" s="367"/>
      <c r="H116" s="367"/>
      <c r="I116" s="367"/>
      <c r="J116" s="367"/>
      <c r="K116" s="368" t="s">
        <v>37</v>
      </c>
      <c r="L116" s="368"/>
      <c r="M116" s="36"/>
      <c r="N116" s="36"/>
      <c r="O116" s="36"/>
      <c r="P116" s="36"/>
      <c r="Q116" s="36"/>
      <c r="Y116" s="36"/>
      <c r="Z116" s="36"/>
      <c r="AA116" s="36"/>
      <c r="AI116" s="36"/>
      <c r="AJ116" s="36"/>
      <c r="AK116" s="36"/>
    </row>
    <row r="117" spans="1:37" ht="15.6">
      <c r="A117" s="17"/>
      <c r="B117" s="36"/>
      <c r="C117" s="36"/>
      <c r="D117" s="36"/>
      <c r="E117" s="10"/>
      <c r="F117" s="35"/>
      <c r="G117" s="58"/>
      <c r="H117" s="58"/>
      <c r="I117" s="36"/>
      <c r="J117" s="18"/>
      <c r="K117" s="36"/>
      <c r="L117" s="133"/>
      <c r="M117" s="36"/>
      <c r="N117" s="36"/>
      <c r="O117" s="36"/>
      <c r="P117" s="36"/>
      <c r="Q117" s="36"/>
      <c r="W117" s="36"/>
      <c r="X117" s="36"/>
      <c r="Y117" s="36"/>
      <c r="Z117" s="36"/>
      <c r="AA117" s="36"/>
      <c r="AG117" s="36"/>
      <c r="AH117" s="36"/>
      <c r="AI117" s="36"/>
      <c r="AJ117" s="36"/>
      <c r="AK117" s="36"/>
    </row>
    <row r="118" spans="1:37" ht="28.5" customHeight="1">
      <c r="A118" s="17"/>
      <c r="B118" s="36"/>
      <c r="C118" s="36"/>
      <c r="D118" s="36"/>
      <c r="E118" s="10"/>
      <c r="F118" s="35"/>
      <c r="G118" s="58"/>
      <c r="H118" s="58"/>
      <c r="I118" s="36"/>
      <c r="J118" s="18"/>
      <c r="K118" s="36"/>
      <c r="L118" s="134"/>
      <c r="M118" s="36"/>
      <c r="N118" s="36"/>
      <c r="O118" s="36"/>
      <c r="P118" s="36"/>
      <c r="Q118" s="36"/>
      <c r="W118" s="36"/>
      <c r="X118" s="36"/>
      <c r="Y118" s="36"/>
      <c r="Z118" s="36"/>
      <c r="AA118" s="36"/>
      <c r="AG118" s="36"/>
      <c r="AH118" s="36"/>
      <c r="AI118" s="36"/>
      <c r="AJ118" s="36"/>
      <c r="AK118" s="36"/>
    </row>
    <row r="119" spans="1:37" ht="26.25" customHeight="1">
      <c r="A119" s="17"/>
      <c r="B119" s="36"/>
      <c r="C119" s="36"/>
      <c r="D119" s="36"/>
      <c r="E119" s="10"/>
      <c r="F119" s="35"/>
      <c r="G119" s="58"/>
      <c r="H119" s="58"/>
      <c r="I119" s="36"/>
      <c r="J119" s="18"/>
      <c r="K119" s="36"/>
      <c r="L119" s="134"/>
      <c r="M119" s="36"/>
      <c r="N119" s="36"/>
      <c r="O119" s="36"/>
      <c r="P119" s="36"/>
      <c r="Q119" s="36"/>
      <c r="W119" s="36"/>
      <c r="X119" s="36"/>
      <c r="Y119" s="36"/>
      <c r="Z119" s="36"/>
      <c r="AA119" s="36"/>
      <c r="AG119" s="36"/>
      <c r="AH119" s="36"/>
      <c r="AI119" s="36"/>
      <c r="AJ119" s="36"/>
      <c r="AK119" s="36"/>
    </row>
    <row r="120" spans="1:37" ht="15.75" customHeight="1">
      <c r="A120" s="17"/>
      <c r="B120" s="36"/>
      <c r="C120" s="36"/>
      <c r="D120" s="36"/>
      <c r="E120" s="10"/>
      <c r="F120" s="35"/>
      <c r="G120" s="58"/>
      <c r="H120" s="58"/>
      <c r="I120" s="36"/>
      <c r="J120" s="18"/>
      <c r="K120" s="36"/>
      <c r="L120" s="134"/>
      <c r="M120" s="36"/>
      <c r="N120" s="36"/>
      <c r="O120" s="36"/>
      <c r="P120" s="36"/>
      <c r="Q120" s="36"/>
      <c r="W120" s="36"/>
      <c r="X120" s="36"/>
      <c r="Y120" s="36"/>
      <c r="Z120" s="36"/>
      <c r="AA120" s="36"/>
      <c r="AG120" s="36"/>
      <c r="AH120" s="36"/>
      <c r="AI120" s="36"/>
      <c r="AJ120" s="36"/>
      <c r="AK120" s="36"/>
    </row>
    <row r="121" spans="1:37" ht="18" customHeight="1">
      <c r="A121" s="19"/>
      <c r="B121" s="30"/>
      <c r="C121" s="30"/>
      <c r="D121" s="30"/>
      <c r="E121" s="20"/>
      <c r="F121" s="19"/>
      <c r="G121" s="135"/>
      <c r="H121" s="135"/>
      <c r="I121" s="30"/>
      <c r="J121" s="20"/>
      <c r="K121" s="30"/>
      <c r="L121" s="136"/>
      <c r="M121" s="30"/>
      <c r="N121" s="30"/>
      <c r="O121" s="30"/>
      <c r="P121" s="30"/>
      <c r="Q121" s="30"/>
      <c r="W121" s="30"/>
      <c r="X121" s="30"/>
      <c r="Y121" s="30"/>
      <c r="Z121" s="30"/>
      <c r="AA121" s="30"/>
      <c r="AG121" s="30"/>
      <c r="AH121" s="30"/>
      <c r="AI121" s="30"/>
      <c r="AJ121" s="30"/>
      <c r="AK121" s="30"/>
    </row>
    <row r="122" spans="1:37" ht="16.2" thickBot="1">
      <c r="A122" s="21"/>
      <c r="B122" s="22"/>
      <c r="C122" s="22"/>
      <c r="D122" s="22"/>
      <c r="E122" s="23"/>
      <c r="F122" s="21"/>
      <c r="G122" s="137"/>
      <c r="H122" s="137"/>
      <c r="I122" s="22"/>
      <c r="J122" s="23"/>
      <c r="K122" s="22"/>
      <c r="L122" s="138"/>
      <c r="M122" s="30"/>
      <c r="N122" s="30"/>
      <c r="O122" s="30"/>
      <c r="P122" s="30"/>
      <c r="Q122" s="30"/>
      <c r="W122" s="30"/>
      <c r="X122" s="30"/>
      <c r="Y122" s="30"/>
      <c r="Z122" s="30"/>
      <c r="AA122" s="30"/>
      <c r="AG122" s="30"/>
      <c r="AH122" s="30"/>
      <c r="AI122" s="30"/>
      <c r="AJ122" s="30"/>
      <c r="AK122" s="30"/>
    </row>
    <row r="123" spans="1:37" ht="23.25" customHeight="1" thickBot="1">
      <c r="A123" s="369" t="s">
        <v>38</v>
      </c>
      <c r="B123" s="369"/>
      <c r="C123" s="369"/>
      <c r="D123" s="369"/>
      <c r="E123" s="369"/>
      <c r="F123" s="369" t="s">
        <v>39</v>
      </c>
      <c r="G123" s="369"/>
      <c r="H123" s="369"/>
      <c r="I123" s="369"/>
      <c r="J123" s="369"/>
      <c r="K123" s="24" t="s">
        <v>38</v>
      </c>
      <c r="L123" s="139"/>
      <c r="M123" s="16"/>
      <c r="N123" s="16"/>
      <c r="O123" s="16"/>
      <c r="P123" s="16"/>
      <c r="Q123" s="16"/>
      <c r="Y123" s="16"/>
      <c r="Z123" s="16"/>
      <c r="AA123" s="16"/>
      <c r="AI123" s="16"/>
      <c r="AJ123" s="16"/>
      <c r="AK123" s="16"/>
    </row>
    <row r="124" spans="1:37">
      <c r="K124" s="126"/>
      <c r="L124" s="71"/>
    </row>
    <row r="125" spans="1:37">
      <c r="L125" s="71"/>
    </row>
    <row r="126" spans="1:37">
      <c r="L126" s="71"/>
    </row>
    <row r="127" spans="1:37">
      <c r="L127" s="71"/>
    </row>
    <row r="128" spans="1:37">
      <c r="L128" s="71"/>
    </row>
    <row r="129" spans="12:12">
      <c r="L129" s="71"/>
    </row>
    <row r="130" spans="12:12">
      <c r="L130" s="71"/>
    </row>
    <row r="131" spans="12:12">
      <c r="L131" s="71"/>
    </row>
    <row r="132" spans="12:12">
      <c r="L132" s="71"/>
    </row>
    <row r="133" spans="12:12">
      <c r="L133" s="71"/>
    </row>
    <row r="134" spans="12:12">
      <c r="L134" s="71"/>
    </row>
    <row r="135" spans="12:12">
      <c r="L135" s="71"/>
    </row>
    <row r="136" spans="12:12">
      <c r="L136" s="71"/>
    </row>
    <row r="137" spans="12:12">
      <c r="L137" s="71"/>
    </row>
    <row r="138" spans="12:12">
      <c r="L138" s="71"/>
    </row>
    <row r="139" spans="12:12">
      <c r="L139" s="71"/>
    </row>
    <row r="140" spans="12:12">
      <c r="L140" s="71"/>
    </row>
    <row r="141" spans="12:12">
      <c r="L141" s="71"/>
    </row>
    <row r="142" spans="12:12">
      <c r="L142" s="71"/>
    </row>
    <row r="143" spans="12:12">
      <c r="L143" s="71"/>
    </row>
    <row r="144" spans="12:12">
      <c r="L144" s="71"/>
    </row>
    <row r="145" spans="12:12">
      <c r="L145" s="71"/>
    </row>
    <row r="146" spans="12:12">
      <c r="L146" s="71"/>
    </row>
    <row r="147" spans="12:12">
      <c r="L147" s="71"/>
    </row>
    <row r="148" spans="12:12">
      <c r="L148" s="71"/>
    </row>
    <row r="149" spans="12:12">
      <c r="L149" s="71"/>
    </row>
    <row r="150" spans="12:12">
      <c r="L150" s="71"/>
    </row>
    <row r="151" spans="12:12">
      <c r="L151" s="71"/>
    </row>
    <row r="152" spans="12:12">
      <c r="L152" s="71"/>
    </row>
    <row r="153" spans="12:12">
      <c r="L153" s="71"/>
    </row>
    <row r="154" spans="12:12">
      <c r="L154" s="71"/>
    </row>
    <row r="155" spans="12:12">
      <c r="L155" s="71"/>
    </row>
  </sheetData>
  <mergeCells count="663">
    <mergeCell ref="M50:O50"/>
    <mergeCell ref="M51:O51"/>
    <mergeCell ref="S50:U50"/>
    <mergeCell ref="S51:U51"/>
    <mergeCell ref="W50:Y50"/>
    <mergeCell ref="W51:Y51"/>
    <mergeCell ref="W39:Y39"/>
    <mergeCell ref="W40:Y40"/>
    <mergeCell ref="M59:O59"/>
    <mergeCell ref="S59:U59"/>
    <mergeCell ref="W59:Y59"/>
    <mergeCell ref="M55:O55"/>
    <mergeCell ref="I37:K37"/>
    <mergeCell ref="M37:O37"/>
    <mergeCell ref="S37:U37"/>
    <mergeCell ref="W37:Y37"/>
    <mergeCell ref="AC37:AE37"/>
    <mergeCell ref="AG37:AI37"/>
    <mergeCell ref="I36:K36"/>
    <mergeCell ref="M36:O36"/>
    <mergeCell ref="AC36:AE36"/>
    <mergeCell ref="AG36:AI36"/>
    <mergeCell ref="W36:Y36"/>
    <mergeCell ref="S36:U36"/>
    <mergeCell ref="A2:L2"/>
    <mergeCell ref="A3:L3"/>
    <mergeCell ref="A4:C5"/>
    <mergeCell ref="D4:H5"/>
    <mergeCell ref="I4:I5"/>
    <mergeCell ref="J4:L5"/>
    <mergeCell ref="A8:A9"/>
    <mergeCell ref="B8:B9"/>
    <mergeCell ref="C8:D9"/>
    <mergeCell ref="E8:H8"/>
    <mergeCell ref="I8:L9"/>
    <mergeCell ref="R8:AA8"/>
    <mergeCell ref="W4:W5"/>
    <mergeCell ref="AG4:AG5"/>
    <mergeCell ref="A6:C6"/>
    <mergeCell ref="D6:H6"/>
    <mergeCell ref="J6:L6"/>
    <mergeCell ref="A7:I7"/>
    <mergeCell ref="C10:D10"/>
    <mergeCell ref="E10:F10"/>
    <mergeCell ref="G10:H10"/>
    <mergeCell ref="I10:K10"/>
    <mergeCell ref="M10:O10"/>
    <mergeCell ref="S10:U10"/>
    <mergeCell ref="AB8:AK8"/>
    <mergeCell ref="E9:F9"/>
    <mergeCell ref="G9:H9"/>
    <mergeCell ref="M9:O9"/>
    <mergeCell ref="S9:V9"/>
    <mergeCell ref="W9:Y9"/>
    <mergeCell ref="AC9:AF9"/>
    <mergeCell ref="AG9:AI9"/>
    <mergeCell ref="W10:Y10"/>
    <mergeCell ref="AC10:AE10"/>
    <mergeCell ref="AG10:AI10"/>
    <mergeCell ref="I11:K11"/>
    <mergeCell ref="M11:O11"/>
    <mergeCell ref="S11:U11"/>
    <mergeCell ref="W11:Y11"/>
    <mergeCell ref="AC11:AE11"/>
    <mergeCell ref="AG11:AI11"/>
    <mergeCell ref="I13:K13"/>
    <mergeCell ref="M13:O13"/>
    <mergeCell ref="S13:U13"/>
    <mergeCell ref="W13:Y13"/>
    <mergeCell ref="AC13:AE13"/>
    <mergeCell ref="AG13:AI13"/>
    <mergeCell ref="I12:K12"/>
    <mergeCell ref="M12:O12"/>
    <mergeCell ref="S12:U12"/>
    <mergeCell ref="W12:Y12"/>
    <mergeCell ref="AC12:AE12"/>
    <mergeCell ref="AG12:AI12"/>
    <mergeCell ref="I15:K15"/>
    <mergeCell ref="M15:O15"/>
    <mergeCell ref="S15:U15"/>
    <mergeCell ref="W15:Y15"/>
    <mergeCell ref="AC15:AE15"/>
    <mergeCell ref="AG15:AI15"/>
    <mergeCell ref="I14:K14"/>
    <mergeCell ref="M14:O14"/>
    <mergeCell ref="S14:U14"/>
    <mergeCell ref="W14:Y14"/>
    <mergeCell ref="AC14:AE14"/>
    <mergeCell ref="AG14:AI14"/>
    <mergeCell ref="W17:Y17"/>
    <mergeCell ref="AC17:AE17"/>
    <mergeCell ref="AG17:AI17"/>
    <mergeCell ref="I16:K16"/>
    <mergeCell ref="M16:O16"/>
    <mergeCell ref="S16:U16"/>
    <mergeCell ref="W16:Y16"/>
    <mergeCell ref="AC16:AE16"/>
    <mergeCell ref="AG16:AI16"/>
    <mergeCell ref="C18:D18"/>
    <mergeCell ref="E18:F18"/>
    <mergeCell ref="G18:H18"/>
    <mergeCell ref="I18:K18"/>
    <mergeCell ref="M18:O18"/>
    <mergeCell ref="S18:U18"/>
    <mergeCell ref="I17:K17"/>
    <mergeCell ref="M17:O17"/>
    <mergeCell ref="S17:U17"/>
    <mergeCell ref="W18:Y18"/>
    <mergeCell ref="AC18:AE18"/>
    <mergeCell ref="AG18:AI18"/>
    <mergeCell ref="I19:K19"/>
    <mergeCell ref="M19:O19"/>
    <mergeCell ref="S19:U19"/>
    <mergeCell ref="W19:Y19"/>
    <mergeCell ref="AC19:AE19"/>
    <mergeCell ref="AG19:AI19"/>
    <mergeCell ref="I21:K21"/>
    <mergeCell ref="M21:O21"/>
    <mergeCell ref="S21:U21"/>
    <mergeCell ref="W21:Y21"/>
    <mergeCell ref="AC21:AE21"/>
    <mergeCell ref="AG21:AI21"/>
    <mergeCell ref="I20:K20"/>
    <mergeCell ref="M20:O20"/>
    <mergeCell ref="S20:U20"/>
    <mergeCell ref="W20:Y20"/>
    <mergeCell ref="AC20:AE20"/>
    <mergeCell ref="AG20:AI20"/>
    <mergeCell ref="I23:K23"/>
    <mergeCell ref="M23:O23"/>
    <mergeCell ref="S23:U23"/>
    <mergeCell ref="W23:Y23"/>
    <mergeCell ref="AC23:AE23"/>
    <mergeCell ref="AG23:AI23"/>
    <mergeCell ref="I22:K22"/>
    <mergeCell ref="M22:O22"/>
    <mergeCell ref="S22:U22"/>
    <mergeCell ref="W22:Y22"/>
    <mergeCell ref="AC22:AE22"/>
    <mergeCell ref="AG22:AI22"/>
    <mergeCell ref="W25:Y25"/>
    <mergeCell ref="AC25:AE25"/>
    <mergeCell ref="AG25:AI25"/>
    <mergeCell ref="I24:K24"/>
    <mergeCell ref="M24:O24"/>
    <mergeCell ref="S24:U24"/>
    <mergeCell ref="W24:Y24"/>
    <mergeCell ref="AC24:AE24"/>
    <mergeCell ref="AG24:AI24"/>
    <mergeCell ref="C26:D26"/>
    <mergeCell ref="E26:F26"/>
    <mergeCell ref="G26:H26"/>
    <mergeCell ref="I26:K26"/>
    <mergeCell ref="M26:O26"/>
    <mergeCell ref="S26:U26"/>
    <mergeCell ref="I25:K25"/>
    <mergeCell ref="M25:O25"/>
    <mergeCell ref="S25:U25"/>
    <mergeCell ref="W26:Y26"/>
    <mergeCell ref="AC26:AE26"/>
    <mergeCell ref="AG26:AI26"/>
    <mergeCell ref="I27:K27"/>
    <mergeCell ref="M27:O27"/>
    <mergeCell ref="S27:U27"/>
    <mergeCell ref="W27:Y27"/>
    <mergeCell ref="AC27:AE27"/>
    <mergeCell ref="AG27:AI27"/>
    <mergeCell ref="I29:K29"/>
    <mergeCell ref="M29:O29"/>
    <mergeCell ref="S29:U29"/>
    <mergeCell ref="W29:Y29"/>
    <mergeCell ref="AC29:AE29"/>
    <mergeCell ref="AG29:AI29"/>
    <mergeCell ref="I28:K28"/>
    <mergeCell ref="M28:O28"/>
    <mergeCell ref="S28:U28"/>
    <mergeCell ref="W28:Y28"/>
    <mergeCell ref="AC28:AE28"/>
    <mergeCell ref="AG28:AI28"/>
    <mergeCell ref="W31:Y31"/>
    <mergeCell ref="AC31:AE31"/>
    <mergeCell ref="AG31:AI31"/>
    <mergeCell ref="I30:K30"/>
    <mergeCell ref="M30:O30"/>
    <mergeCell ref="S30:U30"/>
    <mergeCell ref="W30:Y30"/>
    <mergeCell ref="AC30:AE30"/>
    <mergeCell ref="AG30:AI30"/>
    <mergeCell ref="E32:F32"/>
    <mergeCell ref="G32:H32"/>
    <mergeCell ref="I32:K32"/>
    <mergeCell ref="M32:O32"/>
    <mergeCell ref="S32:U32"/>
    <mergeCell ref="I31:K31"/>
    <mergeCell ref="M31:O31"/>
    <mergeCell ref="S31:U31"/>
    <mergeCell ref="C32:D33"/>
    <mergeCell ref="W32:Y32"/>
    <mergeCell ref="AC32:AE32"/>
    <mergeCell ref="AG32:AI32"/>
    <mergeCell ref="I33:K33"/>
    <mergeCell ref="M33:O33"/>
    <mergeCell ref="S33:U33"/>
    <mergeCell ref="W33:Y33"/>
    <mergeCell ref="AC33:AE33"/>
    <mergeCell ref="AG33:AI33"/>
    <mergeCell ref="I35:K35"/>
    <mergeCell ref="M35:O35"/>
    <mergeCell ref="S35:U35"/>
    <mergeCell ref="W35:Y35"/>
    <mergeCell ref="AC35:AE35"/>
    <mergeCell ref="AG35:AI35"/>
    <mergeCell ref="I34:K34"/>
    <mergeCell ref="M34:O34"/>
    <mergeCell ref="S34:U34"/>
    <mergeCell ref="W34:Y34"/>
    <mergeCell ref="AC34:AE34"/>
    <mergeCell ref="AG34:AI34"/>
    <mergeCell ref="I41:K41"/>
    <mergeCell ref="M41:O41"/>
    <mergeCell ref="S41:U41"/>
    <mergeCell ref="W41:Y41"/>
    <mergeCell ref="AC41:AE41"/>
    <mergeCell ref="AG41:AI41"/>
    <mergeCell ref="I38:K38"/>
    <mergeCell ref="M38:O38"/>
    <mergeCell ref="S38:U38"/>
    <mergeCell ref="W38:Y38"/>
    <mergeCell ref="AC38:AE38"/>
    <mergeCell ref="AG38:AI38"/>
    <mergeCell ref="I39:K39"/>
    <mergeCell ref="I40:K40"/>
    <mergeCell ref="M39:O39"/>
    <mergeCell ref="M40:O40"/>
    <mergeCell ref="S39:U39"/>
    <mergeCell ref="S40:U40"/>
    <mergeCell ref="I43:K43"/>
    <mergeCell ref="M43:O43"/>
    <mergeCell ref="S43:U43"/>
    <mergeCell ref="W43:Y43"/>
    <mergeCell ref="AC43:AE43"/>
    <mergeCell ref="AG43:AI43"/>
    <mergeCell ref="I42:K42"/>
    <mergeCell ref="M42:O42"/>
    <mergeCell ref="S42:U42"/>
    <mergeCell ref="W42:Y42"/>
    <mergeCell ref="AC42:AE42"/>
    <mergeCell ref="AG42:AI42"/>
    <mergeCell ref="I45:K45"/>
    <mergeCell ref="M45:O45"/>
    <mergeCell ref="S45:U45"/>
    <mergeCell ref="W45:Y45"/>
    <mergeCell ref="AC45:AE45"/>
    <mergeCell ref="AG45:AI45"/>
    <mergeCell ref="I44:K44"/>
    <mergeCell ref="M44:O44"/>
    <mergeCell ref="S44:U44"/>
    <mergeCell ref="W44:Y44"/>
    <mergeCell ref="AC44:AE44"/>
    <mergeCell ref="AG44:AI44"/>
    <mergeCell ref="I47:K47"/>
    <mergeCell ref="M47:O47"/>
    <mergeCell ref="S47:U47"/>
    <mergeCell ref="W47:Y47"/>
    <mergeCell ref="AC47:AE47"/>
    <mergeCell ref="AG47:AI47"/>
    <mergeCell ref="I46:K46"/>
    <mergeCell ref="M46:O46"/>
    <mergeCell ref="S46:U46"/>
    <mergeCell ref="W46:Y46"/>
    <mergeCell ref="AC46:AE46"/>
    <mergeCell ref="AG46:AI46"/>
    <mergeCell ref="I49:K49"/>
    <mergeCell ref="M49:O49"/>
    <mergeCell ref="S49:U49"/>
    <mergeCell ref="W49:Y49"/>
    <mergeCell ref="AC49:AE49"/>
    <mergeCell ref="AG49:AI49"/>
    <mergeCell ref="I48:K48"/>
    <mergeCell ref="M48:O48"/>
    <mergeCell ref="S48:U48"/>
    <mergeCell ref="W48:Y48"/>
    <mergeCell ref="AC48:AE48"/>
    <mergeCell ref="AG48:AI48"/>
    <mergeCell ref="I53:K53"/>
    <mergeCell ref="M53:O53"/>
    <mergeCell ref="S53:U53"/>
    <mergeCell ref="W53:Y53"/>
    <mergeCell ref="AC53:AE53"/>
    <mergeCell ref="AG53:AI53"/>
    <mergeCell ref="I52:K52"/>
    <mergeCell ref="M52:O52"/>
    <mergeCell ref="S52:U52"/>
    <mergeCell ref="W52:Y52"/>
    <mergeCell ref="AC52:AE52"/>
    <mergeCell ref="AG52:AI52"/>
    <mergeCell ref="I55:K55"/>
    <mergeCell ref="M54:O54"/>
    <mergeCell ref="S55:U55"/>
    <mergeCell ref="W55:Y55"/>
    <mergeCell ref="AC55:AE55"/>
    <mergeCell ref="AG55:AI55"/>
    <mergeCell ref="I54:K54"/>
    <mergeCell ref="S54:U54"/>
    <mergeCell ref="W54:Y54"/>
    <mergeCell ref="AC54:AE54"/>
    <mergeCell ref="AG54:AI54"/>
    <mergeCell ref="I57:K57"/>
    <mergeCell ref="M57:O57"/>
    <mergeCell ref="S57:U57"/>
    <mergeCell ref="W57:Y57"/>
    <mergeCell ref="AC57:AE57"/>
    <mergeCell ref="AG57:AI57"/>
    <mergeCell ref="I56:K56"/>
    <mergeCell ref="M56:O56"/>
    <mergeCell ref="S56:U56"/>
    <mergeCell ref="W56:Y56"/>
    <mergeCell ref="AC56:AE56"/>
    <mergeCell ref="AG56:AI56"/>
    <mergeCell ref="W61:Y61"/>
    <mergeCell ref="AC61:AE61"/>
    <mergeCell ref="AG61:AI61"/>
    <mergeCell ref="I58:K58"/>
    <mergeCell ref="M58:O58"/>
    <mergeCell ref="S58:U58"/>
    <mergeCell ref="W58:Y58"/>
    <mergeCell ref="AC58:AE58"/>
    <mergeCell ref="AG58:AI58"/>
    <mergeCell ref="M60:O60"/>
    <mergeCell ref="S60:U60"/>
    <mergeCell ref="W60:Y60"/>
    <mergeCell ref="AC59:AE59"/>
    <mergeCell ref="AC60:AE60"/>
    <mergeCell ref="AG59:AI59"/>
    <mergeCell ref="AG60:AI60"/>
    <mergeCell ref="E62:F62"/>
    <mergeCell ref="G62:H62"/>
    <mergeCell ref="I62:K62"/>
    <mergeCell ref="M62:O62"/>
    <mergeCell ref="S62:U62"/>
    <mergeCell ref="I61:K61"/>
    <mergeCell ref="M61:O61"/>
    <mergeCell ref="S61:U61"/>
    <mergeCell ref="C62:D63"/>
    <mergeCell ref="I64:K64"/>
    <mergeCell ref="M64:O64"/>
    <mergeCell ref="S64:U64"/>
    <mergeCell ref="W64:Y64"/>
    <mergeCell ref="AC64:AE64"/>
    <mergeCell ref="AG64:AI64"/>
    <mergeCell ref="W62:Y62"/>
    <mergeCell ref="AC62:AE62"/>
    <mergeCell ref="AG62:AI62"/>
    <mergeCell ref="I63:K63"/>
    <mergeCell ref="M63:O63"/>
    <mergeCell ref="S63:U63"/>
    <mergeCell ref="W63:Y63"/>
    <mergeCell ref="AC63:AE63"/>
    <mergeCell ref="AG63:AI63"/>
    <mergeCell ref="I66:K66"/>
    <mergeCell ref="M66:O66"/>
    <mergeCell ref="S66:U66"/>
    <mergeCell ref="W66:Y66"/>
    <mergeCell ref="AC66:AE66"/>
    <mergeCell ref="AG66:AI66"/>
    <mergeCell ref="I65:K65"/>
    <mergeCell ref="M65:O65"/>
    <mergeCell ref="S65:U65"/>
    <mergeCell ref="W65:Y65"/>
    <mergeCell ref="AC65:AE65"/>
    <mergeCell ref="AG65:AI65"/>
    <mergeCell ref="I68:K68"/>
    <mergeCell ref="M68:O68"/>
    <mergeCell ref="S68:U68"/>
    <mergeCell ref="W68:Y68"/>
    <mergeCell ref="AC68:AE68"/>
    <mergeCell ref="AG68:AI68"/>
    <mergeCell ref="I67:K67"/>
    <mergeCell ref="M67:O67"/>
    <mergeCell ref="S67:U67"/>
    <mergeCell ref="W67:Y67"/>
    <mergeCell ref="AC67:AE67"/>
    <mergeCell ref="AG67:AI67"/>
    <mergeCell ref="I70:K70"/>
    <mergeCell ref="M70:O70"/>
    <mergeCell ref="S70:U70"/>
    <mergeCell ref="W70:Y70"/>
    <mergeCell ref="AC70:AE70"/>
    <mergeCell ref="AG70:AI70"/>
    <mergeCell ref="I69:K69"/>
    <mergeCell ref="M69:O69"/>
    <mergeCell ref="S69:U69"/>
    <mergeCell ref="W69:Y69"/>
    <mergeCell ref="AC69:AE69"/>
    <mergeCell ref="AG69:AI69"/>
    <mergeCell ref="I72:K72"/>
    <mergeCell ref="M72:O72"/>
    <mergeCell ref="S72:U72"/>
    <mergeCell ref="W72:Y72"/>
    <mergeCell ref="AC72:AE72"/>
    <mergeCell ref="AG72:AI72"/>
    <mergeCell ref="I71:K71"/>
    <mergeCell ref="M71:O71"/>
    <mergeCell ref="S71:U71"/>
    <mergeCell ref="W71:Y71"/>
    <mergeCell ref="AC71:AE71"/>
    <mergeCell ref="AG71:AI71"/>
    <mergeCell ref="W74:Y74"/>
    <mergeCell ref="AC74:AE74"/>
    <mergeCell ref="AG74:AI74"/>
    <mergeCell ref="I73:K73"/>
    <mergeCell ref="M73:O73"/>
    <mergeCell ref="S73:U73"/>
    <mergeCell ref="W73:Y73"/>
    <mergeCell ref="AC73:AE73"/>
    <mergeCell ref="AG73:AI73"/>
    <mergeCell ref="C75:D75"/>
    <mergeCell ref="E75:F75"/>
    <mergeCell ref="G75:H75"/>
    <mergeCell ref="I75:K75"/>
    <mergeCell ref="M75:O75"/>
    <mergeCell ref="S75:U75"/>
    <mergeCell ref="I74:K74"/>
    <mergeCell ref="M74:O74"/>
    <mergeCell ref="S74:U74"/>
    <mergeCell ref="W75:Y75"/>
    <mergeCell ref="AC75:AE75"/>
    <mergeCell ref="AG75:AI75"/>
    <mergeCell ref="I76:K76"/>
    <mergeCell ref="M76:O76"/>
    <mergeCell ref="S76:U76"/>
    <mergeCell ref="W76:Y76"/>
    <mergeCell ref="AC76:AE76"/>
    <mergeCell ref="AG76:AI76"/>
    <mergeCell ref="I78:K78"/>
    <mergeCell ref="M78:O78"/>
    <mergeCell ref="S78:U78"/>
    <mergeCell ref="W78:Y78"/>
    <mergeCell ref="AC78:AE78"/>
    <mergeCell ref="AG78:AI78"/>
    <mergeCell ref="I77:K77"/>
    <mergeCell ref="M77:O77"/>
    <mergeCell ref="S77:U77"/>
    <mergeCell ref="W77:Y77"/>
    <mergeCell ref="AC77:AE77"/>
    <mergeCell ref="AG77:AI77"/>
    <mergeCell ref="I80:K80"/>
    <mergeCell ref="M80:O80"/>
    <mergeCell ref="S80:U80"/>
    <mergeCell ref="W80:Y80"/>
    <mergeCell ref="AC80:AE80"/>
    <mergeCell ref="AG80:AI80"/>
    <mergeCell ref="I79:K79"/>
    <mergeCell ref="M79:O79"/>
    <mergeCell ref="S79:U79"/>
    <mergeCell ref="W79:Y79"/>
    <mergeCell ref="AC79:AE79"/>
    <mergeCell ref="AG79:AI79"/>
    <mergeCell ref="I82:K82"/>
    <mergeCell ref="M82:O82"/>
    <mergeCell ref="S82:U82"/>
    <mergeCell ref="W82:Y82"/>
    <mergeCell ref="AC82:AE82"/>
    <mergeCell ref="AG82:AI82"/>
    <mergeCell ref="I81:K81"/>
    <mergeCell ref="M81:O81"/>
    <mergeCell ref="S81:U81"/>
    <mergeCell ref="W81:Y81"/>
    <mergeCell ref="AC81:AE81"/>
    <mergeCell ref="AG81:AI81"/>
    <mergeCell ref="I84:K84"/>
    <mergeCell ref="M84:O84"/>
    <mergeCell ref="S84:U84"/>
    <mergeCell ref="W85:Y85"/>
    <mergeCell ref="AC84:AE84"/>
    <mergeCell ref="AG84:AI84"/>
    <mergeCell ref="I83:K83"/>
    <mergeCell ref="M83:O83"/>
    <mergeCell ref="S83:U83"/>
    <mergeCell ref="W83:Y83"/>
    <mergeCell ref="AC83:AE83"/>
    <mergeCell ref="AG83:AI83"/>
    <mergeCell ref="W86:Y86"/>
    <mergeCell ref="AC86:AE86"/>
    <mergeCell ref="AG86:AI86"/>
    <mergeCell ref="I85:K85"/>
    <mergeCell ref="M85:O85"/>
    <mergeCell ref="S85:U85"/>
    <mergeCell ref="AC85:AE85"/>
    <mergeCell ref="AG85:AI85"/>
    <mergeCell ref="C87:D87"/>
    <mergeCell ref="E87:F87"/>
    <mergeCell ref="G87:H87"/>
    <mergeCell ref="I87:K87"/>
    <mergeCell ref="M87:O87"/>
    <mergeCell ref="S87:U87"/>
    <mergeCell ref="I86:K86"/>
    <mergeCell ref="M86:O86"/>
    <mergeCell ref="S86:U86"/>
    <mergeCell ref="W87:Y87"/>
    <mergeCell ref="AC87:AE87"/>
    <mergeCell ref="AG87:AI87"/>
    <mergeCell ref="I88:K88"/>
    <mergeCell ref="M88:O88"/>
    <mergeCell ref="S88:U88"/>
    <mergeCell ref="W88:Y88"/>
    <mergeCell ref="AC88:AE88"/>
    <mergeCell ref="AG88:AI88"/>
    <mergeCell ref="I90:K90"/>
    <mergeCell ref="M90:O90"/>
    <mergeCell ref="S90:U90"/>
    <mergeCell ref="W90:Y90"/>
    <mergeCell ref="AC90:AE90"/>
    <mergeCell ref="AG90:AI90"/>
    <mergeCell ref="I89:K89"/>
    <mergeCell ref="M89:O89"/>
    <mergeCell ref="S89:U89"/>
    <mergeCell ref="W89:Y89"/>
    <mergeCell ref="AC89:AE89"/>
    <mergeCell ref="AG89:AI89"/>
    <mergeCell ref="I92:K92"/>
    <mergeCell ref="M92:O92"/>
    <mergeCell ref="S92:U92"/>
    <mergeCell ref="W92:Y92"/>
    <mergeCell ref="AC92:AE92"/>
    <mergeCell ref="AG92:AI92"/>
    <mergeCell ref="I91:K91"/>
    <mergeCell ref="M91:O91"/>
    <mergeCell ref="S91:U91"/>
    <mergeCell ref="W91:Y91"/>
    <mergeCell ref="AC91:AE91"/>
    <mergeCell ref="AG91:AI91"/>
    <mergeCell ref="M94:O94"/>
    <mergeCell ref="S94:U94"/>
    <mergeCell ref="W94:Y94"/>
    <mergeCell ref="AC94:AE94"/>
    <mergeCell ref="AG94:AI94"/>
    <mergeCell ref="I93:K93"/>
    <mergeCell ref="M93:O93"/>
    <mergeCell ref="S93:U93"/>
    <mergeCell ref="W93:Y93"/>
    <mergeCell ref="AC93:AE93"/>
    <mergeCell ref="AG93:AI93"/>
    <mergeCell ref="M96:O96"/>
    <mergeCell ref="S96:U96"/>
    <mergeCell ref="W96:Y96"/>
    <mergeCell ref="AC96:AE96"/>
    <mergeCell ref="AG96:AI96"/>
    <mergeCell ref="I95:K95"/>
    <mergeCell ref="M95:O95"/>
    <mergeCell ref="S95:U95"/>
    <mergeCell ref="W95:Y95"/>
    <mergeCell ref="AC95:AE95"/>
    <mergeCell ref="AG95:AI95"/>
    <mergeCell ref="AC99:AE99"/>
    <mergeCell ref="AG99:AI99"/>
    <mergeCell ref="I100:K100"/>
    <mergeCell ref="M100:O100"/>
    <mergeCell ref="S100:U100"/>
    <mergeCell ref="W100:Y100"/>
    <mergeCell ref="AC100:AE100"/>
    <mergeCell ref="AG100:AI100"/>
    <mergeCell ref="AC97:AE97"/>
    <mergeCell ref="AG97:AI97"/>
    <mergeCell ref="I98:K98"/>
    <mergeCell ref="M98:O98"/>
    <mergeCell ref="S98:U98"/>
    <mergeCell ref="W98:Y98"/>
    <mergeCell ref="AC98:AE98"/>
    <mergeCell ref="AG98:AI98"/>
    <mergeCell ref="I97:K97"/>
    <mergeCell ref="M97:O97"/>
    <mergeCell ref="S97:U97"/>
    <mergeCell ref="W97:Y97"/>
    <mergeCell ref="I99:K99"/>
    <mergeCell ref="M99:O99"/>
    <mergeCell ref="S99:U99"/>
    <mergeCell ref="W99:Y99"/>
    <mergeCell ref="W102:Y102"/>
    <mergeCell ref="AC102:AE102"/>
    <mergeCell ref="AG102:AI102"/>
    <mergeCell ref="I101:K101"/>
    <mergeCell ref="M101:O101"/>
    <mergeCell ref="S101:U101"/>
    <mergeCell ref="W101:Y101"/>
    <mergeCell ref="AC101:AE101"/>
    <mergeCell ref="AG101:AI101"/>
    <mergeCell ref="W104:Y104"/>
    <mergeCell ref="AC104:AE104"/>
    <mergeCell ref="AG104:AI104"/>
    <mergeCell ref="I103:K103"/>
    <mergeCell ref="M103:O103"/>
    <mergeCell ref="S103:U103"/>
    <mergeCell ref="W103:Y103"/>
    <mergeCell ref="AC103:AE103"/>
    <mergeCell ref="AG103:AI103"/>
    <mergeCell ref="W106:Y106"/>
    <mergeCell ref="AC106:AE106"/>
    <mergeCell ref="AG106:AI106"/>
    <mergeCell ref="I105:K105"/>
    <mergeCell ref="M105:O105"/>
    <mergeCell ref="S105:U105"/>
    <mergeCell ref="W105:Y105"/>
    <mergeCell ref="AC105:AE105"/>
    <mergeCell ref="AG105:AI105"/>
    <mergeCell ref="W108:Y108"/>
    <mergeCell ref="AC108:AE108"/>
    <mergeCell ref="AG108:AI108"/>
    <mergeCell ref="I107:K107"/>
    <mergeCell ref="M107:O107"/>
    <mergeCell ref="S107:U107"/>
    <mergeCell ref="W107:Y107"/>
    <mergeCell ref="AC107:AE107"/>
    <mergeCell ref="AG107:AI107"/>
    <mergeCell ref="W110:Y110"/>
    <mergeCell ref="AC110:AE110"/>
    <mergeCell ref="AG110:AI110"/>
    <mergeCell ref="I109:K109"/>
    <mergeCell ref="M109:O109"/>
    <mergeCell ref="S109:U109"/>
    <mergeCell ref="W109:Y109"/>
    <mergeCell ref="AC109:AE109"/>
    <mergeCell ref="AG109:AI109"/>
    <mergeCell ref="M110:O110"/>
    <mergeCell ref="S110:U110"/>
    <mergeCell ref="E97:F110"/>
    <mergeCell ref="G97:H110"/>
    <mergeCell ref="I108:K108"/>
    <mergeCell ref="M108:O108"/>
    <mergeCell ref="S108:U108"/>
    <mergeCell ref="I106:K106"/>
    <mergeCell ref="M106:O106"/>
    <mergeCell ref="S106:U106"/>
    <mergeCell ref="I104:K104"/>
    <mergeCell ref="M104:O104"/>
    <mergeCell ref="S104:U104"/>
    <mergeCell ref="I102:K102"/>
    <mergeCell ref="M102:O102"/>
    <mergeCell ref="S102:U102"/>
    <mergeCell ref="I50:K50"/>
    <mergeCell ref="I51:K51"/>
    <mergeCell ref="I59:K59"/>
    <mergeCell ref="I60:K60"/>
    <mergeCell ref="A116:E116"/>
    <mergeCell ref="F116:J116"/>
    <mergeCell ref="K116:L116"/>
    <mergeCell ref="A123:E123"/>
    <mergeCell ref="F123:J123"/>
    <mergeCell ref="B113:D113"/>
    <mergeCell ref="E113:H113"/>
    <mergeCell ref="A114:I114"/>
    <mergeCell ref="A115:E115"/>
    <mergeCell ref="F115:J115"/>
    <mergeCell ref="K115:L115"/>
    <mergeCell ref="A111:A112"/>
    <mergeCell ref="B111:D111"/>
    <mergeCell ref="E111:F111"/>
    <mergeCell ref="G111:H111"/>
    <mergeCell ref="B112:D112"/>
    <mergeCell ref="E112:H112"/>
    <mergeCell ref="I110:K110"/>
    <mergeCell ref="I96:K96"/>
    <mergeCell ref="I94:K94"/>
  </mergeCells>
  <printOptions horizontalCentered="1"/>
  <pageMargins left="0.2" right="0.2" top="0.75" bottom="0.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Template/>
  <TotalTime>249</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TH thay doi</vt:lpstr>
      <vt:lpstr>THANHNK</vt:lpstr>
      <vt:lpstr>THANHNK!Print_Titles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tranduc</dc:creator>
  <cp:lastModifiedBy>THANH NGUYEN</cp:lastModifiedBy>
  <cp:lastPrinted>2025-03-19T04:14:26Z</cp:lastPrinted>
  <dcterms:created xsi:type="dcterms:W3CDTF">2017-12-05T09:37:58Z</dcterms:created>
  <dcterms:modified xsi:type="dcterms:W3CDTF">2025-08-07T08:22:22Z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