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thiros/Documents/SCGSR/Age_Modeling/Field_Data/"/>
    </mc:Choice>
  </mc:AlternateContent>
  <xr:revisionPtr revIDLastSave="0" documentId="13_ncr:1_{32523795-0018-D04E-9F2E-F0BE19421B81}" xr6:coauthVersionLast="47" xr6:coauthVersionMax="47" xr10:uidLastSave="{00000000-0000-0000-0000-000000000000}"/>
  <bookViews>
    <workbookView xWindow="0" yWindow="500" windowWidth="38400" windowHeight="19840" xr2:uid="{3A151785-E07D-1C41-82EC-200EC92AA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I6" i="1"/>
  <c r="E5" i="1"/>
  <c r="G7" i="1"/>
  <c r="E6" i="1"/>
  <c r="E7" i="1"/>
  <c r="M4" i="1"/>
  <c r="M5" i="1"/>
  <c r="M6" i="1"/>
  <c r="M7" i="1"/>
  <c r="K4" i="1"/>
  <c r="K5" i="1"/>
  <c r="K6" i="1"/>
  <c r="K7" i="1"/>
  <c r="K3" i="1"/>
  <c r="I4" i="1"/>
  <c r="I5" i="1"/>
  <c r="I7" i="1"/>
  <c r="I3" i="1"/>
  <c r="G4" i="1"/>
  <c r="G5" i="1"/>
  <c r="G6" i="1"/>
  <c r="G3" i="1"/>
  <c r="E4" i="1"/>
  <c r="E3" i="1"/>
  <c r="T3" i="1"/>
  <c r="U3" i="1" s="1"/>
  <c r="T4" i="1"/>
  <c r="U4" i="1" s="1"/>
  <c r="T5" i="1"/>
  <c r="U5" i="1" s="1"/>
  <c r="T6" i="1"/>
  <c r="U6" i="1" s="1"/>
  <c r="T7" i="1"/>
  <c r="U7" i="1" s="1"/>
</calcChain>
</file>

<file path=xl/sharedStrings.xml><?xml version="1.0" encoding="utf-8"?>
<sst xmlns="http://schemas.openxmlformats.org/spreadsheetml/2006/main" count="52" uniqueCount="46">
  <si>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He</t>
    </r>
  </si>
  <si>
    <t>Ne</t>
  </si>
  <si>
    <t>Ar</t>
  </si>
  <si>
    <t>Kr</t>
  </si>
  <si>
    <t>Xe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</si>
  <si>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</si>
  <si>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</si>
  <si>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R/Ra</t>
  </si>
  <si>
    <r>
      <rPr>
        <vertAlign val="superscript"/>
        <sz val="11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Ne/</t>
    </r>
    <r>
      <rPr>
        <vertAlign val="superscript"/>
        <sz val="11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Ne</t>
    </r>
  </si>
  <si>
    <r>
      <rPr>
        <vertAlign val="superscript"/>
        <sz val="11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Ar/</t>
    </r>
    <r>
      <rPr>
        <vertAlign val="superscript"/>
        <sz val="11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Ar</t>
    </r>
  </si>
  <si>
    <r>
      <rPr>
        <vertAlign val="superscript"/>
        <sz val="11"/>
        <color theme="1"/>
        <rFont val="Calibri"/>
        <family val="2"/>
        <scheme val="minor"/>
      </rPr>
      <t>86</t>
    </r>
    <r>
      <rPr>
        <sz val="12"/>
        <color theme="1"/>
        <rFont val="Calibri"/>
        <family val="2"/>
        <scheme val="minor"/>
      </rPr>
      <t>Kr/</t>
    </r>
    <r>
      <rPr>
        <vertAlign val="superscript"/>
        <sz val="11"/>
        <color theme="1"/>
        <rFont val="Calibri"/>
        <family val="2"/>
        <scheme val="minor"/>
      </rPr>
      <t>84</t>
    </r>
    <r>
      <rPr>
        <sz val="12"/>
        <color theme="1"/>
        <rFont val="Calibri"/>
        <family val="2"/>
        <scheme val="minor"/>
      </rPr>
      <t>Kr</t>
    </r>
  </si>
  <si>
    <r>
      <rPr>
        <vertAlign val="superscript"/>
        <sz val="11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Xe/</t>
    </r>
    <r>
      <rPr>
        <vertAlign val="superscript"/>
        <sz val="11"/>
        <color theme="1"/>
        <rFont val="Calibri"/>
        <family val="2"/>
        <scheme val="minor"/>
      </rPr>
      <t>132</t>
    </r>
    <r>
      <rPr>
        <sz val="12"/>
        <color theme="1"/>
        <rFont val="Calibri"/>
        <family val="2"/>
        <scheme val="minor"/>
      </rPr>
      <t>Xe</t>
    </r>
  </si>
  <si>
    <t>Laboratory Comments</t>
  </si>
  <si>
    <t>Date Sampled</t>
  </si>
  <si>
    <t>Date Run</t>
  </si>
  <si>
    <r>
      <t>ccSTP/g(H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O)</t>
    </r>
  </si>
  <si>
    <t>Notes:</t>
  </si>
  <si>
    <r>
      <t>ccSTP/g(H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O) - cubic centimeters at standard temperature and pressure per gram of water</t>
    </r>
  </si>
  <si>
    <r>
      <t xml:space="preserve">STP - NIST (1989) - T=0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C, P = 101.325kPa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</si>
  <si>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value based on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/Ar ratio measured on Quadrapole Mass Spectrometer multiplied by Ar from MAP 215-50</t>
    </r>
  </si>
  <si>
    <t>BDL- Below detection limits</t>
  </si>
  <si>
    <t>ND- No data, see comments</t>
  </si>
  <si>
    <t>CO2inf - CO2 in dynamic run too high for accurate determination</t>
  </si>
  <si>
    <t>err4He</t>
  </si>
  <si>
    <t>errNe</t>
  </si>
  <si>
    <t>errAr</t>
  </si>
  <si>
    <t>errKr</t>
  </si>
  <si>
    <t>errXe</t>
  </si>
  <si>
    <t>errN2</t>
  </si>
  <si>
    <t>errCH4</t>
  </si>
  <si>
    <t>errR/Ra</t>
  </si>
  <si>
    <t>err20Ne/22Ne</t>
  </si>
  <si>
    <t>err40Ar/36Ar</t>
  </si>
  <si>
    <t>err86Kr/84Kr</t>
  </si>
  <si>
    <t>err130Xe/132Xe</t>
  </si>
  <si>
    <t>PLM1</t>
  </si>
  <si>
    <t>PLM7</t>
  </si>
  <si>
    <t>PLM8</t>
  </si>
  <si>
    <t>PLM9</t>
  </si>
  <si>
    <t>SiteID</t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</si>
  <si>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He</t>
    </r>
  </si>
  <si>
    <t xml:space="preserve">Note (1/5/21): </t>
  </si>
  <si>
    <t>UU does provide measurement errors. Estimating percent errors from the Andy Hunt/Rosemary Carrol measurements. Or percent errors estimated in Visser et.al. (2014) https://doi.org/10.1016/j.apgeochem.2014.03.005</t>
  </si>
  <si>
    <r>
      <t>err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He</t>
    </r>
  </si>
  <si>
    <t>PLM6</t>
  </si>
  <si>
    <t>Percent Errors from Visser et.al.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</si>
</sst>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E+00"/>
    <numFmt numFmtId="166" formatCode="0.0E+00"/>
    <numFmt numFmtId="167" formatCode="0.000"/>
    <numFmt numFmtId="168" formatCode="0.0"/>
    <numFmt numFmtId="169" formatCode="0.0000"/>
  </numFmts>
  <fonts count="8" x14ac:knownFonts="1"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2"/>
      <color theme="1"/>
      <name val="Calibri (Bod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/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/>
    <xf numFmtId="167" fontId="0" fillId="0" borderId="0" xfId="0" applyNumberFormat="1"/>
    <xf numFmtId="1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9E247784-A0CF-D44F-BCAC-C230156154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43-805C-7F45-98A0-8A07BFB9AF24}">
  <dimension ref="A1:AG25"/>
  <sheetViews>
    <sheetView tabSelected="1" zoomScale="85" workbookViewId="0">
      <pane xSplit="1" topLeftCell="B1" activePane="topRight" state="frozen"/>
      <selection pane="topRight" activeCell="H40" sqref="H40"/>
    </sheetView>
  </sheetViews>
  <sheetFormatPr baseColWidth="10" defaultRowHeight="16" x14ac:dyDescent="0.2"/>
  <cols>
    <col min="2" max="2" width="11.6640625" bestFit="1" customWidth="1"/>
    <col min="3" max="3" width="12.6640625" bestFit="1" customWidth="1"/>
    <col min="4" max="4" width="18.1640625" customWidth="1"/>
    <col min="5" max="5" width="9.83203125" bestFit="1" customWidth="1"/>
    <col min="6" max="6" width="12.6640625" bestFit="1" customWidth="1"/>
    <col min="7" max="7" width="9.83203125" bestFit="1" customWidth="1"/>
    <col min="8" max="8" width="12.6640625" bestFit="1" customWidth="1"/>
    <col min="10" max="10" width="12.6640625" bestFit="1" customWidth="1"/>
    <col min="12" max="12" width="12.6640625" bestFit="1" customWidth="1"/>
    <col min="14" max="14" width="12.6640625" bestFit="1" customWidth="1"/>
    <col min="16" max="16" width="12.6640625" bestFit="1" customWidth="1"/>
    <col min="23" max="23" width="13" bestFit="1" customWidth="1"/>
    <col min="24" max="24" width="8.33203125" bestFit="1" customWidth="1"/>
    <col min="25" max="25" width="12" bestFit="1" customWidth="1"/>
    <col min="27" max="27" width="11.6640625" bestFit="1" customWidth="1"/>
    <col min="29" max="29" width="14.33203125" bestFit="1" customWidth="1"/>
  </cols>
  <sheetData>
    <row r="1" spans="1:33" ht="17" x14ac:dyDescent="0.25">
      <c r="D1" s="1" t="s">
        <v>15</v>
      </c>
      <c r="E1" s="1"/>
      <c r="F1" s="1" t="s">
        <v>15</v>
      </c>
      <c r="G1" s="1"/>
      <c r="H1" s="1" t="s">
        <v>15</v>
      </c>
      <c r="I1" s="1"/>
      <c r="J1" s="1" t="s">
        <v>15</v>
      </c>
      <c r="K1" s="1"/>
      <c r="L1" s="1" t="s">
        <v>15</v>
      </c>
      <c r="M1" s="1"/>
      <c r="N1" s="1" t="s">
        <v>15</v>
      </c>
      <c r="O1" s="1"/>
      <c r="P1" s="1" t="s">
        <v>15</v>
      </c>
      <c r="Q1" s="2"/>
    </row>
    <row r="2" spans="1:33" ht="20" x14ac:dyDescent="0.25">
      <c r="A2" s="19" t="s">
        <v>39</v>
      </c>
      <c r="B2" s="19" t="s">
        <v>13</v>
      </c>
      <c r="C2" s="1" t="s">
        <v>14</v>
      </c>
      <c r="D2" s="1" t="s">
        <v>0</v>
      </c>
      <c r="E2" s="3" t="s">
        <v>23</v>
      </c>
      <c r="F2" s="1" t="s">
        <v>1</v>
      </c>
      <c r="G2" s="3" t="s">
        <v>24</v>
      </c>
      <c r="H2" s="1" t="s">
        <v>2</v>
      </c>
      <c r="I2" s="3" t="s">
        <v>25</v>
      </c>
      <c r="J2" s="1" t="s">
        <v>3</v>
      </c>
      <c r="K2" s="3" t="s">
        <v>26</v>
      </c>
      <c r="L2" s="1" t="s">
        <v>4</v>
      </c>
      <c r="M2" s="3" t="s">
        <v>27</v>
      </c>
      <c r="N2" s="1" t="s">
        <v>5</v>
      </c>
      <c r="O2" s="3" t="s">
        <v>28</v>
      </c>
      <c r="P2" s="1" t="s">
        <v>6</v>
      </c>
      <c r="Q2" s="3" t="s">
        <v>29</v>
      </c>
      <c r="R2" s="1" t="s">
        <v>7</v>
      </c>
      <c r="S2" s="3" t="s">
        <v>30</v>
      </c>
      <c r="T2" s="3" t="s">
        <v>40</v>
      </c>
      <c r="U2" s="3" t="s">
        <v>43</v>
      </c>
      <c r="V2" s="1" t="s">
        <v>8</v>
      </c>
      <c r="W2" s="3" t="s">
        <v>31</v>
      </c>
      <c r="X2" s="1" t="s">
        <v>9</v>
      </c>
      <c r="Y2" s="3" t="s">
        <v>32</v>
      </c>
      <c r="Z2" s="1" t="s">
        <v>10</v>
      </c>
      <c r="AA2" s="3" t="s">
        <v>33</v>
      </c>
      <c r="AB2" s="1" t="s">
        <v>11</v>
      </c>
      <c r="AC2" s="3" t="s">
        <v>34</v>
      </c>
      <c r="AD2" s="4" t="s">
        <v>12</v>
      </c>
      <c r="AE2" s="1"/>
      <c r="AF2" s="1"/>
      <c r="AG2" s="1"/>
    </row>
    <row r="3" spans="1:33" x14ac:dyDescent="0.2">
      <c r="A3" s="20" t="s">
        <v>44</v>
      </c>
      <c r="B3" s="30">
        <v>44320</v>
      </c>
      <c r="C3" s="21">
        <v>44387</v>
      </c>
      <c r="D3" s="7">
        <v>1.4808339948118884E-7</v>
      </c>
      <c r="E3" s="7">
        <f>D3*$E$9/100</f>
        <v>2.2212509922178325E-9</v>
      </c>
      <c r="F3" s="7">
        <v>1.7665456732777786E-7</v>
      </c>
      <c r="G3" s="7">
        <f>F3*$G$9/100</f>
        <v>2.6498185099166682E-9</v>
      </c>
      <c r="H3" s="7">
        <v>3.2500436770383227E-4</v>
      </c>
      <c r="I3" s="7">
        <f>H3*$I$9/100</f>
        <v>8.1251091925958062E-6</v>
      </c>
      <c r="J3" s="7">
        <v>8.256670703629246E-8</v>
      </c>
      <c r="K3" s="7">
        <f>J3*$K$9/100</f>
        <v>2.5595679181250664E-9</v>
      </c>
      <c r="L3" s="7">
        <v>9.9236607402053083E-9</v>
      </c>
      <c r="M3" s="8">
        <f>L3*$M$9/100</f>
        <v>3.4732812590718578E-10</v>
      </c>
      <c r="N3" s="23">
        <v>1.9167985614292822E-4</v>
      </c>
      <c r="P3">
        <v>1.0948098030034582E-7</v>
      </c>
      <c r="Q3" s="9"/>
      <c r="R3" s="22">
        <v>0.66811321377020083</v>
      </c>
      <c r="S3" s="10"/>
      <c r="T3" s="25">
        <f t="shared" ref="T3:T7" si="0">0.000001384 * R3*D3</f>
        <v>1.3692808269181668E-13</v>
      </c>
      <c r="U3" s="25">
        <f>T3*1.5/100</f>
        <v>2.0539212403772501E-15</v>
      </c>
      <c r="V3" s="10">
        <v>10.198516820515131</v>
      </c>
      <c r="W3" s="10"/>
      <c r="X3" s="11">
        <v>281.88097399250444</v>
      </c>
      <c r="Y3" s="11"/>
      <c r="Z3" s="10">
        <v>0.30574739208552126</v>
      </c>
      <c r="AA3" s="10"/>
      <c r="AB3" s="10">
        <v>0.14212725296986733</v>
      </c>
      <c r="AC3" s="10"/>
    </row>
    <row r="4" spans="1:33" x14ac:dyDescent="0.2">
      <c r="A4" s="20" t="s">
        <v>35</v>
      </c>
      <c r="B4" s="30">
        <v>44324</v>
      </c>
      <c r="C4" s="21">
        <v>44383</v>
      </c>
      <c r="D4" s="7">
        <v>7.2831707940060454E-8</v>
      </c>
      <c r="E4" s="7">
        <f>D4*$E$9/100</f>
        <v>1.0924756191009069E-9</v>
      </c>
      <c r="F4" s="7">
        <v>2.6391131225022108E-7</v>
      </c>
      <c r="G4" s="7">
        <f>F4*$G$9/100</f>
        <v>3.9586696837533165E-9</v>
      </c>
      <c r="H4" s="7">
        <v>4.183421247054712E-4</v>
      </c>
      <c r="I4" s="7">
        <f>H4*$I$9/100</f>
        <v>1.0458553117636781E-5</v>
      </c>
      <c r="J4" s="7">
        <v>1.1173097836531264E-7</v>
      </c>
      <c r="K4" s="7">
        <f>J4*$K$9/100</f>
        <v>3.4636603293246918E-9</v>
      </c>
      <c r="L4" s="7">
        <v>1.4629178894889012E-8</v>
      </c>
      <c r="M4" s="8">
        <f>L4*$M$9/100</f>
        <v>5.1202126132111537E-10</v>
      </c>
      <c r="N4" s="23">
        <v>2.0314491398598849E-2</v>
      </c>
      <c r="P4">
        <v>2.684315396923904E-6</v>
      </c>
      <c r="Q4" s="9"/>
      <c r="R4" s="22">
        <v>1.4800657087257678</v>
      </c>
      <c r="S4" s="10"/>
      <c r="T4" s="25">
        <f t="shared" si="0"/>
        <v>1.4918926738713899E-13</v>
      </c>
      <c r="U4" s="25">
        <f t="shared" ref="U4:U7" si="1">T4*1.5/100</f>
        <v>2.2378390108070847E-15</v>
      </c>
      <c r="V4" s="10">
        <v>9.5015094438219503</v>
      </c>
      <c r="W4" s="10"/>
      <c r="X4" s="11">
        <v>287.65591055455917</v>
      </c>
      <c r="Y4" s="11"/>
      <c r="Z4" s="10">
        <v>0.29984320346249183</v>
      </c>
      <c r="AA4" s="10"/>
      <c r="AB4" s="10">
        <v>0.14229235238220725</v>
      </c>
      <c r="AC4" s="10"/>
    </row>
    <row r="5" spans="1:33" x14ac:dyDescent="0.2">
      <c r="A5" s="20" t="s">
        <v>36</v>
      </c>
      <c r="B5" s="30">
        <v>44320</v>
      </c>
      <c r="C5" s="21">
        <v>44386</v>
      </c>
      <c r="D5" s="7">
        <v>8.2620711124563586E-8</v>
      </c>
      <c r="E5" s="7">
        <f>D5*$E$9/100</f>
        <v>1.2393106668684539E-9</v>
      </c>
      <c r="F5" s="7">
        <v>2.0669229562170087E-7</v>
      </c>
      <c r="G5" s="7">
        <f>F5*$G$9/100</f>
        <v>3.1003844343255132E-9</v>
      </c>
      <c r="H5" s="7">
        <v>4.1370930276914716E-4</v>
      </c>
      <c r="I5" s="7">
        <f>H5*$I$9/100</f>
        <v>1.0342732569228679E-5</v>
      </c>
      <c r="J5" s="7">
        <v>1.0800615654808832E-7</v>
      </c>
      <c r="K5" s="7">
        <f>J5*$K$9/100</f>
        <v>3.3481908529907377E-9</v>
      </c>
      <c r="L5" s="7">
        <v>1.4762750705455954E-8</v>
      </c>
      <c r="M5" s="8">
        <f>L5*$M$9/100</f>
        <v>5.1669627469095843E-10</v>
      </c>
      <c r="N5" s="23">
        <v>1.5269427711684904E-2</v>
      </c>
      <c r="P5">
        <v>5.1925390535937827E-6</v>
      </c>
      <c r="Q5" s="9"/>
      <c r="R5" s="22">
        <v>0.91012463817096734</v>
      </c>
      <c r="S5" s="10"/>
      <c r="T5" s="25">
        <f t="shared" si="0"/>
        <v>1.0407008042765728E-13</v>
      </c>
      <c r="U5" s="25">
        <f t="shared" si="1"/>
        <v>1.5610512064148591E-15</v>
      </c>
      <c r="V5" s="10">
        <v>10.225222802546764</v>
      </c>
      <c r="W5" s="10"/>
      <c r="X5" s="11">
        <v>335.57235900489616</v>
      </c>
      <c r="Y5" s="11"/>
      <c r="Z5" s="10">
        <v>0.30541359866235512</v>
      </c>
      <c r="AA5" s="10"/>
      <c r="AB5" s="10">
        <v>0.1553313355934165</v>
      </c>
      <c r="AC5" s="10"/>
    </row>
    <row r="6" spans="1:33" x14ac:dyDescent="0.2">
      <c r="A6" s="20" t="s">
        <v>37</v>
      </c>
      <c r="B6" s="30">
        <v>44321</v>
      </c>
      <c r="C6" s="21">
        <v>44387</v>
      </c>
      <c r="D6" s="7">
        <v>2.226663894816165E-7</v>
      </c>
      <c r="E6" s="7">
        <f>D6*$E$9/100</f>
        <v>3.3399958422242474E-9</v>
      </c>
      <c r="F6" s="7">
        <v>1.7050882153632024E-8</v>
      </c>
      <c r="G6" s="7">
        <f>F6*$G$9/100</f>
        <v>2.5576323230448038E-10</v>
      </c>
      <c r="H6" s="7">
        <v>7.7681200982010213E-5</v>
      </c>
      <c r="I6" s="7">
        <f>H6*$I$9/100</f>
        <v>1.9420300245502553E-6</v>
      </c>
      <c r="J6" s="7">
        <v>2.5835504086954931E-8</v>
      </c>
      <c r="K6" s="7">
        <f>J6*$K$9/100</f>
        <v>8.0090062669560289E-10</v>
      </c>
      <c r="L6" s="7">
        <v>3.4049839670228629E-9</v>
      </c>
      <c r="M6" s="8">
        <f>L6*$M$9/100</f>
        <v>1.1917443884580022E-10</v>
      </c>
      <c r="N6" s="23">
        <v>-8.7829867912137574E-5</v>
      </c>
      <c r="P6">
        <v>1.7184526474471017E-7</v>
      </c>
      <c r="Q6" s="9"/>
      <c r="R6" s="22">
        <v>0.25062242429832787</v>
      </c>
      <c r="S6" s="10"/>
      <c r="T6" s="25">
        <f t="shared" si="0"/>
        <v>7.7234383432827572E-14</v>
      </c>
      <c r="U6" s="25">
        <f>T6*1.5/100</f>
        <v>1.1585157514924135E-15</v>
      </c>
      <c r="V6" s="10">
        <v>9.2930274750864701</v>
      </c>
      <c r="W6" s="10"/>
      <c r="X6" s="11">
        <v>201.69104515362304</v>
      </c>
      <c r="Y6" s="11"/>
      <c r="Z6" s="10">
        <v>0.30738164512531968</v>
      </c>
      <c r="AA6" s="10"/>
      <c r="AB6" s="10">
        <v>0.1460809893184308</v>
      </c>
      <c r="AC6" s="10"/>
    </row>
    <row r="7" spans="1:33" x14ac:dyDescent="0.2">
      <c r="A7" s="20" t="s">
        <v>38</v>
      </c>
      <c r="B7" s="30">
        <v>44321</v>
      </c>
      <c r="C7" s="21">
        <v>44387</v>
      </c>
      <c r="D7" s="7">
        <v>3.6650607675238478E-8</v>
      </c>
      <c r="E7" s="7">
        <f>D7*$E$9/100</f>
        <v>5.4975911512857722E-10</v>
      </c>
      <c r="F7" s="7">
        <v>1.6850341453171197E-7</v>
      </c>
      <c r="G7" s="7">
        <f>F7*$G$9/100</f>
        <v>2.5275512179756794E-9</v>
      </c>
      <c r="H7" s="7">
        <v>3.2771335113015093E-4</v>
      </c>
      <c r="I7" s="7">
        <f>H7*$I$9/100</f>
        <v>8.1928337782537728E-6</v>
      </c>
      <c r="J7" s="7">
        <v>8.5379481605350847E-8</v>
      </c>
      <c r="K7" s="7">
        <f>J7*$K$9/100</f>
        <v>2.6467639297658765E-9</v>
      </c>
      <c r="L7" s="7">
        <v>1.1779232585138855E-8</v>
      </c>
      <c r="M7" s="8">
        <f>L7*$M$9/100</f>
        <v>4.1227314047985992E-10</v>
      </c>
      <c r="N7" s="23">
        <v>1.5021409318752914E-2</v>
      </c>
      <c r="P7">
        <v>1.3606631638486153E-6</v>
      </c>
      <c r="Q7" s="9"/>
      <c r="R7" s="22">
        <v>0.99030671819403771</v>
      </c>
      <c r="S7" s="10"/>
      <c r="T7" s="25">
        <f t="shared" si="0"/>
        <v>5.0232754721248761E-14</v>
      </c>
      <c r="U7" s="25">
        <f t="shared" si="1"/>
        <v>7.5349132081873142E-16</v>
      </c>
      <c r="V7" s="10">
        <v>10.08123398846503</v>
      </c>
      <c r="W7" s="10"/>
      <c r="X7" s="11">
        <v>258.21553031980449</v>
      </c>
      <c r="Y7" s="11"/>
      <c r="Z7" s="10">
        <v>0.30182805666827245</v>
      </c>
      <c r="AA7" s="10"/>
      <c r="AB7" s="10">
        <v>0.14878544820495077</v>
      </c>
      <c r="AC7" s="10"/>
    </row>
    <row r="8" spans="1:33" x14ac:dyDescent="0.2">
      <c r="B8" s="5"/>
      <c r="C8" s="6"/>
      <c r="D8" s="6"/>
      <c r="E8" s="7"/>
      <c r="F8" s="8"/>
      <c r="G8" s="7"/>
      <c r="H8" s="8"/>
      <c r="I8" s="7"/>
      <c r="J8" s="8"/>
      <c r="K8" s="7"/>
      <c r="L8" s="8"/>
      <c r="M8" s="7"/>
      <c r="N8" s="8"/>
      <c r="O8" s="7"/>
      <c r="P8" s="8"/>
      <c r="Q8" s="7"/>
      <c r="R8" s="9"/>
      <c r="S8" s="10"/>
      <c r="T8" s="10"/>
      <c r="U8" s="10"/>
      <c r="V8" s="10"/>
      <c r="W8" s="10"/>
      <c r="X8" s="10"/>
      <c r="Y8" s="11"/>
      <c r="Z8" s="11"/>
      <c r="AA8" s="10"/>
      <c r="AB8" s="10"/>
      <c r="AC8" s="10"/>
      <c r="AD8" s="10"/>
    </row>
    <row r="9" spans="1:33" x14ac:dyDescent="0.2">
      <c r="B9" s="5"/>
      <c r="C9" s="6"/>
      <c r="D9" s="6" t="s">
        <v>45</v>
      </c>
      <c r="E9" s="29">
        <v>1.5</v>
      </c>
      <c r="F9" s="7"/>
      <c r="G9" s="29">
        <v>1.5</v>
      </c>
      <c r="H9" s="7"/>
      <c r="I9" s="29">
        <v>2.5</v>
      </c>
      <c r="J9" s="7"/>
      <c r="K9" s="29">
        <v>3.1</v>
      </c>
      <c r="L9" s="7"/>
      <c r="M9" s="29">
        <v>3.5</v>
      </c>
      <c r="O9" s="7"/>
      <c r="P9" s="8"/>
      <c r="Q9" s="7"/>
      <c r="R9" s="9"/>
      <c r="S9" s="10"/>
      <c r="T9" s="10"/>
      <c r="U9" s="10"/>
      <c r="V9" s="10"/>
      <c r="W9" s="10"/>
      <c r="X9" s="10"/>
      <c r="Y9" s="11"/>
      <c r="Z9" s="11"/>
      <c r="AA9" s="10"/>
      <c r="AB9" s="10"/>
      <c r="AC9" s="10"/>
      <c r="AD9" s="10"/>
    </row>
    <row r="10" spans="1:33" x14ac:dyDescent="0.2">
      <c r="B10" s="5"/>
      <c r="C10" s="6"/>
      <c r="D10" s="6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9"/>
      <c r="R10" s="10"/>
      <c r="S10" s="10"/>
      <c r="T10" s="10"/>
      <c r="U10" s="10"/>
      <c r="V10" s="10"/>
      <c r="W10" s="10"/>
      <c r="X10" s="11"/>
      <c r="Y10" s="11"/>
      <c r="Z10" s="10"/>
      <c r="AA10" s="10"/>
      <c r="AB10" s="10"/>
      <c r="AC10" s="10"/>
    </row>
    <row r="11" spans="1:33" x14ac:dyDescent="0.2">
      <c r="B11" s="5"/>
      <c r="C11" s="6"/>
      <c r="D11" s="6"/>
      <c r="E11" s="8"/>
      <c r="F11" s="7"/>
      <c r="G11" s="8"/>
      <c r="H11" s="7"/>
      <c r="I11" s="8"/>
      <c r="J11" s="7"/>
      <c r="K11" s="8"/>
      <c r="L11" s="7"/>
      <c r="M11" s="8"/>
      <c r="N11" s="7"/>
      <c r="O11" s="8"/>
      <c r="P11" s="7"/>
      <c r="Q11" s="9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0"/>
    </row>
    <row r="12" spans="1:33" x14ac:dyDescent="0.2">
      <c r="B12" t="s">
        <v>16</v>
      </c>
      <c r="C12" s="8"/>
      <c r="D12" s="7"/>
      <c r="E12" s="8"/>
      <c r="F12" s="7"/>
      <c r="G12" s="8"/>
      <c r="H12" s="7"/>
      <c r="I12" s="8"/>
      <c r="J12" s="7"/>
      <c r="K12" s="8"/>
      <c r="L12" s="7"/>
      <c r="M12" s="8"/>
      <c r="N12" s="7"/>
      <c r="O12" s="9"/>
      <c r="P12" s="10"/>
      <c r="Q12" s="10"/>
      <c r="R12" s="10"/>
      <c r="S12" s="10"/>
      <c r="T12" s="10"/>
      <c r="U12" s="10"/>
      <c r="V12" s="11"/>
      <c r="W12" s="11"/>
      <c r="X12" s="10"/>
      <c r="Y12" s="10"/>
      <c r="Z12" s="10"/>
      <c r="AA12" s="10"/>
    </row>
    <row r="13" spans="1:33" ht="17" x14ac:dyDescent="0.25">
      <c r="B13" s="4" t="s">
        <v>17</v>
      </c>
      <c r="C13" s="8"/>
      <c r="D13" s="7"/>
      <c r="E13" s="8"/>
      <c r="F13" s="7"/>
      <c r="G13" s="8"/>
      <c r="H13" s="7"/>
      <c r="I13" s="8"/>
      <c r="J13" s="7"/>
      <c r="K13" s="26"/>
      <c r="L13" s="7"/>
      <c r="M13" s="8"/>
      <c r="N13" s="7"/>
      <c r="O13" s="9"/>
      <c r="P13" s="10"/>
      <c r="Q13" s="10"/>
      <c r="R13" s="10"/>
    </row>
    <row r="14" spans="1:33" ht="17" x14ac:dyDescent="0.2">
      <c r="B14" t="s">
        <v>18</v>
      </c>
      <c r="C14" s="8"/>
      <c r="D14" s="7"/>
      <c r="E14" s="8"/>
      <c r="F14" s="7"/>
      <c r="G14" s="8"/>
      <c r="H14" s="7"/>
      <c r="I14" s="8"/>
      <c r="J14" s="7"/>
      <c r="K14" s="26"/>
      <c r="L14" s="7"/>
      <c r="M14" s="8"/>
      <c r="N14" s="7"/>
      <c r="O14" s="12"/>
      <c r="P14" s="10"/>
      <c r="Q14" s="10"/>
      <c r="R14" s="10"/>
    </row>
    <row r="15" spans="1:33" ht="17" x14ac:dyDescent="0.25">
      <c r="B15" t="s">
        <v>19</v>
      </c>
      <c r="C15" s="8"/>
      <c r="D15" s="7"/>
      <c r="E15" s="8"/>
      <c r="F15" s="7"/>
      <c r="G15" s="8"/>
      <c r="H15" s="7"/>
      <c r="I15" s="8"/>
      <c r="J15" s="7"/>
      <c r="K15" s="26"/>
      <c r="L15" s="7"/>
      <c r="M15" s="8"/>
      <c r="N15" s="7"/>
      <c r="O15" s="12"/>
      <c r="P15" s="10"/>
      <c r="Q15" s="10"/>
      <c r="R15" s="10"/>
    </row>
    <row r="16" spans="1:33" x14ac:dyDescent="0.2">
      <c r="B16" t="s">
        <v>20</v>
      </c>
      <c r="C16" s="8"/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12"/>
      <c r="P16" s="10"/>
      <c r="Q16" s="10"/>
      <c r="R16" s="10"/>
    </row>
    <row r="17" spans="2:24" x14ac:dyDescent="0.2">
      <c r="B17" t="s">
        <v>21</v>
      </c>
      <c r="C17" s="8"/>
      <c r="D17" s="7"/>
      <c r="E17" s="8"/>
      <c r="F17" s="7"/>
      <c r="G17" s="8"/>
      <c r="H17" s="7"/>
      <c r="I17" s="8"/>
      <c r="J17" s="7"/>
      <c r="K17" s="8"/>
      <c r="L17" s="7"/>
      <c r="M17" s="8"/>
      <c r="N17" s="7"/>
      <c r="O17" s="12"/>
      <c r="P17" s="10"/>
      <c r="Q17" s="10"/>
      <c r="R17" s="10"/>
    </row>
    <row r="18" spans="2:24" x14ac:dyDescent="0.2">
      <c r="B18" t="s">
        <v>22</v>
      </c>
      <c r="C18" s="8"/>
      <c r="D18" s="7"/>
      <c r="E18" s="8"/>
      <c r="F18" s="7"/>
      <c r="G18" s="8"/>
      <c r="H18" s="7"/>
      <c r="I18" s="8"/>
      <c r="J18" s="7"/>
      <c r="K18" s="8"/>
      <c r="L18" s="7"/>
      <c r="M18" s="8"/>
      <c r="N18" s="7"/>
      <c r="O18" s="12"/>
      <c r="P18" s="10"/>
      <c r="Q18" s="10"/>
      <c r="R18" s="10"/>
    </row>
    <row r="19" spans="2:24" x14ac:dyDescent="0.2">
      <c r="B19" s="6"/>
      <c r="C19" s="8"/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12"/>
      <c r="P19" s="10"/>
      <c r="Q19" s="10"/>
      <c r="R19" s="10"/>
    </row>
    <row r="20" spans="2:24" x14ac:dyDescent="0.2">
      <c r="B20" s="27" t="s">
        <v>41</v>
      </c>
      <c r="C20" s="8"/>
      <c r="D20" s="7"/>
      <c r="E20" s="8"/>
      <c r="F20" s="7"/>
      <c r="G20" s="8"/>
      <c r="H20" s="7"/>
      <c r="I20" s="8"/>
      <c r="J20" s="7"/>
      <c r="K20" s="8"/>
      <c r="L20" s="7"/>
      <c r="M20" s="8"/>
      <c r="N20" s="7"/>
      <c r="O20" s="12"/>
      <c r="P20" s="10"/>
      <c r="Q20" s="10"/>
      <c r="R20" s="10"/>
    </row>
    <row r="21" spans="2:24" x14ac:dyDescent="0.2">
      <c r="B21" s="28" t="s">
        <v>42</v>
      </c>
      <c r="C21" s="8"/>
      <c r="D21" s="7"/>
      <c r="E21" s="8"/>
      <c r="F21" s="7"/>
      <c r="G21" s="8"/>
      <c r="H21" s="7"/>
      <c r="I21" s="8"/>
      <c r="J21" s="7"/>
      <c r="K21" s="8"/>
      <c r="L21" s="7"/>
      <c r="M21" s="8"/>
      <c r="N21" s="7"/>
      <c r="O21" s="12"/>
      <c r="P21" s="10"/>
      <c r="Q21" s="10"/>
      <c r="R21" s="10"/>
    </row>
    <row r="22" spans="2:24" x14ac:dyDescent="0.2">
      <c r="B22" s="13"/>
      <c r="C22" s="14"/>
      <c r="E22" s="17"/>
      <c r="F22" s="16"/>
      <c r="G22" s="17"/>
      <c r="H22" s="16"/>
      <c r="I22" s="17"/>
      <c r="J22" s="16"/>
      <c r="K22" s="17"/>
      <c r="L22" s="16"/>
      <c r="M22" s="17"/>
      <c r="N22" s="16"/>
      <c r="O22" s="17"/>
      <c r="P22" s="16"/>
      <c r="Q22" s="18"/>
      <c r="R22" s="18"/>
      <c r="S22" s="18"/>
      <c r="T22" s="18"/>
      <c r="U22" s="15"/>
      <c r="V22" s="15"/>
      <c r="W22" s="15"/>
      <c r="X22" s="15"/>
    </row>
    <row r="23" spans="2:24" x14ac:dyDescent="0.2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2:24" x14ac:dyDescent="0.2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2:24" x14ac:dyDescent="0.2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2021-07-28T15:44:43Z</dcterms:created>
  <dcterms:modified xsi:type="dcterms:W3CDTF">2022-08-26T18:25:29Z</dcterms:modified>
</cp:coreProperties>
</file>