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 activeTab="6"/>
  </bookViews>
  <sheets>
    <sheet name="Date" sheetId="1" r:id="rId1"/>
    <sheet name="Time" sheetId="2" r:id="rId2"/>
    <sheet name="Datevalue" sheetId="3" r:id="rId3"/>
    <sheet name="Timevalue" sheetId="4" r:id="rId4"/>
    <sheet name="Now &amp; Today" sheetId="5" r:id="rId5"/>
    <sheet name="Hour_Min_sec" sheetId="6" r:id="rId6"/>
    <sheet name="Day_Month_Year" sheetId="7" r:id="rId7"/>
    <sheet name="Weeknum" sheetId="8" r:id="rId8"/>
    <sheet name="Weekday" sheetId="9" r:id="rId9"/>
    <sheet name="Edate" sheetId="10" r:id="rId10"/>
    <sheet name="Eomonth" sheetId="11" r:id="rId11"/>
    <sheet name="Workday" sheetId="12" r:id="rId12"/>
    <sheet name="Workday.intl" sheetId="13" r:id="rId13"/>
    <sheet name="Days" sheetId="14" r:id="rId14"/>
  </sheets>
  <calcPr calcId="144525"/>
</workbook>
</file>

<file path=xl/sharedStrings.xml><?xml version="1.0" encoding="utf-8"?>
<sst xmlns="http://schemas.openxmlformats.org/spreadsheetml/2006/main" count="148" uniqueCount="91">
  <si>
    <t>Year</t>
  </si>
  <si>
    <t>Month</t>
  </si>
  <si>
    <t>Day</t>
  </si>
  <si>
    <t>Result</t>
  </si>
  <si>
    <t>Hour</t>
  </si>
  <si>
    <t>Minute</t>
  </si>
  <si>
    <t>Second</t>
  </si>
  <si>
    <t>Data used in formula</t>
  </si>
  <si>
    <t>July</t>
  </si>
  <si>
    <t>Formula</t>
  </si>
  <si>
    <t>Description</t>
  </si>
  <si>
    <t>DATEVALUE("23-06-1998")</t>
  </si>
  <si>
    <t>Returns the date serial number of the date entered as text</t>
  </si>
  <si>
    <t>DATEVALUE("23/06/2002")</t>
  </si>
  <si>
    <t>DATEVALUE("23-July-2002")</t>
  </si>
  <si>
    <t>DATEVALUE("23-July")</t>
  </si>
  <si>
    <t>DATEVALUE("July-2002")</t>
  </si>
  <si>
    <t>DATEVALUE(C3&amp;"/"&amp;B3&amp;"/"&amp;A3)</t>
  </si>
  <si>
    <t>TIMEID</t>
  </si>
  <si>
    <t>EMP_NAME</t>
  </si>
  <si>
    <t>W/C</t>
  </si>
  <si>
    <t>DAY</t>
  </si>
  <si>
    <t>TIME IN(H)</t>
  </si>
  <si>
    <t>TIME IN(M)</t>
  </si>
  <si>
    <t>TIME OUT(H)</t>
  </si>
  <si>
    <t>TIME OUT(M)</t>
  </si>
  <si>
    <t>TIMEVALUE() IN</t>
  </si>
  <si>
    <t>TIMEVALUE() OUT</t>
  </si>
  <si>
    <t>NATH</t>
  </si>
  <si>
    <t>MONDAY</t>
  </si>
  <si>
    <t>TUESDAY</t>
  </si>
  <si>
    <t>WEDNESDAY</t>
  </si>
  <si>
    <t>THURSDAY</t>
  </si>
  <si>
    <t>FRIDAY</t>
  </si>
  <si>
    <t>RALPH</t>
  </si>
  <si>
    <t>Scenario</t>
  </si>
  <si>
    <t>Current date</t>
  </si>
  <si>
    <t>Employee</t>
  </si>
  <si>
    <t>Hire_date</t>
  </si>
  <si>
    <t>years of Experience</t>
  </si>
  <si>
    <t>Current date &amp;time</t>
  </si>
  <si>
    <t>Yesterday</t>
  </si>
  <si>
    <t>Tomorrow</t>
  </si>
  <si>
    <t>MARLO</t>
  </si>
  <si>
    <t>Next week</t>
  </si>
  <si>
    <t>ELVIN</t>
  </si>
  <si>
    <t>HARLEY</t>
  </si>
  <si>
    <t>Call Center Scenario: Number of calls received during 9th hour ?</t>
  </si>
  <si>
    <t>Date and Time</t>
  </si>
  <si>
    <t>HOUR</t>
  </si>
  <si>
    <t>MINUTE</t>
  </si>
  <si>
    <t>SECOND</t>
  </si>
  <si>
    <t>Input Data</t>
  </si>
  <si>
    <t>Task</t>
  </si>
  <si>
    <t>Date</t>
  </si>
  <si>
    <t>Week No</t>
  </si>
  <si>
    <t>Task 1</t>
  </si>
  <si>
    <t>Week 1</t>
  </si>
  <si>
    <t>Task 2</t>
  </si>
  <si>
    <t>Week 2</t>
  </si>
  <si>
    <t>Task 3</t>
  </si>
  <si>
    <t>Week 35</t>
  </si>
  <si>
    <t>Task 4</t>
  </si>
  <si>
    <t>Week 36</t>
  </si>
  <si>
    <t>Task 5</t>
  </si>
  <si>
    <t>Week 32</t>
  </si>
  <si>
    <t>Return_type:2</t>
  </si>
  <si>
    <t>Day name using if (return_type:2)</t>
  </si>
  <si>
    <t>Return_type:1</t>
  </si>
  <si>
    <t>Day name using if (return_type:1)</t>
  </si>
  <si>
    <t>Return_type:3</t>
  </si>
  <si>
    <t>Day name using if (return_type:3)</t>
  </si>
  <si>
    <t>Monday</t>
  </si>
  <si>
    <t>Thursday</t>
  </si>
  <si>
    <t>Saturday</t>
  </si>
  <si>
    <t>Tuesday</t>
  </si>
  <si>
    <t>Scenario: Alex owns a business and he wants to evaluate the progress of the new employees after 30 days (level 1) and after 90 days (level 2)</t>
  </si>
  <si>
    <t>Employee Promotion</t>
  </si>
  <si>
    <t>Employee Name</t>
  </si>
  <si>
    <t>Hire Date</t>
  </si>
  <si>
    <t>Level 1</t>
  </si>
  <si>
    <t>Level 2</t>
  </si>
  <si>
    <t>Start_date</t>
  </si>
  <si>
    <t>Last day of the month</t>
  </si>
  <si>
    <t>Start day</t>
  </si>
  <si>
    <t>Days to complete</t>
  </si>
  <si>
    <t>Holidays</t>
  </si>
  <si>
    <t>Start Day</t>
  </si>
  <si>
    <t>END</t>
  </si>
  <si>
    <t>START</t>
  </si>
  <si>
    <t>RESULT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</si>
</sst>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dd\-mmm\-yy"/>
    <numFmt numFmtId="177" formatCode="hh:mm:ss;@"/>
    <numFmt numFmtId="178" formatCode="h:mm:ss;@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12" fillId="14" borderId="8" applyNumberFormat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14" fillId="15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58" fontId="0" fillId="0" borderId="2" xfId="0" applyNumberFormat="1" applyBorder="1" applyAlignment="1">
      <alignment horizontal="center"/>
    </xf>
    <xf numFmtId="58" fontId="0" fillId="0" borderId="3" xfId="0" applyNumberFormat="1" applyBorder="1" applyAlignment="1">
      <alignment horizontal="center"/>
    </xf>
    <xf numFmtId="0" fontId="1" fillId="2" borderId="1" xfId="0" applyFont="1" applyFill="1" applyBorder="1"/>
    <xf numFmtId="58" fontId="0" fillId="0" borderId="1" xfId="0" applyNumberFormat="1" applyBorder="1"/>
    <xf numFmtId="0" fontId="0" fillId="0" borderId="1" xfId="0" applyBorder="1"/>
    <xf numFmtId="58" fontId="0" fillId="3" borderId="1" xfId="0" applyNumberFormat="1" applyFill="1" applyBorder="1"/>
    <xf numFmtId="58" fontId="0" fillId="4" borderId="1" xfId="0" applyNumberFormat="1" applyFill="1" applyBorder="1"/>
    <xf numFmtId="58" fontId="0" fillId="5" borderId="1" xfId="0" applyNumberFormat="1" applyFill="1" applyBorder="1"/>
    <xf numFmtId="58" fontId="0" fillId="6" borderId="1" xfId="0" applyNumberFormat="1" applyFill="1" applyBorder="1"/>
    <xf numFmtId="58" fontId="0" fillId="7" borderId="1" xfId="0" applyNumberFormat="1" applyFill="1" applyBorder="1"/>
    <xf numFmtId="0" fontId="2" fillId="2" borderId="1" xfId="0" applyFont="1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58" fontId="0" fillId="9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2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7" fontId="0" fillId="9" borderId="1" xfId="0" applyNumberFormat="1" applyFill="1" applyBorder="1" applyAlignment="1">
      <alignment horizontal="center"/>
    </xf>
    <xf numFmtId="177" fontId="0" fillId="4" borderId="1" xfId="0" applyNumberForma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A13" sqref="A13"/>
    </sheetView>
  </sheetViews>
  <sheetFormatPr defaultColWidth="9" defaultRowHeight="15" outlineLevelRow="5" outlineLevelCol="3"/>
  <cols>
    <col min="1" max="1" width="17.8857142857143" customWidth="1"/>
    <col min="2" max="3" width="17.6666666666667" customWidth="1"/>
    <col min="4" max="4" width="17.7809523809524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3">
        <v>1995</v>
      </c>
      <c r="B2" s="3">
        <v>12</v>
      </c>
      <c r="C2" s="3">
        <v>8</v>
      </c>
      <c r="D2" s="15">
        <f>DATE(A2,B2,C2)</f>
        <v>35041</v>
      </c>
    </row>
    <row r="3" spans="1:4">
      <c r="A3" s="3">
        <v>2001</v>
      </c>
      <c r="B3" s="3">
        <v>10</v>
      </c>
      <c r="C3" s="3">
        <v>9</v>
      </c>
      <c r="D3" s="15">
        <f t="shared" ref="D3:D6" si="0">DATE(A3,B3,C3)</f>
        <v>37173</v>
      </c>
    </row>
    <row r="4" spans="1:4">
      <c r="A4" s="3">
        <v>1867</v>
      </c>
      <c r="B4" s="3">
        <v>3</v>
      </c>
      <c r="C4" s="3">
        <v>7</v>
      </c>
      <c r="D4" s="15">
        <f t="shared" si="0"/>
        <v>681975</v>
      </c>
    </row>
    <row r="5" spans="1:4">
      <c r="A5" s="3">
        <v>2022</v>
      </c>
      <c r="B5" s="3">
        <v>4</v>
      </c>
      <c r="C5" s="3">
        <v>5</v>
      </c>
      <c r="D5" s="15">
        <f t="shared" si="0"/>
        <v>44656</v>
      </c>
    </row>
    <row r="6" spans="1:4">
      <c r="A6" s="3">
        <v>2002</v>
      </c>
      <c r="B6" s="3">
        <v>5</v>
      </c>
      <c r="C6" s="3">
        <v>2</v>
      </c>
      <c r="D6" s="15">
        <f t="shared" si="0"/>
        <v>37378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D12" sqref="D12"/>
    </sheetView>
  </sheetViews>
  <sheetFormatPr defaultColWidth="9" defaultRowHeight="15" outlineLevelRow="7" outlineLevelCol="3"/>
  <cols>
    <col min="1" max="1" width="27.3333333333333" customWidth="1"/>
    <col min="2" max="2" width="27.8857142857143" customWidth="1"/>
    <col min="3" max="3" width="27.6666666666667" customWidth="1"/>
    <col min="4" max="4" width="44.4380952380952" customWidth="1"/>
  </cols>
  <sheetData>
    <row r="1" spans="1:4">
      <c r="A1" s="16" t="s">
        <v>76</v>
      </c>
      <c r="B1" s="16"/>
      <c r="C1" s="16"/>
      <c r="D1" s="16"/>
    </row>
    <row r="2" spans="1:4">
      <c r="A2" s="17" t="s">
        <v>77</v>
      </c>
      <c r="B2" s="17"/>
      <c r="C2" s="17"/>
      <c r="D2" s="17"/>
    </row>
    <row r="3" spans="1:4">
      <c r="A3" s="1" t="s">
        <v>78</v>
      </c>
      <c r="B3" s="1" t="s">
        <v>79</v>
      </c>
      <c r="C3" s="1" t="s">
        <v>80</v>
      </c>
      <c r="D3" s="1" t="s">
        <v>81</v>
      </c>
    </row>
    <row r="4" spans="1:4">
      <c r="A4" s="3" t="s">
        <v>43</v>
      </c>
      <c r="B4" s="2">
        <v>43871</v>
      </c>
      <c r="C4" s="18">
        <f>EDATE(B4,1)</f>
        <v>43900</v>
      </c>
      <c r="D4" s="18">
        <f>EDATE(B4,3)</f>
        <v>43961</v>
      </c>
    </row>
    <row r="5" spans="1:4">
      <c r="A5" s="3" t="s">
        <v>28</v>
      </c>
      <c r="B5" s="2">
        <v>43900</v>
      </c>
      <c r="C5" s="18">
        <f t="shared" ref="C5:C8" si="0">EDATE(B5,1)</f>
        <v>43931</v>
      </c>
      <c r="D5" s="18">
        <f t="shared" ref="D5:D8" si="1">EDATE(B5,3)</f>
        <v>43992</v>
      </c>
    </row>
    <row r="6" spans="1:4">
      <c r="A6" s="3" t="s">
        <v>34</v>
      </c>
      <c r="B6" s="2">
        <v>43905</v>
      </c>
      <c r="C6" s="18">
        <f t="shared" si="0"/>
        <v>43936</v>
      </c>
      <c r="D6" s="18">
        <f t="shared" si="1"/>
        <v>43997</v>
      </c>
    </row>
    <row r="7" spans="1:4">
      <c r="A7" s="3" t="s">
        <v>45</v>
      </c>
      <c r="B7" s="2">
        <v>43964</v>
      </c>
      <c r="C7" s="18">
        <f t="shared" si="0"/>
        <v>43995</v>
      </c>
      <c r="D7" s="18">
        <f t="shared" si="1"/>
        <v>44056</v>
      </c>
    </row>
    <row r="8" spans="1:4">
      <c r="A8" s="3" t="s">
        <v>46</v>
      </c>
      <c r="B8" s="2">
        <v>44000</v>
      </c>
      <c r="C8" s="18">
        <f t="shared" si="0"/>
        <v>44030</v>
      </c>
      <c r="D8" s="18">
        <f t="shared" si="1"/>
        <v>44092</v>
      </c>
    </row>
  </sheetData>
  <mergeCells count="2">
    <mergeCell ref="A1:D1"/>
    <mergeCell ref="A2:D2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2" sqref="B2:B6"/>
    </sheetView>
  </sheetViews>
  <sheetFormatPr defaultColWidth="9" defaultRowHeight="15" outlineLevelRow="5" outlineLevelCol="1"/>
  <cols>
    <col min="1" max="1" width="17.8857142857143" customWidth="1"/>
    <col min="2" max="2" width="26.552380952381" customWidth="1"/>
  </cols>
  <sheetData>
    <row r="1" spans="1:2">
      <c r="A1" s="14" t="s">
        <v>82</v>
      </c>
      <c r="B1" s="14" t="s">
        <v>83</v>
      </c>
    </row>
    <row r="2" spans="1:2">
      <c r="A2" s="2">
        <v>44029</v>
      </c>
      <c r="B2" s="15">
        <f>EOMONTH(A2,1)</f>
        <v>44074</v>
      </c>
    </row>
    <row r="3" spans="1:2">
      <c r="A3" s="2">
        <v>43905</v>
      </c>
      <c r="B3" s="15">
        <f t="shared" ref="B3:B6" si="0">EOMONTH(A3,1)</f>
        <v>43951</v>
      </c>
    </row>
    <row r="4" spans="1:2">
      <c r="A4" s="2">
        <v>43864</v>
      </c>
      <c r="B4" s="15">
        <f t="shared" si="0"/>
        <v>43921</v>
      </c>
    </row>
    <row r="5" spans="1:2">
      <c r="A5" s="2">
        <v>43994</v>
      </c>
      <c r="B5" s="15">
        <f t="shared" si="0"/>
        <v>44043</v>
      </c>
    </row>
    <row r="6" spans="1:2">
      <c r="A6" s="2">
        <v>43831</v>
      </c>
      <c r="B6" s="15">
        <f t="shared" si="0"/>
        <v>43890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15" sqref="D15"/>
    </sheetView>
  </sheetViews>
  <sheetFormatPr defaultColWidth="9" defaultRowHeight="15" outlineLevelCol="3"/>
  <cols>
    <col min="1" max="1" width="17.7809523809524" customWidth="1"/>
    <col min="2" max="3" width="17.6666666666667" customWidth="1"/>
    <col min="4" max="4" width="17.8857142857143" customWidth="1"/>
  </cols>
  <sheetData>
    <row r="1" spans="1:4">
      <c r="A1" s="6" t="s">
        <v>84</v>
      </c>
      <c r="B1" s="6" t="s">
        <v>85</v>
      </c>
      <c r="C1" s="6" t="s">
        <v>86</v>
      </c>
      <c r="D1" s="6" t="s">
        <v>3</v>
      </c>
    </row>
    <row r="2" spans="1:4">
      <c r="A2" s="7">
        <v>44047</v>
      </c>
      <c r="B2" s="8">
        <v>6</v>
      </c>
      <c r="C2" s="9">
        <v>44051</v>
      </c>
      <c r="D2" s="4">
        <f>WORKDAY(A2,B2,C2:C3)</f>
        <v>44055</v>
      </c>
    </row>
    <row r="3" spans="1:4">
      <c r="A3" s="8"/>
      <c r="B3" s="8"/>
      <c r="C3" s="9">
        <v>44052</v>
      </c>
      <c r="D3" s="5"/>
    </row>
    <row r="4" spans="1:4">
      <c r="A4" s="7">
        <v>44048</v>
      </c>
      <c r="B4" s="8">
        <v>5</v>
      </c>
      <c r="C4" s="10">
        <v>44051</v>
      </c>
      <c r="D4" s="4">
        <f t="shared" ref="D4" si="0">WORKDAY(A4,B4,C4:C5)</f>
        <v>44055</v>
      </c>
    </row>
    <row r="5" spans="1:4">
      <c r="A5" s="8"/>
      <c r="B5" s="8"/>
      <c r="C5" s="10">
        <v>44052</v>
      </c>
      <c r="D5" s="5"/>
    </row>
    <row r="6" spans="1:4">
      <c r="A6" s="7">
        <v>44050</v>
      </c>
      <c r="B6" s="8">
        <v>4</v>
      </c>
      <c r="C6" s="11">
        <v>44051</v>
      </c>
      <c r="D6" s="4">
        <f t="shared" ref="D6" si="1">WORKDAY(A6,B6,C6:C7)</f>
        <v>44056</v>
      </c>
    </row>
    <row r="7" spans="1:4">
      <c r="A7" s="8"/>
      <c r="B7" s="8"/>
      <c r="C7" s="11">
        <v>44052</v>
      </c>
      <c r="D7" s="5"/>
    </row>
    <row r="8" spans="1:4">
      <c r="A8" s="7">
        <v>44041</v>
      </c>
      <c r="B8" s="8">
        <v>10</v>
      </c>
      <c r="C8" s="12">
        <v>44044</v>
      </c>
      <c r="D8" s="4">
        <f t="shared" ref="D8" si="2">WORKDAY(A8,B8,C8:C9)</f>
        <v>44055</v>
      </c>
    </row>
    <row r="9" spans="1:4">
      <c r="A9" s="8"/>
      <c r="B9" s="8"/>
      <c r="C9" s="12">
        <v>44045</v>
      </c>
      <c r="D9" s="5"/>
    </row>
    <row r="10" spans="1:4">
      <c r="A10" s="7">
        <v>44027</v>
      </c>
      <c r="B10" s="8">
        <v>3</v>
      </c>
      <c r="C10" s="13">
        <v>44030</v>
      </c>
      <c r="D10" s="4">
        <f t="shared" ref="D10" si="3">WORKDAY(A10,B10,C10:C11)</f>
        <v>44032</v>
      </c>
    </row>
    <row r="11" spans="1:4">
      <c r="A11" s="8"/>
      <c r="B11" s="8"/>
      <c r="C11" s="13">
        <v>44031</v>
      </c>
      <c r="D11" s="5"/>
    </row>
  </sheetData>
  <mergeCells count="5">
    <mergeCell ref="D2:D3"/>
    <mergeCell ref="D4:D5"/>
    <mergeCell ref="D6:D7"/>
    <mergeCell ref="D8:D9"/>
    <mergeCell ref="D10:D11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:E1"/>
    </sheetView>
  </sheetViews>
  <sheetFormatPr defaultColWidth="9" defaultRowHeight="15" outlineLevelCol="4"/>
  <cols>
    <col min="1" max="2" width="17.6666666666667" customWidth="1"/>
    <col min="3" max="3" width="17.8857142857143" customWidth="1"/>
    <col min="4" max="4" width="17.7809523809524" customWidth="1"/>
    <col min="5" max="5" width="26.6666666666667" customWidth="1"/>
  </cols>
  <sheetData>
    <row r="1" spans="1:5">
      <c r="A1" s="1" t="s">
        <v>53</v>
      </c>
      <c r="B1" s="1" t="s">
        <v>87</v>
      </c>
      <c r="C1" s="1" t="s">
        <v>85</v>
      </c>
      <c r="D1" s="1" t="s">
        <v>86</v>
      </c>
      <c r="E1" s="1" t="s">
        <v>3</v>
      </c>
    </row>
    <row r="2" spans="1:5">
      <c r="A2" s="3" t="s">
        <v>56</v>
      </c>
      <c r="B2" s="2">
        <v>44047</v>
      </c>
      <c r="C2" s="3">
        <v>10</v>
      </c>
      <c r="D2" s="2">
        <v>44053</v>
      </c>
      <c r="E2" s="4">
        <f>WORKDAY.INTL(B2,C2,1,D2:D3)</f>
        <v>44063</v>
      </c>
    </row>
    <row r="3" spans="1:5">
      <c r="A3" s="3"/>
      <c r="B3" s="3"/>
      <c r="C3" s="3"/>
      <c r="D3" s="2">
        <v>44049</v>
      </c>
      <c r="E3" s="5"/>
    </row>
    <row r="4" spans="1:5">
      <c r="A4" s="3" t="s">
        <v>58</v>
      </c>
      <c r="B4" s="2">
        <v>44048</v>
      </c>
      <c r="C4" s="3">
        <v>5</v>
      </c>
      <c r="D4" s="2">
        <v>44053</v>
      </c>
      <c r="E4" s="4">
        <f>WORKDAY.INTL(B4,C4,1,D4:D5)</f>
        <v>44057</v>
      </c>
    </row>
    <row r="5" spans="1:5">
      <c r="A5" s="3"/>
      <c r="B5" s="3"/>
      <c r="C5" s="3"/>
      <c r="D5" s="2">
        <v>44049</v>
      </c>
      <c r="E5" s="5"/>
    </row>
    <row r="6" spans="1:5">
      <c r="A6" s="3" t="s">
        <v>60</v>
      </c>
      <c r="B6" s="2">
        <v>44050</v>
      </c>
      <c r="C6" s="3">
        <v>4</v>
      </c>
      <c r="D6" s="2">
        <v>44053</v>
      </c>
      <c r="E6" s="4">
        <f>WORKDAY.INTL(B6,C6,1,D6:D7)</f>
        <v>44057</v>
      </c>
    </row>
    <row r="7" spans="1:5">
      <c r="A7" s="3"/>
      <c r="B7" s="3"/>
      <c r="C7" s="3"/>
      <c r="D7" s="2"/>
      <c r="E7" s="5"/>
    </row>
    <row r="8" spans="1:5">
      <c r="A8" s="3" t="s">
        <v>62</v>
      </c>
      <c r="B8" s="2">
        <v>44041</v>
      </c>
      <c r="C8" s="3">
        <v>10</v>
      </c>
      <c r="D8" s="2">
        <v>44046</v>
      </c>
      <c r="E8" s="4">
        <f t="shared" ref="E8" si="0">WORKDAY.INTL(B8,C8,1,D8:D9)</f>
        <v>44057</v>
      </c>
    </row>
    <row r="9" spans="1:5">
      <c r="A9" s="3"/>
      <c r="B9" s="3"/>
      <c r="C9" s="3"/>
      <c r="D9" s="2">
        <v>44047</v>
      </c>
      <c r="E9" s="5"/>
    </row>
    <row r="10" spans="1:5">
      <c r="A10" s="3" t="s">
        <v>64</v>
      </c>
      <c r="B10" s="2">
        <v>44027</v>
      </c>
      <c r="C10" s="3">
        <v>3</v>
      </c>
      <c r="D10" s="2">
        <v>44024</v>
      </c>
      <c r="E10" s="4">
        <f t="shared" ref="E10" si="1">WORKDAY.INTL(B10,C10,1,D10:D11)</f>
        <v>44032</v>
      </c>
    </row>
    <row r="11" spans="1:5">
      <c r="A11" s="3"/>
      <c r="B11" s="3"/>
      <c r="C11" s="3"/>
      <c r="D11" s="2">
        <v>44025</v>
      </c>
      <c r="E11" s="5"/>
    </row>
  </sheetData>
  <mergeCells count="5">
    <mergeCell ref="E2:E3"/>
    <mergeCell ref="E4:E5"/>
    <mergeCell ref="E6:E7"/>
    <mergeCell ref="E8:E9"/>
    <mergeCell ref="E10:E11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:C1"/>
    </sheetView>
  </sheetViews>
  <sheetFormatPr defaultColWidth="9" defaultRowHeight="15" outlineLevelRow="5" outlineLevelCol="2"/>
  <cols>
    <col min="1" max="1" width="17.8857142857143" customWidth="1"/>
    <col min="2" max="3" width="17.6666666666667" customWidth="1"/>
  </cols>
  <sheetData>
    <row r="1" spans="1:3">
      <c r="A1" s="1" t="s">
        <v>88</v>
      </c>
      <c r="B1" s="1" t="s">
        <v>89</v>
      </c>
      <c r="C1" s="1" t="s">
        <v>90</v>
      </c>
    </row>
    <row r="2" spans="1:3">
      <c r="A2" s="2">
        <v>43675</v>
      </c>
      <c r="B2" s="2">
        <v>43528</v>
      </c>
      <c r="C2" s="3">
        <f>_xlfn.DAYS(A2,B2)</f>
        <v>147</v>
      </c>
    </row>
    <row r="3" spans="1:3">
      <c r="A3" s="2">
        <v>44030</v>
      </c>
      <c r="B3" s="2">
        <v>43065</v>
      </c>
      <c r="C3" s="3">
        <f t="shared" ref="C3:C6" si="0">_xlfn.DAYS(A3,B3)</f>
        <v>965</v>
      </c>
    </row>
    <row r="4" spans="1:3">
      <c r="A4" s="2">
        <v>44030</v>
      </c>
      <c r="B4" s="2">
        <v>44022</v>
      </c>
      <c r="C4" s="3">
        <f t="shared" si="0"/>
        <v>8</v>
      </c>
    </row>
    <row r="5" spans="1:3">
      <c r="A5" s="2">
        <v>43499</v>
      </c>
      <c r="B5" s="2">
        <v>44013</v>
      </c>
      <c r="C5" s="3">
        <f>_xlfn.DAYS(B5,A5)</f>
        <v>514</v>
      </c>
    </row>
    <row r="6" spans="1:3">
      <c r="A6" s="2">
        <v>44047</v>
      </c>
      <c r="B6" s="2">
        <v>44061</v>
      </c>
      <c r="C6" s="3">
        <f>_xlfn.DAYS(B6,A6)</f>
        <v>14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A10" sqref="A10"/>
    </sheetView>
  </sheetViews>
  <sheetFormatPr defaultColWidth="9" defaultRowHeight="15" outlineLevelRow="5" outlineLevelCol="3"/>
  <cols>
    <col min="1" max="2" width="17.7809523809524" customWidth="1"/>
    <col min="3" max="3" width="17.6666666666667" customWidth="1"/>
    <col min="4" max="4" width="17.8857142857143" customWidth="1"/>
  </cols>
  <sheetData>
    <row r="1" spans="1:4">
      <c r="A1" s="1" t="s">
        <v>4</v>
      </c>
      <c r="B1" s="1" t="s">
        <v>5</v>
      </c>
      <c r="C1" s="1" t="s">
        <v>6</v>
      </c>
      <c r="D1" s="1" t="s">
        <v>3</v>
      </c>
    </row>
    <row r="2" spans="1:4">
      <c r="A2" s="3">
        <v>6</v>
      </c>
      <c r="B2" s="3">
        <v>46</v>
      </c>
      <c r="C2" s="3">
        <v>0</v>
      </c>
      <c r="D2" s="29">
        <f>TIME(A2,B2,C2)</f>
        <v>0.281944444444444</v>
      </c>
    </row>
    <row r="3" spans="1:4">
      <c r="A3" s="3">
        <v>7</v>
      </c>
      <c r="B3" s="3">
        <v>57</v>
      </c>
      <c r="C3" s="3">
        <v>0</v>
      </c>
      <c r="D3" s="29">
        <f t="shared" ref="D3:D6" si="0">TIME(A3,B3,C3)</f>
        <v>0.33125</v>
      </c>
    </row>
    <row r="4" spans="1:4">
      <c r="A4" s="3">
        <v>4</v>
      </c>
      <c r="B4" s="3">
        <v>65</v>
      </c>
      <c r="C4" s="3">
        <v>0</v>
      </c>
      <c r="D4" s="29">
        <f t="shared" si="0"/>
        <v>0.211805555555556</v>
      </c>
    </row>
    <row r="5" spans="1:4">
      <c r="A5" s="3">
        <v>24</v>
      </c>
      <c r="B5" s="3">
        <v>33</v>
      </c>
      <c r="C5" s="3">
        <v>-1</v>
      </c>
      <c r="D5" s="29">
        <f t="shared" si="0"/>
        <v>0.0229050925925927</v>
      </c>
    </row>
    <row r="6" spans="1:4">
      <c r="A6" s="3">
        <v>13</v>
      </c>
      <c r="B6" s="3">
        <v>21</v>
      </c>
      <c r="C6" s="3">
        <v>1</v>
      </c>
      <c r="D6" s="29">
        <f t="shared" si="0"/>
        <v>0.556261574074074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G18" sqref="G18"/>
    </sheetView>
  </sheetViews>
  <sheetFormatPr defaultColWidth="9" defaultRowHeight="15" outlineLevelCol="2"/>
  <cols>
    <col min="1" max="1" width="38.1047619047619" customWidth="1"/>
    <col min="2" max="2" width="17.7809523809524" customWidth="1"/>
    <col min="3" max="3" width="55.3333333333333" customWidth="1"/>
  </cols>
  <sheetData>
    <row r="1" spans="1:3">
      <c r="A1" s="28" t="s">
        <v>7</v>
      </c>
      <c r="B1" s="28"/>
      <c r="C1" s="28"/>
    </row>
    <row r="2" spans="1:3">
      <c r="A2" s="1" t="s">
        <v>0</v>
      </c>
      <c r="B2" s="1" t="s">
        <v>1</v>
      </c>
      <c r="C2" s="1" t="s">
        <v>2</v>
      </c>
    </row>
    <row r="3" spans="1:3">
      <c r="A3" s="3">
        <v>2002</v>
      </c>
      <c r="B3" s="3" t="s">
        <v>8</v>
      </c>
      <c r="C3" s="3">
        <v>23</v>
      </c>
    </row>
    <row r="4" spans="1:3">
      <c r="A4" s="1" t="s">
        <v>9</v>
      </c>
      <c r="B4" s="1" t="s">
        <v>3</v>
      </c>
      <c r="C4" s="1" t="s">
        <v>10</v>
      </c>
    </row>
    <row r="5" spans="1:3">
      <c r="A5" s="3" t="s">
        <v>11</v>
      </c>
      <c r="B5" s="19">
        <f>DATEVALUE("23-06-1998")</f>
        <v>35969</v>
      </c>
      <c r="C5" s="3" t="s">
        <v>12</v>
      </c>
    </row>
    <row r="6" spans="1:3">
      <c r="A6" s="3" t="s">
        <v>13</v>
      </c>
      <c r="B6" s="19">
        <f>DATEVALUE("23/06/2002")</f>
        <v>37430</v>
      </c>
      <c r="C6" s="3" t="s">
        <v>12</v>
      </c>
    </row>
    <row r="7" spans="1:3">
      <c r="A7" s="3" t="s">
        <v>14</v>
      </c>
      <c r="B7" s="19">
        <f>DATEVALUE("23-July-2002")</f>
        <v>37460</v>
      </c>
      <c r="C7" s="3" t="s">
        <v>12</v>
      </c>
    </row>
    <row r="8" spans="1:3">
      <c r="A8" s="3" t="s">
        <v>15</v>
      </c>
      <c r="B8" s="19">
        <f>DATEVALUE("23-July")</f>
        <v>45130</v>
      </c>
      <c r="C8" s="3" t="s">
        <v>12</v>
      </c>
    </row>
    <row r="9" spans="1:3">
      <c r="A9" s="3" t="s">
        <v>16</v>
      </c>
      <c r="B9" s="19">
        <f>DATEVALUE("July-2002")</f>
        <v>37438</v>
      </c>
      <c r="C9" s="3" t="s">
        <v>12</v>
      </c>
    </row>
    <row r="10" spans="1:3">
      <c r="A10" s="3" t="s">
        <v>17</v>
      </c>
      <c r="B10" s="19">
        <f>DATEVALUE(C3&amp;"/"&amp;B3&amp;"/"&amp;A3)</f>
        <v>37460</v>
      </c>
      <c r="C10" s="3" t="s">
        <v>12</v>
      </c>
    </row>
  </sheetData>
  <mergeCells count="1">
    <mergeCell ref="A1:C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K14" sqref="K14"/>
    </sheetView>
  </sheetViews>
  <sheetFormatPr defaultColWidth="9" defaultRowHeight="15"/>
  <cols>
    <col min="1" max="1" width="17.1047619047619" customWidth="1"/>
    <col min="2" max="2" width="17.552380952381" customWidth="1"/>
    <col min="3" max="3" width="17.7809523809524" customWidth="1"/>
    <col min="4" max="4" width="17.6666666666667" customWidth="1"/>
    <col min="5" max="5" width="17.8857142857143" customWidth="1"/>
    <col min="6" max="7" width="17.7809523809524" customWidth="1"/>
    <col min="8" max="8" width="17.8857142857143" customWidth="1"/>
    <col min="9" max="9" width="17.7809523809524" customWidth="1"/>
    <col min="10" max="10" width="17.8857142857143" customWidth="1"/>
  </cols>
  <sheetData>
    <row r="1" spans="1:10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</row>
    <row r="2" spans="1:10">
      <c r="A2" s="3">
        <v>1</v>
      </c>
      <c r="B2" s="3" t="s">
        <v>28</v>
      </c>
      <c r="C2" s="2">
        <v>44053</v>
      </c>
      <c r="D2" s="3" t="s">
        <v>29</v>
      </c>
      <c r="E2" s="3">
        <v>9</v>
      </c>
      <c r="F2" s="3">
        <v>10</v>
      </c>
      <c r="G2" s="3">
        <v>18</v>
      </c>
      <c r="H2" s="3">
        <v>10</v>
      </c>
      <c r="I2" s="26">
        <f>TIMEVALUE(E2&amp;":"&amp;F2)</f>
        <v>0.381944444444444</v>
      </c>
      <c r="J2" s="27">
        <f>TIMEVALUE(G2&amp;":"&amp;H2)</f>
        <v>0.756944444444445</v>
      </c>
    </row>
    <row r="3" spans="1:10">
      <c r="A3" s="3">
        <v>2</v>
      </c>
      <c r="B3" s="3" t="s">
        <v>28</v>
      </c>
      <c r="C3" s="2">
        <v>44054</v>
      </c>
      <c r="D3" s="3" t="s">
        <v>30</v>
      </c>
      <c r="E3" s="3">
        <v>9</v>
      </c>
      <c r="F3" s="3">
        <v>5</v>
      </c>
      <c r="G3" s="3">
        <v>18</v>
      </c>
      <c r="H3" s="3">
        <v>15</v>
      </c>
      <c r="I3" s="26">
        <f t="shared" ref="I3:I11" si="0">TIMEVALUE(E3&amp;":"&amp;F3)</f>
        <v>0.378472222222222</v>
      </c>
      <c r="J3" s="27">
        <f t="shared" ref="J3:J11" si="1">TIMEVALUE(G3&amp;":"&amp;H3)</f>
        <v>0.760416666666667</v>
      </c>
    </row>
    <row r="4" spans="1:10">
      <c r="A4" s="3">
        <v>3</v>
      </c>
      <c r="B4" s="3" t="s">
        <v>28</v>
      </c>
      <c r="C4" s="2">
        <v>44055</v>
      </c>
      <c r="D4" s="3" t="s">
        <v>31</v>
      </c>
      <c r="E4" s="3">
        <v>8</v>
      </c>
      <c r="F4" s="3">
        <v>45</v>
      </c>
      <c r="G4" s="3">
        <v>17</v>
      </c>
      <c r="H4" s="3">
        <v>45</v>
      </c>
      <c r="I4" s="26">
        <f t="shared" si="0"/>
        <v>0.364583333333333</v>
      </c>
      <c r="J4" s="27">
        <f t="shared" si="1"/>
        <v>0.739583333333333</v>
      </c>
    </row>
    <row r="5" spans="1:10">
      <c r="A5" s="3">
        <v>4</v>
      </c>
      <c r="B5" s="3" t="s">
        <v>28</v>
      </c>
      <c r="C5" s="2">
        <v>44056</v>
      </c>
      <c r="D5" s="3" t="s">
        <v>32</v>
      </c>
      <c r="E5" s="3">
        <v>9</v>
      </c>
      <c r="F5" s="3">
        <v>10</v>
      </c>
      <c r="G5" s="3">
        <v>18</v>
      </c>
      <c r="H5" s="3">
        <v>34</v>
      </c>
      <c r="I5" s="26">
        <f t="shared" si="0"/>
        <v>0.381944444444444</v>
      </c>
      <c r="J5" s="27">
        <f t="shared" si="1"/>
        <v>0.773611111111111</v>
      </c>
    </row>
    <row r="6" spans="1:10">
      <c r="A6" s="3">
        <v>5</v>
      </c>
      <c r="B6" s="3" t="s">
        <v>28</v>
      </c>
      <c r="C6" s="2">
        <v>44057</v>
      </c>
      <c r="D6" s="3" t="s">
        <v>33</v>
      </c>
      <c r="E6" s="3">
        <v>8</v>
      </c>
      <c r="F6" s="3">
        <v>45</v>
      </c>
      <c r="G6" s="3">
        <v>19</v>
      </c>
      <c r="H6" s="3">
        <v>12</v>
      </c>
      <c r="I6" s="26">
        <f t="shared" si="0"/>
        <v>0.364583333333333</v>
      </c>
      <c r="J6" s="27">
        <f t="shared" si="1"/>
        <v>0.8</v>
      </c>
    </row>
    <row r="7" spans="1:10">
      <c r="A7" s="3">
        <v>6</v>
      </c>
      <c r="B7" s="3" t="s">
        <v>34</v>
      </c>
      <c r="C7" s="2">
        <v>44053</v>
      </c>
      <c r="D7" s="3" t="s">
        <v>29</v>
      </c>
      <c r="E7" s="3">
        <v>9</v>
      </c>
      <c r="F7" s="3">
        <v>15</v>
      </c>
      <c r="G7" s="3">
        <v>18</v>
      </c>
      <c r="H7" s="3">
        <v>18</v>
      </c>
      <c r="I7" s="26">
        <f t="shared" si="0"/>
        <v>0.385416666666667</v>
      </c>
      <c r="J7" s="27">
        <f t="shared" si="1"/>
        <v>0.7625</v>
      </c>
    </row>
    <row r="8" spans="1:10">
      <c r="A8" s="3">
        <v>7</v>
      </c>
      <c r="B8" s="3" t="s">
        <v>34</v>
      </c>
      <c r="C8" s="2">
        <v>44054</v>
      </c>
      <c r="D8" s="3" t="s">
        <v>30</v>
      </c>
      <c r="E8" s="3">
        <v>9</v>
      </c>
      <c r="F8" s="3">
        <v>12</v>
      </c>
      <c r="G8" s="3">
        <v>17</v>
      </c>
      <c r="H8" s="3">
        <v>20</v>
      </c>
      <c r="I8" s="26">
        <f t="shared" si="0"/>
        <v>0.383333333333333</v>
      </c>
      <c r="J8" s="27">
        <f t="shared" si="1"/>
        <v>0.722222222222222</v>
      </c>
    </row>
    <row r="9" spans="1:10">
      <c r="A9" s="3">
        <v>8</v>
      </c>
      <c r="B9" s="3" t="s">
        <v>34</v>
      </c>
      <c r="C9" s="2">
        <v>44055</v>
      </c>
      <c r="D9" s="3" t="s">
        <v>31</v>
      </c>
      <c r="E9" s="3">
        <v>9</v>
      </c>
      <c r="F9" s="3">
        <v>23</v>
      </c>
      <c r="G9" s="3">
        <v>19</v>
      </c>
      <c r="H9" s="3">
        <v>35</v>
      </c>
      <c r="I9" s="26">
        <f t="shared" si="0"/>
        <v>0.390972222222222</v>
      </c>
      <c r="J9" s="27">
        <f t="shared" si="1"/>
        <v>0.815972222222222</v>
      </c>
    </row>
    <row r="10" spans="1:10">
      <c r="A10" s="3">
        <v>9</v>
      </c>
      <c r="B10" s="3" t="s">
        <v>34</v>
      </c>
      <c r="C10" s="2">
        <v>44056</v>
      </c>
      <c r="D10" s="3" t="s">
        <v>32</v>
      </c>
      <c r="E10" s="3">
        <v>9</v>
      </c>
      <c r="F10" s="3">
        <v>11</v>
      </c>
      <c r="G10" s="3">
        <v>18</v>
      </c>
      <c r="H10" s="3">
        <v>55</v>
      </c>
      <c r="I10" s="26">
        <f t="shared" si="0"/>
        <v>0.382638888888889</v>
      </c>
      <c r="J10" s="27">
        <f t="shared" si="1"/>
        <v>0.788194444444445</v>
      </c>
    </row>
    <row r="11" spans="1:10">
      <c r="A11" s="25">
        <v>10</v>
      </c>
      <c r="B11" s="3" t="s">
        <v>34</v>
      </c>
      <c r="C11" s="2">
        <v>44057</v>
      </c>
      <c r="D11" s="3" t="s">
        <v>33</v>
      </c>
      <c r="E11" s="3">
        <v>8</v>
      </c>
      <c r="F11" s="3">
        <v>55</v>
      </c>
      <c r="G11" s="3">
        <v>18</v>
      </c>
      <c r="H11" s="3">
        <v>17</v>
      </c>
      <c r="I11" s="26">
        <f t="shared" si="0"/>
        <v>0.371527777777778</v>
      </c>
      <c r="J11" s="27">
        <f t="shared" si="1"/>
        <v>0.761805555555556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K12" sqref="K12"/>
    </sheetView>
  </sheetViews>
  <sheetFormatPr defaultColWidth="9" defaultRowHeight="15" outlineLevelRow="6" outlineLevelCol="5"/>
  <cols>
    <col min="1" max="1" width="17.6666666666667" customWidth="1"/>
    <col min="2" max="2" width="17.7809523809524" customWidth="1"/>
    <col min="4" max="4" width="17.7809523809524" customWidth="1"/>
    <col min="5" max="5" width="17.6666666666667" customWidth="1"/>
    <col min="6" max="6" width="18.1047619047619" customWidth="1"/>
  </cols>
  <sheetData>
    <row r="1" spans="1:6">
      <c r="A1" s="1" t="s">
        <v>10</v>
      </c>
      <c r="B1" s="1" t="s">
        <v>3</v>
      </c>
      <c r="D1" s="1" t="s">
        <v>35</v>
      </c>
      <c r="E1" s="19"/>
      <c r="F1" s="19"/>
    </row>
    <row r="2" spans="1:6">
      <c r="A2" s="3" t="s">
        <v>36</v>
      </c>
      <c r="B2" s="15">
        <v>45182</v>
      </c>
      <c r="D2" s="1" t="s">
        <v>37</v>
      </c>
      <c r="E2" s="1" t="s">
        <v>38</v>
      </c>
      <c r="F2" s="1" t="s">
        <v>39</v>
      </c>
    </row>
    <row r="3" spans="1:6">
      <c r="A3" s="3" t="s">
        <v>40</v>
      </c>
      <c r="B3" s="23">
        <f ca="1">NOW()</f>
        <v>45183.0006365741</v>
      </c>
      <c r="D3" s="3" t="s">
        <v>28</v>
      </c>
      <c r="E3" s="2">
        <v>44053</v>
      </c>
      <c r="F3" s="24">
        <f ca="1">(TODAY()-E3)/365</f>
        <v>3.0958904109589</v>
      </c>
    </row>
    <row r="4" spans="1:6">
      <c r="A4" s="3" t="s">
        <v>41</v>
      </c>
      <c r="B4" s="15">
        <f ca="1">TODAY()-1</f>
        <v>45182</v>
      </c>
      <c r="D4" s="3" t="s">
        <v>34</v>
      </c>
      <c r="E4" s="2">
        <v>43355</v>
      </c>
      <c r="F4" s="24">
        <f ca="1" t="shared" ref="F4:F7" si="0">(TODAY()-E4)/365</f>
        <v>5.00821917808219</v>
      </c>
    </row>
    <row r="5" spans="1:6">
      <c r="A5" s="3" t="s">
        <v>42</v>
      </c>
      <c r="B5" s="15">
        <f ca="1">TODAY()+1</f>
        <v>45184</v>
      </c>
      <c r="D5" s="3" t="s">
        <v>43</v>
      </c>
      <c r="E5" s="2">
        <v>43018</v>
      </c>
      <c r="F5" s="24">
        <f ca="1" t="shared" si="0"/>
        <v>5.93150684931507</v>
      </c>
    </row>
    <row r="6" spans="1:6">
      <c r="A6" s="3" t="s">
        <v>44</v>
      </c>
      <c r="B6" s="15">
        <f ca="1">TODAY()+7</f>
        <v>45190</v>
      </c>
      <c r="D6" s="3" t="s">
        <v>45</v>
      </c>
      <c r="E6" s="2">
        <v>42043</v>
      </c>
      <c r="F6" s="24">
        <f ca="1" t="shared" si="0"/>
        <v>8.6027397260274</v>
      </c>
    </row>
    <row r="7" spans="4:6">
      <c r="D7" s="3" t="s">
        <v>46</v>
      </c>
      <c r="E7" s="2">
        <v>42402</v>
      </c>
      <c r="F7" s="24">
        <f ca="1" t="shared" si="0"/>
        <v>7.61917808219178</v>
      </c>
    </row>
  </sheetData>
  <mergeCells count="1">
    <mergeCell ref="D1:F1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2" sqref="A2:D2"/>
    </sheetView>
  </sheetViews>
  <sheetFormatPr defaultColWidth="9" defaultRowHeight="15" outlineLevelCol="3"/>
  <cols>
    <col min="1" max="1" width="26.7809523809524" customWidth="1"/>
    <col min="2" max="2" width="17.7809523809524" customWidth="1"/>
    <col min="3" max="4" width="17.6666666666667" customWidth="1"/>
  </cols>
  <sheetData>
    <row r="1" spans="1:4">
      <c r="A1" s="22" t="s">
        <v>47</v>
      </c>
      <c r="B1" s="22"/>
      <c r="C1" s="22"/>
      <c r="D1" s="22"/>
    </row>
    <row r="2" spans="1:4">
      <c r="A2" s="1" t="s">
        <v>48</v>
      </c>
      <c r="B2" s="1" t="s">
        <v>49</v>
      </c>
      <c r="C2" s="1" t="s">
        <v>50</v>
      </c>
      <c r="D2" s="1" t="s">
        <v>51</v>
      </c>
    </row>
    <row r="3" spans="1:4">
      <c r="A3" s="20">
        <v>43831.4405208333</v>
      </c>
      <c r="B3" s="3">
        <f>HOUR(A3)</f>
        <v>10</v>
      </c>
      <c r="C3" s="3">
        <f>MINUTE(A3)</f>
        <v>34</v>
      </c>
      <c r="D3" s="3">
        <f>SECOND(A3)</f>
        <v>21</v>
      </c>
    </row>
    <row r="4" spans="1:4">
      <c r="A4" s="20">
        <v>43862.3987384259</v>
      </c>
      <c r="B4" s="3">
        <f t="shared" ref="B4:B9" si="0">HOUR(A4)</f>
        <v>9</v>
      </c>
      <c r="C4" s="3">
        <f t="shared" ref="C4:C9" si="1">MINUTE(A4)</f>
        <v>34</v>
      </c>
      <c r="D4" s="3">
        <f t="shared" ref="D4:D9" si="2">SECOND(A4)</f>
        <v>11</v>
      </c>
    </row>
    <row r="5" spans="1:4">
      <c r="A5" s="20">
        <v>43865.1390162037</v>
      </c>
      <c r="B5" s="3">
        <f t="shared" si="0"/>
        <v>3</v>
      </c>
      <c r="C5" s="3">
        <f t="shared" si="1"/>
        <v>20</v>
      </c>
      <c r="D5" s="3">
        <f t="shared" si="2"/>
        <v>11</v>
      </c>
    </row>
    <row r="6" spans="1:4">
      <c r="A6" s="20">
        <v>43865.0140277778</v>
      </c>
      <c r="B6" s="3">
        <f t="shared" si="0"/>
        <v>0</v>
      </c>
      <c r="C6" s="3">
        <f t="shared" si="1"/>
        <v>20</v>
      </c>
      <c r="D6" s="3">
        <f t="shared" si="2"/>
        <v>12</v>
      </c>
    </row>
    <row r="7" spans="1:4">
      <c r="A7" s="2">
        <v>43865.8472800926</v>
      </c>
      <c r="B7" s="3">
        <f t="shared" si="0"/>
        <v>20</v>
      </c>
      <c r="C7" s="3">
        <f t="shared" si="1"/>
        <v>20</v>
      </c>
      <c r="D7" s="3">
        <f t="shared" si="2"/>
        <v>5</v>
      </c>
    </row>
    <row r="8" spans="1:4">
      <c r="A8" s="20">
        <v>43863.385474537</v>
      </c>
      <c r="B8" s="3">
        <f t="shared" si="0"/>
        <v>9</v>
      </c>
      <c r="C8" s="3">
        <f t="shared" si="1"/>
        <v>15</v>
      </c>
      <c r="D8" s="3">
        <f t="shared" si="2"/>
        <v>5</v>
      </c>
    </row>
    <row r="9" spans="1:4">
      <c r="A9" s="20">
        <v>43924.3959490741</v>
      </c>
      <c r="B9" s="3">
        <f t="shared" si="0"/>
        <v>9</v>
      </c>
      <c r="C9" s="3">
        <f t="shared" si="1"/>
        <v>30</v>
      </c>
      <c r="D9" s="3">
        <f t="shared" si="2"/>
        <v>10</v>
      </c>
    </row>
  </sheetData>
  <mergeCells count="1">
    <mergeCell ref="A1:D1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C9" sqref="C9"/>
    </sheetView>
  </sheetViews>
  <sheetFormatPr defaultColWidth="9" defaultRowHeight="15" outlineLevelRow="6" outlineLevelCol="3"/>
  <cols>
    <col min="1" max="1" width="17.6666666666667" customWidth="1"/>
    <col min="2" max="3" width="17.7809523809524" customWidth="1"/>
    <col min="4" max="4" width="17.8857142857143" customWidth="1"/>
  </cols>
  <sheetData>
    <row r="1" spans="1:4">
      <c r="A1" s="1" t="s">
        <v>52</v>
      </c>
      <c r="B1" s="1" t="s">
        <v>2</v>
      </c>
      <c r="C1" s="1" t="s">
        <v>1</v>
      </c>
      <c r="D1" s="1" t="s">
        <v>0</v>
      </c>
    </row>
    <row r="2" spans="1:4">
      <c r="A2" s="2">
        <v>43809</v>
      </c>
      <c r="B2" s="3">
        <f>DAY(A2)</f>
        <v>10</v>
      </c>
      <c r="C2" s="3">
        <f>MONTH(A2)</f>
        <v>12</v>
      </c>
      <c r="D2" s="3">
        <f>YEAR(A2)</f>
        <v>2019</v>
      </c>
    </row>
    <row r="3" spans="1:4">
      <c r="A3" s="20">
        <v>45179.9111111111</v>
      </c>
      <c r="B3" s="3">
        <f t="shared" ref="B3:B7" si="0">DAY(A3)</f>
        <v>10</v>
      </c>
      <c r="C3" s="3">
        <f t="shared" ref="C3:C7" si="1">MONTH(A3)</f>
        <v>9</v>
      </c>
      <c r="D3" s="3">
        <f t="shared" ref="D3:D7" si="2">YEAR(A3)</f>
        <v>2023</v>
      </c>
    </row>
    <row r="4" spans="1:4">
      <c r="A4" s="21">
        <v>42768</v>
      </c>
      <c r="B4" s="3">
        <f t="shared" si="0"/>
        <v>2</v>
      </c>
      <c r="C4" s="3">
        <f t="shared" si="1"/>
        <v>2</v>
      </c>
      <c r="D4" s="3">
        <f t="shared" si="2"/>
        <v>2017</v>
      </c>
    </row>
    <row r="5" spans="1:4">
      <c r="A5" s="2">
        <v>43152</v>
      </c>
      <c r="B5" s="3">
        <f t="shared" si="0"/>
        <v>21</v>
      </c>
      <c r="C5" s="3">
        <f t="shared" si="1"/>
        <v>2</v>
      </c>
      <c r="D5" s="3">
        <f t="shared" si="2"/>
        <v>2018</v>
      </c>
    </row>
    <row r="6" spans="1:4">
      <c r="A6" s="2">
        <v>27771</v>
      </c>
      <c r="B6" s="3">
        <f t="shared" si="0"/>
        <v>12</v>
      </c>
      <c r="C6" s="3">
        <f t="shared" si="1"/>
        <v>1</v>
      </c>
      <c r="D6" s="3">
        <f t="shared" si="2"/>
        <v>1976</v>
      </c>
    </row>
    <row r="7" spans="1:4">
      <c r="A7" s="2">
        <v>32882</v>
      </c>
      <c r="B7" s="3">
        <f t="shared" si="0"/>
        <v>9</v>
      </c>
      <c r="C7" s="3">
        <f t="shared" si="1"/>
        <v>1</v>
      </c>
      <c r="D7" s="3">
        <f t="shared" si="2"/>
        <v>1990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C2" sqref="C2:C6"/>
    </sheetView>
  </sheetViews>
  <sheetFormatPr defaultColWidth="9" defaultRowHeight="15" outlineLevelRow="5" outlineLevelCol="3"/>
  <cols>
    <col min="1" max="2" width="17.6666666666667" customWidth="1"/>
    <col min="3" max="3" width="17.7809523809524" customWidth="1"/>
  </cols>
  <sheetData>
    <row r="1" spans="1:3">
      <c r="A1" s="1" t="s">
        <v>53</v>
      </c>
      <c r="B1" s="1" t="s">
        <v>54</v>
      </c>
      <c r="C1" s="1" t="s">
        <v>55</v>
      </c>
    </row>
    <row r="2" spans="1:4">
      <c r="A2" s="3" t="s">
        <v>56</v>
      </c>
      <c r="B2" s="2">
        <v>43831</v>
      </c>
      <c r="C2" s="19">
        <f>WEEKNUM(B2)</f>
        <v>1</v>
      </c>
      <c r="D2" t="s">
        <v>57</v>
      </c>
    </row>
    <row r="3" spans="1:4">
      <c r="A3" s="3" t="s">
        <v>58</v>
      </c>
      <c r="B3" s="2">
        <v>43837</v>
      </c>
      <c r="C3" s="19">
        <f t="shared" ref="C3:C6" si="0">WEEKNUM(B3)</f>
        <v>2</v>
      </c>
      <c r="D3" t="s">
        <v>59</v>
      </c>
    </row>
    <row r="4" spans="1:4">
      <c r="A4" s="3" t="s">
        <v>60</v>
      </c>
      <c r="B4" s="2">
        <v>44068</v>
      </c>
      <c r="C4" s="19">
        <f t="shared" si="0"/>
        <v>35</v>
      </c>
      <c r="D4" t="s">
        <v>61</v>
      </c>
    </row>
    <row r="5" spans="1:4">
      <c r="A5" s="3" t="s">
        <v>62</v>
      </c>
      <c r="B5" s="2">
        <v>44074</v>
      </c>
      <c r="C5" s="19">
        <f t="shared" si="0"/>
        <v>36</v>
      </c>
      <c r="D5" t="s">
        <v>63</v>
      </c>
    </row>
    <row r="6" spans="1:4">
      <c r="A6" s="3" t="s">
        <v>64</v>
      </c>
      <c r="B6" s="2">
        <v>44046</v>
      </c>
      <c r="C6" s="19">
        <f t="shared" si="0"/>
        <v>32</v>
      </c>
      <c r="D6" t="s">
        <v>65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H16" sqref="H16"/>
    </sheetView>
  </sheetViews>
  <sheetFormatPr defaultColWidth="9" defaultRowHeight="15" outlineLevelRow="5" outlineLevelCol="6"/>
  <cols>
    <col min="1" max="1" width="17.6666666666667" customWidth="1"/>
    <col min="2" max="2" width="21" customWidth="1"/>
    <col min="3" max="3" width="32.8571428571429" customWidth="1"/>
    <col min="4" max="4" width="18.5714285714286" customWidth="1"/>
    <col min="5" max="5" width="32.5714285714286" customWidth="1"/>
    <col min="6" max="6" width="20.2857142857143" customWidth="1"/>
    <col min="7" max="7" width="30.7142857142857" customWidth="1"/>
  </cols>
  <sheetData>
    <row r="1" spans="1:7">
      <c r="A1" s="1" t="s">
        <v>54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</row>
    <row r="2" spans="1:7">
      <c r="A2" s="2">
        <v>44060</v>
      </c>
      <c r="B2" s="19">
        <f>WEEKDAY(A2,2)</f>
        <v>1</v>
      </c>
      <c r="C2" s="3" t="s">
        <v>72</v>
      </c>
      <c r="D2" s="19">
        <f>WEEKDAY(A2,1)</f>
        <v>2</v>
      </c>
      <c r="E2" s="3" t="s">
        <v>72</v>
      </c>
      <c r="F2" s="19">
        <f>WEEKDAY(A2,3)</f>
        <v>0</v>
      </c>
      <c r="G2" s="3" t="s">
        <v>72</v>
      </c>
    </row>
    <row r="3" spans="1:7">
      <c r="A3" s="2">
        <v>44091</v>
      </c>
      <c r="B3" s="19">
        <f t="shared" ref="B3:B6" si="0">WEEKDAY(A3,2)</f>
        <v>4</v>
      </c>
      <c r="C3" s="3" t="s">
        <v>73</v>
      </c>
      <c r="D3" s="19">
        <f>WEEKDAY(A3,1)</f>
        <v>5</v>
      </c>
      <c r="E3" s="3" t="s">
        <v>73</v>
      </c>
      <c r="F3" s="19">
        <f t="shared" ref="F3:F6" si="1">WEEKDAY(A3,3)</f>
        <v>3</v>
      </c>
      <c r="G3" s="3" t="s">
        <v>73</v>
      </c>
    </row>
    <row r="4" spans="1:7">
      <c r="A4" s="2">
        <v>44121</v>
      </c>
      <c r="B4" s="19">
        <f t="shared" si="0"/>
        <v>6</v>
      </c>
      <c r="C4" s="3" t="s">
        <v>74</v>
      </c>
      <c r="D4" s="19">
        <f t="shared" ref="D4:D6" si="2">WEEKDAY(A4,1)</f>
        <v>7</v>
      </c>
      <c r="E4" s="3" t="s">
        <v>74</v>
      </c>
      <c r="F4" s="19">
        <f t="shared" si="1"/>
        <v>5</v>
      </c>
      <c r="G4" s="3" t="s">
        <v>74</v>
      </c>
    </row>
    <row r="5" spans="1:7">
      <c r="A5" s="2">
        <v>44152</v>
      </c>
      <c r="B5" s="19">
        <f t="shared" si="0"/>
        <v>2</v>
      </c>
      <c r="C5" s="3" t="s">
        <v>75</v>
      </c>
      <c r="D5" s="19">
        <f t="shared" si="2"/>
        <v>3</v>
      </c>
      <c r="E5" s="3" t="s">
        <v>75</v>
      </c>
      <c r="F5" s="19">
        <f t="shared" si="1"/>
        <v>1</v>
      </c>
      <c r="G5" s="3" t="s">
        <v>75</v>
      </c>
    </row>
    <row r="6" spans="1:7">
      <c r="A6" s="2">
        <v>44182</v>
      </c>
      <c r="B6" s="19">
        <f t="shared" si="0"/>
        <v>4</v>
      </c>
      <c r="C6" s="3" t="s">
        <v>73</v>
      </c>
      <c r="D6" s="19">
        <f t="shared" si="2"/>
        <v>5</v>
      </c>
      <c r="E6" s="3" t="s">
        <v>73</v>
      </c>
      <c r="F6" s="19">
        <f t="shared" si="1"/>
        <v>3</v>
      </c>
      <c r="G6" s="3" t="s">
        <v>73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Date</vt:lpstr>
      <vt:lpstr>Time</vt:lpstr>
      <vt:lpstr>Datevalue</vt:lpstr>
      <vt:lpstr>Timevalue</vt:lpstr>
      <vt:lpstr>Now &amp; Today</vt:lpstr>
      <vt:lpstr>Hour_Min_sec</vt:lpstr>
      <vt:lpstr>Day_Month_Year</vt:lpstr>
      <vt:lpstr>Weeknum</vt:lpstr>
      <vt:lpstr>Weekday</vt:lpstr>
      <vt:lpstr>Edate</vt:lpstr>
      <vt:lpstr>Eomonth</vt:lpstr>
      <vt:lpstr>Workday</vt:lpstr>
      <vt:lpstr>Workday.intl</vt:lpstr>
      <vt:lpstr>Days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Victor Leyesa</dc:creator>
  <cp:lastModifiedBy>ding gonzales</cp:lastModifiedBy>
  <dcterms:created xsi:type="dcterms:W3CDTF">2023-09-13T09:00:00Z</dcterms:created>
  <dcterms:modified xsi:type="dcterms:W3CDTF">2023-09-13T16:01:00Z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2DF948694735469B9353CCF1E6B26DB0_12</vt:lpwstr>
  </property>
  <property fmtid="{D5CDD505-2E9C-101B-9397-08002B2CF9AE}" pid="3" name="KSOProductBuildVer">
    <vt:lpwstr>1033-12.2.0.13201</vt:lpwstr>
  </property>
</Properties>
</file>